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do\Desktop\Data Science Bootcamp\HomeWork\Complete Assignment\"/>
    </mc:Choice>
  </mc:AlternateContent>
  <xr:revisionPtr revIDLastSave="0" documentId="13_ncr:1_{735B2218-B19F-4336-B590-5650C2349939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Pivot Category" sheetId="2" r:id="rId1"/>
    <sheet name="Pivot Sub-Category" sheetId="3" r:id="rId2"/>
    <sheet name="Pivot Date Created" sheetId="4" r:id="rId3"/>
    <sheet name="HW Questions" sheetId="5" state="hidden" r:id="rId4"/>
    <sheet name="Data" sheetId="1" r:id="rId5"/>
    <sheet name="Bonus" sheetId="8" r:id="rId6"/>
    <sheet name="Changed Data" sheetId="11" state="hidden" r:id="rId7"/>
  </sheets>
  <definedNames>
    <definedName name="_xlnm._FilterDatabase" localSheetId="6" hidden="1">'Changed Data'!$A$1:$W$4115</definedName>
    <definedName name="_xlnm._FilterDatabase" localSheetId="4" hidden="1">Data!$A$1:$W$4115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AH57" i="5"/>
  <c r="AH58" i="5"/>
  <c r="AH59" i="5"/>
  <c r="AH60" i="5"/>
  <c r="AH61" i="5"/>
  <c r="AH62" i="5"/>
  <c r="AH63" i="5"/>
  <c r="AH64" i="5"/>
  <c r="AH56" i="5"/>
  <c r="AG60" i="5" l="1"/>
  <c r="AG64" i="5" l="1"/>
  <c r="O2" i="11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5" i="5"/>
  <c r="AG57" i="5"/>
  <c r="AG58" i="5"/>
  <c r="AG59" i="5"/>
  <c r="AG61" i="5"/>
  <c r="AG62" i="5"/>
  <c r="AG63" i="5"/>
  <c r="AG56" i="5"/>
  <c r="E4116" i="11" l="1"/>
  <c r="W4115" i="11"/>
  <c r="V4115" i="11"/>
  <c r="U4115" i="11"/>
  <c r="R4115" i="11"/>
  <c r="Q4115" i="11"/>
  <c r="P4115" i="11"/>
  <c r="O4115" i="11"/>
  <c r="W4114" i="11"/>
  <c r="V4114" i="11"/>
  <c r="U4114" i="11"/>
  <c r="R4114" i="11"/>
  <c r="Q4114" i="11"/>
  <c r="P4114" i="11"/>
  <c r="O4114" i="11"/>
  <c r="W4113" i="11"/>
  <c r="V4113" i="11"/>
  <c r="U4113" i="11"/>
  <c r="R4113" i="11"/>
  <c r="Q4113" i="11"/>
  <c r="P4113" i="11"/>
  <c r="O4113" i="11"/>
  <c r="W4112" i="11"/>
  <c r="V4112" i="11"/>
  <c r="U4112" i="11"/>
  <c r="R4112" i="11"/>
  <c r="Q4112" i="11"/>
  <c r="P4112" i="11"/>
  <c r="O4112" i="11"/>
  <c r="W4111" i="11"/>
  <c r="V4111" i="11"/>
  <c r="U4111" i="11"/>
  <c r="R4111" i="11"/>
  <c r="Q4111" i="11"/>
  <c r="P4111" i="11"/>
  <c r="O4111" i="11"/>
  <c r="W4110" i="11"/>
  <c r="V4110" i="11"/>
  <c r="U4110" i="11"/>
  <c r="R4110" i="11"/>
  <c r="Q4110" i="11"/>
  <c r="P4110" i="11"/>
  <c r="O4110" i="11"/>
  <c r="W4109" i="11"/>
  <c r="V4109" i="11"/>
  <c r="U4109" i="11"/>
  <c r="R4109" i="11"/>
  <c r="Q4109" i="11"/>
  <c r="P4109" i="11"/>
  <c r="O4109" i="11"/>
  <c r="W4108" i="11"/>
  <c r="V4108" i="11"/>
  <c r="U4108" i="11"/>
  <c r="R4108" i="11"/>
  <c r="Q4108" i="11"/>
  <c r="P4108" i="11"/>
  <c r="O4108" i="11"/>
  <c r="W4107" i="11"/>
  <c r="V4107" i="11"/>
  <c r="U4107" i="11"/>
  <c r="R4107" i="11"/>
  <c r="Q4107" i="11"/>
  <c r="P4107" i="11"/>
  <c r="O4107" i="11"/>
  <c r="W4106" i="11"/>
  <c r="V4106" i="11"/>
  <c r="U4106" i="11"/>
  <c r="R4106" i="11"/>
  <c r="Q4106" i="11"/>
  <c r="P4106" i="11"/>
  <c r="O4106" i="11"/>
  <c r="W4105" i="11"/>
  <c r="V4105" i="11"/>
  <c r="U4105" i="11"/>
  <c r="R4105" i="11"/>
  <c r="Q4105" i="11"/>
  <c r="P4105" i="11"/>
  <c r="O4105" i="11"/>
  <c r="W4104" i="11"/>
  <c r="V4104" i="11"/>
  <c r="U4104" i="11"/>
  <c r="R4104" i="11"/>
  <c r="Q4104" i="11"/>
  <c r="P4104" i="11"/>
  <c r="O4104" i="11"/>
  <c r="W4103" i="11"/>
  <c r="V4103" i="11"/>
  <c r="U4103" i="11"/>
  <c r="R4103" i="11"/>
  <c r="Q4103" i="11"/>
  <c r="P4103" i="11"/>
  <c r="O4103" i="11"/>
  <c r="W4102" i="11"/>
  <c r="V4102" i="11"/>
  <c r="U4102" i="11"/>
  <c r="R4102" i="11"/>
  <c r="Q4102" i="11"/>
  <c r="P4102" i="11"/>
  <c r="O4102" i="11"/>
  <c r="W4101" i="11"/>
  <c r="V4101" i="11"/>
  <c r="U4101" i="11"/>
  <c r="R4101" i="11"/>
  <c r="Q4101" i="11"/>
  <c r="P4101" i="11"/>
  <c r="O4101" i="11"/>
  <c r="W4100" i="11"/>
  <c r="V4100" i="11"/>
  <c r="U4100" i="11"/>
  <c r="R4100" i="11"/>
  <c r="Q4100" i="11"/>
  <c r="P4100" i="11"/>
  <c r="O4100" i="11"/>
  <c r="W4099" i="11"/>
  <c r="V4099" i="11"/>
  <c r="U4099" i="11"/>
  <c r="R4099" i="11"/>
  <c r="Q4099" i="11"/>
  <c r="P4099" i="11"/>
  <c r="O4099" i="11"/>
  <c r="W4098" i="11"/>
  <c r="V4098" i="11"/>
  <c r="U4098" i="11"/>
  <c r="R4098" i="11"/>
  <c r="Q4098" i="11"/>
  <c r="P4098" i="11"/>
  <c r="O4098" i="11"/>
  <c r="W4097" i="11"/>
  <c r="V4097" i="11"/>
  <c r="U4097" i="11"/>
  <c r="R4097" i="11"/>
  <c r="Q4097" i="11"/>
  <c r="P4097" i="11"/>
  <c r="O4097" i="11"/>
  <c r="W4096" i="11"/>
  <c r="V4096" i="11"/>
  <c r="U4096" i="11"/>
  <c r="R4096" i="11"/>
  <c r="Q4096" i="11"/>
  <c r="P4096" i="11"/>
  <c r="O4096" i="11"/>
  <c r="W4095" i="11"/>
  <c r="V4095" i="11"/>
  <c r="U4095" i="11"/>
  <c r="R4095" i="11"/>
  <c r="Q4095" i="11"/>
  <c r="P4095" i="11"/>
  <c r="O4095" i="11"/>
  <c r="W4094" i="11"/>
  <c r="V4094" i="11"/>
  <c r="U4094" i="11"/>
  <c r="R4094" i="11"/>
  <c r="Q4094" i="11"/>
  <c r="P4094" i="11"/>
  <c r="O4094" i="11"/>
  <c r="W4093" i="11"/>
  <c r="V4093" i="11"/>
  <c r="U4093" i="11"/>
  <c r="R4093" i="11"/>
  <c r="Q4093" i="11"/>
  <c r="P4093" i="11"/>
  <c r="O4093" i="11"/>
  <c r="W4092" i="11"/>
  <c r="V4092" i="11"/>
  <c r="U4092" i="11"/>
  <c r="R4092" i="11"/>
  <c r="Q4092" i="11"/>
  <c r="P4092" i="11"/>
  <c r="O4092" i="11"/>
  <c r="W4091" i="11"/>
  <c r="V4091" i="11"/>
  <c r="U4091" i="11"/>
  <c r="R4091" i="11"/>
  <c r="Q4091" i="11"/>
  <c r="P4091" i="11"/>
  <c r="O4091" i="11"/>
  <c r="W4090" i="11"/>
  <c r="V4090" i="11"/>
  <c r="U4090" i="11"/>
  <c r="R4090" i="11"/>
  <c r="Q4090" i="11"/>
  <c r="P4090" i="11"/>
  <c r="O4090" i="11"/>
  <c r="W4089" i="11"/>
  <c r="V4089" i="11"/>
  <c r="U4089" i="11"/>
  <c r="R4089" i="11"/>
  <c r="Q4089" i="11"/>
  <c r="P4089" i="11"/>
  <c r="O4089" i="11"/>
  <c r="W4088" i="11"/>
  <c r="V4088" i="11"/>
  <c r="U4088" i="11"/>
  <c r="R4088" i="11"/>
  <c r="Q4088" i="11"/>
  <c r="P4088" i="11"/>
  <c r="O4088" i="11"/>
  <c r="W4087" i="11"/>
  <c r="V4087" i="11"/>
  <c r="U4087" i="11"/>
  <c r="R4087" i="11"/>
  <c r="Q4087" i="11"/>
  <c r="P4087" i="11"/>
  <c r="O4087" i="11"/>
  <c r="W4086" i="11"/>
  <c r="V4086" i="11"/>
  <c r="U4086" i="11"/>
  <c r="R4086" i="11"/>
  <c r="Q4086" i="11"/>
  <c r="P4086" i="11"/>
  <c r="O4086" i="11"/>
  <c r="W4085" i="11"/>
  <c r="V4085" i="11"/>
  <c r="U4085" i="11"/>
  <c r="R4085" i="11"/>
  <c r="Q4085" i="11"/>
  <c r="P4085" i="11"/>
  <c r="O4085" i="11"/>
  <c r="W4084" i="11"/>
  <c r="V4084" i="11"/>
  <c r="U4084" i="11"/>
  <c r="R4084" i="11"/>
  <c r="Q4084" i="11"/>
  <c r="P4084" i="11"/>
  <c r="O4084" i="11"/>
  <c r="W4083" i="11"/>
  <c r="V4083" i="11"/>
  <c r="U4083" i="11"/>
  <c r="R4083" i="11"/>
  <c r="Q4083" i="11"/>
  <c r="P4083" i="11"/>
  <c r="O4083" i="11"/>
  <c r="W4082" i="11"/>
  <c r="V4082" i="11"/>
  <c r="U4082" i="11"/>
  <c r="R4082" i="11"/>
  <c r="Q4082" i="11"/>
  <c r="P4082" i="11"/>
  <c r="O4082" i="11"/>
  <c r="W4081" i="11"/>
  <c r="V4081" i="11"/>
  <c r="U4081" i="11"/>
  <c r="R4081" i="11"/>
  <c r="Q4081" i="11"/>
  <c r="P4081" i="11"/>
  <c r="O4081" i="11"/>
  <c r="W4080" i="11"/>
  <c r="V4080" i="11"/>
  <c r="U4080" i="11"/>
  <c r="R4080" i="11"/>
  <c r="Q4080" i="11"/>
  <c r="P4080" i="11"/>
  <c r="O4080" i="11"/>
  <c r="W4079" i="11"/>
  <c r="V4079" i="11"/>
  <c r="U4079" i="11"/>
  <c r="R4079" i="11"/>
  <c r="Q4079" i="11"/>
  <c r="P4079" i="11"/>
  <c r="O4079" i="11"/>
  <c r="W4078" i="11"/>
  <c r="V4078" i="11"/>
  <c r="U4078" i="11"/>
  <c r="R4078" i="11"/>
  <c r="Q4078" i="11"/>
  <c r="P4078" i="11"/>
  <c r="O4078" i="11"/>
  <c r="W4077" i="11"/>
  <c r="V4077" i="11"/>
  <c r="U4077" i="11"/>
  <c r="R4077" i="11"/>
  <c r="Q4077" i="11"/>
  <c r="P4077" i="11"/>
  <c r="O4077" i="11"/>
  <c r="W4076" i="11"/>
  <c r="V4076" i="11"/>
  <c r="U4076" i="11"/>
  <c r="R4076" i="11"/>
  <c r="Q4076" i="11"/>
  <c r="P4076" i="11"/>
  <c r="O4076" i="11"/>
  <c r="W4075" i="11"/>
  <c r="V4075" i="11"/>
  <c r="U4075" i="11"/>
  <c r="R4075" i="11"/>
  <c r="Q4075" i="11"/>
  <c r="P4075" i="11"/>
  <c r="O4075" i="11"/>
  <c r="W4074" i="11"/>
  <c r="V4074" i="11"/>
  <c r="U4074" i="11"/>
  <c r="R4074" i="11"/>
  <c r="Q4074" i="11"/>
  <c r="P4074" i="11"/>
  <c r="O4074" i="11"/>
  <c r="W4073" i="11"/>
  <c r="V4073" i="11"/>
  <c r="U4073" i="11"/>
  <c r="R4073" i="11"/>
  <c r="Q4073" i="11"/>
  <c r="P4073" i="11"/>
  <c r="O4073" i="11"/>
  <c r="W4072" i="11"/>
  <c r="V4072" i="11"/>
  <c r="U4072" i="11"/>
  <c r="R4072" i="11"/>
  <c r="Q4072" i="11"/>
  <c r="P4072" i="11"/>
  <c r="O4072" i="11"/>
  <c r="W4071" i="11"/>
  <c r="V4071" i="11"/>
  <c r="U4071" i="11"/>
  <c r="R4071" i="11"/>
  <c r="Q4071" i="11"/>
  <c r="P4071" i="11"/>
  <c r="O4071" i="11"/>
  <c r="W4070" i="11"/>
  <c r="V4070" i="11"/>
  <c r="U4070" i="11"/>
  <c r="R4070" i="11"/>
  <c r="Q4070" i="11"/>
  <c r="P4070" i="11"/>
  <c r="O4070" i="11"/>
  <c r="W4069" i="11"/>
  <c r="V4069" i="11"/>
  <c r="U4069" i="11"/>
  <c r="R4069" i="11"/>
  <c r="Q4069" i="11"/>
  <c r="P4069" i="11"/>
  <c r="O4069" i="11"/>
  <c r="W4068" i="11"/>
  <c r="V4068" i="11"/>
  <c r="U4068" i="11"/>
  <c r="R4068" i="11"/>
  <c r="Q4068" i="11"/>
  <c r="P4068" i="11"/>
  <c r="O4068" i="11"/>
  <c r="W4067" i="11"/>
  <c r="V4067" i="11"/>
  <c r="U4067" i="11"/>
  <c r="R4067" i="11"/>
  <c r="Q4067" i="11"/>
  <c r="P4067" i="11"/>
  <c r="O4067" i="11"/>
  <c r="W4066" i="11"/>
  <c r="V4066" i="11"/>
  <c r="U4066" i="11"/>
  <c r="R4066" i="11"/>
  <c r="Q4066" i="11"/>
  <c r="P4066" i="11"/>
  <c r="O4066" i="11"/>
  <c r="W4065" i="11"/>
  <c r="V4065" i="11"/>
  <c r="U4065" i="11"/>
  <c r="R4065" i="11"/>
  <c r="Q4065" i="11"/>
  <c r="P4065" i="11"/>
  <c r="O4065" i="11"/>
  <c r="W4064" i="11"/>
  <c r="V4064" i="11"/>
  <c r="U4064" i="11"/>
  <c r="R4064" i="11"/>
  <c r="Q4064" i="11"/>
  <c r="P4064" i="11"/>
  <c r="O4064" i="11"/>
  <c r="W4063" i="11"/>
  <c r="V4063" i="11"/>
  <c r="U4063" i="11"/>
  <c r="R4063" i="11"/>
  <c r="Q4063" i="11"/>
  <c r="P4063" i="11"/>
  <c r="O4063" i="11"/>
  <c r="W4062" i="11"/>
  <c r="V4062" i="11"/>
  <c r="U4062" i="11"/>
  <c r="R4062" i="11"/>
  <c r="Q4062" i="11"/>
  <c r="P4062" i="11"/>
  <c r="O4062" i="11"/>
  <c r="W4061" i="11"/>
  <c r="V4061" i="11"/>
  <c r="U4061" i="11"/>
  <c r="R4061" i="11"/>
  <c r="Q4061" i="11"/>
  <c r="P4061" i="11"/>
  <c r="O4061" i="11"/>
  <c r="W4060" i="11"/>
  <c r="V4060" i="11"/>
  <c r="U4060" i="11"/>
  <c r="R4060" i="11"/>
  <c r="Q4060" i="11"/>
  <c r="P4060" i="11"/>
  <c r="O4060" i="11"/>
  <c r="W4059" i="11"/>
  <c r="V4059" i="11"/>
  <c r="U4059" i="11"/>
  <c r="R4059" i="11"/>
  <c r="Q4059" i="11"/>
  <c r="P4059" i="11"/>
  <c r="O4059" i="11"/>
  <c r="W4058" i="11"/>
  <c r="V4058" i="11"/>
  <c r="U4058" i="11"/>
  <c r="R4058" i="11"/>
  <c r="Q4058" i="11"/>
  <c r="P4058" i="11"/>
  <c r="O4058" i="11"/>
  <c r="W4057" i="11"/>
  <c r="V4057" i="11"/>
  <c r="U4057" i="11"/>
  <c r="R4057" i="11"/>
  <c r="Q4057" i="11"/>
  <c r="P4057" i="11"/>
  <c r="O4057" i="11"/>
  <c r="W4056" i="11"/>
  <c r="V4056" i="11"/>
  <c r="U4056" i="11"/>
  <c r="R4056" i="11"/>
  <c r="Q4056" i="11"/>
  <c r="P4056" i="11"/>
  <c r="O4056" i="11"/>
  <c r="W4055" i="11"/>
  <c r="V4055" i="11"/>
  <c r="U4055" i="11"/>
  <c r="R4055" i="11"/>
  <c r="Q4055" i="11"/>
  <c r="P4055" i="11"/>
  <c r="O4055" i="11"/>
  <c r="W4054" i="11"/>
  <c r="V4054" i="11"/>
  <c r="U4054" i="11"/>
  <c r="R4054" i="11"/>
  <c r="Q4054" i="11"/>
  <c r="P4054" i="11"/>
  <c r="O4054" i="11"/>
  <c r="W4053" i="11"/>
  <c r="V4053" i="11"/>
  <c r="U4053" i="11"/>
  <c r="R4053" i="11"/>
  <c r="Q4053" i="11"/>
  <c r="P4053" i="11"/>
  <c r="O4053" i="11"/>
  <c r="W4052" i="11"/>
  <c r="V4052" i="11"/>
  <c r="U4052" i="11"/>
  <c r="R4052" i="11"/>
  <c r="Q4052" i="11"/>
  <c r="P4052" i="11"/>
  <c r="O4052" i="11"/>
  <c r="W4051" i="11"/>
  <c r="V4051" i="11"/>
  <c r="U4051" i="11"/>
  <c r="R4051" i="11"/>
  <c r="Q4051" i="11"/>
  <c r="P4051" i="11"/>
  <c r="O4051" i="11"/>
  <c r="W4050" i="11"/>
  <c r="V4050" i="11"/>
  <c r="U4050" i="11"/>
  <c r="R4050" i="11"/>
  <c r="Q4050" i="11"/>
  <c r="P4050" i="11"/>
  <c r="O4050" i="11"/>
  <c r="W4049" i="11"/>
  <c r="V4049" i="11"/>
  <c r="U4049" i="11"/>
  <c r="R4049" i="11"/>
  <c r="Q4049" i="11"/>
  <c r="P4049" i="11"/>
  <c r="O4049" i="11"/>
  <c r="W4048" i="11"/>
  <c r="V4048" i="11"/>
  <c r="U4048" i="11"/>
  <c r="R4048" i="11"/>
  <c r="Q4048" i="11"/>
  <c r="P4048" i="11"/>
  <c r="O4048" i="11"/>
  <c r="W4047" i="11"/>
  <c r="V4047" i="11"/>
  <c r="U4047" i="11"/>
  <c r="R4047" i="11"/>
  <c r="Q4047" i="11"/>
  <c r="P4047" i="11"/>
  <c r="O4047" i="11"/>
  <c r="W4046" i="11"/>
  <c r="V4046" i="11"/>
  <c r="U4046" i="11"/>
  <c r="R4046" i="11"/>
  <c r="Q4046" i="11"/>
  <c r="P4046" i="11"/>
  <c r="O4046" i="11"/>
  <c r="W4045" i="11"/>
  <c r="V4045" i="11"/>
  <c r="U4045" i="11"/>
  <c r="R4045" i="11"/>
  <c r="Q4045" i="11"/>
  <c r="P4045" i="11"/>
  <c r="O4045" i="11"/>
  <c r="W4044" i="11"/>
  <c r="V4044" i="11"/>
  <c r="U4044" i="11"/>
  <c r="R4044" i="11"/>
  <c r="Q4044" i="11"/>
  <c r="P4044" i="11"/>
  <c r="O4044" i="11"/>
  <c r="W4043" i="11"/>
  <c r="V4043" i="11"/>
  <c r="U4043" i="11"/>
  <c r="R4043" i="11"/>
  <c r="Q4043" i="11"/>
  <c r="P4043" i="11"/>
  <c r="O4043" i="11"/>
  <c r="W4042" i="11"/>
  <c r="V4042" i="11"/>
  <c r="U4042" i="11"/>
  <c r="R4042" i="11"/>
  <c r="Q4042" i="11"/>
  <c r="P4042" i="11"/>
  <c r="O4042" i="11"/>
  <c r="W4041" i="11"/>
  <c r="V4041" i="11"/>
  <c r="U4041" i="11"/>
  <c r="R4041" i="11"/>
  <c r="Q4041" i="11"/>
  <c r="P4041" i="11"/>
  <c r="O4041" i="11"/>
  <c r="W4040" i="11"/>
  <c r="V4040" i="11"/>
  <c r="U4040" i="11"/>
  <c r="R4040" i="11"/>
  <c r="Q4040" i="11"/>
  <c r="P4040" i="11"/>
  <c r="O4040" i="11"/>
  <c r="W4039" i="11"/>
  <c r="V4039" i="11"/>
  <c r="U4039" i="11"/>
  <c r="R4039" i="11"/>
  <c r="Q4039" i="11"/>
  <c r="P4039" i="11"/>
  <c r="O4039" i="11"/>
  <c r="W4038" i="11"/>
  <c r="V4038" i="11"/>
  <c r="U4038" i="11"/>
  <c r="R4038" i="11"/>
  <c r="Q4038" i="11"/>
  <c r="P4038" i="11"/>
  <c r="O4038" i="11"/>
  <c r="W4037" i="11"/>
  <c r="V4037" i="11"/>
  <c r="U4037" i="11"/>
  <c r="R4037" i="11"/>
  <c r="Q4037" i="11"/>
  <c r="P4037" i="11"/>
  <c r="O4037" i="11"/>
  <c r="W4036" i="11"/>
  <c r="V4036" i="11"/>
  <c r="U4036" i="11"/>
  <c r="R4036" i="11"/>
  <c r="Q4036" i="11"/>
  <c r="P4036" i="11"/>
  <c r="O4036" i="11"/>
  <c r="W4035" i="11"/>
  <c r="V4035" i="11"/>
  <c r="U4035" i="11"/>
  <c r="R4035" i="11"/>
  <c r="Q4035" i="11"/>
  <c r="P4035" i="11"/>
  <c r="O4035" i="11"/>
  <c r="W4034" i="11"/>
  <c r="V4034" i="11"/>
  <c r="U4034" i="11"/>
  <c r="R4034" i="11"/>
  <c r="Q4034" i="11"/>
  <c r="P4034" i="11"/>
  <c r="O4034" i="11"/>
  <c r="W4033" i="11"/>
  <c r="V4033" i="11"/>
  <c r="U4033" i="11"/>
  <c r="R4033" i="11"/>
  <c r="Q4033" i="11"/>
  <c r="P4033" i="11"/>
  <c r="O4033" i="11"/>
  <c r="W4032" i="11"/>
  <c r="V4032" i="11"/>
  <c r="U4032" i="11"/>
  <c r="R4032" i="11"/>
  <c r="Q4032" i="11"/>
  <c r="P4032" i="11"/>
  <c r="O4032" i="11"/>
  <c r="W4031" i="11"/>
  <c r="V4031" i="11"/>
  <c r="U4031" i="11"/>
  <c r="R4031" i="11"/>
  <c r="Q4031" i="11"/>
  <c r="P4031" i="11"/>
  <c r="O4031" i="11"/>
  <c r="W4030" i="11"/>
  <c r="V4030" i="11"/>
  <c r="U4030" i="11"/>
  <c r="R4030" i="11"/>
  <c r="Q4030" i="11"/>
  <c r="P4030" i="11"/>
  <c r="O4030" i="11"/>
  <c r="W4029" i="11"/>
  <c r="V4029" i="11"/>
  <c r="U4029" i="11"/>
  <c r="R4029" i="11"/>
  <c r="Q4029" i="11"/>
  <c r="P4029" i="11"/>
  <c r="O4029" i="11"/>
  <c r="W4028" i="11"/>
  <c r="V4028" i="11"/>
  <c r="U4028" i="11"/>
  <c r="R4028" i="11"/>
  <c r="Q4028" i="11"/>
  <c r="P4028" i="11"/>
  <c r="O4028" i="11"/>
  <c r="W4027" i="11"/>
  <c r="V4027" i="11"/>
  <c r="U4027" i="11"/>
  <c r="R4027" i="11"/>
  <c r="Q4027" i="11"/>
  <c r="P4027" i="11"/>
  <c r="O4027" i="11"/>
  <c r="W4026" i="11"/>
  <c r="V4026" i="11"/>
  <c r="U4026" i="11"/>
  <c r="R4026" i="11"/>
  <c r="Q4026" i="11"/>
  <c r="P4026" i="11"/>
  <c r="O4026" i="11"/>
  <c r="W4025" i="11"/>
  <c r="V4025" i="11"/>
  <c r="U4025" i="11"/>
  <c r="R4025" i="11"/>
  <c r="Q4025" i="11"/>
  <c r="P4025" i="11"/>
  <c r="O4025" i="11"/>
  <c r="W4024" i="11"/>
  <c r="V4024" i="11"/>
  <c r="U4024" i="11"/>
  <c r="R4024" i="11"/>
  <c r="Q4024" i="11"/>
  <c r="P4024" i="11"/>
  <c r="O4024" i="11"/>
  <c r="W4023" i="11"/>
  <c r="V4023" i="11"/>
  <c r="U4023" i="11"/>
  <c r="R4023" i="11"/>
  <c r="Q4023" i="11"/>
  <c r="P4023" i="11"/>
  <c r="O4023" i="11"/>
  <c r="W4022" i="11"/>
  <c r="V4022" i="11"/>
  <c r="U4022" i="11"/>
  <c r="R4022" i="11"/>
  <c r="Q4022" i="11"/>
  <c r="P4022" i="11"/>
  <c r="O4022" i="11"/>
  <c r="W4021" i="11"/>
  <c r="V4021" i="11"/>
  <c r="U4021" i="11"/>
  <c r="R4021" i="11"/>
  <c r="Q4021" i="11"/>
  <c r="P4021" i="11"/>
  <c r="O4021" i="11"/>
  <c r="W4020" i="11"/>
  <c r="V4020" i="11"/>
  <c r="U4020" i="11"/>
  <c r="R4020" i="11"/>
  <c r="Q4020" i="11"/>
  <c r="P4020" i="11"/>
  <c r="O4020" i="11"/>
  <c r="W4019" i="11"/>
  <c r="V4019" i="11"/>
  <c r="U4019" i="11"/>
  <c r="R4019" i="11"/>
  <c r="Q4019" i="11"/>
  <c r="P4019" i="11"/>
  <c r="O4019" i="11"/>
  <c r="W4018" i="11"/>
  <c r="V4018" i="11"/>
  <c r="U4018" i="11"/>
  <c r="R4018" i="11"/>
  <c r="Q4018" i="11"/>
  <c r="P4018" i="11"/>
  <c r="O4018" i="11"/>
  <c r="W4017" i="11"/>
  <c r="V4017" i="11"/>
  <c r="U4017" i="11"/>
  <c r="R4017" i="11"/>
  <c r="Q4017" i="11"/>
  <c r="P4017" i="11"/>
  <c r="O4017" i="11"/>
  <c r="W4016" i="11"/>
  <c r="V4016" i="11"/>
  <c r="U4016" i="11"/>
  <c r="R4016" i="11"/>
  <c r="Q4016" i="11"/>
  <c r="P4016" i="11"/>
  <c r="O4016" i="11"/>
  <c r="W4015" i="11"/>
  <c r="V4015" i="11"/>
  <c r="U4015" i="11"/>
  <c r="R4015" i="11"/>
  <c r="Q4015" i="11"/>
  <c r="P4015" i="11"/>
  <c r="O4015" i="11"/>
  <c r="W4014" i="11"/>
  <c r="V4014" i="11"/>
  <c r="U4014" i="11"/>
  <c r="R4014" i="11"/>
  <c r="Q4014" i="11"/>
  <c r="P4014" i="11"/>
  <c r="O4014" i="11"/>
  <c r="W4013" i="11"/>
  <c r="V4013" i="11"/>
  <c r="U4013" i="11"/>
  <c r="R4013" i="11"/>
  <c r="Q4013" i="11"/>
  <c r="P4013" i="11"/>
  <c r="O4013" i="11"/>
  <c r="W4012" i="11"/>
  <c r="V4012" i="11"/>
  <c r="U4012" i="11"/>
  <c r="R4012" i="11"/>
  <c r="Q4012" i="11"/>
  <c r="P4012" i="11"/>
  <c r="O4012" i="11"/>
  <c r="W4011" i="11"/>
  <c r="V4011" i="11"/>
  <c r="U4011" i="11"/>
  <c r="R4011" i="11"/>
  <c r="Q4011" i="11"/>
  <c r="P4011" i="11"/>
  <c r="O4011" i="11"/>
  <c r="W4010" i="11"/>
  <c r="V4010" i="11"/>
  <c r="U4010" i="11"/>
  <c r="R4010" i="11"/>
  <c r="Q4010" i="11"/>
  <c r="P4010" i="11"/>
  <c r="O4010" i="11"/>
  <c r="W4009" i="11"/>
  <c r="V4009" i="11"/>
  <c r="U4009" i="11"/>
  <c r="R4009" i="11"/>
  <c r="Q4009" i="11"/>
  <c r="P4009" i="11"/>
  <c r="O4009" i="11"/>
  <c r="W4008" i="11"/>
  <c r="V4008" i="11"/>
  <c r="U4008" i="11"/>
  <c r="R4008" i="11"/>
  <c r="Q4008" i="11"/>
  <c r="P4008" i="11"/>
  <c r="O4008" i="11"/>
  <c r="W4007" i="11"/>
  <c r="V4007" i="11"/>
  <c r="U4007" i="11"/>
  <c r="R4007" i="11"/>
  <c r="Q4007" i="11"/>
  <c r="P4007" i="11"/>
  <c r="O4007" i="11"/>
  <c r="W4006" i="11"/>
  <c r="V4006" i="11"/>
  <c r="U4006" i="11"/>
  <c r="R4006" i="11"/>
  <c r="Q4006" i="11"/>
  <c r="P4006" i="11"/>
  <c r="O4006" i="11"/>
  <c r="W4005" i="11"/>
  <c r="V4005" i="11"/>
  <c r="U4005" i="11"/>
  <c r="R4005" i="11"/>
  <c r="Q4005" i="11"/>
  <c r="P4005" i="11"/>
  <c r="O4005" i="11"/>
  <c r="W4004" i="11"/>
  <c r="V4004" i="11"/>
  <c r="U4004" i="11"/>
  <c r="R4004" i="11"/>
  <c r="Q4004" i="11"/>
  <c r="P4004" i="11"/>
  <c r="O4004" i="11"/>
  <c r="W4003" i="11"/>
  <c r="V4003" i="11"/>
  <c r="U4003" i="11"/>
  <c r="R4003" i="11"/>
  <c r="Q4003" i="11"/>
  <c r="P4003" i="11"/>
  <c r="O4003" i="11"/>
  <c r="W4002" i="11"/>
  <c r="V4002" i="11"/>
  <c r="U4002" i="11"/>
  <c r="R4002" i="11"/>
  <c r="Q4002" i="11"/>
  <c r="P4002" i="11"/>
  <c r="O4002" i="11"/>
  <c r="W4001" i="11"/>
  <c r="V4001" i="11"/>
  <c r="U4001" i="11"/>
  <c r="R4001" i="11"/>
  <c r="Q4001" i="11"/>
  <c r="P4001" i="11"/>
  <c r="O4001" i="11"/>
  <c r="W4000" i="11"/>
  <c r="V4000" i="11"/>
  <c r="U4000" i="11"/>
  <c r="R4000" i="11"/>
  <c r="Q4000" i="11"/>
  <c r="P4000" i="11"/>
  <c r="O4000" i="11"/>
  <c r="W3999" i="11"/>
  <c r="V3999" i="11"/>
  <c r="U3999" i="11"/>
  <c r="R3999" i="11"/>
  <c r="Q3999" i="11"/>
  <c r="P3999" i="11"/>
  <c r="O3999" i="11"/>
  <c r="W3998" i="11"/>
  <c r="V3998" i="11"/>
  <c r="U3998" i="11"/>
  <c r="R3998" i="11"/>
  <c r="Q3998" i="11"/>
  <c r="P3998" i="11"/>
  <c r="O3998" i="11"/>
  <c r="W3997" i="11"/>
  <c r="V3997" i="11"/>
  <c r="U3997" i="11"/>
  <c r="R3997" i="11"/>
  <c r="Q3997" i="11"/>
  <c r="P3997" i="11"/>
  <c r="O3997" i="11"/>
  <c r="W3996" i="11"/>
  <c r="V3996" i="11"/>
  <c r="U3996" i="11"/>
  <c r="R3996" i="11"/>
  <c r="Q3996" i="11"/>
  <c r="P3996" i="11"/>
  <c r="O3996" i="11"/>
  <c r="W3995" i="11"/>
  <c r="V3995" i="11"/>
  <c r="U3995" i="11"/>
  <c r="R3995" i="11"/>
  <c r="Q3995" i="11"/>
  <c r="P3995" i="11"/>
  <c r="O3995" i="11"/>
  <c r="W3994" i="11"/>
  <c r="V3994" i="11"/>
  <c r="U3994" i="11"/>
  <c r="R3994" i="11"/>
  <c r="Q3994" i="11"/>
  <c r="P3994" i="11"/>
  <c r="O3994" i="11"/>
  <c r="W3993" i="11"/>
  <c r="V3993" i="11"/>
  <c r="U3993" i="11"/>
  <c r="R3993" i="11"/>
  <c r="Q3993" i="11"/>
  <c r="P3993" i="11"/>
  <c r="O3993" i="11"/>
  <c r="W3992" i="11"/>
  <c r="V3992" i="11"/>
  <c r="U3992" i="11"/>
  <c r="R3992" i="11"/>
  <c r="Q3992" i="11"/>
  <c r="P3992" i="11"/>
  <c r="O3992" i="11"/>
  <c r="W3991" i="11"/>
  <c r="V3991" i="11"/>
  <c r="U3991" i="11"/>
  <c r="R3991" i="11"/>
  <c r="Q3991" i="11"/>
  <c r="P3991" i="11"/>
  <c r="O3991" i="11"/>
  <c r="W3990" i="11"/>
  <c r="V3990" i="11"/>
  <c r="U3990" i="11"/>
  <c r="R3990" i="11"/>
  <c r="Q3990" i="11"/>
  <c r="P3990" i="11"/>
  <c r="O3990" i="11"/>
  <c r="W3989" i="11"/>
  <c r="V3989" i="11"/>
  <c r="U3989" i="11"/>
  <c r="R3989" i="11"/>
  <c r="Q3989" i="11"/>
  <c r="P3989" i="11"/>
  <c r="O3989" i="11"/>
  <c r="W3988" i="11"/>
  <c r="V3988" i="11"/>
  <c r="U3988" i="11"/>
  <c r="R3988" i="11"/>
  <c r="Q3988" i="11"/>
  <c r="P3988" i="11"/>
  <c r="O3988" i="11"/>
  <c r="W3987" i="11"/>
  <c r="V3987" i="11"/>
  <c r="U3987" i="11"/>
  <c r="R3987" i="11"/>
  <c r="Q3987" i="11"/>
  <c r="P3987" i="11"/>
  <c r="O3987" i="11"/>
  <c r="W3986" i="11"/>
  <c r="V3986" i="11"/>
  <c r="U3986" i="11"/>
  <c r="R3986" i="11"/>
  <c r="Q3986" i="11"/>
  <c r="P3986" i="11"/>
  <c r="O3986" i="11"/>
  <c r="W3985" i="11"/>
  <c r="V3985" i="11"/>
  <c r="U3985" i="11"/>
  <c r="R3985" i="11"/>
  <c r="Q3985" i="11"/>
  <c r="P3985" i="11"/>
  <c r="O3985" i="11"/>
  <c r="W3984" i="11"/>
  <c r="V3984" i="11"/>
  <c r="U3984" i="11"/>
  <c r="R3984" i="11"/>
  <c r="Q3984" i="11"/>
  <c r="P3984" i="11"/>
  <c r="O3984" i="11"/>
  <c r="W3983" i="11"/>
  <c r="V3983" i="11"/>
  <c r="U3983" i="11"/>
  <c r="R3983" i="11"/>
  <c r="Q3983" i="11"/>
  <c r="P3983" i="11"/>
  <c r="O3983" i="11"/>
  <c r="W3982" i="11"/>
  <c r="V3982" i="11"/>
  <c r="U3982" i="11"/>
  <c r="R3982" i="11"/>
  <c r="Q3982" i="11"/>
  <c r="P3982" i="11"/>
  <c r="O3982" i="11"/>
  <c r="W3981" i="11"/>
  <c r="V3981" i="11"/>
  <c r="U3981" i="11"/>
  <c r="R3981" i="11"/>
  <c r="Q3981" i="11"/>
  <c r="P3981" i="11"/>
  <c r="O3981" i="11"/>
  <c r="W3980" i="11"/>
  <c r="V3980" i="11"/>
  <c r="U3980" i="11"/>
  <c r="R3980" i="11"/>
  <c r="Q3980" i="11"/>
  <c r="P3980" i="11"/>
  <c r="O3980" i="11"/>
  <c r="W3979" i="11"/>
  <c r="V3979" i="11"/>
  <c r="U3979" i="11"/>
  <c r="R3979" i="11"/>
  <c r="Q3979" i="11"/>
  <c r="P3979" i="11"/>
  <c r="O3979" i="11"/>
  <c r="W3978" i="11"/>
  <c r="V3978" i="11"/>
  <c r="U3978" i="11"/>
  <c r="R3978" i="11"/>
  <c r="Q3978" i="11"/>
  <c r="P3978" i="11"/>
  <c r="O3978" i="11"/>
  <c r="W3977" i="11"/>
  <c r="V3977" i="11"/>
  <c r="U3977" i="11"/>
  <c r="R3977" i="11"/>
  <c r="Q3977" i="11"/>
  <c r="P3977" i="11"/>
  <c r="O3977" i="11"/>
  <c r="W3976" i="11"/>
  <c r="V3976" i="11"/>
  <c r="U3976" i="11"/>
  <c r="R3976" i="11"/>
  <c r="Q3976" i="11"/>
  <c r="P3976" i="11"/>
  <c r="O3976" i="11"/>
  <c r="W3975" i="11"/>
  <c r="V3975" i="11"/>
  <c r="U3975" i="11"/>
  <c r="R3975" i="11"/>
  <c r="Q3975" i="11"/>
  <c r="P3975" i="11"/>
  <c r="O3975" i="11"/>
  <c r="W3974" i="11"/>
  <c r="V3974" i="11"/>
  <c r="U3974" i="11"/>
  <c r="R3974" i="11"/>
  <c r="Q3974" i="11"/>
  <c r="P3974" i="11"/>
  <c r="O3974" i="11"/>
  <c r="W3973" i="11"/>
  <c r="V3973" i="11"/>
  <c r="U3973" i="11"/>
  <c r="R3973" i="11"/>
  <c r="Q3973" i="11"/>
  <c r="P3973" i="11"/>
  <c r="O3973" i="11"/>
  <c r="W3972" i="11"/>
  <c r="V3972" i="11"/>
  <c r="U3972" i="11"/>
  <c r="R3972" i="11"/>
  <c r="Q3972" i="11"/>
  <c r="P3972" i="11"/>
  <c r="O3972" i="11"/>
  <c r="W3971" i="11"/>
  <c r="V3971" i="11"/>
  <c r="U3971" i="11"/>
  <c r="R3971" i="11"/>
  <c r="Q3971" i="11"/>
  <c r="P3971" i="11"/>
  <c r="O3971" i="11"/>
  <c r="W3970" i="11"/>
  <c r="V3970" i="11"/>
  <c r="U3970" i="11"/>
  <c r="R3970" i="11"/>
  <c r="Q3970" i="11"/>
  <c r="P3970" i="11"/>
  <c r="O3970" i="11"/>
  <c r="W3969" i="11"/>
  <c r="V3969" i="11"/>
  <c r="U3969" i="11"/>
  <c r="R3969" i="11"/>
  <c r="Q3969" i="11"/>
  <c r="P3969" i="11"/>
  <c r="O3969" i="11"/>
  <c r="W3968" i="11"/>
  <c r="V3968" i="11"/>
  <c r="U3968" i="11"/>
  <c r="R3968" i="11"/>
  <c r="Q3968" i="11"/>
  <c r="P3968" i="11"/>
  <c r="O3968" i="11"/>
  <c r="W3967" i="11"/>
  <c r="V3967" i="11"/>
  <c r="U3967" i="11"/>
  <c r="R3967" i="11"/>
  <c r="Q3967" i="11"/>
  <c r="P3967" i="11"/>
  <c r="O3967" i="11"/>
  <c r="W3966" i="11"/>
  <c r="V3966" i="11"/>
  <c r="U3966" i="11"/>
  <c r="R3966" i="11"/>
  <c r="Q3966" i="11"/>
  <c r="P3966" i="11"/>
  <c r="O3966" i="11"/>
  <c r="W3965" i="11"/>
  <c r="V3965" i="11"/>
  <c r="U3965" i="11"/>
  <c r="R3965" i="11"/>
  <c r="Q3965" i="11"/>
  <c r="P3965" i="11"/>
  <c r="O3965" i="11"/>
  <c r="W3964" i="11"/>
  <c r="V3964" i="11"/>
  <c r="U3964" i="11"/>
  <c r="R3964" i="11"/>
  <c r="Q3964" i="11"/>
  <c r="P3964" i="11"/>
  <c r="O3964" i="11"/>
  <c r="W3963" i="11"/>
  <c r="V3963" i="11"/>
  <c r="U3963" i="11"/>
  <c r="R3963" i="11"/>
  <c r="Q3963" i="11"/>
  <c r="P3963" i="11"/>
  <c r="O3963" i="11"/>
  <c r="W3962" i="11"/>
  <c r="V3962" i="11"/>
  <c r="U3962" i="11"/>
  <c r="R3962" i="11"/>
  <c r="Q3962" i="11"/>
  <c r="P3962" i="11"/>
  <c r="O3962" i="11"/>
  <c r="W3961" i="11"/>
  <c r="V3961" i="11"/>
  <c r="U3961" i="11"/>
  <c r="R3961" i="11"/>
  <c r="Q3961" i="11"/>
  <c r="P3961" i="11"/>
  <c r="O3961" i="11"/>
  <c r="W3960" i="11"/>
  <c r="V3960" i="11"/>
  <c r="U3960" i="11"/>
  <c r="R3960" i="11"/>
  <c r="Q3960" i="11"/>
  <c r="P3960" i="11"/>
  <c r="O3960" i="11"/>
  <c r="W3959" i="11"/>
  <c r="V3959" i="11"/>
  <c r="U3959" i="11"/>
  <c r="R3959" i="11"/>
  <c r="Q3959" i="11"/>
  <c r="P3959" i="11"/>
  <c r="O3959" i="11"/>
  <c r="W3958" i="11"/>
  <c r="V3958" i="11"/>
  <c r="U3958" i="11"/>
  <c r="R3958" i="11"/>
  <c r="Q3958" i="11"/>
  <c r="P3958" i="11"/>
  <c r="O3958" i="11"/>
  <c r="W3957" i="11"/>
  <c r="V3957" i="11"/>
  <c r="U3957" i="11"/>
  <c r="R3957" i="11"/>
  <c r="Q3957" i="11"/>
  <c r="P3957" i="11"/>
  <c r="O3957" i="11"/>
  <c r="W3956" i="11"/>
  <c r="V3956" i="11"/>
  <c r="U3956" i="11"/>
  <c r="R3956" i="11"/>
  <c r="Q3956" i="11"/>
  <c r="P3956" i="11"/>
  <c r="O3956" i="11"/>
  <c r="W3955" i="11"/>
  <c r="V3955" i="11"/>
  <c r="U3955" i="11"/>
  <c r="R3955" i="11"/>
  <c r="Q3955" i="11"/>
  <c r="P3955" i="11"/>
  <c r="O3955" i="11"/>
  <c r="W3954" i="11"/>
  <c r="V3954" i="11"/>
  <c r="U3954" i="11"/>
  <c r="R3954" i="11"/>
  <c r="Q3954" i="11"/>
  <c r="P3954" i="11"/>
  <c r="O3954" i="11"/>
  <c r="W3953" i="11"/>
  <c r="V3953" i="11"/>
  <c r="U3953" i="11"/>
  <c r="R3953" i="11"/>
  <c r="Q3953" i="11"/>
  <c r="P3953" i="11"/>
  <c r="O3953" i="11"/>
  <c r="W3952" i="11"/>
  <c r="V3952" i="11"/>
  <c r="U3952" i="11"/>
  <c r="R3952" i="11"/>
  <c r="Q3952" i="11"/>
  <c r="P3952" i="11"/>
  <c r="O3952" i="11"/>
  <c r="W3951" i="11"/>
  <c r="V3951" i="11"/>
  <c r="U3951" i="11"/>
  <c r="R3951" i="11"/>
  <c r="Q3951" i="11"/>
  <c r="P3951" i="11"/>
  <c r="O3951" i="11"/>
  <c r="W3950" i="11"/>
  <c r="V3950" i="11"/>
  <c r="U3950" i="11"/>
  <c r="R3950" i="11"/>
  <c r="Q3950" i="11"/>
  <c r="P3950" i="11"/>
  <c r="O3950" i="11"/>
  <c r="W3949" i="11"/>
  <c r="V3949" i="11"/>
  <c r="U3949" i="11"/>
  <c r="R3949" i="11"/>
  <c r="Q3949" i="11"/>
  <c r="P3949" i="11"/>
  <c r="O3949" i="11"/>
  <c r="W3948" i="11"/>
  <c r="V3948" i="11"/>
  <c r="U3948" i="11"/>
  <c r="R3948" i="11"/>
  <c r="Q3948" i="11"/>
  <c r="P3948" i="11"/>
  <c r="O3948" i="11"/>
  <c r="W3947" i="11"/>
  <c r="V3947" i="11"/>
  <c r="U3947" i="11"/>
  <c r="R3947" i="11"/>
  <c r="Q3947" i="11"/>
  <c r="P3947" i="11"/>
  <c r="O3947" i="11"/>
  <c r="W3946" i="11"/>
  <c r="V3946" i="11"/>
  <c r="U3946" i="11"/>
  <c r="R3946" i="11"/>
  <c r="Q3946" i="11"/>
  <c r="P3946" i="11"/>
  <c r="O3946" i="11"/>
  <c r="W3945" i="11"/>
  <c r="V3945" i="11"/>
  <c r="U3945" i="11"/>
  <c r="R3945" i="11"/>
  <c r="Q3945" i="11"/>
  <c r="P3945" i="11"/>
  <c r="O3945" i="11"/>
  <c r="W3944" i="11"/>
  <c r="V3944" i="11"/>
  <c r="U3944" i="11"/>
  <c r="R3944" i="11"/>
  <c r="Q3944" i="11"/>
  <c r="P3944" i="11"/>
  <c r="O3944" i="11"/>
  <c r="W3943" i="11"/>
  <c r="V3943" i="11"/>
  <c r="U3943" i="11"/>
  <c r="R3943" i="11"/>
  <c r="Q3943" i="11"/>
  <c r="P3943" i="11"/>
  <c r="O3943" i="11"/>
  <c r="W3942" i="11"/>
  <c r="V3942" i="11"/>
  <c r="U3942" i="11"/>
  <c r="R3942" i="11"/>
  <c r="Q3942" i="11"/>
  <c r="P3942" i="11"/>
  <c r="O3942" i="11"/>
  <c r="W3941" i="11"/>
  <c r="V3941" i="11"/>
  <c r="U3941" i="11"/>
  <c r="R3941" i="11"/>
  <c r="Q3941" i="11"/>
  <c r="P3941" i="11"/>
  <c r="O3941" i="11"/>
  <c r="W3940" i="11"/>
  <c r="V3940" i="11"/>
  <c r="U3940" i="11"/>
  <c r="R3940" i="11"/>
  <c r="Q3940" i="11"/>
  <c r="P3940" i="11"/>
  <c r="O3940" i="11"/>
  <c r="W3939" i="11"/>
  <c r="V3939" i="11"/>
  <c r="U3939" i="11"/>
  <c r="R3939" i="11"/>
  <c r="Q3939" i="11"/>
  <c r="P3939" i="11"/>
  <c r="O3939" i="11"/>
  <c r="W3938" i="11"/>
  <c r="V3938" i="11"/>
  <c r="U3938" i="11"/>
  <c r="R3938" i="11"/>
  <c r="Q3938" i="11"/>
  <c r="P3938" i="11"/>
  <c r="O3938" i="11"/>
  <c r="W3937" i="11"/>
  <c r="V3937" i="11"/>
  <c r="U3937" i="11"/>
  <c r="R3937" i="11"/>
  <c r="Q3937" i="11"/>
  <c r="P3937" i="11"/>
  <c r="O3937" i="11"/>
  <c r="W3936" i="11"/>
  <c r="V3936" i="11"/>
  <c r="U3936" i="11"/>
  <c r="R3936" i="11"/>
  <c r="Q3936" i="11"/>
  <c r="P3936" i="11"/>
  <c r="O3936" i="11"/>
  <c r="W3935" i="11"/>
  <c r="V3935" i="11"/>
  <c r="U3935" i="11"/>
  <c r="R3935" i="11"/>
  <c r="Q3935" i="11"/>
  <c r="P3935" i="11"/>
  <c r="O3935" i="11"/>
  <c r="W3934" i="11"/>
  <c r="V3934" i="11"/>
  <c r="U3934" i="11"/>
  <c r="R3934" i="11"/>
  <c r="Q3934" i="11"/>
  <c r="P3934" i="11"/>
  <c r="O3934" i="11"/>
  <c r="W3933" i="11"/>
  <c r="V3933" i="11"/>
  <c r="U3933" i="11"/>
  <c r="R3933" i="11"/>
  <c r="Q3933" i="11"/>
  <c r="P3933" i="11"/>
  <c r="O3933" i="11"/>
  <c r="W3932" i="11"/>
  <c r="V3932" i="11"/>
  <c r="U3932" i="11"/>
  <c r="R3932" i="11"/>
  <c r="Q3932" i="11"/>
  <c r="P3932" i="11"/>
  <c r="O3932" i="11"/>
  <c r="W3931" i="11"/>
  <c r="V3931" i="11"/>
  <c r="U3931" i="11"/>
  <c r="R3931" i="11"/>
  <c r="Q3931" i="11"/>
  <c r="P3931" i="11"/>
  <c r="O3931" i="11"/>
  <c r="W3930" i="11"/>
  <c r="V3930" i="11"/>
  <c r="U3930" i="11"/>
  <c r="R3930" i="11"/>
  <c r="Q3930" i="11"/>
  <c r="P3930" i="11"/>
  <c r="O3930" i="11"/>
  <c r="W3929" i="11"/>
  <c r="V3929" i="11"/>
  <c r="U3929" i="11"/>
  <c r="R3929" i="11"/>
  <c r="Q3929" i="11"/>
  <c r="P3929" i="11"/>
  <c r="O3929" i="11"/>
  <c r="W3928" i="11"/>
  <c r="V3928" i="11"/>
  <c r="U3928" i="11"/>
  <c r="R3928" i="11"/>
  <c r="Q3928" i="11"/>
  <c r="P3928" i="11"/>
  <c r="O3928" i="11"/>
  <c r="W3927" i="11"/>
  <c r="V3927" i="11"/>
  <c r="U3927" i="11"/>
  <c r="R3927" i="11"/>
  <c r="Q3927" i="11"/>
  <c r="P3927" i="11"/>
  <c r="O3927" i="11"/>
  <c r="W3926" i="11"/>
  <c r="V3926" i="11"/>
  <c r="U3926" i="11"/>
  <c r="R3926" i="11"/>
  <c r="Q3926" i="11"/>
  <c r="P3926" i="11"/>
  <c r="O3926" i="11"/>
  <c r="W3925" i="11"/>
  <c r="V3925" i="11"/>
  <c r="U3925" i="11"/>
  <c r="R3925" i="11"/>
  <c r="Q3925" i="11"/>
  <c r="P3925" i="11"/>
  <c r="O3925" i="11"/>
  <c r="W3924" i="11"/>
  <c r="V3924" i="11"/>
  <c r="U3924" i="11"/>
  <c r="R3924" i="11"/>
  <c r="Q3924" i="11"/>
  <c r="P3924" i="11"/>
  <c r="O3924" i="11"/>
  <c r="W3923" i="11"/>
  <c r="V3923" i="11"/>
  <c r="U3923" i="11"/>
  <c r="R3923" i="11"/>
  <c r="Q3923" i="11"/>
  <c r="P3923" i="11"/>
  <c r="O3923" i="11"/>
  <c r="W3922" i="11"/>
  <c r="V3922" i="11"/>
  <c r="U3922" i="11"/>
  <c r="R3922" i="11"/>
  <c r="Q3922" i="11"/>
  <c r="P3922" i="11"/>
  <c r="O3922" i="11"/>
  <c r="W3921" i="11"/>
  <c r="V3921" i="11"/>
  <c r="U3921" i="11"/>
  <c r="R3921" i="11"/>
  <c r="Q3921" i="11"/>
  <c r="P3921" i="11"/>
  <c r="O3921" i="11"/>
  <c r="W3920" i="11"/>
  <c r="V3920" i="11"/>
  <c r="U3920" i="11"/>
  <c r="R3920" i="11"/>
  <c r="Q3920" i="11"/>
  <c r="P3920" i="11"/>
  <c r="O3920" i="11"/>
  <c r="W3919" i="11"/>
  <c r="V3919" i="11"/>
  <c r="U3919" i="11"/>
  <c r="R3919" i="11"/>
  <c r="Q3919" i="11"/>
  <c r="P3919" i="11"/>
  <c r="O3919" i="11"/>
  <c r="W3918" i="11"/>
  <c r="V3918" i="11"/>
  <c r="U3918" i="11"/>
  <c r="R3918" i="11"/>
  <c r="Q3918" i="11"/>
  <c r="P3918" i="11"/>
  <c r="O3918" i="11"/>
  <c r="W3917" i="11"/>
  <c r="V3917" i="11"/>
  <c r="U3917" i="11"/>
  <c r="R3917" i="11"/>
  <c r="Q3917" i="11"/>
  <c r="P3917" i="11"/>
  <c r="O3917" i="11"/>
  <c r="W3916" i="11"/>
  <c r="V3916" i="11"/>
  <c r="U3916" i="11"/>
  <c r="R3916" i="11"/>
  <c r="Q3916" i="11"/>
  <c r="P3916" i="11"/>
  <c r="O3916" i="11"/>
  <c r="W3915" i="11"/>
  <c r="V3915" i="11"/>
  <c r="U3915" i="11"/>
  <c r="R3915" i="11"/>
  <c r="Q3915" i="11"/>
  <c r="P3915" i="11"/>
  <c r="O3915" i="11"/>
  <c r="W3914" i="11"/>
  <c r="V3914" i="11"/>
  <c r="U3914" i="11"/>
  <c r="R3914" i="11"/>
  <c r="Q3914" i="11"/>
  <c r="P3914" i="11"/>
  <c r="O3914" i="11"/>
  <c r="W3913" i="11"/>
  <c r="V3913" i="11"/>
  <c r="U3913" i="11"/>
  <c r="R3913" i="11"/>
  <c r="Q3913" i="11"/>
  <c r="P3913" i="11"/>
  <c r="O3913" i="11"/>
  <c r="W3912" i="11"/>
  <c r="V3912" i="11"/>
  <c r="U3912" i="11"/>
  <c r="R3912" i="11"/>
  <c r="Q3912" i="11"/>
  <c r="P3912" i="11"/>
  <c r="O3912" i="11"/>
  <c r="W3911" i="11"/>
  <c r="V3911" i="11"/>
  <c r="U3911" i="11"/>
  <c r="R3911" i="11"/>
  <c r="Q3911" i="11"/>
  <c r="P3911" i="11"/>
  <c r="O3911" i="11"/>
  <c r="W3910" i="11"/>
  <c r="V3910" i="11"/>
  <c r="U3910" i="11"/>
  <c r="R3910" i="11"/>
  <c r="Q3910" i="11"/>
  <c r="P3910" i="11"/>
  <c r="O3910" i="11"/>
  <c r="W3909" i="11"/>
  <c r="V3909" i="11"/>
  <c r="U3909" i="11"/>
  <c r="R3909" i="11"/>
  <c r="Q3909" i="11"/>
  <c r="P3909" i="11"/>
  <c r="O3909" i="11"/>
  <c r="W3908" i="11"/>
  <c r="V3908" i="11"/>
  <c r="U3908" i="11"/>
  <c r="R3908" i="11"/>
  <c r="Q3908" i="11"/>
  <c r="P3908" i="11"/>
  <c r="O3908" i="11"/>
  <c r="W3907" i="11"/>
  <c r="V3907" i="11"/>
  <c r="U3907" i="11"/>
  <c r="R3907" i="11"/>
  <c r="Q3907" i="11"/>
  <c r="P3907" i="11"/>
  <c r="O3907" i="11"/>
  <c r="W3906" i="11"/>
  <c r="V3906" i="11"/>
  <c r="U3906" i="11"/>
  <c r="R3906" i="11"/>
  <c r="Q3906" i="11"/>
  <c r="P3906" i="11"/>
  <c r="O3906" i="11"/>
  <c r="W3905" i="11"/>
  <c r="V3905" i="11"/>
  <c r="U3905" i="11"/>
  <c r="R3905" i="11"/>
  <c r="Q3905" i="11"/>
  <c r="P3905" i="11"/>
  <c r="O3905" i="11"/>
  <c r="W3904" i="11"/>
  <c r="V3904" i="11"/>
  <c r="U3904" i="11"/>
  <c r="R3904" i="11"/>
  <c r="Q3904" i="11"/>
  <c r="P3904" i="11"/>
  <c r="O3904" i="11"/>
  <c r="W3903" i="11"/>
  <c r="V3903" i="11"/>
  <c r="U3903" i="11"/>
  <c r="R3903" i="11"/>
  <c r="Q3903" i="11"/>
  <c r="P3903" i="11"/>
  <c r="O3903" i="11"/>
  <c r="W3902" i="11"/>
  <c r="V3902" i="11"/>
  <c r="U3902" i="11"/>
  <c r="R3902" i="11"/>
  <c r="Q3902" i="11"/>
  <c r="P3902" i="11"/>
  <c r="O3902" i="11"/>
  <c r="W3901" i="11"/>
  <c r="V3901" i="11"/>
  <c r="U3901" i="11"/>
  <c r="R3901" i="11"/>
  <c r="Q3901" i="11"/>
  <c r="P3901" i="11"/>
  <c r="O3901" i="11"/>
  <c r="W3900" i="11"/>
  <c r="V3900" i="11"/>
  <c r="U3900" i="11"/>
  <c r="R3900" i="11"/>
  <c r="Q3900" i="11"/>
  <c r="P3900" i="11"/>
  <c r="O3900" i="11"/>
  <c r="W3899" i="11"/>
  <c r="V3899" i="11"/>
  <c r="U3899" i="11"/>
  <c r="R3899" i="11"/>
  <c r="Q3899" i="11"/>
  <c r="P3899" i="11"/>
  <c r="O3899" i="11"/>
  <c r="W3898" i="11"/>
  <c r="V3898" i="11"/>
  <c r="U3898" i="11"/>
  <c r="R3898" i="11"/>
  <c r="Q3898" i="11"/>
  <c r="P3898" i="11"/>
  <c r="O3898" i="11"/>
  <c r="W3897" i="11"/>
  <c r="V3897" i="11"/>
  <c r="U3897" i="11"/>
  <c r="R3897" i="11"/>
  <c r="Q3897" i="11"/>
  <c r="P3897" i="11"/>
  <c r="O3897" i="11"/>
  <c r="W3896" i="11"/>
  <c r="V3896" i="11"/>
  <c r="U3896" i="11"/>
  <c r="R3896" i="11"/>
  <c r="Q3896" i="11"/>
  <c r="P3896" i="11"/>
  <c r="O3896" i="11"/>
  <c r="W3895" i="11"/>
  <c r="V3895" i="11"/>
  <c r="U3895" i="11"/>
  <c r="R3895" i="11"/>
  <c r="Q3895" i="11"/>
  <c r="P3895" i="11"/>
  <c r="O3895" i="11"/>
  <c r="W3894" i="11"/>
  <c r="V3894" i="11"/>
  <c r="U3894" i="11"/>
  <c r="R3894" i="11"/>
  <c r="Q3894" i="11"/>
  <c r="P3894" i="11"/>
  <c r="O3894" i="11"/>
  <c r="W3893" i="11"/>
  <c r="V3893" i="11"/>
  <c r="U3893" i="11"/>
  <c r="R3893" i="11"/>
  <c r="Q3893" i="11"/>
  <c r="P3893" i="11"/>
  <c r="O3893" i="11"/>
  <c r="W3892" i="11"/>
  <c r="V3892" i="11"/>
  <c r="U3892" i="11"/>
  <c r="R3892" i="11"/>
  <c r="Q3892" i="11"/>
  <c r="P3892" i="11"/>
  <c r="O3892" i="11"/>
  <c r="W3891" i="11"/>
  <c r="V3891" i="11"/>
  <c r="U3891" i="11"/>
  <c r="R3891" i="11"/>
  <c r="Q3891" i="11"/>
  <c r="P3891" i="11"/>
  <c r="O3891" i="11"/>
  <c r="W3890" i="11"/>
  <c r="V3890" i="11"/>
  <c r="U3890" i="11"/>
  <c r="R3890" i="11"/>
  <c r="Q3890" i="11"/>
  <c r="P3890" i="11"/>
  <c r="O3890" i="11"/>
  <c r="W3889" i="11"/>
  <c r="V3889" i="11"/>
  <c r="U3889" i="11"/>
  <c r="R3889" i="11"/>
  <c r="Q3889" i="11"/>
  <c r="P3889" i="11"/>
  <c r="O3889" i="11"/>
  <c r="W3888" i="11"/>
  <c r="V3888" i="11"/>
  <c r="U3888" i="11"/>
  <c r="R3888" i="11"/>
  <c r="Q3888" i="11"/>
  <c r="P3888" i="11"/>
  <c r="O3888" i="11"/>
  <c r="W3887" i="11"/>
  <c r="V3887" i="11"/>
  <c r="U3887" i="11"/>
  <c r="R3887" i="11"/>
  <c r="Q3887" i="11"/>
  <c r="P3887" i="11"/>
  <c r="O3887" i="11"/>
  <c r="W3886" i="11"/>
  <c r="V3886" i="11"/>
  <c r="U3886" i="11"/>
  <c r="R3886" i="11"/>
  <c r="Q3886" i="11"/>
  <c r="P3886" i="11"/>
  <c r="O3886" i="11"/>
  <c r="W3885" i="11"/>
  <c r="V3885" i="11"/>
  <c r="U3885" i="11"/>
  <c r="R3885" i="11"/>
  <c r="Q3885" i="11"/>
  <c r="P3885" i="11"/>
  <c r="O3885" i="11"/>
  <c r="W3884" i="11"/>
  <c r="V3884" i="11"/>
  <c r="U3884" i="11"/>
  <c r="R3884" i="11"/>
  <c r="Q3884" i="11"/>
  <c r="P3884" i="11"/>
  <c r="O3884" i="11"/>
  <c r="W3883" i="11"/>
  <c r="V3883" i="11"/>
  <c r="U3883" i="11"/>
  <c r="R3883" i="11"/>
  <c r="Q3883" i="11"/>
  <c r="P3883" i="11"/>
  <c r="O3883" i="11"/>
  <c r="W3882" i="11"/>
  <c r="V3882" i="11"/>
  <c r="U3882" i="11"/>
  <c r="R3882" i="11"/>
  <c r="Q3882" i="11"/>
  <c r="P3882" i="11"/>
  <c r="O3882" i="11"/>
  <c r="W3881" i="11"/>
  <c r="V3881" i="11"/>
  <c r="U3881" i="11"/>
  <c r="R3881" i="11"/>
  <c r="Q3881" i="11"/>
  <c r="P3881" i="11"/>
  <c r="O3881" i="11"/>
  <c r="W3880" i="11"/>
  <c r="V3880" i="11"/>
  <c r="U3880" i="11"/>
  <c r="R3880" i="11"/>
  <c r="Q3880" i="11"/>
  <c r="P3880" i="11"/>
  <c r="O3880" i="11"/>
  <c r="W3879" i="11"/>
  <c r="V3879" i="11"/>
  <c r="U3879" i="11"/>
  <c r="R3879" i="11"/>
  <c r="Q3879" i="11"/>
  <c r="P3879" i="11"/>
  <c r="O3879" i="11"/>
  <c r="W3878" i="11"/>
  <c r="V3878" i="11"/>
  <c r="U3878" i="11"/>
  <c r="R3878" i="11"/>
  <c r="Q3878" i="11"/>
  <c r="P3878" i="11"/>
  <c r="O3878" i="11"/>
  <c r="W3877" i="11"/>
  <c r="V3877" i="11"/>
  <c r="U3877" i="11"/>
  <c r="R3877" i="11"/>
  <c r="Q3877" i="11"/>
  <c r="P3877" i="11"/>
  <c r="O3877" i="11"/>
  <c r="W3876" i="11"/>
  <c r="V3876" i="11"/>
  <c r="U3876" i="11"/>
  <c r="R3876" i="11"/>
  <c r="Q3876" i="11"/>
  <c r="P3876" i="11"/>
  <c r="O3876" i="11"/>
  <c r="W3875" i="11"/>
  <c r="V3875" i="11"/>
  <c r="U3875" i="11"/>
  <c r="R3875" i="11"/>
  <c r="Q3875" i="11"/>
  <c r="P3875" i="11"/>
  <c r="O3875" i="11"/>
  <c r="W3874" i="11"/>
  <c r="V3874" i="11"/>
  <c r="U3874" i="11"/>
  <c r="R3874" i="11"/>
  <c r="Q3874" i="11"/>
  <c r="P3874" i="11"/>
  <c r="O3874" i="11"/>
  <c r="W3873" i="11"/>
  <c r="V3873" i="11"/>
  <c r="U3873" i="11"/>
  <c r="R3873" i="11"/>
  <c r="Q3873" i="11"/>
  <c r="P3873" i="11"/>
  <c r="O3873" i="11"/>
  <c r="W3872" i="11"/>
  <c r="V3872" i="11"/>
  <c r="U3872" i="11"/>
  <c r="R3872" i="11"/>
  <c r="Q3872" i="11"/>
  <c r="P3872" i="11"/>
  <c r="O3872" i="11"/>
  <c r="W3871" i="11"/>
  <c r="V3871" i="11"/>
  <c r="U3871" i="11"/>
  <c r="R3871" i="11"/>
  <c r="Q3871" i="11"/>
  <c r="P3871" i="11"/>
  <c r="O3871" i="11"/>
  <c r="W3870" i="11"/>
  <c r="V3870" i="11"/>
  <c r="U3870" i="11"/>
  <c r="R3870" i="11"/>
  <c r="Q3870" i="11"/>
  <c r="P3870" i="11"/>
  <c r="O3870" i="11"/>
  <c r="W3869" i="11"/>
  <c r="V3869" i="11"/>
  <c r="U3869" i="11"/>
  <c r="R3869" i="11"/>
  <c r="Q3869" i="11"/>
  <c r="P3869" i="11"/>
  <c r="O3869" i="11"/>
  <c r="W3868" i="11"/>
  <c r="V3868" i="11"/>
  <c r="U3868" i="11"/>
  <c r="R3868" i="11"/>
  <c r="Q3868" i="11"/>
  <c r="P3868" i="11"/>
  <c r="O3868" i="11"/>
  <c r="W3867" i="11"/>
  <c r="V3867" i="11"/>
  <c r="U3867" i="11"/>
  <c r="R3867" i="11"/>
  <c r="Q3867" i="11"/>
  <c r="P3867" i="11"/>
  <c r="O3867" i="11"/>
  <c r="W3866" i="11"/>
  <c r="V3866" i="11"/>
  <c r="U3866" i="11"/>
  <c r="R3866" i="11"/>
  <c r="Q3866" i="11"/>
  <c r="P3866" i="11"/>
  <c r="O3866" i="11"/>
  <c r="W3865" i="11"/>
  <c r="V3865" i="11"/>
  <c r="U3865" i="11"/>
  <c r="R3865" i="11"/>
  <c r="Q3865" i="11"/>
  <c r="P3865" i="11"/>
  <c r="O3865" i="11"/>
  <c r="W3864" i="11"/>
  <c r="V3864" i="11"/>
  <c r="U3864" i="11"/>
  <c r="R3864" i="11"/>
  <c r="Q3864" i="11"/>
  <c r="P3864" i="11"/>
  <c r="O3864" i="11"/>
  <c r="W3863" i="11"/>
  <c r="V3863" i="11"/>
  <c r="U3863" i="11"/>
  <c r="R3863" i="11"/>
  <c r="Q3863" i="11"/>
  <c r="P3863" i="11"/>
  <c r="O3863" i="11"/>
  <c r="W3862" i="11"/>
  <c r="V3862" i="11"/>
  <c r="U3862" i="11"/>
  <c r="R3862" i="11"/>
  <c r="Q3862" i="11"/>
  <c r="P3862" i="11"/>
  <c r="O3862" i="11"/>
  <c r="W3861" i="11"/>
  <c r="V3861" i="11"/>
  <c r="U3861" i="11"/>
  <c r="R3861" i="11"/>
  <c r="Q3861" i="11"/>
  <c r="P3861" i="11"/>
  <c r="O3861" i="11"/>
  <c r="W3860" i="11"/>
  <c r="V3860" i="11"/>
  <c r="U3860" i="11"/>
  <c r="R3860" i="11"/>
  <c r="Q3860" i="11"/>
  <c r="P3860" i="11"/>
  <c r="O3860" i="11"/>
  <c r="W3859" i="11"/>
  <c r="V3859" i="11"/>
  <c r="U3859" i="11"/>
  <c r="R3859" i="11"/>
  <c r="Q3859" i="11"/>
  <c r="P3859" i="11"/>
  <c r="O3859" i="11"/>
  <c r="W3858" i="11"/>
  <c r="V3858" i="11"/>
  <c r="U3858" i="11"/>
  <c r="R3858" i="11"/>
  <c r="Q3858" i="11"/>
  <c r="P3858" i="11"/>
  <c r="O3858" i="11"/>
  <c r="W3857" i="11"/>
  <c r="V3857" i="11"/>
  <c r="U3857" i="11"/>
  <c r="R3857" i="11"/>
  <c r="Q3857" i="11"/>
  <c r="P3857" i="11"/>
  <c r="O3857" i="11"/>
  <c r="W3856" i="11"/>
  <c r="V3856" i="11"/>
  <c r="U3856" i="11"/>
  <c r="R3856" i="11"/>
  <c r="Q3856" i="11"/>
  <c r="P3856" i="11"/>
  <c r="O3856" i="11"/>
  <c r="W3855" i="11"/>
  <c r="V3855" i="11"/>
  <c r="U3855" i="11"/>
  <c r="R3855" i="11"/>
  <c r="Q3855" i="11"/>
  <c r="P3855" i="11"/>
  <c r="O3855" i="11"/>
  <c r="W3854" i="11"/>
  <c r="V3854" i="11"/>
  <c r="U3854" i="11"/>
  <c r="R3854" i="11"/>
  <c r="Q3854" i="11"/>
  <c r="P3854" i="11"/>
  <c r="O3854" i="11"/>
  <c r="W3853" i="11"/>
  <c r="V3853" i="11"/>
  <c r="U3853" i="11"/>
  <c r="R3853" i="11"/>
  <c r="Q3853" i="11"/>
  <c r="P3853" i="11"/>
  <c r="O3853" i="11"/>
  <c r="W3852" i="11"/>
  <c r="V3852" i="11"/>
  <c r="U3852" i="11"/>
  <c r="R3852" i="11"/>
  <c r="Q3852" i="11"/>
  <c r="P3852" i="11"/>
  <c r="O3852" i="11"/>
  <c r="W3851" i="11"/>
  <c r="V3851" i="11"/>
  <c r="U3851" i="11"/>
  <c r="R3851" i="11"/>
  <c r="Q3851" i="11"/>
  <c r="P3851" i="11"/>
  <c r="O3851" i="11"/>
  <c r="W3850" i="11"/>
  <c r="V3850" i="11"/>
  <c r="U3850" i="11"/>
  <c r="R3850" i="11"/>
  <c r="Q3850" i="11"/>
  <c r="P3850" i="11"/>
  <c r="O3850" i="11"/>
  <c r="W3849" i="11"/>
  <c r="V3849" i="11"/>
  <c r="U3849" i="11"/>
  <c r="R3849" i="11"/>
  <c r="Q3849" i="11"/>
  <c r="P3849" i="11"/>
  <c r="O3849" i="11"/>
  <c r="W3848" i="11"/>
  <c r="V3848" i="11"/>
  <c r="U3848" i="11"/>
  <c r="R3848" i="11"/>
  <c r="Q3848" i="11"/>
  <c r="P3848" i="11"/>
  <c r="O3848" i="11"/>
  <c r="W3847" i="11"/>
  <c r="V3847" i="11"/>
  <c r="U3847" i="11"/>
  <c r="R3847" i="11"/>
  <c r="Q3847" i="11"/>
  <c r="P3847" i="11"/>
  <c r="O3847" i="11"/>
  <c r="W3846" i="11"/>
  <c r="V3846" i="11"/>
  <c r="U3846" i="11"/>
  <c r="R3846" i="11"/>
  <c r="Q3846" i="11"/>
  <c r="P3846" i="11"/>
  <c r="O3846" i="11"/>
  <c r="W3845" i="11"/>
  <c r="V3845" i="11"/>
  <c r="U3845" i="11"/>
  <c r="R3845" i="11"/>
  <c r="Q3845" i="11"/>
  <c r="P3845" i="11"/>
  <c r="O3845" i="11"/>
  <c r="W3844" i="11"/>
  <c r="V3844" i="11"/>
  <c r="U3844" i="11"/>
  <c r="R3844" i="11"/>
  <c r="Q3844" i="11"/>
  <c r="P3844" i="11"/>
  <c r="O3844" i="11"/>
  <c r="W3843" i="11"/>
  <c r="V3843" i="11"/>
  <c r="U3843" i="11"/>
  <c r="R3843" i="11"/>
  <c r="Q3843" i="11"/>
  <c r="P3843" i="11"/>
  <c r="O3843" i="11"/>
  <c r="W3842" i="11"/>
  <c r="V3842" i="11"/>
  <c r="U3842" i="11"/>
  <c r="R3842" i="11"/>
  <c r="Q3842" i="11"/>
  <c r="P3842" i="11"/>
  <c r="O3842" i="11"/>
  <c r="W3841" i="11"/>
  <c r="V3841" i="11"/>
  <c r="U3841" i="11"/>
  <c r="R3841" i="11"/>
  <c r="Q3841" i="11"/>
  <c r="P3841" i="11"/>
  <c r="O3841" i="11"/>
  <c r="W3840" i="11"/>
  <c r="V3840" i="11"/>
  <c r="U3840" i="11"/>
  <c r="R3840" i="11"/>
  <c r="Q3840" i="11"/>
  <c r="P3840" i="11"/>
  <c r="O3840" i="11"/>
  <c r="W3839" i="11"/>
  <c r="V3839" i="11"/>
  <c r="U3839" i="11"/>
  <c r="R3839" i="11"/>
  <c r="Q3839" i="11"/>
  <c r="P3839" i="11"/>
  <c r="O3839" i="11"/>
  <c r="W3838" i="11"/>
  <c r="V3838" i="11"/>
  <c r="U3838" i="11"/>
  <c r="R3838" i="11"/>
  <c r="Q3838" i="11"/>
  <c r="P3838" i="11"/>
  <c r="O3838" i="11"/>
  <c r="W3837" i="11"/>
  <c r="V3837" i="11"/>
  <c r="U3837" i="11"/>
  <c r="R3837" i="11"/>
  <c r="Q3837" i="11"/>
  <c r="P3837" i="11"/>
  <c r="O3837" i="11"/>
  <c r="W3836" i="11"/>
  <c r="V3836" i="11"/>
  <c r="U3836" i="11"/>
  <c r="R3836" i="11"/>
  <c r="Q3836" i="11"/>
  <c r="P3836" i="11"/>
  <c r="O3836" i="11"/>
  <c r="W3835" i="11"/>
  <c r="V3835" i="11"/>
  <c r="U3835" i="11"/>
  <c r="R3835" i="11"/>
  <c r="Q3835" i="11"/>
  <c r="P3835" i="11"/>
  <c r="O3835" i="11"/>
  <c r="W3834" i="11"/>
  <c r="V3834" i="11"/>
  <c r="U3834" i="11"/>
  <c r="R3834" i="11"/>
  <c r="Q3834" i="11"/>
  <c r="P3834" i="11"/>
  <c r="O3834" i="11"/>
  <c r="W3833" i="11"/>
  <c r="V3833" i="11"/>
  <c r="U3833" i="11"/>
  <c r="R3833" i="11"/>
  <c r="Q3833" i="11"/>
  <c r="P3833" i="11"/>
  <c r="O3833" i="11"/>
  <c r="W3832" i="11"/>
  <c r="V3832" i="11"/>
  <c r="U3832" i="11"/>
  <c r="R3832" i="11"/>
  <c r="Q3832" i="11"/>
  <c r="P3832" i="11"/>
  <c r="O3832" i="11"/>
  <c r="W3831" i="11"/>
  <c r="V3831" i="11"/>
  <c r="U3831" i="11"/>
  <c r="R3831" i="11"/>
  <c r="Q3831" i="11"/>
  <c r="P3831" i="11"/>
  <c r="O3831" i="11"/>
  <c r="W3830" i="11"/>
  <c r="V3830" i="11"/>
  <c r="U3830" i="11"/>
  <c r="R3830" i="11"/>
  <c r="Q3830" i="11"/>
  <c r="P3830" i="11"/>
  <c r="O3830" i="11"/>
  <c r="W3829" i="11"/>
  <c r="V3829" i="11"/>
  <c r="U3829" i="11"/>
  <c r="R3829" i="11"/>
  <c r="Q3829" i="11"/>
  <c r="P3829" i="11"/>
  <c r="O3829" i="11"/>
  <c r="W3828" i="11"/>
  <c r="V3828" i="11"/>
  <c r="U3828" i="11"/>
  <c r="R3828" i="11"/>
  <c r="Q3828" i="11"/>
  <c r="P3828" i="11"/>
  <c r="O3828" i="11"/>
  <c r="W3827" i="11"/>
  <c r="V3827" i="11"/>
  <c r="U3827" i="11"/>
  <c r="R3827" i="11"/>
  <c r="Q3827" i="11"/>
  <c r="P3827" i="11"/>
  <c r="O3827" i="11"/>
  <c r="W3826" i="11"/>
  <c r="V3826" i="11"/>
  <c r="U3826" i="11"/>
  <c r="R3826" i="11"/>
  <c r="Q3826" i="11"/>
  <c r="P3826" i="11"/>
  <c r="O3826" i="11"/>
  <c r="W3825" i="11"/>
  <c r="V3825" i="11"/>
  <c r="U3825" i="11"/>
  <c r="R3825" i="11"/>
  <c r="Q3825" i="11"/>
  <c r="P3825" i="11"/>
  <c r="O3825" i="11"/>
  <c r="W3824" i="11"/>
  <c r="V3824" i="11"/>
  <c r="U3824" i="11"/>
  <c r="R3824" i="11"/>
  <c r="Q3824" i="11"/>
  <c r="P3824" i="11"/>
  <c r="O3824" i="11"/>
  <c r="W3823" i="11"/>
  <c r="V3823" i="11"/>
  <c r="U3823" i="11"/>
  <c r="R3823" i="11"/>
  <c r="Q3823" i="11"/>
  <c r="P3823" i="11"/>
  <c r="O3823" i="11"/>
  <c r="W3822" i="11"/>
  <c r="V3822" i="11"/>
  <c r="U3822" i="11"/>
  <c r="R3822" i="11"/>
  <c r="Q3822" i="11"/>
  <c r="P3822" i="11"/>
  <c r="O3822" i="11"/>
  <c r="W3821" i="11"/>
  <c r="V3821" i="11"/>
  <c r="U3821" i="11"/>
  <c r="R3821" i="11"/>
  <c r="Q3821" i="11"/>
  <c r="P3821" i="11"/>
  <c r="O3821" i="11"/>
  <c r="W3820" i="11"/>
  <c r="V3820" i="11"/>
  <c r="U3820" i="11"/>
  <c r="R3820" i="11"/>
  <c r="Q3820" i="11"/>
  <c r="P3820" i="11"/>
  <c r="O3820" i="11"/>
  <c r="W3819" i="11"/>
  <c r="V3819" i="11"/>
  <c r="U3819" i="11"/>
  <c r="R3819" i="11"/>
  <c r="Q3819" i="11"/>
  <c r="P3819" i="11"/>
  <c r="O3819" i="11"/>
  <c r="W3818" i="11"/>
  <c r="V3818" i="11"/>
  <c r="U3818" i="11"/>
  <c r="R3818" i="11"/>
  <c r="Q3818" i="11"/>
  <c r="P3818" i="11"/>
  <c r="O3818" i="11"/>
  <c r="W3817" i="11"/>
  <c r="V3817" i="11"/>
  <c r="U3817" i="11"/>
  <c r="R3817" i="11"/>
  <c r="Q3817" i="11"/>
  <c r="P3817" i="11"/>
  <c r="O3817" i="11"/>
  <c r="W3816" i="11"/>
  <c r="V3816" i="11"/>
  <c r="U3816" i="11"/>
  <c r="R3816" i="11"/>
  <c r="Q3816" i="11"/>
  <c r="P3816" i="11"/>
  <c r="O3816" i="11"/>
  <c r="W3815" i="11"/>
  <c r="V3815" i="11"/>
  <c r="U3815" i="11"/>
  <c r="R3815" i="11"/>
  <c r="Q3815" i="11"/>
  <c r="P3815" i="11"/>
  <c r="O3815" i="11"/>
  <c r="W3814" i="11"/>
  <c r="V3814" i="11"/>
  <c r="U3814" i="11"/>
  <c r="R3814" i="11"/>
  <c r="Q3814" i="11"/>
  <c r="P3814" i="11"/>
  <c r="O3814" i="11"/>
  <c r="W3813" i="11"/>
  <c r="V3813" i="11"/>
  <c r="U3813" i="11"/>
  <c r="R3813" i="11"/>
  <c r="Q3813" i="11"/>
  <c r="P3813" i="11"/>
  <c r="O3813" i="11"/>
  <c r="W3812" i="11"/>
  <c r="V3812" i="11"/>
  <c r="U3812" i="11"/>
  <c r="R3812" i="11"/>
  <c r="Q3812" i="11"/>
  <c r="P3812" i="11"/>
  <c r="O3812" i="11"/>
  <c r="W3811" i="11"/>
  <c r="V3811" i="11"/>
  <c r="U3811" i="11"/>
  <c r="R3811" i="11"/>
  <c r="Q3811" i="11"/>
  <c r="P3811" i="11"/>
  <c r="O3811" i="11"/>
  <c r="W3810" i="11"/>
  <c r="V3810" i="11"/>
  <c r="U3810" i="11"/>
  <c r="R3810" i="11"/>
  <c r="Q3810" i="11"/>
  <c r="P3810" i="11"/>
  <c r="O3810" i="11"/>
  <c r="W3809" i="11"/>
  <c r="V3809" i="11"/>
  <c r="U3809" i="11"/>
  <c r="R3809" i="11"/>
  <c r="Q3809" i="11"/>
  <c r="P3809" i="11"/>
  <c r="O3809" i="11"/>
  <c r="W3808" i="11"/>
  <c r="V3808" i="11"/>
  <c r="U3808" i="11"/>
  <c r="R3808" i="11"/>
  <c r="Q3808" i="11"/>
  <c r="P3808" i="11"/>
  <c r="O3808" i="11"/>
  <c r="W3807" i="11"/>
  <c r="V3807" i="11"/>
  <c r="U3807" i="11"/>
  <c r="R3807" i="11"/>
  <c r="Q3807" i="11"/>
  <c r="P3807" i="11"/>
  <c r="O3807" i="11"/>
  <c r="W3806" i="11"/>
  <c r="V3806" i="11"/>
  <c r="U3806" i="11"/>
  <c r="R3806" i="11"/>
  <c r="Q3806" i="11"/>
  <c r="P3806" i="11"/>
  <c r="O3806" i="11"/>
  <c r="W3805" i="11"/>
  <c r="V3805" i="11"/>
  <c r="U3805" i="11"/>
  <c r="R3805" i="11"/>
  <c r="Q3805" i="11"/>
  <c r="P3805" i="11"/>
  <c r="O3805" i="11"/>
  <c r="W3804" i="11"/>
  <c r="V3804" i="11"/>
  <c r="U3804" i="11"/>
  <c r="R3804" i="11"/>
  <c r="Q3804" i="11"/>
  <c r="P3804" i="11"/>
  <c r="O3804" i="11"/>
  <c r="W3803" i="11"/>
  <c r="V3803" i="11"/>
  <c r="U3803" i="11"/>
  <c r="R3803" i="11"/>
  <c r="Q3803" i="11"/>
  <c r="P3803" i="11"/>
  <c r="O3803" i="11"/>
  <c r="W3802" i="11"/>
  <c r="V3802" i="11"/>
  <c r="U3802" i="11"/>
  <c r="R3802" i="11"/>
  <c r="Q3802" i="11"/>
  <c r="P3802" i="11"/>
  <c r="O3802" i="11"/>
  <c r="W3801" i="11"/>
  <c r="V3801" i="11"/>
  <c r="U3801" i="11"/>
  <c r="R3801" i="11"/>
  <c r="Q3801" i="11"/>
  <c r="P3801" i="11"/>
  <c r="O3801" i="11"/>
  <c r="W3800" i="11"/>
  <c r="V3800" i="11"/>
  <c r="U3800" i="11"/>
  <c r="R3800" i="11"/>
  <c r="Q3800" i="11"/>
  <c r="P3800" i="11"/>
  <c r="O3800" i="11"/>
  <c r="W3799" i="11"/>
  <c r="V3799" i="11"/>
  <c r="U3799" i="11"/>
  <c r="R3799" i="11"/>
  <c r="Q3799" i="11"/>
  <c r="P3799" i="11"/>
  <c r="O3799" i="11"/>
  <c r="W3798" i="11"/>
  <c r="V3798" i="11"/>
  <c r="U3798" i="11"/>
  <c r="R3798" i="11"/>
  <c r="Q3798" i="11"/>
  <c r="P3798" i="11"/>
  <c r="O3798" i="11"/>
  <c r="W3797" i="11"/>
  <c r="V3797" i="11"/>
  <c r="U3797" i="11"/>
  <c r="R3797" i="11"/>
  <c r="Q3797" i="11"/>
  <c r="P3797" i="11"/>
  <c r="O3797" i="11"/>
  <c r="W3796" i="11"/>
  <c r="V3796" i="11"/>
  <c r="U3796" i="11"/>
  <c r="R3796" i="11"/>
  <c r="Q3796" i="11"/>
  <c r="P3796" i="11"/>
  <c r="O3796" i="11"/>
  <c r="W3795" i="11"/>
  <c r="V3795" i="11"/>
  <c r="U3795" i="11"/>
  <c r="R3795" i="11"/>
  <c r="Q3795" i="11"/>
  <c r="P3795" i="11"/>
  <c r="O3795" i="11"/>
  <c r="W3794" i="11"/>
  <c r="V3794" i="11"/>
  <c r="U3794" i="11"/>
  <c r="R3794" i="11"/>
  <c r="Q3794" i="11"/>
  <c r="P3794" i="11"/>
  <c r="O3794" i="11"/>
  <c r="W3793" i="11"/>
  <c r="V3793" i="11"/>
  <c r="U3793" i="11"/>
  <c r="R3793" i="11"/>
  <c r="Q3793" i="11"/>
  <c r="P3793" i="11"/>
  <c r="O3793" i="11"/>
  <c r="W3792" i="11"/>
  <c r="V3792" i="11"/>
  <c r="U3792" i="11"/>
  <c r="R3792" i="11"/>
  <c r="Q3792" i="11"/>
  <c r="P3792" i="11"/>
  <c r="O3792" i="11"/>
  <c r="W3791" i="11"/>
  <c r="V3791" i="11"/>
  <c r="U3791" i="11"/>
  <c r="R3791" i="11"/>
  <c r="Q3791" i="11"/>
  <c r="P3791" i="11"/>
  <c r="O3791" i="11"/>
  <c r="W3790" i="11"/>
  <c r="V3790" i="11"/>
  <c r="U3790" i="11"/>
  <c r="R3790" i="11"/>
  <c r="Q3790" i="11"/>
  <c r="P3790" i="11"/>
  <c r="O3790" i="11"/>
  <c r="W3789" i="11"/>
  <c r="V3789" i="11"/>
  <c r="U3789" i="11"/>
  <c r="R3789" i="11"/>
  <c r="Q3789" i="11"/>
  <c r="P3789" i="11"/>
  <c r="O3789" i="11"/>
  <c r="W3788" i="11"/>
  <c r="V3788" i="11"/>
  <c r="U3788" i="11"/>
  <c r="R3788" i="11"/>
  <c r="Q3788" i="11"/>
  <c r="P3788" i="11"/>
  <c r="O3788" i="11"/>
  <c r="W3787" i="11"/>
  <c r="V3787" i="11"/>
  <c r="U3787" i="11"/>
  <c r="R3787" i="11"/>
  <c r="Q3787" i="11"/>
  <c r="P3787" i="11"/>
  <c r="O3787" i="11"/>
  <c r="W3786" i="11"/>
  <c r="V3786" i="11"/>
  <c r="U3786" i="11"/>
  <c r="R3786" i="11"/>
  <c r="Q3786" i="11"/>
  <c r="P3786" i="11"/>
  <c r="O3786" i="11"/>
  <c r="W3785" i="11"/>
  <c r="V3785" i="11"/>
  <c r="U3785" i="11"/>
  <c r="R3785" i="11"/>
  <c r="Q3785" i="11"/>
  <c r="P3785" i="11"/>
  <c r="O3785" i="11"/>
  <c r="W3784" i="11"/>
  <c r="V3784" i="11"/>
  <c r="U3784" i="11"/>
  <c r="R3784" i="11"/>
  <c r="Q3784" i="11"/>
  <c r="P3784" i="11"/>
  <c r="O3784" i="11"/>
  <c r="W3783" i="11"/>
  <c r="V3783" i="11"/>
  <c r="U3783" i="11"/>
  <c r="R3783" i="11"/>
  <c r="Q3783" i="11"/>
  <c r="P3783" i="11"/>
  <c r="O3783" i="11"/>
  <c r="W3782" i="11"/>
  <c r="V3782" i="11"/>
  <c r="U3782" i="11"/>
  <c r="R3782" i="11"/>
  <c r="Q3782" i="11"/>
  <c r="P3782" i="11"/>
  <c r="O3782" i="11"/>
  <c r="W3781" i="11"/>
  <c r="V3781" i="11"/>
  <c r="U3781" i="11"/>
  <c r="R3781" i="11"/>
  <c r="Q3781" i="11"/>
  <c r="P3781" i="11"/>
  <c r="O3781" i="11"/>
  <c r="W3780" i="11"/>
  <c r="V3780" i="11"/>
  <c r="U3780" i="11"/>
  <c r="R3780" i="11"/>
  <c r="Q3780" i="11"/>
  <c r="P3780" i="11"/>
  <c r="O3780" i="11"/>
  <c r="W3779" i="11"/>
  <c r="V3779" i="11"/>
  <c r="U3779" i="11"/>
  <c r="R3779" i="11"/>
  <c r="Q3779" i="11"/>
  <c r="P3779" i="11"/>
  <c r="O3779" i="11"/>
  <c r="W3778" i="11"/>
  <c r="V3778" i="11"/>
  <c r="U3778" i="11"/>
  <c r="R3778" i="11"/>
  <c r="Q3778" i="11"/>
  <c r="P3778" i="11"/>
  <c r="O3778" i="11"/>
  <c r="W3777" i="11"/>
  <c r="V3777" i="11"/>
  <c r="U3777" i="11"/>
  <c r="R3777" i="11"/>
  <c r="Q3777" i="11"/>
  <c r="P3777" i="11"/>
  <c r="O3777" i="11"/>
  <c r="W3776" i="11"/>
  <c r="V3776" i="11"/>
  <c r="U3776" i="11"/>
  <c r="R3776" i="11"/>
  <c r="Q3776" i="11"/>
  <c r="P3776" i="11"/>
  <c r="O3776" i="11"/>
  <c r="W3775" i="11"/>
  <c r="V3775" i="11"/>
  <c r="U3775" i="11"/>
  <c r="R3775" i="11"/>
  <c r="Q3775" i="11"/>
  <c r="P3775" i="11"/>
  <c r="O3775" i="11"/>
  <c r="W3774" i="11"/>
  <c r="V3774" i="11"/>
  <c r="U3774" i="11"/>
  <c r="R3774" i="11"/>
  <c r="Q3774" i="11"/>
  <c r="P3774" i="11"/>
  <c r="O3774" i="11"/>
  <c r="W3773" i="11"/>
  <c r="V3773" i="11"/>
  <c r="U3773" i="11"/>
  <c r="R3773" i="11"/>
  <c r="Q3773" i="11"/>
  <c r="P3773" i="11"/>
  <c r="O3773" i="11"/>
  <c r="W3772" i="11"/>
  <c r="V3772" i="11"/>
  <c r="U3772" i="11"/>
  <c r="R3772" i="11"/>
  <c r="Q3772" i="11"/>
  <c r="P3772" i="11"/>
  <c r="O3772" i="11"/>
  <c r="W3771" i="11"/>
  <c r="V3771" i="11"/>
  <c r="U3771" i="11"/>
  <c r="R3771" i="11"/>
  <c r="Q3771" i="11"/>
  <c r="P3771" i="11"/>
  <c r="O3771" i="11"/>
  <c r="W3770" i="11"/>
  <c r="V3770" i="11"/>
  <c r="U3770" i="11"/>
  <c r="R3770" i="11"/>
  <c r="Q3770" i="11"/>
  <c r="P3770" i="11"/>
  <c r="O3770" i="11"/>
  <c r="W3769" i="11"/>
  <c r="V3769" i="11"/>
  <c r="U3769" i="11"/>
  <c r="R3769" i="11"/>
  <c r="Q3769" i="11"/>
  <c r="P3769" i="11"/>
  <c r="O3769" i="11"/>
  <c r="W3768" i="11"/>
  <c r="V3768" i="11"/>
  <c r="U3768" i="11"/>
  <c r="R3768" i="11"/>
  <c r="Q3768" i="11"/>
  <c r="P3768" i="11"/>
  <c r="O3768" i="11"/>
  <c r="W3767" i="11"/>
  <c r="V3767" i="11"/>
  <c r="U3767" i="11"/>
  <c r="R3767" i="11"/>
  <c r="Q3767" i="11"/>
  <c r="P3767" i="11"/>
  <c r="O3767" i="11"/>
  <c r="W3766" i="11"/>
  <c r="V3766" i="11"/>
  <c r="U3766" i="11"/>
  <c r="R3766" i="11"/>
  <c r="Q3766" i="11"/>
  <c r="P3766" i="11"/>
  <c r="O3766" i="11"/>
  <c r="W3765" i="11"/>
  <c r="V3765" i="11"/>
  <c r="U3765" i="11"/>
  <c r="R3765" i="11"/>
  <c r="Q3765" i="11"/>
  <c r="P3765" i="11"/>
  <c r="O3765" i="11"/>
  <c r="W3764" i="11"/>
  <c r="V3764" i="11"/>
  <c r="U3764" i="11"/>
  <c r="R3764" i="11"/>
  <c r="Q3764" i="11"/>
  <c r="P3764" i="11"/>
  <c r="O3764" i="11"/>
  <c r="W3763" i="11"/>
  <c r="V3763" i="11"/>
  <c r="U3763" i="11"/>
  <c r="R3763" i="11"/>
  <c r="Q3763" i="11"/>
  <c r="P3763" i="11"/>
  <c r="O3763" i="11"/>
  <c r="W3762" i="11"/>
  <c r="V3762" i="11"/>
  <c r="U3762" i="11"/>
  <c r="R3762" i="11"/>
  <c r="Q3762" i="11"/>
  <c r="P3762" i="11"/>
  <c r="O3762" i="11"/>
  <c r="W3761" i="11"/>
  <c r="V3761" i="11"/>
  <c r="U3761" i="11"/>
  <c r="R3761" i="11"/>
  <c r="Q3761" i="11"/>
  <c r="P3761" i="11"/>
  <c r="O3761" i="11"/>
  <c r="W3760" i="11"/>
  <c r="V3760" i="11"/>
  <c r="U3760" i="11"/>
  <c r="R3760" i="11"/>
  <c r="Q3760" i="11"/>
  <c r="P3760" i="11"/>
  <c r="O3760" i="11"/>
  <c r="W3759" i="11"/>
  <c r="V3759" i="11"/>
  <c r="U3759" i="11"/>
  <c r="R3759" i="11"/>
  <c r="Q3759" i="11"/>
  <c r="P3759" i="11"/>
  <c r="O3759" i="11"/>
  <c r="W3758" i="11"/>
  <c r="V3758" i="11"/>
  <c r="U3758" i="11"/>
  <c r="R3758" i="11"/>
  <c r="Q3758" i="11"/>
  <c r="P3758" i="11"/>
  <c r="O3758" i="11"/>
  <c r="W3757" i="11"/>
  <c r="V3757" i="11"/>
  <c r="U3757" i="11"/>
  <c r="R3757" i="11"/>
  <c r="Q3757" i="11"/>
  <c r="P3757" i="11"/>
  <c r="O3757" i="11"/>
  <c r="W3756" i="11"/>
  <c r="V3756" i="11"/>
  <c r="U3756" i="11"/>
  <c r="R3756" i="11"/>
  <c r="Q3756" i="11"/>
  <c r="P3756" i="11"/>
  <c r="O3756" i="11"/>
  <c r="W3755" i="11"/>
  <c r="V3755" i="11"/>
  <c r="U3755" i="11"/>
  <c r="R3755" i="11"/>
  <c r="Q3755" i="11"/>
  <c r="P3755" i="11"/>
  <c r="O3755" i="11"/>
  <c r="W3754" i="11"/>
  <c r="V3754" i="11"/>
  <c r="U3754" i="11"/>
  <c r="R3754" i="11"/>
  <c r="Q3754" i="11"/>
  <c r="P3754" i="11"/>
  <c r="O3754" i="11"/>
  <c r="W3753" i="11"/>
  <c r="V3753" i="11"/>
  <c r="U3753" i="11"/>
  <c r="R3753" i="11"/>
  <c r="Q3753" i="11"/>
  <c r="P3753" i="11"/>
  <c r="O3753" i="11"/>
  <c r="W3752" i="11"/>
  <c r="V3752" i="11"/>
  <c r="U3752" i="11"/>
  <c r="R3752" i="11"/>
  <c r="Q3752" i="11"/>
  <c r="P3752" i="11"/>
  <c r="O3752" i="11"/>
  <c r="W3751" i="11"/>
  <c r="V3751" i="11"/>
  <c r="U3751" i="11"/>
  <c r="R3751" i="11"/>
  <c r="Q3751" i="11"/>
  <c r="P3751" i="11"/>
  <c r="O3751" i="11"/>
  <c r="W3750" i="11"/>
  <c r="V3750" i="11"/>
  <c r="U3750" i="11"/>
  <c r="R3750" i="11"/>
  <c r="Q3750" i="11"/>
  <c r="P3750" i="11"/>
  <c r="O3750" i="11"/>
  <c r="W3749" i="11"/>
  <c r="V3749" i="11"/>
  <c r="U3749" i="11"/>
  <c r="R3749" i="11"/>
  <c r="Q3749" i="11"/>
  <c r="P3749" i="11"/>
  <c r="O3749" i="11"/>
  <c r="W3748" i="11"/>
  <c r="V3748" i="11"/>
  <c r="U3748" i="11"/>
  <c r="R3748" i="11"/>
  <c r="Q3748" i="11"/>
  <c r="P3748" i="11"/>
  <c r="O3748" i="11"/>
  <c r="W3747" i="11"/>
  <c r="V3747" i="11"/>
  <c r="U3747" i="11"/>
  <c r="R3747" i="11"/>
  <c r="Q3747" i="11"/>
  <c r="P3747" i="11"/>
  <c r="O3747" i="11"/>
  <c r="W3746" i="11"/>
  <c r="V3746" i="11"/>
  <c r="U3746" i="11"/>
  <c r="R3746" i="11"/>
  <c r="Q3746" i="11"/>
  <c r="P3746" i="11"/>
  <c r="O3746" i="11"/>
  <c r="W3745" i="11"/>
  <c r="V3745" i="11"/>
  <c r="U3745" i="11"/>
  <c r="R3745" i="11"/>
  <c r="Q3745" i="11"/>
  <c r="P3745" i="11"/>
  <c r="O3745" i="11"/>
  <c r="W3744" i="11"/>
  <c r="V3744" i="11"/>
  <c r="U3744" i="11"/>
  <c r="R3744" i="11"/>
  <c r="Q3744" i="11"/>
  <c r="P3744" i="11"/>
  <c r="O3744" i="11"/>
  <c r="W3743" i="11"/>
  <c r="V3743" i="11"/>
  <c r="U3743" i="11"/>
  <c r="R3743" i="11"/>
  <c r="Q3743" i="11"/>
  <c r="P3743" i="11"/>
  <c r="O3743" i="11"/>
  <c r="W3742" i="11"/>
  <c r="V3742" i="11"/>
  <c r="U3742" i="11"/>
  <c r="R3742" i="11"/>
  <c r="Q3742" i="11"/>
  <c r="P3742" i="11"/>
  <c r="O3742" i="11"/>
  <c r="W3741" i="11"/>
  <c r="V3741" i="11"/>
  <c r="U3741" i="11"/>
  <c r="R3741" i="11"/>
  <c r="Q3741" i="11"/>
  <c r="P3741" i="11"/>
  <c r="O3741" i="11"/>
  <c r="W3740" i="11"/>
  <c r="V3740" i="11"/>
  <c r="U3740" i="11"/>
  <c r="R3740" i="11"/>
  <c r="Q3740" i="11"/>
  <c r="P3740" i="11"/>
  <c r="O3740" i="11"/>
  <c r="W3739" i="11"/>
  <c r="V3739" i="11"/>
  <c r="U3739" i="11"/>
  <c r="R3739" i="11"/>
  <c r="Q3739" i="11"/>
  <c r="P3739" i="11"/>
  <c r="O3739" i="11"/>
  <c r="W3738" i="11"/>
  <c r="V3738" i="11"/>
  <c r="U3738" i="11"/>
  <c r="R3738" i="11"/>
  <c r="Q3738" i="11"/>
  <c r="P3738" i="11"/>
  <c r="O3738" i="11"/>
  <c r="W3737" i="11"/>
  <c r="V3737" i="11"/>
  <c r="U3737" i="11"/>
  <c r="R3737" i="11"/>
  <c r="Q3737" i="11"/>
  <c r="P3737" i="11"/>
  <c r="O3737" i="11"/>
  <c r="W3736" i="11"/>
  <c r="V3736" i="11"/>
  <c r="U3736" i="11"/>
  <c r="R3736" i="11"/>
  <c r="Q3736" i="11"/>
  <c r="P3736" i="11"/>
  <c r="O3736" i="11"/>
  <c r="W3735" i="11"/>
  <c r="V3735" i="11"/>
  <c r="U3735" i="11"/>
  <c r="R3735" i="11"/>
  <c r="Q3735" i="11"/>
  <c r="P3735" i="11"/>
  <c r="O3735" i="11"/>
  <c r="W3734" i="11"/>
  <c r="V3734" i="11"/>
  <c r="U3734" i="11"/>
  <c r="R3734" i="11"/>
  <c r="Q3734" i="11"/>
  <c r="P3734" i="11"/>
  <c r="O3734" i="11"/>
  <c r="W3733" i="11"/>
  <c r="V3733" i="11"/>
  <c r="U3733" i="11"/>
  <c r="R3733" i="11"/>
  <c r="Q3733" i="11"/>
  <c r="P3733" i="11"/>
  <c r="O3733" i="11"/>
  <c r="W3732" i="11"/>
  <c r="V3732" i="11"/>
  <c r="U3732" i="11"/>
  <c r="R3732" i="11"/>
  <c r="Q3732" i="11"/>
  <c r="P3732" i="11"/>
  <c r="O3732" i="11"/>
  <c r="W3731" i="11"/>
  <c r="V3731" i="11"/>
  <c r="U3731" i="11"/>
  <c r="R3731" i="11"/>
  <c r="Q3731" i="11"/>
  <c r="P3731" i="11"/>
  <c r="O3731" i="11"/>
  <c r="W3730" i="11"/>
  <c r="V3730" i="11"/>
  <c r="U3730" i="11"/>
  <c r="R3730" i="11"/>
  <c r="Q3730" i="11"/>
  <c r="P3730" i="11"/>
  <c r="O3730" i="11"/>
  <c r="W3729" i="11"/>
  <c r="V3729" i="11"/>
  <c r="U3729" i="11"/>
  <c r="R3729" i="11"/>
  <c r="Q3729" i="11"/>
  <c r="P3729" i="11"/>
  <c r="O3729" i="11"/>
  <c r="W3728" i="11"/>
  <c r="V3728" i="11"/>
  <c r="U3728" i="11"/>
  <c r="R3728" i="11"/>
  <c r="Q3728" i="11"/>
  <c r="P3728" i="11"/>
  <c r="O3728" i="11"/>
  <c r="W3727" i="11"/>
  <c r="V3727" i="11"/>
  <c r="U3727" i="11"/>
  <c r="R3727" i="11"/>
  <c r="Q3727" i="11"/>
  <c r="P3727" i="11"/>
  <c r="O3727" i="11"/>
  <c r="W3726" i="11"/>
  <c r="V3726" i="11"/>
  <c r="U3726" i="11"/>
  <c r="R3726" i="11"/>
  <c r="Q3726" i="11"/>
  <c r="P3726" i="11"/>
  <c r="O3726" i="11"/>
  <c r="W3725" i="11"/>
  <c r="V3725" i="11"/>
  <c r="U3725" i="11"/>
  <c r="R3725" i="11"/>
  <c r="Q3725" i="11"/>
  <c r="P3725" i="11"/>
  <c r="O3725" i="11"/>
  <c r="W3724" i="11"/>
  <c r="V3724" i="11"/>
  <c r="U3724" i="11"/>
  <c r="R3724" i="11"/>
  <c r="Q3724" i="11"/>
  <c r="P3724" i="11"/>
  <c r="O3724" i="11"/>
  <c r="W3723" i="11"/>
  <c r="V3723" i="11"/>
  <c r="U3723" i="11"/>
  <c r="R3723" i="11"/>
  <c r="Q3723" i="11"/>
  <c r="P3723" i="11"/>
  <c r="O3723" i="11"/>
  <c r="W3722" i="11"/>
  <c r="V3722" i="11"/>
  <c r="U3722" i="11"/>
  <c r="R3722" i="11"/>
  <c r="Q3722" i="11"/>
  <c r="P3722" i="11"/>
  <c r="O3722" i="11"/>
  <c r="W3721" i="11"/>
  <c r="V3721" i="11"/>
  <c r="U3721" i="11"/>
  <c r="R3721" i="11"/>
  <c r="Q3721" i="11"/>
  <c r="P3721" i="11"/>
  <c r="O3721" i="11"/>
  <c r="W3720" i="11"/>
  <c r="V3720" i="11"/>
  <c r="U3720" i="11"/>
  <c r="R3720" i="11"/>
  <c r="Q3720" i="11"/>
  <c r="P3720" i="11"/>
  <c r="O3720" i="11"/>
  <c r="W3719" i="11"/>
  <c r="V3719" i="11"/>
  <c r="U3719" i="11"/>
  <c r="R3719" i="11"/>
  <c r="Q3719" i="11"/>
  <c r="P3719" i="11"/>
  <c r="O3719" i="11"/>
  <c r="W3718" i="11"/>
  <c r="V3718" i="11"/>
  <c r="U3718" i="11"/>
  <c r="R3718" i="11"/>
  <c r="Q3718" i="11"/>
  <c r="P3718" i="11"/>
  <c r="O3718" i="11"/>
  <c r="W3717" i="11"/>
  <c r="V3717" i="11"/>
  <c r="U3717" i="11"/>
  <c r="R3717" i="11"/>
  <c r="Q3717" i="11"/>
  <c r="P3717" i="11"/>
  <c r="O3717" i="11"/>
  <c r="W3716" i="11"/>
  <c r="V3716" i="11"/>
  <c r="U3716" i="11"/>
  <c r="R3716" i="11"/>
  <c r="Q3716" i="11"/>
  <c r="P3716" i="11"/>
  <c r="O3716" i="11"/>
  <c r="W3715" i="11"/>
  <c r="V3715" i="11"/>
  <c r="U3715" i="11"/>
  <c r="R3715" i="11"/>
  <c r="Q3715" i="11"/>
  <c r="P3715" i="11"/>
  <c r="O3715" i="11"/>
  <c r="W3714" i="11"/>
  <c r="V3714" i="11"/>
  <c r="U3714" i="11"/>
  <c r="R3714" i="11"/>
  <c r="Q3714" i="11"/>
  <c r="P3714" i="11"/>
  <c r="O3714" i="11"/>
  <c r="W3713" i="11"/>
  <c r="V3713" i="11"/>
  <c r="U3713" i="11"/>
  <c r="R3713" i="11"/>
  <c r="Q3713" i="11"/>
  <c r="P3713" i="11"/>
  <c r="O3713" i="11"/>
  <c r="W3712" i="11"/>
  <c r="V3712" i="11"/>
  <c r="U3712" i="11"/>
  <c r="R3712" i="11"/>
  <c r="Q3712" i="11"/>
  <c r="P3712" i="11"/>
  <c r="O3712" i="11"/>
  <c r="W3711" i="11"/>
  <c r="V3711" i="11"/>
  <c r="U3711" i="11"/>
  <c r="R3711" i="11"/>
  <c r="Q3711" i="11"/>
  <c r="P3711" i="11"/>
  <c r="O3711" i="11"/>
  <c r="W3710" i="11"/>
  <c r="V3710" i="11"/>
  <c r="U3710" i="11"/>
  <c r="R3710" i="11"/>
  <c r="Q3710" i="11"/>
  <c r="P3710" i="11"/>
  <c r="O3710" i="11"/>
  <c r="W3709" i="11"/>
  <c r="V3709" i="11"/>
  <c r="U3709" i="11"/>
  <c r="R3709" i="11"/>
  <c r="Q3709" i="11"/>
  <c r="P3709" i="11"/>
  <c r="O3709" i="11"/>
  <c r="W3708" i="11"/>
  <c r="V3708" i="11"/>
  <c r="U3708" i="11"/>
  <c r="R3708" i="11"/>
  <c r="Q3708" i="11"/>
  <c r="P3708" i="11"/>
  <c r="O3708" i="11"/>
  <c r="W3707" i="11"/>
  <c r="V3707" i="11"/>
  <c r="U3707" i="11"/>
  <c r="R3707" i="11"/>
  <c r="Q3707" i="11"/>
  <c r="P3707" i="11"/>
  <c r="O3707" i="11"/>
  <c r="W3706" i="11"/>
  <c r="V3706" i="11"/>
  <c r="U3706" i="11"/>
  <c r="R3706" i="11"/>
  <c r="Q3706" i="11"/>
  <c r="P3706" i="11"/>
  <c r="O3706" i="11"/>
  <c r="W3705" i="11"/>
  <c r="V3705" i="11"/>
  <c r="U3705" i="11"/>
  <c r="R3705" i="11"/>
  <c r="Q3705" i="11"/>
  <c r="P3705" i="11"/>
  <c r="O3705" i="11"/>
  <c r="W3704" i="11"/>
  <c r="V3704" i="11"/>
  <c r="U3704" i="11"/>
  <c r="R3704" i="11"/>
  <c r="Q3704" i="11"/>
  <c r="P3704" i="11"/>
  <c r="O3704" i="11"/>
  <c r="W3703" i="11"/>
  <c r="V3703" i="11"/>
  <c r="U3703" i="11"/>
  <c r="R3703" i="11"/>
  <c r="Q3703" i="11"/>
  <c r="P3703" i="11"/>
  <c r="O3703" i="11"/>
  <c r="W3702" i="11"/>
  <c r="V3702" i="11"/>
  <c r="U3702" i="11"/>
  <c r="R3702" i="11"/>
  <c r="Q3702" i="11"/>
  <c r="P3702" i="11"/>
  <c r="O3702" i="11"/>
  <c r="W3701" i="11"/>
  <c r="V3701" i="11"/>
  <c r="U3701" i="11"/>
  <c r="R3701" i="11"/>
  <c r="Q3701" i="11"/>
  <c r="P3701" i="11"/>
  <c r="O3701" i="11"/>
  <c r="W3700" i="11"/>
  <c r="V3700" i="11"/>
  <c r="U3700" i="11"/>
  <c r="R3700" i="11"/>
  <c r="Q3700" i="11"/>
  <c r="P3700" i="11"/>
  <c r="O3700" i="11"/>
  <c r="W3699" i="11"/>
  <c r="V3699" i="11"/>
  <c r="U3699" i="11"/>
  <c r="R3699" i="11"/>
  <c r="Q3699" i="11"/>
  <c r="P3699" i="11"/>
  <c r="O3699" i="11"/>
  <c r="W3698" i="11"/>
  <c r="V3698" i="11"/>
  <c r="U3698" i="11"/>
  <c r="R3698" i="11"/>
  <c r="Q3698" i="11"/>
  <c r="P3698" i="11"/>
  <c r="O3698" i="11"/>
  <c r="W3697" i="11"/>
  <c r="V3697" i="11"/>
  <c r="U3697" i="11"/>
  <c r="R3697" i="11"/>
  <c r="Q3697" i="11"/>
  <c r="P3697" i="11"/>
  <c r="O3697" i="11"/>
  <c r="W3696" i="11"/>
  <c r="V3696" i="11"/>
  <c r="U3696" i="11"/>
  <c r="R3696" i="11"/>
  <c r="Q3696" i="11"/>
  <c r="P3696" i="11"/>
  <c r="O3696" i="11"/>
  <c r="W3695" i="11"/>
  <c r="V3695" i="11"/>
  <c r="U3695" i="11"/>
  <c r="R3695" i="11"/>
  <c r="Q3695" i="11"/>
  <c r="P3695" i="11"/>
  <c r="O3695" i="11"/>
  <c r="W3694" i="11"/>
  <c r="V3694" i="11"/>
  <c r="U3694" i="11"/>
  <c r="R3694" i="11"/>
  <c r="Q3694" i="11"/>
  <c r="P3694" i="11"/>
  <c r="O3694" i="11"/>
  <c r="W3693" i="11"/>
  <c r="V3693" i="11"/>
  <c r="U3693" i="11"/>
  <c r="R3693" i="11"/>
  <c r="Q3693" i="11"/>
  <c r="P3693" i="11"/>
  <c r="O3693" i="11"/>
  <c r="W3692" i="11"/>
  <c r="V3692" i="11"/>
  <c r="U3692" i="11"/>
  <c r="R3692" i="11"/>
  <c r="Q3692" i="11"/>
  <c r="P3692" i="11"/>
  <c r="O3692" i="11"/>
  <c r="W3691" i="11"/>
  <c r="V3691" i="11"/>
  <c r="U3691" i="11"/>
  <c r="R3691" i="11"/>
  <c r="Q3691" i="11"/>
  <c r="P3691" i="11"/>
  <c r="O3691" i="11"/>
  <c r="W3690" i="11"/>
  <c r="V3690" i="11"/>
  <c r="U3690" i="11"/>
  <c r="R3690" i="11"/>
  <c r="Q3690" i="11"/>
  <c r="P3690" i="11"/>
  <c r="O3690" i="11"/>
  <c r="W3689" i="11"/>
  <c r="V3689" i="11"/>
  <c r="U3689" i="11"/>
  <c r="R3689" i="11"/>
  <c r="Q3689" i="11"/>
  <c r="P3689" i="11"/>
  <c r="O3689" i="11"/>
  <c r="W3688" i="11"/>
  <c r="V3688" i="11"/>
  <c r="U3688" i="11"/>
  <c r="R3688" i="11"/>
  <c r="Q3688" i="11"/>
  <c r="P3688" i="11"/>
  <c r="O3688" i="11"/>
  <c r="W3687" i="11"/>
  <c r="V3687" i="11"/>
  <c r="U3687" i="11"/>
  <c r="R3687" i="11"/>
  <c r="Q3687" i="11"/>
  <c r="P3687" i="11"/>
  <c r="O3687" i="11"/>
  <c r="W3686" i="11"/>
  <c r="V3686" i="11"/>
  <c r="U3686" i="11"/>
  <c r="R3686" i="11"/>
  <c r="Q3686" i="11"/>
  <c r="P3686" i="11"/>
  <c r="O3686" i="11"/>
  <c r="W3685" i="11"/>
  <c r="V3685" i="11"/>
  <c r="U3685" i="11"/>
  <c r="R3685" i="11"/>
  <c r="Q3685" i="11"/>
  <c r="P3685" i="11"/>
  <c r="O3685" i="11"/>
  <c r="W3684" i="11"/>
  <c r="V3684" i="11"/>
  <c r="U3684" i="11"/>
  <c r="R3684" i="11"/>
  <c r="Q3684" i="11"/>
  <c r="P3684" i="11"/>
  <c r="O3684" i="11"/>
  <c r="W3683" i="11"/>
  <c r="V3683" i="11"/>
  <c r="U3683" i="11"/>
  <c r="R3683" i="11"/>
  <c r="Q3683" i="11"/>
  <c r="P3683" i="11"/>
  <c r="O3683" i="11"/>
  <c r="W3682" i="11"/>
  <c r="V3682" i="11"/>
  <c r="U3682" i="11"/>
  <c r="R3682" i="11"/>
  <c r="Q3682" i="11"/>
  <c r="P3682" i="11"/>
  <c r="O3682" i="11"/>
  <c r="W3681" i="11"/>
  <c r="V3681" i="11"/>
  <c r="U3681" i="11"/>
  <c r="R3681" i="11"/>
  <c r="Q3681" i="11"/>
  <c r="P3681" i="11"/>
  <c r="O3681" i="11"/>
  <c r="W3680" i="11"/>
  <c r="V3680" i="11"/>
  <c r="U3680" i="11"/>
  <c r="R3680" i="11"/>
  <c r="Q3680" i="11"/>
  <c r="P3680" i="11"/>
  <c r="O3680" i="11"/>
  <c r="W3679" i="11"/>
  <c r="V3679" i="11"/>
  <c r="U3679" i="11"/>
  <c r="R3679" i="11"/>
  <c r="Q3679" i="11"/>
  <c r="P3679" i="11"/>
  <c r="O3679" i="11"/>
  <c r="W3678" i="11"/>
  <c r="V3678" i="11"/>
  <c r="U3678" i="11"/>
  <c r="R3678" i="11"/>
  <c r="Q3678" i="11"/>
  <c r="P3678" i="11"/>
  <c r="O3678" i="11"/>
  <c r="W3677" i="11"/>
  <c r="V3677" i="11"/>
  <c r="U3677" i="11"/>
  <c r="R3677" i="11"/>
  <c r="Q3677" i="11"/>
  <c r="P3677" i="11"/>
  <c r="O3677" i="11"/>
  <c r="W3676" i="11"/>
  <c r="V3676" i="11"/>
  <c r="U3676" i="11"/>
  <c r="R3676" i="11"/>
  <c r="Q3676" i="11"/>
  <c r="P3676" i="11"/>
  <c r="O3676" i="11"/>
  <c r="W3675" i="11"/>
  <c r="V3675" i="11"/>
  <c r="U3675" i="11"/>
  <c r="R3675" i="11"/>
  <c r="Q3675" i="11"/>
  <c r="P3675" i="11"/>
  <c r="O3675" i="11"/>
  <c r="W3674" i="11"/>
  <c r="V3674" i="11"/>
  <c r="U3674" i="11"/>
  <c r="R3674" i="11"/>
  <c r="Q3674" i="11"/>
  <c r="P3674" i="11"/>
  <c r="O3674" i="11"/>
  <c r="W3673" i="11"/>
  <c r="V3673" i="11"/>
  <c r="U3673" i="11"/>
  <c r="R3673" i="11"/>
  <c r="Q3673" i="11"/>
  <c r="P3673" i="11"/>
  <c r="O3673" i="11"/>
  <c r="W3672" i="11"/>
  <c r="V3672" i="11"/>
  <c r="U3672" i="11"/>
  <c r="R3672" i="11"/>
  <c r="Q3672" i="11"/>
  <c r="P3672" i="11"/>
  <c r="O3672" i="11"/>
  <c r="W3671" i="11"/>
  <c r="V3671" i="11"/>
  <c r="U3671" i="11"/>
  <c r="R3671" i="11"/>
  <c r="Q3671" i="11"/>
  <c r="P3671" i="11"/>
  <c r="O3671" i="11"/>
  <c r="W3670" i="11"/>
  <c r="V3670" i="11"/>
  <c r="U3670" i="11"/>
  <c r="R3670" i="11"/>
  <c r="Q3670" i="11"/>
  <c r="P3670" i="11"/>
  <c r="O3670" i="11"/>
  <c r="W3669" i="11"/>
  <c r="V3669" i="11"/>
  <c r="U3669" i="11"/>
  <c r="R3669" i="11"/>
  <c r="Q3669" i="11"/>
  <c r="P3669" i="11"/>
  <c r="O3669" i="11"/>
  <c r="W3668" i="11"/>
  <c r="V3668" i="11"/>
  <c r="U3668" i="11"/>
  <c r="R3668" i="11"/>
  <c r="Q3668" i="11"/>
  <c r="P3668" i="11"/>
  <c r="O3668" i="11"/>
  <c r="W3667" i="11"/>
  <c r="V3667" i="11"/>
  <c r="U3667" i="11"/>
  <c r="R3667" i="11"/>
  <c r="Q3667" i="11"/>
  <c r="P3667" i="11"/>
  <c r="O3667" i="11"/>
  <c r="W3666" i="11"/>
  <c r="V3666" i="11"/>
  <c r="U3666" i="11"/>
  <c r="R3666" i="11"/>
  <c r="Q3666" i="11"/>
  <c r="P3666" i="11"/>
  <c r="O3666" i="11"/>
  <c r="W3665" i="11"/>
  <c r="V3665" i="11"/>
  <c r="U3665" i="11"/>
  <c r="R3665" i="11"/>
  <c r="Q3665" i="11"/>
  <c r="P3665" i="11"/>
  <c r="O3665" i="11"/>
  <c r="W3664" i="11"/>
  <c r="V3664" i="11"/>
  <c r="U3664" i="11"/>
  <c r="R3664" i="11"/>
  <c r="Q3664" i="11"/>
  <c r="P3664" i="11"/>
  <c r="O3664" i="11"/>
  <c r="W3663" i="11"/>
  <c r="V3663" i="11"/>
  <c r="U3663" i="11"/>
  <c r="R3663" i="11"/>
  <c r="Q3663" i="11"/>
  <c r="P3663" i="11"/>
  <c r="O3663" i="11"/>
  <c r="W3662" i="11"/>
  <c r="V3662" i="11"/>
  <c r="U3662" i="11"/>
  <c r="R3662" i="11"/>
  <c r="Q3662" i="11"/>
  <c r="P3662" i="11"/>
  <c r="O3662" i="11"/>
  <c r="W3661" i="11"/>
  <c r="V3661" i="11"/>
  <c r="U3661" i="11"/>
  <c r="R3661" i="11"/>
  <c r="Q3661" i="11"/>
  <c r="P3661" i="11"/>
  <c r="O3661" i="11"/>
  <c r="W3660" i="11"/>
  <c r="V3660" i="11"/>
  <c r="U3660" i="11"/>
  <c r="R3660" i="11"/>
  <c r="Q3660" i="11"/>
  <c r="P3660" i="11"/>
  <c r="O3660" i="11"/>
  <c r="W3659" i="11"/>
  <c r="V3659" i="11"/>
  <c r="U3659" i="11"/>
  <c r="R3659" i="11"/>
  <c r="Q3659" i="11"/>
  <c r="P3659" i="11"/>
  <c r="O3659" i="11"/>
  <c r="W3658" i="11"/>
  <c r="V3658" i="11"/>
  <c r="U3658" i="11"/>
  <c r="R3658" i="11"/>
  <c r="Q3658" i="11"/>
  <c r="P3658" i="11"/>
  <c r="O3658" i="11"/>
  <c r="W3657" i="11"/>
  <c r="V3657" i="11"/>
  <c r="U3657" i="11"/>
  <c r="R3657" i="11"/>
  <c r="Q3657" i="11"/>
  <c r="P3657" i="11"/>
  <c r="O3657" i="11"/>
  <c r="W3656" i="11"/>
  <c r="V3656" i="11"/>
  <c r="U3656" i="11"/>
  <c r="R3656" i="11"/>
  <c r="Q3656" i="11"/>
  <c r="P3656" i="11"/>
  <c r="O3656" i="11"/>
  <c r="W3655" i="11"/>
  <c r="V3655" i="11"/>
  <c r="U3655" i="11"/>
  <c r="R3655" i="11"/>
  <c r="Q3655" i="11"/>
  <c r="P3655" i="11"/>
  <c r="O3655" i="11"/>
  <c r="W3654" i="11"/>
  <c r="V3654" i="11"/>
  <c r="U3654" i="11"/>
  <c r="R3654" i="11"/>
  <c r="Q3654" i="11"/>
  <c r="P3654" i="11"/>
  <c r="O3654" i="11"/>
  <c r="W3653" i="11"/>
  <c r="V3653" i="11"/>
  <c r="U3653" i="11"/>
  <c r="R3653" i="11"/>
  <c r="Q3653" i="11"/>
  <c r="P3653" i="11"/>
  <c r="O3653" i="11"/>
  <c r="W3652" i="11"/>
  <c r="V3652" i="11"/>
  <c r="U3652" i="11"/>
  <c r="R3652" i="11"/>
  <c r="Q3652" i="11"/>
  <c r="P3652" i="11"/>
  <c r="O3652" i="11"/>
  <c r="W3651" i="11"/>
  <c r="V3651" i="11"/>
  <c r="U3651" i="11"/>
  <c r="R3651" i="11"/>
  <c r="Q3651" i="11"/>
  <c r="P3651" i="11"/>
  <c r="O3651" i="11"/>
  <c r="W3650" i="11"/>
  <c r="V3650" i="11"/>
  <c r="U3650" i="11"/>
  <c r="R3650" i="11"/>
  <c r="Q3650" i="11"/>
  <c r="P3650" i="11"/>
  <c r="O3650" i="11"/>
  <c r="W3649" i="11"/>
  <c r="V3649" i="11"/>
  <c r="U3649" i="11"/>
  <c r="R3649" i="11"/>
  <c r="Q3649" i="11"/>
  <c r="P3649" i="11"/>
  <c r="O3649" i="11"/>
  <c r="W3648" i="11"/>
  <c r="V3648" i="11"/>
  <c r="U3648" i="11"/>
  <c r="R3648" i="11"/>
  <c r="Q3648" i="11"/>
  <c r="P3648" i="11"/>
  <c r="O3648" i="11"/>
  <c r="W3647" i="11"/>
  <c r="V3647" i="11"/>
  <c r="U3647" i="11"/>
  <c r="R3647" i="11"/>
  <c r="Q3647" i="11"/>
  <c r="P3647" i="11"/>
  <c r="O3647" i="11"/>
  <c r="W3646" i="11"/>
  <c r="V3646" i="11"/>
  <c r="U3646" i="11"/>
  <c r="R3646" i="11"/>
  <c r="Q3646" i="11"/>
  <c r="P3646" i="11"/>
  <c r="O3646" i="11"/>
  <c r="W3645" i="11"/>
  <c r="V3645" i="11"/>
  <c r="U3645" i="11"/>
  <c r="R3645" i="11"/>
  <c r="Q3645" i="11"/>
  <c r="P3645" i="11"/>
  <c r="O3645" i="11"/>
  <c r="W3644" i="11"/>
  <c r="V3644" i="11"/>
  <c r="U3644" i="11"/>
  <c r="R3644" i="11"/>
  <c r="Q3644" i="11"/>
  <c r="P3644" i="11"/>
  <c r="O3644" i="11"/>
  <c r="W3643" i="11"/>
  <c r="V3643" i="11"/>
  <c r="U3643" i="11"/>
  <c r="R3643" i="11"/>
  <c r="Q3643" i="11"/>
  <c r="P3643" i="11"/>
  <c r="O3643" i="11"/>
  <c r="W3642" i="11"/>
  <c r="V3642" i="11"/>
  <c r="U3642" i="11"/>
  <c r="R3642" i="11"/>
  <c r="Q3642" i="11"/>
  <c r="P3642" i="11"/>
  <c r="O3642" i="11"/>
  <c r="W3641" i="11"/>
  <c r="V3641" i="11"/>
  <c r="U3641" i="11"/>
  <c r="R3641" i="11"/>
  <c r="Q3641" i="11"/>
  <c r="P3641" i="11"/>
  <c r="O3641" i="11"/>
  <c r="W3640" i="11"/>
  <c r="V3640" i="11"/>
  <c r="U3640" i="11"/>
  <c r="R3640" i="11"/>
  <c r="Q3640" i="11"/>
  <c r="P3640" i="11"/>
  <c r="O3640" i="11"/>
  <c r="W3639" i="11"/>
  <c r="V3639" i="11"/>
  <c r="U3639" i="11"/>
  <c r="R3639" i="11"/>
  <c r="Q3639" i="11"/>
  <c r="P3639" i="11"/>
  <c r="O3639" i="11"/>
  <c r="W3638" i="11"/>
  <c r="V3638" i="11"/>
  <c r="U3638" i="11"/>
  <c r="R3638" i="11"/>
  <c r="Q3638" i="11"/>
  <c r="P3638" i="11"/>
  <c r="O3638" i="11"/>
  <c r="W3637" i="11"/>
  <c r="V3637" i="11"/>
  <c r="U3637" i="11"/>
  <c r="R3637" i="11"/>
  <c r="Q3637" i="11"/>
  <c r="P3637" i="11"/>
  <c r="O3637" i="11"/>
  <c r="W3636" i="11"/>
  <c r="V3636" i="11"/>
  <c r="U3636" i="11"/>
  <c r="R3636" i="11"/>
  <c r="Q3636" i="11"/>
  <c r="P3636" i="11"/>
  <c r="O3636" i="11"/>
  <c r="W3635" i="11"/>
  <c r="V3635" i="11"/>
  <c r="U3635" i="11"/>
  <c r="R3635" i="11"/>
  <c r="Q3635" i="11"/>
  <c r="P3635" i="11"/>
  <c r="O3635" i="11"/>
  <c r="W3634" i="11"/>
  <c r="V3634" i="11"/>
  <c r="U3634" i="11"/>
  <c r="R3634" i="11"/>
  <c r="Q3634" i="11"/>
  <c r="P3634" i="11"/>
  <c r="O3634" i="11"/>
  <c r="W3633" i="11"/>
  <c r="V3633" i="11"/>
  <c r="U3633" i="11"/>
  <c r="R3633" i="11"/>
  <c r="Q3633" i="11"/>
  <c r="P3633" i="11"/>
  <c r="O3633" i="11"/>
  <c r="W3632" i="11"/>
  <c r="V3632" i="11"/>
  <c r="U3632" i="11"/>
  <c r="R3632" i="11"/>
  <c r="Q3632" i="11"/>
  <c r="P3632" i="11"/>
  <c r="O3632" i="11"/>
  <c r="W3631" i="11"/>
  <c r="V3631" i="11"/>
  <c r="U3631" i="11"/>
  <c r="R3631" i="11"/>
  <c r="Q3631" i="11"/>
  <c r="P3631" i="11"/>
  <c r="O3631" i="11"/>
  <c r="W3630" i="11"/>
  <c r="V3630" i="11"/>
  <c r="U3630" i="11"/>
  <c r="R3630" i="11"/>
  <c r="Q3630" i="11"/>
  <c r="P3630" i="11"/>
  <c r="O3630" i="11"/>
  <c r="W3629" i="11"/>
  <c r="V3629" i="11"/>
  <c r="U3629" i="11"/>
  <c r="R3629" i="11"/>
  <c r="Q3629" i="11"/>
  <c r="P3629" i="11"/>
  <c r="O3629" i="11"/>
  <c r="W3628" i="11"/>
  <c r="V3628" i="11"/>
  <c r="U3628" i="11"/>
  <c r="R3628" i="11"/>
  <c r="Q3628" i="11"/>
  <c r="P3628" i="11"/>
  <c r="O3628" i="11"/>
  <c r="W3627" i="11"/>
  <c r="V3627" i="11"/>
  <c r="U3627" i="11"/>
  <c r="R3627" i="11"/>
  <c r="Q3627" i="11"/>
  <c r="P3627" i="11"/>
  <c r="O3627" i="11"/>
  <c r="W3626" i="11"/>
  <c r="V3626" i="11"/>
  <c r="U3626" i="11"/>
  <c r="R3626" i="11"/>
  <c r="Q3626" i="11"/>
  <c r="P3626" i="11"/>
  <c r="O3626" i="11"/>
  <c r="W3625" i="11"/>
  <c r="V3625" i="11"/>
  <c r="U3625" i="11"/>
  <c r="R3625" i="11"/>
  <c r="Q3625" i="11"/>
  <c r="P3625" i="11"/>
  <c r="O3625" i="11"/>
  <c r="W3624" i="11"/>
  <c r="V3624" i="11"/>
  <c r="U3624" i="11"/>
  <c r="R3624" i="11"/>
  <c r="Q3624" i="11"/>
  <c r="P3624" i="11"/>
  <c r="O3624" i="11"/>
  <c r="W3623" i="11"/>
  <c r="V3623" i="11"/>
  <c r="U3623" i="11"/>
  <c r="R3623" i="11"/>
  <c r="Q3623" i="11"/>
  <c r="P3623" i="11"/>
  <c r="O3623" i="11"/>
  <c r="W3622" i="11"/>
  <c r="V3622" i="11"/>
  <c r="U3622" i="11"/>
  <c r="R3622" i="11"/>
  <c r="Q3622" i="11"/>
  <c r="P3622" i="11"/>
  <c r="O3622" i="11"/>
  <c r="W3621" i="11"/>
  <c r="V3621" i="11"/>
  <c r="U3621" i="11"/>
  <c r="R3621" i="11"/>
  <c r="Q3621" i="11"/>
  <c r="P3621" i="11"/>
  <c r="O3621" i="11"/>
  <c r="W3620" i="11"/>
  <c r="V3620" i="11"/>
  <c r="U3620" i="11"/>
  <c r="R3620" i="11"/>
  <c r="Q3620" i="11"/>
  <c r="P3620" i="11"/>
  <c r="O3620" i="11"/>
  <c r="W3619" i="11"/>
  <c r="V3619" i="11"/>
  <c r="U3619" i="11"/>
  <c r="R3619" i="11"/>
  <c r="Q3619" i="11"/>
  <c r="P3619" i="11"/>
  <c r="O3619" i="11"/>
  <c r="W3618" i="11"/>
  <c r="V3618" i="11"/>
  <c r="U3618" i="11"/>
  <c r="R3618" i="11"/>
  <c r="Q3618" i="11"/>
  <c r="P3618" i="11"/>
  <c r="O3618" i="11"/>
  <c r="W3617" i="11"/>
  <c r="V3617" i="11"/>
  <c r="U3617" i="11"/>
  <c r="R3617" i="11"/>
  <c r="Q3617" i="11"/>
  <c r="P3617" i="11"/>
  <c r="O3617" i="11"/>
  <c r="W3616" i="11"/>
  <c r="V3616" i="11"/>
  <c r="U3616" i="11"/>
  <c r="R3616" i="11"/>
  <c r="Q3616" i="11"/>
  <c r="P3616" i="11"/>
  <c r="O3616" i="11"/>
  <c r="W3615" i="11"/>
  <c r="V3615" i="11"/>
  <c r="U3615" i="11"/>
  <c r="R3615" i="11"/>
  <c r="Q3615" i="11"/>
  <c r="P3615" i="11"/>
  <c r="O3615" i="11"/>
  <c r="W3614" i="11"/>
  <c r="V3614" i="11"/>
  <c r="U3614" i="11"/>
  <c r="R3614" i="11"/>
  <c r="Q3614" i="11"/>
  <c r="P3614" i="11"/>
  <c r="O3614" i="11"/>
  <c r="W3613" i="11"/>
  <c r="V3613" i="11"/>
  <c r="U3613" i="11"/>
  <c r="R3613" i="11"/>
  <c r="Q3613" i="11"/>
  <c r="P3613" i="11"/>
  <c r="O3613" i="11"/>
  <c r="W3612" i="11"/>
  <c r="V3612" i="11"/>
  <c r="U3612" i="11"/>
  <c r="R3612" i="11"/>
  <c r="Q3612" i="11"/>
  <c r="P3612" i="11"/>
  <c r="O3612" i="11"/>
  <c r="W3611" i="11"/>
  <c r="V3611" i="11"/>
  <c r="U3611" i="11"/>
  <c r="R3611" i="11"/>
  <c r="Q3611" i="11"/>
  <c r="P3611" i="11"/>
  <c r="O3611" i="11"/>
  <c r="W3610" i="11"/>
  <c r="V3610" i="11"/>
  <c r="U3610" i="11"/>
  <c r="R3610" i="11"/>
  <c r="Q3610" i="11"/>
  <c r="P3610" i="11"/>
  <c r="O3610" i="11"/>
  <c r="W3609" i="11"/>
  <c r="V3609" i="11"/>
  <c r="U3609" i="11"/>
  <c r="R3609" i="11"/>
  <c r="Q3609" i="11"/>
  <c r="P3609" i="11"/>
  <c r="O3609" i="11"/>
  <c r="W3608" i="11"/>
  <c r="V3608" i="11"/>
  <c r="U3608" i="11"/>
  <c r="R3608" i="11"/>
  <c r="Q3608" i="11"/>
  <c r="P3608" i="11"/>
  <c r="O3608" i="11"/>
  <c r="W3607" i="11"/>
  <c r="V3607" i="11"/>
  <c r="U3607" i="11"/>
  <c r="R3607" i="11"/>
  <c r="Q3607" i="11"/>
  <c r="P3607" i="11"/>
  <c r="O3607" i="11"/>
  <c r="W3606" i="11"/>
  <c r="V3606" i="11"/>
  <c r="U3606" i="11"/>
  <c r="R3606" i="11"/>
  <c r="Q3606" i="11"/>
  <c r="P3606" i="11"/>
  <c r="O3606" i="11"/>
  <c r="W3605" i="11"/>
  <c r="V3605" i="11"/>
  <c r="U3605" i="11"/>
  <c r="R3605" i="11"/>
  <c r="Q3605" i="11"/>
  <c r="P3605" i="11"/>
  <c r="O3605" i="11"/>
  <c r="W3604" i="11"/>
  <c r="V3604" i="11"/>
  <c r="U3604" i="11"/>
  <c r="R3604" i="11"/>
  <c r="Q3604" i="11"/>
  <c r="P3604" i="11"/>
  <c r="O3604" i="11"/>
  <c r="W3603" i="11"/>
  <c r="V3603" i="11"/>
  <c r="U3603" i="11"/>
  <c r="R3603" i="11"/>
  <c r="Q3603" i="11"/>
  <c r="P3603" i="11"/>
  <c r="O3603" i="11"/>
  <c r="W3602" i="11"/>
  <c r="V3602" i="11"/>
  <c r="U3602" i="11"/>
  <c r="R3602" i="11"/>
  <c r="Q3602" i="11"/>
  <c r="P3602" i="11"/>
  <c r="O3602" i="11"/>
  <c r="W3601" i="11"/>
  <c r="V3601" i="11"/>
  <c r="U3601" i="11"/>
  <c r="R3601" i="11"/>
  <c r="Q3601" i="11"/>
  <c r="P3601" i="11"/>
  <c r="O3601" i="11"/>
  <c r="W3600" i="11"/>
  <c r="V3600" i="11"/>
  <c r="U3600" i="11"/>
  <c r="R3600" i="11"/>
  <c r="Q3600" i="11"/>
  <c r="P3600" i="11"/>
  <c r="O3600" i="11"/>
  <c r="W3599" i="11"/>
  <c r="V3599" i="11"/>
  <c r="U3599" i="11"/>
  <c r="R3599" i="11"/>
  <c r="Q3599" i="11"/>
  <c r="P3599" i="11"/>
  <c r="O3599" i="11"/>
  <c r="W3598" i="11"/>
  <c r="V3598" i="11"/>
  <c r="U3598" i="11"/>
  <c r="R3598" i="11"/>
  <c r="Q3598" i="11"/>
  <c r="P3598" i="11"/>
  <c r="O3598" i="11"/>
  <c r="W3597" i="11"/>
  <c r="V3597" i="11"/>
  <c r="U3597" i="11"/>
  <c r="R3597" i="11"/>
  <c r="Q3597" i="11"/>
  <c r="P3597" i="11"/>
  <c r="O3597" i="11"/>
  <c r="W3596" i="11"/>
  <c r="V3596" i="11"/>
  <c r="U3596" i="11"/>
  <c r="R3596" i="11"/>
  <c r="Q3596" i="11"/>
  <c r="P3596" i="11"/>
  <c r="O3596" i="11"/>
  <c r="W3595" i="11"/>
  <c r="V3595" i="11"/>
  <c r="U3595" i="11"/>
  <c r="R3595" i="11"/>
  <c r="Q3595" i="11"/>
  <c r="P3595" i="11"/>
  <c r="O3595" i="11"/>
  <c r="W3594" i="11"/>
  <c r="V3594" i="11"/>
  <c r="U3594" i="11"/>
  <c r="R3594" i="11"/>
  <c r="Q3594" i="11"/>
  <c r="P3594" i="11"/>
  <c r="O3594" i="11"/>
  <c r="W3593" i="11"/>
  <c r="V3593" i="11"/>
  <c r="U3593" i="11"/>
  <c r="R3593" i="11"/>
  <c r="Q3593" i="11"/>
  <c r="P3593" i="11"/>
  <c r="O3593" i="11"/>
  <c r="W3592" i="11"/>
  <c r="V3592" i="11"/>
  <c r="U3592" i="11"/>
  <c r="R3592" i="11"/>
  <c r="Q3592" i="11"/>
  <c r="P3592" i="11"/>
  <c r="O3592" i="11"/>
  <c r="W3591" i="11"/>
  <c r="V3591" i="11"/>
  <c r="U3591" i="11"/>
  <c r="R3591" i="11"/>
  <c r="Q3591" i="11"/>
  <c r="P3591" i="11"/>
  <c r="O3591" i="11"/>
  <c r="W3590" i="11"/>
  <c r="V3590" i="11"/>
  <c r="U3590" i="11"/>
  <c r="R3590" i="11"/>
  <c r="Q3590" i="11"/>
  <c r="P3590" i="11"/>
  <c r="O3590" i="11"/>
  <c r="W3589" i="11"/>
  <c r="V3589" i="11"/>
  <c r="U3589" i="11"/>
  <c r="R3589" i="11"/>
  <c r="Q3589" i="11"/>
  <c r="P3589" i="11"/>
  <c r="O3589" i="11"/>
  <c r="W3588" i="11"/>
  <c r="V3588" i="11"/>
  <c r="U3588" i="11"/>
  <c r="R3588" i="11"/>
  <c r="Q3588" i="11"/>
  <c r="P3588" i="11"/>
  <c r="O3588" i="11"/>
  <c r="W3587" i="11"/>
  <c r="V3587" i="11"/>
  <c r="U3587" i="11"/>
  <c r="R3587" i="11"/>
  <c r="Q3587" i="11"/>
  <c r="P3587" i="11"/>
  <c r="O3587" i="11"/>
  <c r="W3586" i="11"/>
  <c r="V3586" i="11"/>
  <c r="U3586" i="11"/>
  <c r="R3586" i="11"/>
  <c r="Q3586" i="11"/>
  <c r="P3586" i="11"/>
  <c r="O3586" i="11"/>
  <c r="W3585" i="11"/>
  <c r="V3585" i="11"/>
  <c r="U3585" i="11"/>
  <c r="R3585" i="11"/>
  <c r="Q3585" i="11"/>
  <c r="P3585" i="11"/>
  <c r="O3585" i="11"/>
  <c r="W3584" i="11"/>
  <c r="V3584" i="11"/>
  <c r="U3584" i="11"/>
  <c r="R3584" i="11"/>
  <c r="Q3584" i="11"/>
  <c r="P3584" i="11"/>
  <c r="O3584" i="11"/>
  <c r="W3583" i="11"/>
  <c r="V3583" i="11"/>
  <c r="U3583" i="11"/>
  <c r="R3583" i="11"/>
  <c r="Q3583" i="11"/>
  <c r="P3583" i="11"/>
  <c r="O3583" i="11"/>
  <c r="W3582" i="11"/>
  <c r="V3582" i="11"/>
  <c r="U3582" i="11"/>
  <c r="R3582" i="11"/>
  <c r="Q3582" i="11"/>
  <c r="P3582" i="11"/>
  <c r="O3582" i="11"/>
  <c r="W3581" i="11"/>
  <c r="V3581" i="11"/>
  <c r="U3581" i="11"/>
  <c r="R3581" i="11"/>
  <c r="Q3581" i="11"/>
  <c r="P3581" i="11"/>
  <c r="O3581" i="11"/>
  <c r="W3580" i="11"/>
  <c r="V3580" i="11"/>
  <c r="U3580" i="11"/>
  <c r="R3580" i="11"/>
  <c r="Q3580" i="11"/>
  <c r="P3580" i="11"/>
  <c r="O3580" i="11"/>
  <c r="W3579" i="11"/>
  <c r="V3579" i="11"/>
  <c r="U3579" i="11"/>
  <c r="R3579" i="11"/>
  <c r="Q3579" i="11"/>
  <c r="P3579" i="11"/>
  <c r="O3579" i="11"/>
  <c r="W3578" i="11"/>
  <c r="V3578" i="11"/>
  <c r="U3578" i="11"/>
  <c r="R3578" i="11"/>
  <c r="Q3578" i="11"/>
  <c r="P3578" i="11"/>
  <c r="O3578" i="11"/>
  <c r="W3577" i="11"/>
  <c r="V3577" i="11"/>
  <c r="U3577" i="11"/>
  <c r="R3577" i="11"/>
  <c r="Q3577" i="11"/>
  <c r="P3577" i="11"/>
  <c r="O3577" i="11"/>
  <c r="W3576" i="11"/>
  <c r="V3576" i="11"/>
  <c r="U3576" i="11"/>
  <c r="R3576" i="11"/>
  <c r="Q3576" i="11"/>
  <c r="P3576" i="11"/>
  <c r="O3576" i="11"/>
  <c r="W3575" i="11"/>
  <c r="V3575" i="11"/>
  <c r="U3575" i="11"/>
  <c r="R3575" i="11"/>
  <c r="Q3575" i="11"/>
  <c r="P3575" i="11"/>
  <c r="O3575" i="11"/>
  <c r="W3574" i="11"/>
  <c r="V3574" i="11"/>
  <c r="U3574" i="11"/>
  <c r="R3574" i="11"/>
  <c r="Q3574" i="11"/>
  <c r="P3574" i="11"/>
  <c r="O3574" i="11"/>
  <c r="W3573" i="11"/>
  <c r="V3573" i="11"/>
  <c r="U3573" i="11"/>
  <c r="R3573" i="11"/>
  <c r="Q3573" i="11"/>
  <c r="P3573" i="11"/>
  <c r="O3573" i="11"/>
  <c r="W3572" i="11"/>
  <c r="V3572" i="11"/>
  <c r="U3572" i="11"/>
  <c r="R3572" i="11"/>
  <c r="Q3572" i="11"/>
  <c r="P3572" i="11"/>
  <c r="O3572" i="11"/>
  <c r="W3571" i="11"/>
  <c r="V3571" i="11"/>
  <c r="U3571" i="11"/>
  <c r="R3571" i="11"/>
  <c r="Q3571" i="11"/>
  <c r="P3571" i="11"/>
  <c r="O3571" i="11"/>
  <c r="W3570" i="11"/>
  <c r="V3570" i="11"/>
  <c r="U3570" i="11"/>
  <c r="R3570" i="11"/>
  <c r="Q3570" i="11"/>
  <c r="P3570" i="11"/>
  <c r="O3570" i="11"/>
  <c r="W3569" i="11"/>
  <c r="V3569" i="11"/>
  <c r="U3569" i="11"/>
  <c r="R3569" i="11"/>
  <c r="Q3569" i="11"/>
  <c r="P3569" i="11"/>
  <c r="O3569" i="11"/>
  <c r="W3568" i="11"/>
  <c r="V3568" i="11"/>
  <c r="U3568" i="11"/>
  <c r="R3568" i="11"/>
  <c r="Q3568" i="11"/>
  <c r="P3568" i="11"/>
  <c r="O3568" i="11"/>
  <c r="W3567" i="11"/>
  <c r="V3567" i="11"/>
  <c r="U3567" i="11"/>
  <c r="R3567" i="11"/>
  <c r="Q3567" i="11"/>
  <c r="P3567" i="11"/>
  <c r="O3567" i="11"/>
  <c r="W3566" i="11"/>
  <c r="V3566" i="11"/>
  <c r="U3566" i="11"/>
  <c r="R3566" i="11"/>
  <c r="Q3566" i="11"/>
  <c r="P3566" i="11"/>
  <c r="O3566" i="11"/>
  <c r="W3565" i="11"/>
  <c r="V3565" i="11"/>
  <c r="U3565" i="11"/>
  <c r="R3565" i="11"/>
  <c r="Q3565" i="11"/>
  <c r="P3565" i="11"/>
  <c r="O3565" i="11"/>
  <c r="W3564" i="11"/>
  <c r="V3564" i="11"/>
  <c r="U3564" i="11"/>
  <c r="R3564" i="11"/>
  <c r="Q3564" i="11"/>
  <c r="P3564" i="11"/>
  <c r="O3564" i="11"/>
  <c r="W3563" i="11"/>
  <c r="V3563" i="11"/>
  <c r="U3563" i="11"/>
  <c r="R3563" i="11"/>
  <c r="Q3563" i="11"/>
  <c r="P3563" i="11"/>
  <c r="O3563" i="11"/>
  <c r="W3562" i="11"/>
  <c r="V3562" i="11"/>
  <c r="U3562" i="11"/>
  <c r="R3562" i="11"/>
  <c r="Q3562" i="11"/>
  <c r="P3562" i="11"/>
  <c r="O3562" i="11"/>
  <c r="W3561" i="11"/>
  <c r="V3561" i="11"/>
  <c r="U3561" i="11"/>
  <c r="R3561" i="11"/>
  <c r="Q3561" i="11"/>
  <c r="P3561" i="11"/>
  <c r="O3561" i="11"/>
  <c r="W3560" i="11"/>
  <c r="V3560" i="11"/>
  <c r="U3560" i="11"/>
  <c r="R3560" i="11"/>
  <c r="Q3560" i="11"/>
  <c r="P3560" i="11"/>
  <c r="O3560" i="11"/>
  <c r="W3559" i="11"/>
  <c r="V3559" i="11"/>
  <c r="U3559" i="11"/>
  <c r="R3559" i="11"/>
  <c r="Q3559" i="11"/>
  <c r="P3559" i="11"/>
  <c r="O3559" i="11"/>
  <c r="W3558" i="11"/>
  <c r="V3558" i="11"/>
  <c r="U3558" i="11"/>
  <c r="R3558" i="11"/>
  <c r="Q3558" i="11"/>
  <c r="P3558" i="11"/>
  <c r="O3558" i="11"/>
  <c r="W3557" i="11"/>
  <c r="V3557" i="11"/>
  <c r="U3557" i="11"/>
  <c r="R3557" i="11"/>
  <c r="Q3557" i="11"/>
  <c r="P3557" i="11"/>
  <c r="O3557" i="11"/>
  <c r="W3556" i="11"/>
  <c r="V3556" i="11"/>
  <c r="U3556" i="11"/>
  <c r="R3556" i="11"/>
  <c r="Q3556" i="11"/>
  <c r="P3556" i="11"/>
  <c r="O3556" i="11"/>
  <c r="W3555" i="11"/>
  <c r="V3555" i="11"/>
  <c r="U3555" i="11"/>
  <c r="R3555" i="11"/>
  <c r="Q3555" i="11"/>
  <c r="P3555" i="11"/>
  <c r="O3555" i="11"/>
  <c r="W3554" i="11"/>
  <c r="V3554" i="11"/>
  <c r="U3554" i="11"/>
  <c r="R3554" i="11"/>
  <c r="Q3554" i="11"/>
  <c r="P3554" i="11"/>
  <c r="O3554" i="11"/>
  <c r="W3553" i="11"/>
  <c r="V3553" i="11"/>
  <c r="U3553" i="11"/>
  <c r="R3553" i="11"/>
  <c r="Q3553" i="11"/>
  <c r="P3553" i="11"/>
  <c r="O3553" i="11"/>
  <c r="W3552" i="11"/>
  <c r="V3552" i="11"/>
  <c r="U3552" i="11"/>
  <c r="R3552" i="11"/>
  <c r="Q3552" i="11"/>
  <c r="P3552" i="11"/>
  <c r="O3552" i="11"/>
  <c r="W3551" i="11"/>
  <c r="V3551" i="11"/>
  <c r="U3551" i="11"/>
  <c r="R3551" i="11"/>
  <c r="Q3551" i="11"/>
  <c r="P3551" i="11"/>
  <c r="O3551" i="11"/>
  <c r="W3550" i="11"/>
  <c r="V3550" i="11"/>
  <c r="U3550" i="11"/>
  <c r="R3550" i="11"/>
  <c r="Q3550" i="11"/>
  <c r="P3550" i="11"/>
  <c r="O3550" i="11"/>
  <c r="W3549" i="11"/>
  <c r="V3549" i="11"/>
  <c r="U3549" i="11"/>
  <c r="R3549" i="11"/>
  <c r="Q3549" i="11"/>
  <c r="P3549" i="11"/>
  <c r="O3549" i="11"/>
  <c r="W3548" i="11"/>
  <c r="V3548" i="11"/>
  <c r="U3548" i="11"/>
  <c r="R3548" i="11"/>
  <c r="Q3548" i="11"/>
  <c r="P3548" i="11"/>
  <c r="O3548" i="11"/>
  <c r="W3547" i="11"/>
  <c r="V3547" i="11"/>
  <c r="U3547" i="11"/>
  <c r="R3547" i="11"/>
  <c r="Q3547" i="11"/>
  <c r="P3547" i="11"/>
  <c r="O3547" i="11"/>
  <c r="W3546" i="11"/>
  <c r="V3546" i="11"/>
  <c r="U3546" i="11"/>
  <c r="R3546" i="11"/>
  <c r="Q3546" i="11"/>
  <c r="P3546" i="11"/>
  <c r="O3546" i="11"/>
  <c r="W3545" i="11"/>
  <c r="V3545" i="11"/>
  <c r="U3545" i="11"/>
  <c r="R3545" i="11"/>
  <c r="Q3545" i="11"/>
  <c r="P3545" i="11"/>
  <c r="O3545" i="11"/>
  <c r="W3544" i="11"/>
  <c r="V3544" i="11"/>
  <c r="U3544" i="11"/>
  <c r="R3544" i="11"/>
  <c r="Q3544" i="11"/>
  <c r="P3544" i="11"/>
  <c r="O3544" i="11"/>
  <c r="W3543" i="11"/>
  <c r="V3543" i="11"/>
  <c r="U3543" i="11"/>
  <c r="R3543" i="11"/>
  <c r="Q3543" i="11"/>
  <c r="P3543" i="11"/>
  <c r="O3543" i="11"/>
  <c r="W3542" i="11"/>
  <c r="V3542" i="11"/>
  <c r="U3542" i="11"/>
  <c r="R3542" i="11"/>
  <c r="Q3542" i="11"/>
  <c r="P3542" i="11"/>
  <c r="O3542" i="11"/>
  <c r="W3541" i="11"/>
  <c r="V3541" i="11"/>
  <c r="U3541" i="11"/>
  <c r="R3541" i="11"/>
  <c r="Q3541" i="11"/>
  <c r="P3541" i="11"/>
  <c r="O3541" i="11"/>
  <c r="W3540" i="11"/>
  <c r="V3540" i="11"/>
  <c r="U3540" i="11"/>
  <c r="R3540" i="11"/>
  <c r="Q3540" i="11"/>
  <c r="P3540" i="11"/>
  <c r="O3540" i="11"/>
  <c r="W3539" i="11"/>
  <c r="V3539" i="11"/>
  <c r="U3539" i="11"/>
  <c r="R3539" i="11"/>
  <c r="Q3539" i="11"/>
  <c r="P3539" i="11"/>
  <c r="O3539" i="11"/>
  <c r="W3538" i="11"/>
  <c r="V3538" i="11"/>
  <c r="U3538" i="11"/>
  <c r="R3538" i="11"/>
  <c r="Q3538" i="11"/>
  <c r="P3538" i="11"/>
  <c r="O3538" i="11"/>
  <c r="W3537" i="11"/>
  <c r="V3537" i="11"/>
  <c r="U3537" i="11"/>
  <c r="R3537" i="11"/>
  <c r="Q3537" i="11"/>
  <c r="P3537" i="11"/>
  <c r="O3537" i="11"/>
  <c r="W3536" i="11"/>
  <c r="V3536" i="11"/>
  <c r="U3536" i="11"/>
  <c r="R3536" i="11"/>
  <c r="Q3536" i="11"/>
  <c r="P3536" i="11"/>
  <c r="O3536" i="11"/>
  <c r="W3535" i="11"/>
  <c r="V3535" i="11"/>
  <c r="U3535" i="11"/>
  <c r="R3535" i="11"/>
  <c r="Q3535" i="11"/>
  <c r="P3535" i="11"/>
  <c r="O3535" i="11"/>
  <c r="W3534" i="11"/>
  <c r="V3534" i="11"/>
  <c r="U3534" i="11"/>
  <c r="R3534" i="11"/>
  <c r="Q3534" i="11"/>
  <c r="P3534" i="11"/>
  <c r="O3534" i="11"/>
  <c r="W3533" i="11"/>
  <c r="V3533" i="11"/>
  <c r="U3533" i="11"/>
  <c r="R3533" i="11"/>
  <c r="Q3533" i="11"/>
  <c r="P3533" i="11"/>
  <c r="O3533" i="11"/>
  <c r="W3532" i="11"/>
  <c r="V3532" i="11"/>
  <c r="U3532" i="11"/>
  <c r="R3532" i="11"/>
  <c r="Q3532" i="11"/>
  <c r="P3532" i="11"/>
  <c r="O3532" i="11"/>
  <c r="W3531" i="11"/>
  <c r="V3531" i="11"/>
  <c r="U3531" i="11"/>
  <c r="R3531" i="11"/>
  <c r="Q3531" i="11"/>
  <c r="P3531" i="11"/>
  <c r="O3531" i="11"/>
  <c r="W3530" i="11"/>
  <c r="V3530" i="11"/>
  <c r="U3530" i="11"/>
  <c r="R3530" i="11"/>
  <c r="Q3530" i="11"/>
  <c r="P3530" i="11"/>
  <c r="O3530" i="11"/>
  <c r="W3529" i="11"/>
  <c r="V3529" i="11"/>
  <c r="U3529" i="11"/>
  <c r="R3529" i="11"/>
  <c r="Q3529" i="11"/>
  <c r="P3529" i="11"/>
  <c r="O3529" i="11"/>
  <c r="W3528" i="11"/>
  <c r="V3528" i="11"/>
  <c r="U3528" i="11"/>
  <c r="R3528" i="11"/>
  <c r="Q3528" i="11"/>
  <c r="P3528" i="11"/>
  <c r="O3528" i="11"/>
  <c r="W3527" i="11"/>
  <c r="V3527" i="11"/>
  <c r="U3527" i="11"/>
  <c r="R3527" i="11"/>
  <c r="Q3527" i="11"/>
  <c r="P3527" i="11"/>
  <c r="O3527" i="11"/>
  <c r="W3526" i="11"/>
  <c r="V3526" i="11"/>
  <c r="U3526" i="11"/>
  <c r="R3526" i="11"/>
  <c r="Q3526" i="11"/>
  <c r="P3526" i="11"/>
  <c r="O3526" i="11"/>
  <c r="W3525" i="11"/>
  <c r="V3525" i="11"/>
  <c r="U3525" i="11"/>
  <c r="R3525" i="11"/>
  <c r="Q3525" i="11"/>
  <c r="P3525" i="11"/>
  <c r="O3525" i="11"/>
  <c r="W3524" i="11"/>
  <c r="V3524" i="11"/>
  <c r="U3524" i="11"/>
  <c r="R3524" i="11"/>
  <c r="Q3524" i="11"/>
  <c r="P3524" i="11"/>
  <c r="O3524" i="11"/>
  <c r="W3523" i="11"/>
  <c r="V3523" i="11"/>
  <c r="U3523" i="11"/>
  <c r="R3523" i="11"/>
  <c r="Q3523" i="11"/>
  <c r="P3523" i="11"/>
  <c r="O3523" i="11"/>
  <c r="W3522" i="11"/>
  <c r="V3522" i="11"/>
  <c r="U3522" i="11"/>
  <c r="R3522" i="11"/>
  <c r="Q3522" i="11"/>
  <c r="P3522" i="11"/>
  <c r="O3522" i="11"/>
  <c r="W3521" i="11"/>
  <c r="V3521" i="11"/>
  <c r="U3521" i="11"/>
  <c r="R3521" i="11"/>
  <c r="Q3521" i="11"/>
  <c r="P3521" i="11"/>
  <c r="O3521" i="11"/>
  <c r="W3520" i="11"/>
  <c r="V3520" i="11"/>
  <c r="U3520" i="11"/>
  <c r="R3520" i="11"/>
  <c r="Q3520" i="11"/>
  <c r="P3520" i="11"/>
  <c r="O3520" i="11"/>
  <c r="W3519" i="11"/>
  <c r="V3519" i="11"/>
  <c r="U3519" i="11"/>
  <c r="R3519" i="11"/>
  <c r="Q3519" i="11"/>
  <c r="P3519" i="11"/>
  <c r="O3519" i="11"/>
  <c r="W3518" i="11"/>
  <c r="V3518" i="11"/>
  <c r="U3518" i="11"/>
  <c r="R3518" i="11"/>
  <c r="Q3518" i="11"/>
  <c r="P3518" i="11"/>
  <c r="O3518" i="11"/>
  <c r="W3517" i="11"/>
  <c r="V3517" i="11"/>
  <c r="U3517" i="11"/>
  <c r="R3517" i="11"/>
  <c r="Q3517" i="11"/>
  <c r="P3517" i="11"/>
  <c r="O3517" i="11"/>
  <c r="W3516" i="11"/>
  <c r="V3516" i="11"/>
  <c r="U3516" i="11"/>
  <c r="R3516" i="11"/>
  <c r="Q3516" i="11"/>
  <c r="P3516" i="11"/>
  <c r="O3516" i="11"/>
  <c r="W3515" i="11"/>
  <c r="V3515" i="11"/>
  <c r="U3515" i="11"/>
  <c r="R3515" i="11"/>
  <c r="Q3515" i="11"/>
  <c r="P3515" i="11"/>
  <c r="O3515" i="11"/>
  <c r="W3514" i="11"/>
  <c r="V3514" i="11"/>
  <c r="U3514" i="11"/>
  <c r="R3514" i="11"/>
  <c r="Q3514" i="11"/>
  <c r="P3514" i="11"/>
  <c r="O3514" i="11"/>
  <c r="W3513" i="11"/>
  <c r="V3513" i="11"/>
  <c r="U3513" i="11"/>
  <c r="R3513" i="11"/>
  <c r="Q3513" i="11"/>
  <c r="P3513" i="11"/>
  <c r="O3513" i="11"/>
  <c r="W3512" i="11"/>
  <c r="V3512" i="11"/>
  <c r="U3512" i="11"/>
  <c r="R3512" i="11"/>
  <c r="Q3512" i="11"/>
  <c r="P3512" i="11"/>
  <c r="O3512" i="11"/>
  <c r="W3511" i="11"/>
  <c r="V3511" i="11"/>
  <c r="U3511" i="11"/>
  <c r="R3511" i="11"/>
  <c r="Q3511" i="11"/>
  <c r="P3511" i="11"/>
  <c r="O3511" i="11"/>
  <c r="W3510" i="11"/>
  <c r="V3510" i="11"/>
  <c r="U3510" i="11"/>
  <c r="R3510" i="11"/>
  <c r="Q3510" i="11"/>
  <c r="P3510" i="11"/>
  <c r="O3510" i="11"/>
  <c r="W3509" i="11"/>
  <c r="V3509" i="11"/>
  <c r="U3509" i="11"/>
  <c r="R3509" i="11"/>
  <c r="Q3509" i="11"/>
  <c r="P3509" i="11"/>
  <c r="O3509" i="11"/>
  <c r="W3508" i="11"/>
  <c r="V3508" i="11"/>
  <c r="U3508" i="11"/>
  <c r="R3508" i="11"/>
  <c r="Q3508" i="11"/>
  <c r="P3508" i="11"/>
  <c r="O3508" i="11"/>
  <c r="W3507" i="11"/>
  <c r="V3507" i="11"/>
  <c r="U3507" i="11"/>
  <c r="R3507" i="11"/>
  <c r="Q3507" i="11"/>
  <c r="P3507" i="11"/>
  <c r="O3507" i="11"/>
  <c r="W3506" i="11"/>
  <c r="V3506" i="11"/>
  <c r="U3506" i="11"/>
  <c r="R3506" i="11"/>
  <c r="Q3506" i="11"/>
  <c r="P3506" i="11"/>
  <c r="O3506" i="11"/>
  <c r="W3505" i="11"/>
  <c r="V3505" i="11"/>
  <c r="U3505" i="11"/>
  <c r="R3505" i="11"/>
  <c r="Q3505" i="11"/>
  <c r="P3505" i="11"/>
  <c r="O3505" i="11"/>
  <c r="W3504" i="11"/>
  <c r="V3504" i="11"/>
  <c r="U3504" i="11"/>
  <c r="R3504" i="11"/>
  <c r="Q3504" i="11"/>
  <c r="P3504" i="11"/>
  <c r="O3504" i="11"/>
  <c r="W3503" i="11"/>
  <c r="V3503" i="11"/>
  <c r="U3503" i="11"/>
  <c r="R3503" i="11"/>
  <c r="Q3503" i="11"/>
  <c r="P3503" i="11"/>
  <c r="O3503" i="11"/>
  <c r="W3502" i="11"/>
  <c r="V3502" i="11"/>
  <c r="U3502" i="11"/>
  <c r="R3502" i="11"/>
  <c r="Q3502" i="11"/>
  <c r="P3502" i="11"/>
  <c r="O3502" i="11"/>
  <c r="W3501" i="11"/>
  <c r="V3501" i="11"/>
  <c r="U3501" i="11"/>
  <c r="R3501" i="11"/>
  <c r="Q3501" i="11"/>
  <c r="P3501" i="11"/>
  <c r="O3501" i="11"/>
  <c r="W3500" i="11"/>
  <c r="V3500" i="11"/>
  <c r="U3500" i="11"/>
  <c r="R3500" i="11"/>
  <c r="Q3500" i="11"/>
  <c r="P3500" i="11"/>
  <c r="O3500" i="11"/>
  <c r="W3499" i="11"/>
  <c r="V3499" i="11"/>
  <c r="U3499" i="11"/>
  <c r="R3499" i="11"/>
  <c r="Q3499" i="11"/>
  <c r="P3499" i="11"/>
  <c r="O3499" i="11"/>
  <c r="W3498" i="11"/>
  <c r="V3498" i="11"/>
  <c r="U3498" i="11"/>
  <c r="R3498" i="11"/>
  <c r="Q3498" i="11"/>
  <c r="P3498" i="11"/>
  <c r="O3498" i="11"/>
  <c r="W3497" i="11"/>
  <c r="V3497" i="11"/>
  <c r="U3497" i="11"/>
  <c r="R3497" i="11"/>
  <c r="Q3497" i="11"/>
  <c r="P3497" i="11"/>
  <c r="O3497" i="11"/>
  <c r="W3496" i="11"/>
  <c r="V3496" i="11"/>
  <c r="U3496" i="11"/>
  <c r="R3496" i="11"/>
  <c r="Q3496" i="11"/>
  <c r="P3496" i="11"/>
  <c r="O3496" i="11"/>
  <c r="W3495" i="11"/>
  <c r="V3495" i="11"/>
  <c r="U3495" i="11"/>
  <c r="R3495" i="11"/>
  <c r="Q3495" i="11"/>
  <c r="P3495" i="11"/>
  <c r="O3495" i="11"/>
  <c r="W3494" i="11"/>
  <c r="V3494" i="11"/>
  <c r="U3494" i="11"/>
  <c r="R3494" i="11"/>
  <c r="Q3494" i="11"/>
  <c r="P3494" i="11"/>
  <c r="O3494" i="11"/>
  <c r="W3493" i="11"/>
  <c r="V3493" i="11"/>
  <c r="U3493" i="11"/>
  <c r="R3493" i="11"/>
  <c r="Q3493" i="11"/>
  <c r="P3493" i="11"/>
  <c r="O3493" i="11"/>
  <c r="W3492" i="11"/>
  <c r="V3492" i="11"/>
  <c r="U3492" i="11"/>
  <c r="R3492" i="11"/>
  <c r="Q3492" i="11"/>
  <c r="P3492" i="11"/>
  <c r="O3492" i="11"/>
  <c r="W3491" i="11"/>
  <c r="V3491" i="11"/>
  <c r="U3491" i="11"/>
  <c r="R3491" i="11"/>
  <c r="Q3491" i="11"/>
  <c r="P3491" i="11"/>
  <c r="O3491" i="11"/>
  <c r="W3490" i="11"/>
  <c r="V3490" i="11"/>
  <c r="U3490" i="11"/>
  <c r="R3490" i="11"/>
  <c r="Q3490" i="11"/>
  <c r="P3490" i="11"/>
  <c r="O3490" i="11"/>
  <c r="W3489" i="11"/>
  <c r="V3489" i="11"/>
  <c r="U3489" i="11"/>
  <c r="R3489" i="11"/>
  <c r="Q3489" i="11"/>
  <c r="P3489" i="11"/>
  <c r="O3489" i="11"/>
  <c r="W3488" i="11"/>
  <c r="V3488" i="11"/>
  <c r="U3488" i="11"/>
  <c r="R3488" i="11"/>
  <c r="Q3488" i="11"/>
  <c r="P3488" i="11"/>
  <c r="O3488" i="11"/>
  <c r="W3487" i="11"/>
  <c r="V3487" i="11"/>
  <c r="U3487" i="11"/>
  <c r="R3487" i="11"/>
  <c r="Q3487" i="11"/>
  <c r="P3487" i="11"/>
  <c r="O3487" i="11"/>
  <c r="W3486" i="11"/>
  <c r="V3486" i="11"/>
  <c r="U3486" i="11"/>
  <c r="R3486" i="11"/>
  <c r="Q3486" i="11"/>
  <c r="P3486" i="11"/>
  <c r="O3486" i="11"/>
  <c r="W3485" i="11"/>
  <c r="V3485" i="11"/>
  <c r="U3485" i="11"/>
  <c r="R3485" i="11"/>
  <c r="Q3485" i="11"/>
  <c r="P3485" i="11"/>
  <c r="O3485" i="11"/>
  <c r="W3484" i="11"/>
  <c r="V3484" i="11"/>
  <c r="U3484" i="11"/>
  <c r="R3484" i="11"/>
  <c r="Q3484" i="11"/>
  <c r="P3484" i="11"/>
  <c r="O3484" i="11"/>
  <c r="W3483" i="11"/>
  <c r="V3483" i="11"/>
  <c r="U3483" i="11"/>
  <c r="R3483" i="11"/>
  <c r="Q3483" i="11"/>
  <c r="P3483" i="11"/>
  <c r="O3483" i="11"/>
  <c r="W3482" i="11"/>
  <c r="V3482" i="11"/>
  <c r="U3482" i="11"/>
  <c r="R3482" i="11"/>
  <c r="Q3482" i="11"/>
  <c r="P3482" i="11"/>
  <c r="O3482" i="11"/>
  <c r="W3481" i="11"/>
  <c r="V3481" i="11"/>
  <c r="U3481" i="11"/>
  <c r="R3481" i="11"/>
  <c r="Q3481" i="11"/>
  <c r="P3481" i="11"/>
  <c r="O3481" i="11"/>
  <c r="W3480" i="11"/>
  <c r="V3480" i="11"/>
  <c r="U3480" i="11"/>
  <c r="R3480" i="11"/>
  <c r="Q3480" i="11"/>
  <c r="P3480" i="11"/>
  <c r="O3480" i="11"/>
  <c r="W3479" i="11"/>
  <c r="V3479" i="11"/>
  <c r="U3479" i="11"/>
  <c r="R3479" i="11"/>
  <c r="Q3479" i="11"/>
  <c r="P3479" i="11"/>
  <c r="O3479" i="11"/>
  <c r="W3478" i="11"/>
  <c r="V3478" i="11"/>
  <c r="U3478" i="11"/>
  <c r="R3478" i="11"/>
  <c r="Q3478" i="11"/>
  <c r="P3478" i="11"/>
  <c r="O3478" i="11"/>
  <c r="W3477" i="11"/>
  <c r="V3477" i="11"/>
  <c r="U3477" i="11"/>
  <c r="R3477" i="11"/>
  <c r="Q3477" i="11"/>
  <c r="P3477" i="11"/>
  <c r="O3477" i="11"/>
  <c r="W3476" i="11"/>
  <c r="V3476" i="11"/>
  <c r="U3476" i="11"/>
  <c r="R3476" i="11"/>
  <c r="Q3476" i="11"/>
  <c r="P3476" i="11"/>
  <c r="O3476" i="11"/>
  <c r="W3475" i="11"/>
  <c r="V3475" i="11"/>
  <c r="U3475" i="11"/>
  <c r="R3475" i="11"/>
  <c r="Q3475" i="11"/>
  <c r="P3475" i="11"/>
  <c r="O3475" i="11"/>
  <c r="W3474" i="11"/>
  <c r="V3474" i="11"/>
  <c r="U3474" i="11"/>
  <c r="R3474" i="11"/>
  <c r="Q3474" i="11"/>
  <c r="P3474" i="11"/>
  <c r="O3474" i="11"/>
  <c r="W3473" i="11"/>
  <c r="V3473" i="11"/>
  <c r="U3473" i="11"/>
  <c r="R3473" i="11"/>
  <c r="Q3473" i="11"/>
  <c r="P3473" i="11"/>
  <c r="O3473" i="11"/>
  <c r="W3472" i="11"/>
  <c r="V3472" i="11"/>
  <c r="U3472" i="11"/>
  <c r="R3472" i="11"/>
  <c r="Q3472" i="11"/>
  <c r="P3472" i="11"/>
  <c r="O3472" i="11"/>
  <c r="W3471" i="11"/>
  <c r="V3471" i="11"/>
  <c r="U3471" i="11"/>
  <c r="R3471" i="11"/>
  <c r="Q3471" i="11"/>
  <c r="P3471" i="11"/>
  <c r="O3471" i="11"/>
  <c r="W3470" i="11"/>
  <c r="V3470" i="11"/>
  <c r="U3470" i="11"/>
  <c r="R3470" i="11"/>
  <c r="Q3470" i="11"/>
  <c r="P3470" i="11"/>
  <c r="O3470" i="11"/>
  <c r="W3469" i="11"/>
  <c r="V3469" i="11"/>
  <c r="U3469" i="11"/>
  <c r="R3469" i="11"/>
  <c r="Q3469" i="11"/>
  <c r="P3469" i="11"/>
  <c r="O3469" i="11"/>
  <c r="W3468" i="11"/>
  <c r="V3468" i="11"/>
  <c r="U3468" i="11"/>
  <c r="R3468" i="11"/>
  <c r="Q3468" i="11"/>
  <c r="P3468" i="11"/>
  <c r="O3468" i="11"/>
  <c r="W3467" i="11"/>
  <c r="V3467" i="11"/>
  <c r="U3467" i="11"/>
  <c r="R3467" i="11"/>
  <c r="Q3467" i="11"/>
  <c r="P3467" i="11"/>
  <c r="O3467" i="11"/>
  <c r="W3466" i="11"/>
  <c r="V3466" i="11"/>
  <c r="U3466" i="11"/>
  <c r="R3466" i="11"/>
  <c r="Q3466" i="11"/>
  <c r="P3466" i="11"/>
  <c r="O3466" i="11"/>
  <c r="W3465" i="11"/>
  <c r="V3465" i="11"/>
  <c r="U3465" i="11"/>
  <c r="R3465" i="11"/>
  <c r="Q3465" i="11"/>
  <c r="P3465" i="11"/>
  <c r="O3465" i="11"/>
  <c r="W3464" i="11"/>
  <c r="V3464" i="11"/>
  <c r="U3464" i="11"/>
  <c r="R3464" i="11"/>
  <c r="Q3464" i="11"/>
  <c r="P3464" i="11"/>
  <c r="O3464" i="11"/>
  <c r="W3463" i="11"/>
  <c r="V3463" i="11"/>
  <c r="U3463" i="11"/>
  <c r="R3463" i="11"/>
  <c r="Q3463" i="11"/>
  <c r="P3463" i="11"/>
  <c r="O3463" i="11"/>
  <c r="W3462" i="11"/>
  <c r="V3462" i="11"/>
  <c r="U3462" i="11"/>
  <c r="R3462" i="11"/>
  <c r="Q3462" i="11"/>
  <c r="P3462" i="11"/>
  <c r="O3462" i="11"/>
  <c r="W3461" i="11"/>
  <c r="V3461" i="11"/>
  <c r="U3461" i="11"/>
  <c r="R3461" i="11"/>
  <c r="Q3461" i="11"/>
  <c r="P3461" i="11"/>
  <c r="O3461" i="11"/>
  <c r="W3460" i="11"/>
  <c r="V3460" i="11"/>
  <c r="U3460" i="11"/>
  <c r="R3460" i="11"/>
  <c r="Q3460" i="11"/>
  <c r="P3460" i="11"/>
  <c r="O3460" i="11"/>
  <c r="W3459" i="11"/>
  <c r="V3459" i="11"/>
  <c r="U3459" i="11"/>
  <c r="R3459" i="11"/>
  <c r="Q3459" i="11"/>
  <c r="P3459" i="11"/>
  <c r="O3459" i="11"/>
  <c r="W3458" i="11"/>
  <c r="V3458" i="11"/>
  <c r="U3458" i="11"/>
  <c r="R3458" i="11"/>
  <c r="Q3458" i="11"/>
  <c r="P3458" i="11"/>
  <c r="O3458" i="11"/>
  <c r="W3457" i="11"/>
  <c r="V3457" i="11"/>
  <c r="U3457" i="11"/>
  <c r="R3457" i="11"/>
  <c r="Q3457" i="11"/>
  <c r="P3457" i="11"/>
  <c r="O3457" i="11"/>
  <c r="W3456" i="11"/>
  <c r="V3456" i="11"/>
  <c r="U3456" i="11"/>
  <c r="R3456" i="11"/>
  <c r="Q3456" i="11"/>
  <c r="P3456" i="11"/>
  <c r="O3456" i="11"/>
  <c r="W3455" i="11"/>
  <c r="V3455" i="11"/>
  <c r="U3455" i="11"/>
  <c r="R3455" i="11"/>
  <c r="Q3455" i="11"/>
  <c r="P3455" i="11"/>
  <c r="O3455" i="11"/>
  <c r="W3454" i="11"/>
  <c r="V3454" i="11"/>
  <c r="U3454" i="11"/>
  <c r="R3454" i="11"/>
  <c r="Q3454" i="11"/>
  <c r="P3454" i="11"/>
  <c r="O3454" i="11"/>
  <c r="W3453" i="11"/>
  <c r="V3453" i="11"/>
  <c r="U3453" i="11"/>
  <c r="R3453" i="11"/>
  <c r="Q3453" i="11"/>
  <c r="P3453" i="11"/>
  <c r="O3453" i="11"/>
  <c r="W3452" i="11"/>
  <c r="V3452" i="11"/>
  <c r="U3452" i="11"/>
  <c r="R3452" i="11"/>
  <c r="Q3452" i="11"/>
  <c r="P3452" i="11"/>
  <c r="O3452" i="11"/>
  <c r="W3451" i="11"/>
  <c r="V3451" i="11"/>
  <c r="U3451" i="11"/>
  <c r="R3451" i="11"/>
  <c r="Q3451" i="11"/>
  <c r="P3451" i="11"/>
  <c r="O3451" i="11"/>
  <c r="W3450" i="11"/>
  <c r="V3450" i="11"/>
  <c r="U3450" i="11"/>
  <c r="R3450" i="11"/>
  <c r="Q3450" i="11"/>
  <c r="P3450" i="11"/>
  <c r="O3450" i="11"/>
  <c r="W3449" i="11"/>
  <c r="V3449" i="11"/>
  <c r="U3449" i="11"/>
  <c r="R3449" i="11"/>
  <c r="Q3449" i="11"/>
  <c r="P3449" i="11"/>
  <c r="O3449" i="11"/>
  <c r="W3448" i="11"/>
  <c r="V3448" i="11"/>
  <c r="U3448" i="11"/>
  <c r="R3448" i="11"/>
  <c r="Q3448" i="11"/>
  <c r="P3448" i="11"/>
  <c r="O3448" i="11"/>
  <c r="W3447" i="11"/>
  <c r="V3447" i="11"/>
  <c r="U3447" i="11"/>
  <c r="R3447" i="11"/>
  <c r="Q3447" i="11"/>
  <c r="P3447" i="11"/>
  <c r="O3447" i="11"/>
  <c r="W3446" i="11"/>
  <c r="V3446" i="11"/>
  <c r="U3446" i="11"/>
  <c r="R3446" i="11"/>
  <c r="Q3446" i="11"/>
  <c r="P3446" i="11"/>
  <c r="O3446" i="11"/>
  <c r="W3445" i="11"/>
  <c r="V3445" i="11"/>
  <c r="U3445" i="11"/>
  <c r="R3445" i="11"/>
  <c r="Q3445" i="11"/>
  <c r="P3445" i="11"/>
  <c r="O3445" i="11"/>
  <c r="W3444" i="11"/>
  <c r="V3444" i="11"/>
  <c r="U3444" i="11"/>
  <c r="R3444" i="11"/>
  <c r="Q3444" i="11"/>
  <c r="P3444" i="11"/>
  <c r="O3444" i="11"/>
  <c r="W3443" i="11"/>
  <c r="V3443" i="11"/>
  <c r="U3443" i="11"/>
  <c r="R3443" i="11"/>
  <c r="Q3443" i="11"/>
  <c r="P3443" i="11"/>
  <c r="O3443" i="11"/>
  <c r="W3442" i="11"/>
  <c r="V3442" i="11"/>
  <c r="U3442" i="11"/>
  <c r="R3442" i="11"/>
  <c r="Q3442" i="11"/>
  <c r="P3442" i="11"/>
  <c r="O3442" i="11"/>
  <c r="W3441" i="11"/>
  <c r="V3441" i="11"/>
  <c r="U3441" i="11"/>
  <c r="R3441" i="11"/>
  <c r="Q3441" i="11"/>
  <c r="P3441" i="11"/>
  <c r="O3441" i="11"/>
  <c r="W3440" i="11"/>
  <c r="V3440" i="11"/>
  <c r="U3440" i="11"/>
  <c r="R3440" i="11"/>
  <c r="Q3440" i="11"/>
  <c r="P3440" i="11"/>
  <c r="O3440" i="11"/>
  <c r="W3439" i="11"/>
  <c r="V3439" i="11"/>
  <c r="U3439" i="11"/>
  <c r="R3439" i="11"/>
  <c r="Q3439" i="11"/>
  <c r="P3439" i="11"/>
  <c r="O3439" i="11"/>
  <c r="W3438" i="11"/>
  <c r="V3438" i="11"/>
  <c r="U3438" i="11"/>
  <c r="R3438" i="11"/>
  <c r="Q3438" i="11"/>
  <c r="P3438" i="11"/>
  <c r="O3438" i="11"/>
  <c r="W3437" i="11"/>
  <c r="V3437" i="11"/>
  <c r="U3437" i="11"/>
  <c r="R3437" i="11"/>
  <c r="Q3437" i="11"/>
  <c r="P3437" i="11"/>
  <c r="O3437" i="11"/>
  <c r="W3436" i="11"/>
  <c r="V3436" i="11"/>
  <c r="U3436" i="11"/>
  <c r="R3436" i="11"/>
  <c r="Q3436" i="11"/>
  <c r="P3436" i="11"/>
  <c r="O3436" i="11"/>
  <c r="W3435" i="11"/>
  <c r="V3435" i="11"/>
  <c r="U3435" i="11"/>
  <c r="R3435" i="11"/>
  <c r="Q3435" i="11"/>
  <c r="P3435" i="11"/>
  <c r="O3435" i="11"/>
  <c r="W3434" i="11"/>
  <c r="V3434" i="11"/>
  <c r="U3434" i="11"/>
  <c r="R3434" i="11"/>
  <c r="Q3434" i="11"/>
  <c r="P3434" i="11"/>
  <c r="O3434" i="11"/>
  <c r="W3433" i="11"/>
  <c r="V3433" i="11"/>
  <c r="U3433" i="11"/>
  <c r="R3433" i="11"/>
  <c r="Q3433" i="11"/>
  <c r="P3433" i="11"/>
  <c r="O3433" i="11"/>
  <c r="W3432" i="11"/>
  <c r="V3432" i="11"/>
  <c r="U3432" i="11"/>
  <c r="R3432" i="11"/>
  <c r="Q3432" i="11"/>
  <c r="P3432" i="11"/>
  <c r="O3432" i="11"/>
  <c r="W3431" i="11"/>
  <c r="V3431" i="11"/>
  <c r="U3431" i="11"/>
  <c r="R3431" i="11"/>
  <c r="Q3431" i="11"/>
  <c r="P3431" i="11"/>
  <c r="O3431" i="11"/>
  <c r="W3430" i="11"/>
  <c r="V3430" i="11"/>
  <c r="U3430" i="11"/>
  <c r="R3430" i="11"/>
  <c r="Q3430" i="11"/>
  <c r="P3430" i="11"/>
  <c r="O3430" i="11"/>
  <c r="W3429" i="11"/>
  <c r="V3429" i="11"/>
  <c r="U3429" i="11"/>
  <c r="R3429" i="11"/>
  <c r="Q3429" i="11"/>
  <c r="P3429" i="11"/>
  <c r="O3429" i="11"/>
  <c r="W3428" i="11"/>
  <c r="V3428" i="11"/>
  <c r="U3428" i="11"/>
  <c r="R3428" i="11"/>
  <c r="Q3428" i="11"/>
  <c r="P3428" i="11"/>
  <c r="O3428" i="11"/>
  <c r="W3427" i="11"/>
  <c r="V3427" i="11"/>
  <c r="U3427" i="11"/>
  <c r="R3427" i="11"/>
  <c r="Q3427" i="11"/>
  <c r="P3427" i="11"/>
  <c r="O3427" i="11"/>
  <c r="W3426" i="11"/>
  <c r="V3426" i="11"/>
  <c r="U3426" i="11"/>
  <c r="R3426" i="11"/>
  <c r="Q3426" i="11"/>
  <c r="P3426" i="11"/>
  <c r="O3426" i="11"/>
  <c r="W3425" i="11"/>
  <c r="V3425" i="11"/>
  <c r="U3425" i="11"/>
  <c r="R3425" i="11"/>
  <c r="Q3425" i="11"/>
  <c r="P3425" i="11"/>
  <c r="O3425" i="11"/>
  <c r="W3424" i="11"/>
  <c r="V3424" i="11"/>
  <c r="U3424" i="11"/>
  <c r="R3424" i="11"/>
  <c r="Q3424" i="11"/>
  <c r="P3424" i="11"/>
  <c r="O3424" i="11"/>
  <c r="W3423" i="11"/>
  <c r="V3423" i="11"/>
  <c r="U3423" i="11"/>
  <c r="R3423" i="11"/>
  <c r="Q3423" i="11"/>
  <c r="P3423" i="11"/>
  <c r="O3423" i="11"/>
  <c r="W3422" i="11"/>
  <c r="V3422" i="11"/>
  <c r="U3422" i="11"/>
  <c r="R3422" i="11"/>
  <c r="Q3422" i="11"/>
  <c r="P3422" i="11"/>
  <c r="O3422" i="11"/>
  <c r="W3421" i="11"/>
  <c r="V3421" i="11"/>
  <c r="U3421" i="11"/>
  <c r="R3421" i="11"/>
  <c r="Q3421" i="11"/>
  <c r="P3421" i="11"/>
  <c r="O3421" i="11"/>
  <c r="W3420" i="11"/>
  <c r="V3420" i="11"/>
  <c r="U3420" i="11"/>
  <c r="R3420" i="11"/>
  <c r="Q3420" i="11"/>
  <c r="P3420" i="11"/>
  <c r="O3420" i="11"/>
  <c r="W3419" i="11"/>
  <c r="V3419" i="11"/>
  <c r="U3419" i="11"/>
  <c r="R3419" i="11"/>
  <c r="Q3419" i="11"/>
  <c r="P3419" i="11"/>
  <c r="O3419" i="11"/>
  <c r="W3418" i="11"/>
  <c r="V3418" i="11"/>
  <c r="U3418" i="11"/>
  <c r="R3418" i="11"/>
  <c r="Q3418" i="11"/>
  <c r="P3418" i="11"/>
  <c r="O3418" i="11"/>
  <c r="W3417" i="11"/>
  <c r="V3417" i="11"/>
  <c r="U3417" i="11"/>
  <c r="R3417" i="11"/>
  <c r="Q3417" i="11"/>
  <c r="P3417" i="11"/>
  <c r="O3417" i="11"/>
  <c r="W3416" i="11"/>
  <c r="V3416" i="11"/>
  <c r="U3416" i="11"/>
  <c r="R3416" i="11"/>
  <c r="Q3416" i="11"/>
  <c r="P3416" i="11"/>
  <c r="O3416" i="11"/>
  <c r="W3415" i="11"/>
  <c r="V3415" i="11"/>
  <c r="U3415" i="11"/>
  <c r="R3415" i="11"/>
  <c r="Q3415" i="11"/>
  <c r="P3415" i="11"/>
  <c r="O3415" i="11"/>
  <c r="W3414" i="11"/>
  <c r="V3414" i="11"/>
  <c r="U3414" i="11"/>
  <c r="R3414" i="11"/>
  <c r="Q3414" i="11"/>
  <c r="P3414" i="11"/>
  <c r="O3414" i="11"/>
  <c r="W3413" i="11"/>
  <c r="V3413" i="11"/>
  <c r="U3413" i="11"/>
  <c r="R3413" i="11"/>
  <c r="Q3413" i="11"/>
  <c r="P3413" i="11"/>
  <c r="O3413" i="11"/>
  <c r="W3412" i="11"/>
  <c r="V3412" i="11"/>
  <c r="U3412" i="11"/>
  <c r="R3412" i="11"/>
  <c r="Q3412" i="11"/>
  <c r="P3412" i="11"/>
  <c r="O3412" i="11"/>
  <c r="W3411" i="11"/>
  <c r="V3411" i="11"/>
  <c r="U3411" i="11"/>
  <c r="R3411" i="11"/>
  <c r="Q3411" i="11"/>
  <c r="P3411" i="11"/>
  <c r="O3411" i="11"/>
  <c r="W3410" i="11"/>
  <c r="V3410" i="11"/>
  <c r="U3410" i="11"/>
  <c r="R3410" i="11"/>
  <c r="Q3410" i="11"/>
  <c r="P3410" i="11"/>
  <c r="O3410" i="11"/>
  <c r="W3409" i="11"/>
  <c r="V3409" i="11"/>
  <c r="U3409" i="11"/>
  <c r="R3409" i="11"/>
  <c r="Q3409" i="11"/>
  <c r="P3409" i="11"/>
  <c r="O3409" i="11"/>
  <c r="W3408" i="11"/>
  <c r="V3408" i="11"/>
  <c r="U3408" i="11"/>
  <c r="R3408" i="11"/>
  <c r="Q3408" i="11"/>
  <c r="P3408" i="11"/>
  <c r="O3408" i="11"/>
  <c r="W3407" i="11"/>
  <c r="V3407" i="11"/>
  <c r="U3407" i="11"/>
  <c r="R3407" i="11"/>
  <c r="Q3407" i="11"/>
  <c r="P3407" i="11"/>
  <c r="O3407" i="11"/>
  <c r="W3406" i="11"/>
  <c r="V3406" i="11"/>
  <c r="U3406" i="11"/>
  <c r="R3406" i="11"/>
  <c r="Q3406" i="11"/>
  <c r="P3406" i="11"/>
  <c r="O3406" i="11"/>
  <c r="W3405" i="11"/>
  <c r="V3405" i="11"/>
  <c r="U3405" i="11"/>
  <c r="R3405" i="11"/>
  <c r="Q3405" i="11"/>
  <c r="P3405" i="11"/>
  <c r="O3405" i="11"/>
  <c r="W3404" i="11"/>
  <c r="V3404" i="11"/>
  <c r="U3404" i="11"/>
  <c r="R3404" i="11"/>
  <c r="Q3404" i="11"/>
  <c r="P3404" i="11"/>
  <c r="O3404" i="11"/>
  <c r="W3403" i="11"/>
  <c r="V3403" i="11"/>
  <c r="U3403" i="11"/>
  <c r="R3403" i="11"/>
  <c r="Q3403" i="11"/>
  <c r="P3403" i="11"/>
  <c r="O3403" i="11"/>
  <c r="W3402" i="11"/>
  <c r="V3402" i="11"/>
  <c r="U3402" i="11"/>
  <c r="R3402" i="11"/>
  <c r="Q3402" i="11"/>
  <c r="P3402" i="11"/>
  <c r="O3402" i="11"/>
  <c r="W3401" i="11"/>
  <c r="V3401" i="11"/>
  <c r="U3401" i="11"/>
  <c r="R3401" i="11"/>
  <c r="Q3401" i="11"/>
  <c r="P3401" i="11"/>
  <c r="O3401" i="11"/>
  <c r="W3400" i="11"/>
  <c r="V3400" i="11"/>
  <c r="U3400" i="11"/>
  <c r="R3400" i="11"/>
  <c r="Q3400" i="11"/>
  <c r="P3400" i="11"/>
  <c r="O3400" i="11"/>
  <c r="W3399" i="11"/>
  <c r="V3399" i="11"/>
  <c r="U3399" i="11"/>
  <c r="R3399" i="11"/>
  <c r="Q3399" i="11"/>
  <c r="P3399" i="11"/>
  <c r="O3399" i="11"/>
  <c r="W3398" i="11"/>
  <c r="V3398" i="11"/>
  <c r="U3398" i="11"/>
  <c r="R3398" i="11"/>
  <c r="Q3398" i="11"/>
  <c r="P3398" i="11"/>
  <c r="O3398" i="11"/>
  <c r="W3397" i="11"/>
  <c r="V3397" i="11"/>
  <c r="U3397" i="11"/>
  <c r="R3397" i="11"/>
  <c r="Q3397" i="11"/>
  <c r="P3397" i="11"/>
  <c r="O3397" i="11"/>
  <c r="W3396" i="11"/>
  <c r="V3396" i="11"/>
  <c r="U3396" i="11"/>
  <c r="R3396" i="11"/>
  <c r="Q3396" i="11"/>
  <c r="P3396" i="11"/>
  <c r="O3396" i="11"/>
  <c r="W3395" i="11"/>
  <c r="V3395" i="11"/>
  <c r="U3395" i="11"/>
  <c r="R3395" i="11"/>
  <c r="Q3395" i="11"/>
  <c r="P3395" i="11"/>
  <c r="O3395" i="11"/>
  <c r="W3394" i="11"/>
  <c r="V3394" i="11"/>
  <c r="U3394" i="11"/>
  <c r="R3394" i="11"/>
  <c r="Q3394" i="11"/>
  <c r="P3394" i="11"/>
  <c r="O3394" i="11"/>
  <c r="W3393" i="11"/>
  <c r="V3393" i="11"/>
  <c r="U3393" i="11"/>
  <c r="R3393" i="11"/>
  <c r="Q3393" i="11"/>
  <c r="P3393" i="11"/>
  <c r="O3393" i="11"/>
  <c r="W3392" i="11"/>
  <c r="V3392" i="11"/>
  <c r="U3392" i="11"/>
  <c r="R3392" i="11"/>
  <c r="Q3392" i="11"/>
  <c r="P3392" i="11"/>
  <c r="O3392" i="11"/>
  <c r="W3391" i="11"/>
  <c r="V3391" i="11"/>
  <c r="U3391" i="11"/>
  <c r="R3391" i="11"/>
  <c r="Q3391" i="11"/>
  <c r="P3391" i="11"/>
  <c r="O3391" i="11"/>
  <c r="W3390" i="11"/>
  <c r="V3390" i="11"/>
  <c r="U3390" i="11"/>
  <c r="R3390" i="11"/>
  <c r="Q3390" i="11"/>
  <c r="P3390" i="11"/>
  <c r="O3390" i="11"/>
  <c r="W3389" i="11"/>
  <c r="V3389" i="11"/>
  <c r="U3389" i="11"/>
  <c r="R3389" i="11"/>
  <c r="Q3389" i="11"/>
  <c r="P3389" i="11"/>
  <c r="O3389" i="11"/>
  <c r="W3388" i="11"/>
  <c r="V3388" i="11"/>
  <c r="U3388" i="11"/>
  <c r="R3388" i="11"/>
  <c r="Q3388" i="11"/>
  <c r="P3388" i="11"/>
  <c r="O3388" i="11"/>
  <c r="W3387" i="11"/>
  <c r="V3387" i="11"/>
  <c r="U3387" i="11"/>
  <c r="R3387" i="11"/>
  <c r="Q3387" i="11"/>
  <c r="P3387" i="11"/>
  <c r="O3387" i="11"/>
  <c r="W3386" i="11"/>
  <c r="V3386" i="11"/>
  <c r="U3386" i="11"/>
  <c r="R3386" i="11"/>
  <c r="Q3386" i="11"/>
  <c r="P3386" i="11"/>
  <c r="O3386" i="11"/>
  <c r="W3385" i="11"/>
  <c r="V3385" i="11"/>
  <c r="U3385" i="11"/>
  <c r="R3385" i="11"/>
  <c r="Q3385" i="11"/>
  <c r="P3385" i="11"/>
  <c r="O3385" i="11"/>
  <c r="W3384" i="11"/>
  <c r="V3384" i="11"/>
  <c r="U3384" i="11"/>
  <c r="R3384" i="11"/>
  <c r="Q3384" i="11"/>
  <c r="P3384" i="11"/>
  <c r="O3384" i="11"/>
  <c r="W3383" i="11"/>
  <c r="V3383" i="11"/>
  <c r="U3383" i="11"/>
  <c r="R3383" i="11"/>
  <c r="Q3383" i="11"/>
  <c r="P3383" i="11"/>
  <c r="O3383" i="11"/>
  <c r="W3382" i="11"/>
  <c r="V3382" i="11"/>
  <c r="U3382" i="11"/>
  <c r="R3382" i="11"/>
  <c r="Q3382" i="11"/>
  <c r="P3382" i="11"/>
  <c r="O3382" i="11"/>
  <c r="W3381" i="11"/>
  <c r="V3381" i="11"/>
  <c r="U3381" i="11"/>
  <c r="R3381" i="11"/>
  <c r="Q3381" i="11"/>
  <c r="P3381" i="11"/>
  <c r="O3381" i="11"/>
  <c r="W3380" i="11"/>
  <c r="V3380" i="11"/>
  <c r="U3380" i="11"/>
  <c r="R3380" i="11"/>
  <c r="Q3380" i="11"/>
  <c r="P3380" i="11"/>
  <c r="O3380" i="11"/>
  <c r="W3379" i="11"/>
  <c r="V3379" i="11"/>
  <c r="U3379" i="11"/>
  <c r="R3379" i="11"/>
  <c r="Q3379" i="11"/>
  <c r="P3379" i="11"/>
  <c r="O3379" i="11"/>
  <c r="W3378" i="11"/>
  <c r="V3378" i="11"/>
  <c r="U3378" i="11"/>
  <c r="R3378" i="11"/>
  <c r="Q3378" i="11"/>
  <c r="P3378" i="11"/>
  <c r="O3378" i="11"/>
  <c r="W3377" i="11"/>
  <c r="V3377" i="11"/>
  <c r="U3377" i="11"/>
  <c r="R3377" i="11"/>
  <c r="Q3377" i="11"/>
  <c r="P3377" i="11"/>
  <c r="O3377" i="11"/>
  <c r="W3376" i="11"/>
  <c r="V3376" i="11"/>
  <c r="U3376" i="11"/>
  <c r="R3376" i="11"/>
  <c r="Q3376" i="11"/>
  <c r="P3376" i="11"/>
  <c r="O3376" i="11"/>
  <c r="W3375" i="11"/>
  <c r="V3375" i="11"/>
  <c r="U3375" i="11"/>
  <c r="R3375" i="11"/>
  <c r="Q3375" i="11"/>
  <c r="P3375" i="11"/>
  <c r="O3375" i="11"/>
  <c r="W3374" i="11"/>
  <c r="V3374" i="11"/>
  <c r="U3374" i="11"/>
  <c r="R3374" i="11"/>
  <c r="Q3374" i="11"/>
  <c r="P3374" i="11"/>
  <c r="O3374" i="11"/>
  <c r="W3373" i="11"/>
  <c r="V3373" i="11"/>
  <c r="U3373" i="11"/>
  <c r="R3373" i="11"/>
  <c r="Q3373" i="11"/>
  <c r="P3373" i="11"/>
  <c r="O3373" i="11"/>
  <c r="W3372" i="11"/>
  <c r="V3372" i="11"/>
  <c r="U3372" i="11"/>
  <c r="R3372" i="11"/>
  <c r="Q3372" i="11"/>
  <c r="P3372" i="11"/>
  <c r="O3372" i="11"/>
  <c r="W3371" i="11"/>
  <c r="V3371" i="11"/>
  <c r="U3371" i="11"/>
  <c r="R3371" i="11"/>
  <c r="Q3371" i="11"/>
  <c r="P3371" i="11"/>
  <c r="O3371" i="11"/>
  <c r="W3370" i="11"/>
  <c r="V3370" i="11"/>
  <c r="U3370" i="11"/>
  <c r="R3370" i="11"/>
  <c r="Q3370" i="11"/>
  <c r="P3370" i="11"/>
  <c r="O3370" i="11"/>
  <c r="W3369" i="11"/>
  <c r="V3369" i="11"/>
  <c r="U3369" i="11"/>
  <c r="R3369" i="11"/>
  <c r="Q3369" i="11"/>
  <c r="P3369" i="11"/>
  <c r="O3369" i="11"/>
  <c r="W3368" i="11"/>
  <c r="V3368" i="11"/>
  <c r="U3368" i="11"/>
  <c r="R3368" i="11"/>
  <c r="Q3368" i="11"/>
  <c r="P3368" i="11"/>
  <c r="O3368" i="11"/>
  <c r="W3367" i="11"/>
  <c r="V3367" i="11"/>
  <c r="U3367" i="11"/>
  <c r="R3367" i="11"/>
  <c r="Q3367" i="11"/>
  <c r="P3367" i="11"/>
  <c r="O3367" i="11"/>
  <c r="W3366" i="11"/>
  <c r="V3366" i="11"/>
  <c r="U3366" i="11"/>
  <c r="R3366" i="11"/>
  <c r="Q3366" i="11"/>
  <c r="P3366" i="11"/>
  <c r="O3366" i="11"/>
  <c r="W3365" i="11"/>
  <c r="V3365" i="11"/>
  <c r="U3365" i="11"/>
  <c r="R3365" i="11"/>
  <c r="Q3365" i="11"/>
  <c r="P3365" i="11"/>
  <c r="O3365" i="11"/>
  <c r="W3364" i="11"/>
  <c r="V3364" i="11"/>
  <c r="U3364" i="11"/>
  <c r="R3364" i="11"/>
  <c r="Q3364" i="11"/>
  <c r="P3364" i="11"/>
  <c r="O3364" i="11"/>
  <c r="W3363" i="11"/>
  <c r="V3363" i="11"/>
  <c r="U3363" i="11"/>
  <c r="R3363" i="11"/>
  <c r="Q3363" i="11"/>
  <c r="P3363" i="11"/>
  <c r="O3363" i="11"/>
  <c r="W3362" i="11"/>
  <c r="V3362" i="11"/>
  <c r="U3362" i="11"/>
  <c r="R3362" i="11"/>
  <c r="Q3362" i="11"/>
  <c r="P3362" i="11"/>
  <c r="O3362" i="11"/>
  <c r="W3361" i="11"/>
  <c r="V3361" i="11"/>
  <c r="U3361" i="11"/>
  <c r="R3361" i="11"/>
  <c r="Q3361" i="11"/>
  <c r="P3361" i="11"/>
  <c r="O3361" i="11"/>
  <c r="W3360" i="11"/>
  <c r="V3360" i="11"/>
  <c r="U3360" i="11"/>
  <c r="R3360" i="11"/>
  <c r="Q3360" i="11"/>
  <c r="P3360" i="11"/>
  <c r="O3360" i="11"/>
  <c r="W3359" i="11"/>
  <c r="V3359" i="11"/>
  <c r="U3359" i="11"/>
  <c r="R3359" i="11"/>
  <c r="Q3359" i="11"/>
  <c r="P3359" i="11"/>
  <c r="O3359" i="11"/>
  <c r="W3358" i="11"/>
  <c r="V3358" i="11"/>
  <c r="U3358" i="11"/>
  <c r="R3358" i="11"/>
  <c r="Q3358" i="11"/>
  <c r="P3358" i="11"/>
  <c r="O3358" i="11"/>
  <c r="W3357" i="11"/>
  <c r="V3357" i="11"/>
  <c r="U3357" i="11"/>
  <c r="R3357" i="11"/>
  <c r="Q3357" i="11"/>
  <c r="P3357" i="11"/>
  <c r="O3357" i="11"/>
  <c r="W3356" i="11"/>
  <c r="V3356" i="11"/>
  <c r="U3356" i="11"/>
  <c r="R3356" i="11"/>
  <c r="Q3356" i="11"/>
  <c r="P3356" i="11"/>
  <c r="O3356" i="11"/>
  <c r="W3355" i="11"/>
  <c r="V3355" i="11"/>
  <c r="U3355" i="11"/>
  <c r="R3355" i="11"/>
  <c r="Q3355" i="11"/>
  <c r="P3355" i="11"/>
  <c r="O3355" i="11"/>
  <c r="W3354" i="11"/>
  <c r="V3354" i="11"/>
  <c r="U3354" i="11"/>
  <c r="R3354" i="11"/>
  <c r="Q3354" i="11"/>
  <c r="P3354" i="11"/>
  <c r="O3354" i="11"/>
  <c r="W3353" i="11"/>
  <c r="V3353" i="11"/>
  <c r="U3353" i="11"/>
  <c r="R3353" i="11"/>
  <c r="Q3353" i="11"/>
  <c r="P3353" i="11"/>
  <c r="O3353" i="11"/>
  <c r="W3352" i="11"/>
  <c r="V3352" i="11"/>
  <c r="U3352" i="11"/>
  <c r="R3352" i="11"/>
  <c r="Q3352" i="11"/>
  <c r="P3352" i="11"/>
  <c r="O3352" i="11"/>
  <c r="W3351" i="11"/>
  <c r="V3351" i="11"/>
  <c r="U3351" i="11"/>
  <c r="R3351" i="11"/>
  <c r="Q3351" i="11"/>
  <c r="P3351" i="11"/>
  <c r="O3351" i="11"/>
  <c r="W3350" i="11"/>
  <c r="V3350" i="11"/>
  <c r="U3350" i="11"/>
  <c r="R3350" i="11"/>
  <c r="Q3350" i="11"/>
  <c r="P3350" i="11"/>
  <c r="O3350" i="11"/>
  <c r="W3349" i="11"/>
  <c r="V3349" i="11"/>
  <c r="U3349" i="11"/>
  <c r="R3349" i="11"/>
  <c r="Q3349" i="11"/>
  <c r="P3349" i="11"/>
  <c r="O3349" i="11"/>
  <c r="W3348" i="11"/>
  <c r="V3348" i="11"/>
  <c r="U3348" i="11"/>
  <c r="R3348" i="11"/>
  <c r="Q3348" i="11"/>
  <c r="P3348" i="11"/>
  <c r="O3348" i="11"/>
  <c r="W3347" i="11"/>
  <c r="V3347" i="11"/>
  <c r="U3347" i="11"/>
  <c r="R3347" i="11"/>
  <c r="Q3347" i="11"/>
  <c r="P3347" i="11"/>
  <c r="O3347" i="11"/>
  <c r="W3346" i="11"/>
  <c r="V3346" i="11"/>
  <c r="U3346" i="11"/>
  <c r="R3346" i="11"/>
  <c r="Q3346" i="11"/>
  <c r="P3346" i="11"/>
  <c r="O3346" i="11"/>
  <c r="W3345" i="11"/>
  <c r="V3345" i="11"/>
  <c r="U3345" i="11"/>
  <c r="R3345" i="11"/>
  <c r="Q3345" i="11"/>
  <c r="P3345" i="11"/>
  <c r="O3345" i="11"/>
  <c r="W3344" i="11"/>
  <c r="V3344" i="11"/>
  <c r="U3344" i="11"/>
  <c r="R3344" i="11"/>
  <c r="Q3344" i="11"/>
  <c r="P3344" i="11"/>
  <c r="O3344" i="11"/>
  <c r="W3343" i="11"/>
  <c r="V3343" i="11"/>
  <c r="U3343" i="11"/>
  <c r="R3343" i="11"/>
  <c r="Q3343" i="11"/>
  <c r="P3343" i="11"/>
  <c r="O3343" i="11"/>
  <c r="W3342" i="11"/>
  <c r="V3342" i="11"/>
  <c r="U3342" i="11"/>
  <c r="R3342" i="11"/>
  <c r="Q3342" i="11"/>
  <c r="P3342" i="11"/>
  <c r="O3342" i="11"/>
  <c r="W3341" i="11"/>
  <c r="V3341" i="11"/>
  <c r="U3341" i="11"/>
  <c r="R3341" i="11"/>
  <c r="Q3341" i="11"/>
  <c r="P3341" i="11"/>
  <c r="O3341" i="11"/>
  <c r="W3340" i="11"/>
  <c r="V3340" i="11"/>
  <c r="U3340" i="11"/>
  <c r="R3340" i="11"/>
  <c r="Q3340" i="11"/>
  <c r="P3340" i="11"/>
  <c r="O3340" i="11"/>
  <c r="W3339" i="11"/>
  <c r="V3339" i="11"/>
  <c r="U3339" i="11"/>
  <c r="R3339" i="11"/>
  <c r="Q3339" i="11"/>
  <c r="P3339" i="11"/>
  <c r="O3339" i="11"/>
  <c r="W3338" i="11"/>
  <c r="V3338" i="11"/>
  <c r="U3338" i="11"/>
  <c r="R3338" i="11"/>
  <c r="Q3338" i="11"/>
  <c r="P3338" i="11"/>
  <c r="O3338" i="11"/>
  <c r="W3337" i="11"/>
  <c r="V3337" i="11"/>
  <c r="U3337" i="11"/>
  <c r="R3337" i="11"/>
  <c r="Q3337" i="11"/>
  <c r="P3337" i="11"/>
  <c r="O3337" i="11"/>
  <c r="W3336" i="11"/>
  <c r="V3336" i="11"/>
  <c r="U3336" i="11"/>
  <c r="R3336" i="11"/>
  <c r="Q3336" i="11"/>
  <c r="P3336" i="11"/>
  <c r="O3336" i="11"/>
  <c r="W3335" i="11"/>
  <c r="V3335" i="11"/>
  <c r="U3335" i="11"/>
  <c r="R3335" i="11"/>
  <c r="Q3335" i="11"/>
  <c r="P3335" i="11"/>
  <c r="O3335" i="11"/>
  <c r="W3334" i="11"/>
  <c r="V3334" i="11"/>
  <c r="U3334" i="11"/>
  <c r="R3334" i="11"/>
  <c r="Q3334" i="11"/>
  <c r="P3334" i="11"/>
  <c r="O3334" i="11"/>
  <c r="W3333" i="11"/>
  <c r="V3333" i="11"/>
  <c r="U3333" i="11"/>
  <c r="R3333" i="11"/>
  <c r="Q3333" i="11"/>
  <c r="P3333" i="11"/>
  <c r="O3333" i="11"/>
  <c r="W3332" i="11"/>
  <c r="V3332" i="11"/>
  <c r="U3332" i="11"/>
  <c r="R3332" i="11"/>
  <c r="Q3332" i="11"/>
  <c r="P3332" i="11"/>
  <c r="O3332" i="11"/>
  <c r="W3331" i="11"/>
  <c r="V3331" i="11"/>
  <c r="U3331" i="11"/>
  <c r="R3331" i="11"/>
  <c r="Q3331" i="11"/>
  <c r="P3331" i="11"/>
  <c r="O3331" i="11"/>
  <c r="W3330" i="11"/>
  <c r="V3330" i="11"/>
  <c r="U3330" i="11"/>
  <c r="R3330" i="11"/>
  <c r="Q3330" i="11"/>
  <c r="P3330" i="11"/>
  <c r="O3330" i="11"/>
  <c r="W3329" i="11"/>
  <c r="V3329" i="11"/>
  <c r="U3329" i="11"/>
  <c r="R3329" i="11"/>
  <c r="Q3329" i="11"/>
  <c r="P3329" i="11"/>
  <c r="O3329" i="11"/>
  <c r="W3328" i="11"/>
  <c r="V3328" i="11"/>
  <c r="U3328" i="11"/>
  <c r="R3328" i="11"/>
  <c r="Q3328" i="11"/>
  <c r="P3328" i="11"/>
  <c r="O3328" i="11"/>
  <c r="W3327" i="11"/>
  <c r="V3327" i="11"/>
  <c r="U3327" i="11"/>
  <c r="R3327" i="11"/>
  <c r="Q3327" i="11"/>
  <c r="P3327" i="11"/>
  <c r="O3327" i="11"/>
  <c r="W3326" i="11"/>
  <c r="V3326" i="11"/>
  <c r="U3326" i="11"/>
  <c r="R3326" i="11"/>
  <c r="Q3326" i="11"/>
  <c r="P3326" i="11"/>
  <c r="O3326" i="11"/>
  <c r="W3325" i="11"/>
  <c r="V3325" i="11"/>
  <c r="U3325" i="11"/>
  <c r="R3325" i="11"/>
  <c r="Q3325" i="11"/>
  <c r="P3325" i="11"/>
  <c r="O3325" i="11"/>
  <c r="W3324" i="11"/>
  <c r="V3324" i="11"/>
  <c r="U3324" i="11"/>
  <c r="R3324" i="11"/>
  <c r="Q3324" i="11"/>
  <c r="P3324" i="11"/>
  <c r="O3324" i="11"/>
  <c r="W3323" i="11"/>
  <c r="V3323" i="11"/>
  <c r="U3323" i="11"/>
  <c r="R3323" i="11"/>
  <c r="Q3323" i="11"/>
  <c r="P3323" i="11"/>
  <c r="O3323" i="11"/>
  <c r="W3322" i="11"/>
  <c r="V3322" i="11"/>
  <c r="U3322" i="11"/>
  <c r="R3322" i="11"/>
  <c r="Q3322" i="11"/>
  <c r="P3322" i="11"/>
  <c r="O3322" i="11"/>
  <c r="W3321" i="11"/>
  <c r="V3321" i="11"/>
  <c r="U3321" i="11"/>
  <c r="R3321" i="11"/>
  <c r="Q3321" i="11"/>
  <c r="P3321" i="11"/>
  <c r="O3321" i="11"/>
  <c r="W3320" i="11"/>
  <c r="V3320" i="11"/>
  <c r="U3320" i="11"/>
  <c r="R3320" i="11"/>
  <c r="Q3320" i="11"/>
  <c r="P3320" i="11"/>
  <c r="O3320" i="11"/>
  <c r="W3319" i="11"/>
  <c r="V3319" i="11"/>
  <c r="U3319" i="11"/>
  <c r="R3319" i="11"/>
  <c r="Q3319" i="11"/>
  <c r="P3319" i="11"/>
  <c r="O3319" i="11"/>
  <c r="W3318" i="11"/>
  <c r="V3318" i="11"/>
  <c r="U3318" i="11"/>
  <c r="R3318" i="11"/>
  <c r="Q3318" i="11"/>
  <c r="P3318" i="11"/>
  <c r="O3318" i="11"/>
  <c r="W3317" i="11"/>
  <c r="V3317" i="11"/>
  <c r="U3317" i="11"/>
  <c r="R3317" i="11"/>
  <c r="Q3317" i="11"/>
  <c r="P3317" i="11"/>
  <c r="O3317" i="11"/>
  <c r="W3316" i="11"/>
  <c r="V3316" i="11"/>
  <c r="U3316" i="11"/>
  <c r="R3316" i="11"/>
  <c r="Q3316" i="11"/>
  <c r="P3316" i="11"/>
  <c r="O3316" i="11"/>
  <c r="W3315" i="11"/>
  <c r="V3315" i="11"/>
  <c r="U3315" i="11"/>
  <c r="R3315" i="11"/>
  <c r="Q3315" i="11"/>
  <c r="P3315" i="11"/>
  <c r="O3315" i="11"/>
  <c r="W3314" i="11"/>
  <c r="V3314" i="11"/>
  <c r="U3314" i="11"/>
  <c r="R3314" i="11"/>
  <c r="Q3314" i="11"/>
  <c r="P3314" i="11"/>
  <c r="O3314" i="11"/>
  <c r="W3313" i="11"/>
  <c r="V3313" i="11"/>
  <c r="U3313" i="11"/>
  <c r="R3313" i="11"/>
  <c r="Q3313" i="11"/>
  <c r="P3313" i="11"/>
  <c r="O3313" i="11"/>
  <c r="W3312" i="11"/>
  <c r="V3312" i="11"/>
  <c r="U3312" i="11"/>
  <c r="R3312" i="11"/>
  <c r="Q3312" i="11"/>
  <c r="P3312" i="11"/>
  <c r="O3312" i="11"/>
  <c r="W3311" i="11"/>
  <c r="V3311" i="11"/>
  <c r="U3311" i="11"/>
  <c r="R3311" i="11"/>
  <c r="Q3311" i="11"/>
  <c r="P3311" i="11"/>
  <c r="O3311" i="11"/>
  <c r="W3310" i="11"/>
  <c r="V3310" i="11"/>
  <c r="U3310" i="11"/>
  <c r="R3310" i="11"/>
  <c r="Q3310" i="11"/>
  <c r="P3310" i="11"/>
  <c r="O3310" i="11"/>
  <c r="W3309" i="11"/>
  <c r="V3309" i="11"/>
  <c r="U3309" i="11"/>
  <c r="R3309" i="11"/>
  <c r="Q3309" i="11"/>
  <c r="P3309" i="11"/>
  <c r="O3309" i="11"/>
  <c r="W3308" i="11"/>
  <c r="V3308" i="11"/>
  <c r="U3308" i="11"/>
  <c r="R3308" i="11"/>
  <c r="Q3308" i="11"/>
  <c r="P3308" i="11"/>
  <c r="O3308" i="11"/>
  <c r="W3307" i="11"/>
  <c r="V3307" i="11"/>
  <c r="U3307" i="11"/>
  <c r="R3307" i="11"/>
  <c r="Q3307" i="11"/>
  <c r="P3307" i="11"/>
  <c r="O3307" i="11"/>
  <c r="W3306" i="11"/>
  <c r="V3306" i="11"/>
  <c r="U3306" i="11"/>
  <c r="R3306" i="11"/>
  <c r="Q3306" i="11"/>
  <c r="P3306" i="11"/>
  <c r="O3306" i="11"/>
  <c r="W3305" i="11"/>
  <c r="V3305" i="11"/>
  <c r="U3305" i="11"/>
  <c r="R3305" i="11"/>
  <c r="Q3305" i="11"/>
  <c r="P3305" i="11"/>
  <c r="O3305" i="11"/>
  <c r="W3304" i="11"/>
  <c r="V3304" i="11"/>
  <c r="U3304" i="11"/>
  <c r="R3304" i="11"/>
  <c r="Q3304" i="11"/>
  <c r="P3304" i="11"/>
  <c r="O3304" i="11"/>
  <c r="W3303" i="11"/>
  <c r="V3303" i="11"/>
  <c r="U3303" i="11"/>
  <c r="R3303" i="11"/>
  <c r="Q3303" i="11"/>
  <c r="P3303" i="11"/>
  <c r="O3303" i="11"/>
  <c r="W3302" i="11"/>
  <c r="V3302" i="11"/>
  <c r="U3302" i="11"/>
  <c r="R3302" i="11"/>
  <c r="Q3302" i="11"/>
  <c r="P3302" i="11"/>
  <c r="O3302" i="11"/>
  <c r="W3301" i="11"/>
  <c r="V3301" i="11"/>
  <c r="U3301" i="11"/>
  <c r="R3301" i="11"/>
  <c r="Q3301" i="11"/>
  <c r="P3301" i="11"/>
  <c r="O3301" i="11"/>
  <c r="W3300" i="11"/>
  <c r="V3300" i="11"/>
  <c r="U3300" i="11"/>
  <c r="R3300" i="11"/>
  <c r="Q3300" i="11"/>
  <c r="P3300" i="11"/>
  <c r="O3300" i="11"/>
  <c r="W3299" i="11"/>
  <c r="V3299" i="11"/>
  <c r="U3299" i="11"/>
  <c r="R3299" i="11"/>
  <c r="Q3299" i="11"/>
  <c r="P3299" i="11"/>
  <c r="O3299" i="11"/>
  <c r="W3298" i="11"/>
  <c r="V3298" i="11"/>
  <c r="U3298" i="11"/>
  <c r="R3298" i="11"/>
  <c r="Q3298" i="11"/>
  <c r="P3298" i="11"/>
  <c r="O3298" i="11"/>
  <c r="W3297" i="11"/>
  <c r="V3297" i="11"/>
  <c r="U3297" i="11"/>
  <c r="R3297" i="11"/>
  <c r="Q3297" i="11"/>
  <c r="P3297" i="11"/>
  <c r="O3297" i="11"/>
  <c r="W3296" i="11"/>
  <c r="V3296" i="11"/>
  <c r="U3296" i="11"/>
  <c r="R3296" i="11"/>
  <c r="Q3296" i="11"/>
  <c r="P3296" i="11"/>
  <c r="O3296" i="11"/>
  <c r="W3295" i="11"/>
  <c r="V3295" i="11"/>
  <c r="U3295" i="11"/>
  <c r="R3295" i="11"/>
  <c r="Q3295" i="11"/>
  <c r="P3295" i="11"/>
  <c r="O3295" i="11"/>
  <c r="W3294" i="11"/>
  <c r="V3294" i="11"/>
  <c r="U3294" i="11"/>
  <c r="R3294" i="11"/>
  <c r="Q3294" i="11"/>
  <c r="P3294" i="11"/>
  <c r="O3294" i="11"/>
  <c r="W3293" i="11"/>
  <c r="V3293" i="11"/>
  <c r="U3293" i="11"/>
  <c r="R3293" i="11"/>
  <c r="Q3293" i="11"/>
  <c r="P3293" i="11"/>
  <c r="O3293" i="11"/>
  <c r="W3292" i="11"/>
  <c r="V3292" i="11"/>
  <c r="U3292" i="11"/>
  <c r="R3292" i="11"/>
  <c r="Q3292" i="11"/>
  <c r="P3292" i="11"/>
  <c r="O3292" i="11"/>
  <c r="W3291" i="11"/>
  <c r="V3291" i="11"/>
  <c r="U3291" i="11"/>
  <c r="R3291" i="11"/>
  <c r="Q3291" i="11"/>
  <c r="P3291" i="11"/>
  <c r="O3291" i="11"/>
  <c r="W3290" i="11"/>
  <c r="V3290" i="11"/>
  <c r="U3290" i="11"/>
  <c r="R3290" i="11"/>
  <c r="Q3290" i="11"/>
  <c r="P3290" i="11"/>
  <c r="O3290" i="11"/>
  <c r="W3289" i="11"/>
  <c r="V3289" i="11"/>
  <c r="U3289" i="11"/>
  <c r="R3289" i="11"/>
  <c r="Q3289" i="11"/>
  <c r="P3289" i="11"/>
  <c r="O3289" i="11"/>
  <c r="W3288" i="11"/>
  <c r="V3288" i="11"/>
  <c r="U3288" i="11"/>
  <c r="R3288" i="11"/>
  <c r="Q3288" i="11"/>
  <c r="P3288" i="11"/>
  <c r="O3288" i="11"/>
  <c r="W3287" i="11"/>
  <c r="V3287" i="11"/>
  <c r="U3287" i="11"/>
  <c r="R3287" i="11"/>
  <c r="Q3287" i="11"/>
  <c r="P3287" i="11"/>
  <c r="O3287" i="11"/>
  <c r="W3286" i="11"/>
  <c r="V3286" i="11"/>
  <c r="U3286" i="11"/>
  <c r="R3286" i="11"/>
  <c r="Q3286" i="11"/>
  <c r="P3286" i="11"/>
  <c r="O3286" i="11"/>
  <c r="W3285" i="11"/>
  <c r="V3285" i="11"/>
  <c r="U3285" i="11"/>
  <c r="R3285" i="11"/>
  <c r="Q3285" i="11"/>
  <c r="P3285" i="11"/>
  <c r="O3285" i="11"/>
  <c r="W3284" i="11"/>
  <c r="V3284" i="11"/>
  <c r="U3284" i="11"/>
  <c r="R3284" i="11"/>
  <c r="Q3284" i="11"/>
  <c r="P3284" i="11"/>
  <c r="O3284" i="11"/>
  <c r="W3283" i="11"/>
  <c r="V3283" i="11"/>
  <c r="U3283" i="11"/>
  <c r="R3283" i="11"/>
  <c r="Q3283" i="11"/>
  <c r="P3283" i="11"/>
  <c r="O3283" i="11"/>
  <c r="W3282" i="11"/>
  <c r="V3282" i="11"/>
  <c r="U3282" i="11"/>
  <c r="R3282" i="11"/>
  <c r="Q3282" i="11"/>
  <c r="P3282" i="11"/>
  <c r="O3282" i="11"/>
  <c r="W3281" i="11"/>
  <c r="V3281" i="11"/>
  <c r="U3281" i="11"/>
  <c r="R3281" i="11"/>
  <c r="Q3281" i="11"/>
  <c r="P3281" i="11"/>
  <c r="O3281" i="11"/>
  <c r="W3280" i="11"/>
  <c r="V3280" i="11"/>
  <c r="U3280" i="11"/>
  <c r="R3280" i="11"/>
  <c r="Q3280" i="11"/>
  <c r="P3280" i="11"/>
  <c r="O3280" i="11"/>
  <c r="W3279" i="11"/>
  <c r="V3279" i="11"/>
  <c r="U3279" i="11"/>
  <c r="R3279" i="11"/>
  <c r="Q3279" i="11"/>
  <c r="P3279" i="11"/>
  <c r="O3279" i="11"/>
  <c r="W3278" i="11"/>
  <c r="V3278" i="11"/>
  <c r="U3278" i="11"/>
  <c r="R3278" i="11"/>
  <c r="Q3278" i="11"/>
  <c r="P3278" i="11"/>
  <c r="O3278" i="11"/>
  <c r="W3277" i="11"/>
  <c r="V3277" i="11"/>
  <c r="U3277" i="11"/>
  <c r="R3277" i="11"/>
  <c r="Q3277" i="11"/>
  <c r="P3277" i="11"/>
  <c r="O3277" i="11"/>
  <c r="W3276" i="11"/>
  <c r="V3276" i="11"/>
  <c r="U3276" i="11"/>
  <c r="R3276" i="11"/>
  <c r="Q3276" i="11"/>
  <c r="P3276" i="11"/>
  <c r="O3276" i="11"/>
  <c r="W3275" i="11"/>
  <c r="V3275" i="11"/>
  <c r="U3275" i="11"/>
  <c r="R3275" i="11"/>
  <c r="Q3275" i="11"/>
  <c r="P3275" i="11"/>
  <c r="O3275" i="11"/>
  <c r="W3274" i="11"/>
  <c r="V3274" i="11"/>
  <c r="U3274" i="11"/>
  <c r="R3274" i="11"/>
  <c r="Q3274" i="11"/>
  <c r="P3274" i="11"/>
  <c r="O3274" i="11"/>
  <c r="W3273" i="11"/>
  <c r="V3273" i="11"/>
  <c r="U3273" i="11"/>
  <c r="R3273" i="11"/>
  <c r="Q3273" i="11"/>
  <c r="P3273" i="11"/>
  <c r="O3273" i="11"/>
  <c r="W3272" i="11"/>
  <c r="V3272" i="11"/>
  <c r="U3272" i="11"/>
  <c r="R3272" i="11"/>
  <c r="Q3272" i="11"/>
  <c r="P3272" i="11"/>
  <c r="O3272" i="11"/>
  <c r="W3271" i="11"/>
  <c r="V3271" i="11"/>
  <c r="U3271" i="11"/>
  <c r="R3271" i="11"/>
  <c r="Q3271" i="11"/>
  <c r="P3271" i="11"/>
  <c r="O3271" i="11"/>
  <c r="W3270" i="11"/>
  <c r="V3270" i="11"/>
  <c r="U3270" i="11"/>
  <c r="R3270" i="11"/>
  <c r="Q3270" i="11"/>
  <c r="P3270" i="11"/>
  <c r="O3270" i="11"/>
  <c r="W3269" i="11"/>
  <c r="V3269" i="11"/>
  <c r="U3269" i="11"/>
  <c r="R3269" i="11"/>
  <c r="Q3269" i="11"/>
  <c r="P3269" i="11"/>
  <c r="O3269" i="11"/>
  <c r="W3268" i="11"/>
  <c r="V3268" i="11"/>
  <c r="U3268" i="11"/>
  <c r="R3268" i="11"/>
  <c r="Q3268" i="11"/>
  <c r="P3268" i="11"/>
  <c r="O3268" i="11"/>
  <c r="W3267" i="11"/>
  <c r="V3267" i="11"/>
  <c r="U3267" i="11"/>
  <c r="R3267" i="11"/>
  <c r="Q3267" i="11"/>
  <c r="P3267" i="11"/>
  <c r="O3267" i="11"/>
  <c r="W3266" i="11"/>
  <c r="V3266" i="11"/>
  <c r="U3266" i="11"/>
  <c r="R3266" i="11"/>
  <c r="Q3266" i="11"/>
  <c r="P3266" i="11"/>
  <c r="O3266" i="11"/>
  <c r="W3265" i="11"/>
  <c r="V3265" i="11"/>
  <c r="U3265" i="11"/>
  <c r="R3265" i="11"/>
  <c r="Q3265" i="11"/>
  <c r="P3265" i="11"/>
  <c r="O3265" i="11"/>
  <c r="W3264" i="11"/>
  <c r="V3264" i="11"/>
  <c r="U3264" i="11"/>
  <c r="R3264" i="11"/>
  <c r="Q3264" i="11"/>
  <c r="P3264" i="11"/>
  <c r="O3264" i="11"/>
  <c r="W3263" i="11"/>
  <c r="V3263" i="11"/>
  <c r="U3263" i="11"/>
  <c r="R3263" i="11"/>
  <c r="Q3263" i="11"/>
  <c r="P3263" i="11"/>
  <c r="O3263" i="11"/>
  <c r="W3262" i="11"/>
  <c r="V3262" i="11"/>
  <c r="U3262" i="11"/>
  <c r="R3262" i="11"/>
  <c r="Q3262" i="11"/>
  <c r="P3262" i="11"/>
  <c r="O3262" i="11"/>
  <c r="W3261" i="11"/>
  <c r="V3261" i="11"/>
  <c r="U3261" i="11"/>
  <c r="R3261" i="11"/>
  <c r="Q3261" i="11"/>
  <c r="P3261" i="11"/>
  <c r="O3261" i="11"/>
  <c r="W3260" i="11"/>
  <c r="V3260" i="11"/>
  <c r="U3260" i="11"/>
  <c r="R3260" i="11"/>
  <c r="Q3260" i="11"/>
  <c r="P3260" i="11"/>
  <c r="O3260" i="11"/>
  <c r="W3259" i="11"/>
  <c r="V3259" i="11"/>
  <c r="U3259" i="11"/>
  <c r="R3259" i="11"/>
  <c r="Q3259" i="11"/>
  <c r="P3259" i="11"/>
  <c r="O3259" i="11"/>
  <c r="W3258" i="11"/>
  <c r="V3258" i="11"/>
  <c r="U3258" i="11"/>
  <c r="R3258" i="11"/>
  <c r="Q3258" i="11"/>
  <c r="P3258" i="11"/>
  <c r="O3258" i="11"/>
  <c r="W3257" i="11"/>
  <c r="V3257" i="11"/>
  <c r="U3257" i="11"/>
  <c r="R3257" i="11"/>
  <c r="Q3257" i="11"/>
  <c r="P3257" i="11"/>
  <c r="O3257" i="11"/>
  <c r="W3256" i="11"/>
  <c r="V3256" i="11"/>
  <c r="U3256" i="11"/>
  <c r="R3256" i="11"/>
  <c r="Q3256" i="11"/>
  <c r="P3256" i="11"/>
  <c r="O3256" i="11"/>
  <c r="W3255" i="11"/>
  <c r="V3255" i="11"/>
  <c r="U3255" i="11"/>
  <c r="R3255" i="11"/>
  <c r="Q3255" i="11"/>
  <c r="P3255" i="11"/>
  <c r="O3255" i="11"/>
  <c r="W3254" i="11"/>
  <c r="V3254" i="11"/>
  <c r="U3254" i="11"/>
  <c r="R3254" i="11"/>
  <c r="Q3254" i="11"/>
  <c r="P3254" i="11"/>
  <c r="O3254" i="11"/>
  <c r="W3253" i="11"/>
  <c r="V3253" i="11"/>
  <c r="U3253" i="11"/>
  <c r="R3253" i="11"/>
  <c r="Q3253" i="11"/>
  <c r="P3253" i="11"/>
  <c r="O3253" i="11"/>
  <c r="W3252" i="11"/>
  <c r="V3252" i="11"/>
  <c r="U3252" i="11"/>
  <c r="R3252" i="11"/>
  <c r="Q3252" i="11"/>
  <c r="P3252" i="11"/>
  <c r="O3252" i="11"/>
  <c r="W3251" i="11"/>
  <c r="V3251" i="11"/>
  <c r="U3251" i="11"/>
  <c r="R3251" i="11"/>
  <c r="Q3251" i="11"/>
  <c r="P3251" i="11"/>
  <c r="O3251" i="11"/>
  <c r="W3250" i="11"/>
  <c r="V3250" i="11"/>
  <c r="U3250" i="11"/>
  <c r="R3250" i="11"/>
  <c r="Q3250" i="11"/>
  <c r="P3250" i="11"/>
  <c r="O3250" i="11"/>
  <c r="W3249" i="11"/>
  <c r="V3249" i="11"/>
  <c r="U3249" i="11"/>
  <c r="R3249" i="11"/>
  <c r="Q3249" i="11"/>
  <c r="P3249" i="11"/>
  <c r="O3249" i="11"/>
  <c r="W3248" i="11"/>
  <c r="V3248" i="11"/>
  <c r="U3248" i="11"/>
  <c r="R3248" i="11"/>
  <c r="Q3248" i="11"/>
  <c r="P3248" i="11"/>
  <c r="O3248" i="11"/>
  <c r="W3247" i="11"/>
  <c r="V3247" i="11"/>
  <c r="U3247" i="11"/>
  <c r="R3247" i="11"/>
  <c r="Q3247" i="11"/>
  <c r="P3247" i="11"/>
  <c r="O3247" i="11"/>
  <c r="W3246" i="11"/>
  <c r="V3246" i="11"/>
  <c r="U3246" i="11"/>
  <c r="R3246" i="11"/>
  <c r="Q3246" i="11"/>
  <c r="P3246" i="11"/>
  <c r="O3246" i="11"/>
  <c r="W3245" i="11"/>
  <c r="V3245" i="11"/>
  <c r="U3245" i="11"/>
  <c r="R3245" i="11"/>
  <c r="Q3245" i="11"/>
  <c r="P3245" i="11"/>
  <c r="O3245" i="11"/>
  <c r="W3244" i="11"/>
  <c r="V3244" i="11"/>
  <c r="U3244" i="11"/>
  <c r="R3244" i="11"/>
  <c r="Q3244" i="11"/>
  <c r="P3244" i="11"/>
  <c r="O3244" i="11"/>
  <c r="W3243" i="11"/>
  <c r="V3243" i="11"/>
  <c r="U3243" i="11"/>
  <c r="R3243" i="11"/>
  <c r="Q3243" i="11"/>
  <c r="P3243" i="11"/>
  <c r="O3243" i="11"/>
  <c r="W3242" i="11"/>
  <c r="V3242" i="11"/>
  <c r="U3242" i="11"/>
  <c r="R3242" i="11"/>
  <c r="Q3242" i="11"/>
  <c r="P3242" i="11"/>
  <c r="O3242" i="11"/>
  <c r="W3241" i="11"/>
  <c r="V3241" i="11"/>
  <c r="U3241" i="11"/>
  <c r="R3241" i="11"/>
  <c r="Q3241" i="11"/>
  <c r="P3241" i="11"/>
  <c r="O3241" i="11"/>
  <c r="W3240" i="11"/>
  <c r="V3240" i="11"/>
  <c r="U3240" i="11"/>
  <c r="R3240" i="11"/>
  <c r="Q3240" i="11"/>
  <c r="P3240" i="11"/>
  <c r="O3240" i="11"/>
  <c r="W3239" i="11"/>
  <c r="V3239" i="11"/>
  <c r="U3239" i="11"/>
  <c r="R3239" i="11"/>
  <c r="Q3239" i="11"/>
  <c r="P3239" i="11"/>
  <c r="O3239" i="11"/>
  <c r="W3238" i="11"/>
  <c r="V3238" i="11"/>
  <c r="U3238" i="11"/>
  <c r="R3238" i="11"/>
  <c r="Q3238" i="11"/>
  <c r="P3238" i="11"/>
  <c r="O3238" i="11"/>
  <c r="W3237" i="11"/>
  <c r="V3237" i="11"/>
  <c r="U3237" i="11"/>
  <c r="R3237" i="11"/>
  <c r="Q3237" i="11"/>
  <c r="P3237" i="11"/>
  <c r="O3237" i="11"/>
  <c r="W3236" i="11"/>
  <c r="V3236" i="11"/>
  <c r="U3236" i="11"/>
  <c r="R3236" i="11"/>
  <c r="Q3236" i="11"/>
  <c r="P3236" i="11"/>
  <c r="O3236" i="11"/>
  <c r="W3235" i="11"/>
  <c r="V3235" i="11"/>
  <c r="U3235" i="11"/>
  <c r="R3235" i="11"/>
  <c r="Q3235" i="11"/>
  <c r="P3235" i="11"/>
  <c r="O3235" i="11"/>
  <c r="W3234" i="11"/>
  <c r="V3234" i="11"/>
  <c r="U3234" i="11"/>
  <c r="R3234" i="11"/>
  <c r="Q3234" i="11"/>
  <c r="P3234" i="11"/>
  <c r="O3234" i="11"/>
  <c r="W3233" i="11"/>
  <c r="V3233" i="11"/>
  <c r="U3233" i="11"/>
  <c r="R3233" i="11"/>
  <c r="Q3233" i="11"/>
  <c r="P3233" i="11"/>
  <c r="O3233" i="11"/>
  <c r="W3232" i="11"/>
  <c r="V3232" i="11"/>
  <c r="U3232" i="11"/>
  <c r="R3232" i="11"/>
  <c r="Q3232" i="11"/>
  <c r="P3232" i="11"/>
  <c r="O3232" i="11"/>
  <c r="W3231" i="11"/>
  <c r="V3231" i="11"/>
  <c r="U3231" i="11"/>
  <c r="R3231" i="11"/>
  <c r="Q3231" i="11"/>
  <c r="P3231" i="11"/>
  <c r="O3231" i="11"/>
  <c r="W3230" i="11"/>
  <c r="V3230" i="11"/>
  <c r="U3230" i="11"/>
  <c r="R3230" i="11"/>
  <c r="Q3230" i="11"/>
  <c r="P3230" i="11"/>
  <c r="O3230" i="11"/>
  <c r="W3229" i="11"/>
  <c r="V3229" i="11"/>
  <c r="U3229" i="11"/>
  <c r="R3229" i="11"/>
  <c r="Q3229" i="11"/>
  <c r="P3229" i="11"/>
  <c r="O3229" i="11"/>
  <c r="W3228" i="11"/>
  <c r="V3228" i="11"/>
  <c r="U3228" i="11"/>
  <c r="R3228" i="11"/>
  <c r="Q3228" i="11"/>
  <c r="P3228" i="11"/>
  <c r="O3228" i="11"/>
  <c r="W3227" i="11"/>
  <c r="V3227" i="11"/>
  <c r="U3227" i="11"/>
  <c r="R3227" i="11"/>
  <c r="Q3227" i="11"/>
  <c r="P3227" i="11"/>
  <c r="O3227" i="11"/>
  <c r="W3226" i="11"/>
  <c r="V3226" i="11"/>
  <c r="U3226" i="11"/>
  <c r="R3226" i="11"/>
  <c r="Q3226" i="11"/>
  <c r="P3226" i="11"/>
  <c r="O3226" i="11"/>
  <c r="W3225" i="11"/>
  <c r="V3225" i="11"/>
  <c r="U3225" i="11"/>
  <c r="R3225" i="11"/>
  <c r="Q3225" i="11"/>
  <c r="P3225" i="11"/>
  <c r="O3225" i="11"/>
  <c r="W3224" i="11"/>
  <c r="V3224" i="11"/>
  <c r="U3224" i="11"/>
  <c r="R3224" i="11"/>
  <c r="Q3224" i="11"/>
  <c r="P3224" i="11"/>
  <c r="O3224" i="11"/>
  <c r="W3223" i="11"/>
  <c r="V3223" i="11"/>
  <c r="U3223" i="11"/>
  <c r="R3223" i="11"/>
  <c r="Q3223" i="11"/>
  <c r="P3223" i="11"/>
  <c r="O3223" i="11"/>
  <c r="W3222" i="11"/>
  <c r="V3222" i="11"/>
  <c r="U3222" i="11"/>
  <c r="R3222" i="11"/>
  <c r="Q3222" i="11"/>
  <c r="P3222" i="11"/>
  <c r="O3222" i="11"/>
  <c r="W3221" i="11"/>
  <c r="V3221" i="11"/>
  <c r="U3221" i="11"/>
  <c r="R3221" i="11"/>
  <c r="Q3221" i="11"/>
  <c r="P3221" i="11"/>
  <c r="O3221" i="11"/>
  <c r="W3220" i="11"/>
  <c r="V3220" i="11"/>
  <c r="U3220" i="11"/>
  <c r="R3220" i="11"/>
  <c r="Q3220" i="11"/>
  <c r="P3220" i="11"/>
  <c r="O3220" i="11"/>
  <c r="W3219" i="11"/>
  <c r="V3219" i="11"/>
  <c r="U3219" i="11"/>
  <c r="R3219" i="11"/>
  <c r="Q3219" i="11"/>
  <c r="P3219" i="11"/>
  <c r="O3219" i="11"/>
  <c r="W3218" i="11"/>
  <c r="V3218" i="11"/>
  <c r="U3218" i="11"/>
  <c r="R3218" i="11"/>
  <c r="Q3218" i="11"/>
  <c r="P3218" i="11"/>
  <c r="O3218" i="11"/>
  <c r="W3217" i="11"/>
  <c r="V3217" i="11"/>
  <c r="U3217" i="11"/>
  <c r="R3217" i="11"/>
  <c r="Q3217" i="11"/>
  <c r="P3217" i="11"/>
  <c r="O3217" i="11"/>
  <c r="W3216" i="11"/>
  <c r="V3216" i="11"/>
  <c r="U3216" i="11"/>
  <c r="R3216" i="11"/>
  <c r="Q3216" i="11"/>
  <c r="P3216" i="11"/>
  <c r="O3216" i="11"/>
  <c r="W3215" i="11"/>
  <c r="V3215" i="11"/>
  <c r="U3215" i="11"/>
  <c r="R3215" i="11"/>
  <c r="Q3215" i="11"/>
  <c r="P3215" i="11"/>
  <c r="O3215" i="11"/>
  <c r="W3214" i="11"/>
  <c r="V3214" i="11"/>
  <c r="U3214" i="11"/>
  <c r="R3214" i="11"/>
  <c r="Q3214" i="11"/>
  <c r="P3214" i="11"/>
  <c r="O3214" i="11"/>
  <c r="W3213" i="11"/>
  <c r="V3213" i="11"/>
  <c r="U3213" i="11"/>
  <c r="R3213" i="11"/>
  <c r="Q3213" i="11"/>
  <c r="P3213" i="11"/>
  <c r="O3213" i="11"/>
  <c r="W3212" i="11"/>
  <c r="V3212" i="11"/>
  <c r="U3212" i="11"/>
  <c r="R3212" i="11"/>
  <c r="Q3212" i="11"/>
  <c r="P3212" i="11"/>
  <c r="O3212" i="11"/>
  <c r="W3211" i="11"/>
  <c r="V3211" i="11"/>
  <c r="U3211" i="11"/>
  <c r="R3211" i="11"/>
  <c r="Q3211" i="11"/>
  <c r="P3211" i="11"/>
  <c r="O3211" i="11"/>
  <c r="W3210" i="11"/>
  <c r="V3210" i="11"/>
  <c r="U3210" i="11"/>
  <c r="R3210" i="11"/>
  <c r="Q3210" i="11"/>
  <c r="P3210" i="11"/>
  <c r="O3210" i="11"/>
  <c r="W3209" i="11"/>
  <c r="V3209" i="11"/>
  <c r="U3209" i="11"/>
  <c r="R3209" i="11"/>
  <c r="Q3209" i="11"/>
  <c r="P3209" i="11"/>
  <c r="O3209" i="11"/>
  <c r="W3208" i="11"/>
  <c r="V3208" i="11"/>
  <c r="U3208" i="11"/>
  <c r="R3208" i="11"/>
  <c r="Q3208" i="11"/>
  <c r="P3208" i="11"/>
  <c r="O3208" i="11"/>
  <c r="W3207" i="11"/>
  <c r="V3207" i="11"/>
  <c r="U3207" i="11"/>
  <c r="R3207" i="11"/>
  <c r="Q3207" i="11"/>
  <c r="P3207" i="11"/>
  <c r="O3207" i="11"/>
  <c r="W3206" i="11"/>
  <c r="V3206" i="11"/>
  <c r="U3206" i="11"/>
  <c r="R3206" i="11"/>
  <c r="Q3206" i="11"/>
  <c r="P3206" i="11"/>
  <c r="O3206" i="11"/>
  <c r="W3205" i="11"/>
  <c r="V3205" i="11"/>
  <c r="U3205" i="11"/>
  <c r="R3205" i="11"/>
  <c r="Q3205" i="11"/>
  <c r="P3205" i="11"/>
  <c r="O3205" i="11"/>
  <c r="W3204" i="11"/>
  <c r="V3204" i="11"/>
  <c r="U3204" i="11"/>
  <c r="R3204" i="11"/>
  <c r="Q3204" i="11"/>
  <c r="P3204" i="11"/>
  <c r="O3204" i="11"/>
  <c r="W3203" i="11"/>
  <c r="V3203" i="11"/>
  <c r="U3203" i="11"/>
  <c r="R3203" i="11"/>
  <c r="Q3203" i="11"/>
  <c r="P3203" i="11"/>
  <c r="O3203" i="11"/>
  <c r="W3202" i="11"/>
  <c r="V3202" i="11"/>
  <c r="U3202" i="11"/>
  <c r="R3202" i="11"/>
  <c r="Q3202" i="11"/>
  <c r="P3202" i="11"/>
  <c r="O3202" i="11"/>
  <c r="W3201" i="11"/>
  <c r="V3201" i="11"/>
  <c r="U3201" i="11"/>
  <c r="R3201" i="11"/>
  <c r="Q3201" i="11"/>
  <c r="P3201" i="11"/>
  <c r="O3201" i="11"/>
  <c r="W3200" i="11"/>
  <c r="V3200" i="11"/>
  <c r="U3200" i="11"/>
  <c r="R3200" i="11"/>
  <c r="Q3200" i="11"/>
  <c r="P3200" i="11"/>
  <c r="O3200" i="11"/>
  <c r="W3199" i="11"/>
  <c r="V3199" i="11"/>
  <c r="U3199" i="11"/>
  <c r="R3199" i="11"/>
  <c r="Q3199" i="11"/>
  <c r="P3199" i="11"/>
  <c r="O3199" i="11"/>
  <c r="W3198" i="11"/>
  <c r="V3198" i="11"/>
  <c r="U3198" i="11"/>
  <c r="R3198" i="11"/>
  <c r="Q3198" i="11"/>
  <c r="P3198" i="11"/>
  <c r="O3198" i="11"/>
  <c r="W3197" i="11"/>
  <c r="V3197" i="11"/>
  <c r="U3197" i="11"/>
  <c r="R3197" i="11"/>
  <c r="Q3197" i="11"/>
  <c r="P3197" i="11"/>
  <c r="O3197" i="11"/>
  <c r="W3196" i="11"/>
  <c r="V3196" i="11"/>
  <c r="U3196" i="11"/>
  <c r="R3196" i="11"/>
  <c r="Q3196" i="11"/>
  <c r="P3196" i="11"/>
  <c r="O3196" i="11"/>
  <c r="W3195" i="11"/>
  <c r="V3195" i="11"/>
  <c r="U3195" i="11"/>
  <c r="R3195" i="11"/>
  <c r="Q3195" i="11"/>
  <c r="P3195" i="11"/>
  <c r="O3195" i="11"/>
  <c r="W3194" i="11"/>
  <c r="V3194" i="11"/>
  <c r="U3194" i="11"/>
  <c r="R3194" i="11"/>
  <c r="Q3194" i="11"/>
  <c r="P3194" i="11"/>
  <c r="O3194" i="11"/>
  <c r="W3193" i="11"/>
  <c r="V3193" i="11"/>
  <c r="U3193" i="11"/>
  <c r="R3193" i="11"/>
  <c r="Q3193" i="11"/>
  <c r="P3193" i="11"/>
  <c r="O3193" i="11"/>
  <c r="W3192" i="11"/>
  <c r="V3192" i="11"/>
  <c r="U3192" i="11"/>
  <c r="R3192" i="11"/>
  <c r="Q3192" i="11"/>
  <c r="P3192" i="11"/>
  <c r="O3192" i="11"/>
  <c r="W3191" i="11"/>
  <c r="V3191" i="11"/>
  <c r="U3191" i="11"/>
  <c r="R3191" i="11"/>
  <c r="Q3191" i="11"/>
  <c r="P3191" i="11"/>
  <c r="O3191" i="11"/>
  <c r="W3190" i="11"/>
  <c r="V3190" i="11"/>
  <c r="U3190" i="11"/>
  <c r="R3190" i="11"/>
  <c r="Q3190" i="11"/>
  <c r="P3190" i="11"/>
  <c r="O3190" i="11"/>
  <c r="W3189" i="11"/>
  <c r="V3189" i="11"/>
  <c r="U3189" i="11"/>
  <c r="R3189" i="11"/>
  <c r="Q3189" i="11"/>
  <c r="P3189" i="11"/>
  <c r="O3189" i="11"/>
  <c r="W3188" i="11"/>
  <c r="V3188" i="11"/>
  <c r="U3188" i="11"/>
  <c r="R3188" i="11"/>
  <c r="Q3188" i="11"/>
  <c r="P3188" i="11"/>
  <c r="O3188" i="11"/>
  <c r="W3187" i="11"/>
  <c r="V3187" i="11"/>
  <c r="U3187" i="11"/>
  <c r="R3187" i="11"/>
  <c r="Q3187" i="11"/>
  <c r="P3187" i="11"/>
  <c r="O3187" i="11"/>
  <c r="W3186" i="11"/>
  <c r="V3186" i="11"/>
  <c r="U3186" i="11"/>
  <c r="R3186" i="11"/>
  <c r="Q3186" i="11"/>
  <c r="P3186" i="11"/>
  <c r="O3186" i="11"/>
  <c r="W3185" i="11"/>
  <c r="V3185" i="11"/>
  <c r="U3185" i="11"/>
  <c r="R3185" i="11"/>
  <c r="Q3185" i="11"/>
  <c r="P3185" i="11"/>
  <c r="O3185" i="11"/>
  <c r="W3184" i="11"/>
  <c r="V3184" i="11"/>
  <c r="U3184" i="11"/>
  <c r="R3184" i="11"/>
  <c r="Q3184" i="11"/>
  <c r="P3184" i="11"/>
  <c r="O3184" i="11"/>
  <c r="W3183" i="11"/>
  <c r="V3183" i="11"/>
  <c r="U3183" i="11"/>
  <c r="R3183" i="11"/>
  <c r="Q3183" i="11"/>
  <c r="P3183" i="11"/>
  <c r="O3183" i="11"/>
  <c r="W3182" i="11"/>
  <c r="V3182" i="11"/>
  <c r="U3182" i="11"/>
  <c r="R3182" i="11"/>
  <c r="Q3182" i="11"/>
  <c r="P3182" i="11"/>
  <c r="O3182" i="11"/>
  <c r="W3181" i="11"/>
  <c r="V3181" i="11"/>
  <c r="U3181" i="11"/>
  <c r="R3181" i="11"/>
  <c r="Q3181" i="11"/>
  <c r="P3181" i="11"/>
  <c r="O3181" i="11"/>
  <c r="W3180" i="11"/>
  <c r="V3180" i="11"/>
  <c r="U3180" i="11"/>
  <c r="R3180" i="11"/>
  <c r="Q3180" i="11"/>
  <c r="P3180" i="11"/>
  <c r="O3180" i="11"/>
  <c r="W3179" i="11"/>
  <c r="V3179" i="11"/>
  <c r="U3179" i="11"/>
  <c r="R3179" i="11"/>
  <c r="Q3179" i="11"/>
  <c r="P3179" i="11"/>
  <c r="O3179" i="11"/>
  <c r="W3178" i="11"/>
  <c r="V3178" i="11"/>
  <c r="U3178" i="11"/>
  <c r="R3178" i="11"/>
  <c r="Q3178" i="11"/>
  <c r="P3178" i="11"/>
  <c r="O3178" i="11"/>
  <c r="W3177" i="11"/>
  <c r="V3177" i="11"/>
  <c r="U3177" i="11"/>
  <c r="R3177" i="11"/>
  <c r="Q3177" i="11"/>
  <c r="P3177" i="11"/>
  <c r="O3177" i="11"/>
  <c r="W3176" i="11"/>
  <c r="V3176" i="11"/>
  <c r="U3176" i="11"/>
  <c r="R3176" i="11"/>
  <c r="Q3176" i="11"/>
  <c r="P3176" i="11"/>
  <c r="O3176" i="11"/>
  <c r="W3175" i="11"/>
  <c r="V3175" i="11"/>
  <c r="U3175" i="11"/>
  <c r="R3175" i="11"/>
  <c r="Q3175" i="11"/>
  <c r="P3175" i="11"/>
  <c r="O3175" i="11"/>
  <c r="W3174" i="11"/>
  <c r="V3174" i="11"/>
  <c r="U3174" i="11"/>
  <c r="R3174" i="11"/>
  <c r="Q3174" i="11"/>
  <c r="P3174" i="11"/>
  <c r="O3174" i="11"/>
  <c r="W3173" i="11"/>
  <c r="V3173" i="11"/>
  <c r="U3173" i="11"/>
  <c r="R3173" i="11"/>
  <c r="Q3173" i="11"/>
  <c r="P3173" i="11"/>
  <c r="O3173" i="11"/>
  <c r="W3172" i="11"/>
  <c r="V3172" i="11"/>
  <c r="U3172" i="11"/>
  <c r="R3172" i="11"/>
  <c r="Q3172" i="11"/>
  <c r="P3172" i="11"/>
  <c r="O3172" i="11"/>
  <c r="W3171" i="11"/>
  <c r="V3171" i="11"/>
  <c r="U3171" i="11"/>
  <c r="R3171" i="11"/>
  <c r="Q3171" i="11"/>
  <c r="P3171" i="11"/>
  <c r="O3171" i="11"/>
  <c r="W3170" i="11"/>
  <c r="V3170" i="11"/>
  <c r="U3170" i="11"/>
  <c r="R3170" i="11"/>
  <c r="Q3170" i="11"/>
  <c r="P3170" i="11"/>
  <c r="O3170" i="11"/>
  <c r="W3169" i="11"/>
  <c r="V3169" i="11"/>
  <c r="U3169" i="11"/>
  <c r="R3169" i="11"/>
  <c r="Q3169" i="11"/>
  <c r="P3169" i="11"/>
  <c r="O3169" i="11"/>
  <c r="W3168" i="11"/>
  <c r="V3168" i="11"/>
  <c r="U3168" i="11"/>
  <c r="R3168" i="11"/>
  <c r="Q3168" i="11"/>
  <c r="P3168" i="11"/>
  <c r="O3168" i="11"/>
  <c r="W3167" i="11"/>
  <c r="V3167" i="11"/>
  <c r="U3167" i="11"/>
  <c r="R3167" i="11"/>
  <c r="Q3167" i="11"/>
  <c r="P3167" i="11"/>
  <c r="O3167" i="11"/>
  <c r="W3166" i="11"/>
  <c r="V3166" i="11"/>
  <c r="U3166" i="11"/>
  <c r="R3166" i="11"/>
  <c r="Q3166" i="11"/>
  <c r="P3166" i="11"/>
  <c r="O3166" i="11"/>
  <c r="W3165" i="11"/>
  <c r="V3165" i="11"/>
  <c r="U3165" i="11"/>
  <c r="R3165" i="11"/>
  <c r="Q3165" i="11"/>
  <c r="P3165" i="11"/>
  <c r="O3165" i="11"/>
  <c r="W3164" i="11"/>
  <c r="V3164" i="11"/>
  <c r="U3164" i="11"/>
  <c r="R3164" i="11"/>
  <c r="Q3164" i="11"/>
  <c r="P3164" i="11"/>
  <c r="O3164" i="11"/>
  <c r="W3163" i="11"/>
  <c r="V3163" i="11"/>
  <c r="U3163" i="11"/>
  <c r="R3163" i="11"/>
  <c r="Q3163" i="11"/>
  <c r="P3163" i="11"/>
  <c r="O3163" i="11"/>
  <c r="W3162" i="11"/>
  <c r="V3162" i="11"/>
  <c r="U3162" i="11"/>
  <c r="R3162" i="11"/>
  <c r="Q3162" i="11"/>
  <c r="P3162" i="11"/>
  <c r="O3162" i="11"/>
  <c r="W3161" i="11"/>
  <c r="V3161" i="11"/>
  <c r="U3161" i="11"/>
  <c r="R3161" i="11"/>
  <c r="Q3161" i="11"/>
  <c r="P3161" i="11"/>
  <c r="O3161" i="11"/>
  <c r="W3160" i="11"/>
  <c r="V3160" i="11"/>
  <c r="U3160" i="11"/>
  <c r="R3160" i="11"/>
  <c r="Q3160" i="11"/>
  <c r="P3160" i="11"/>
  <c r="O3160" i="11"/>
  <c r="W3159" i="11"/>
  <c r="V3159" i="11"/>
  <c r="U3159" i="11"/>
  <c r="R3159" i="11"/>
  <c r="Q3159" i="11"/>
  <c r="P3159" i="11"/>
  <c r="O3159" i="11"/>
  <c r="W3158" i="11"/>
  <c r="V3158" i="11"/>
  <c r="U3158" i="11"/>
  <c r="R3158" i="11"/>
  <c r="Q3158" i="11"/>
  <c r="P3158" i="11"/>
  <c r="O3158" i="11"/>
  <c r="W3157" i="11"/>
  <c r="V3157" i="11"/>
  <c r="U3157" i="11"/>
  <c r="R3157" i="11"/>
  <c r="Q3157" i="11"/>
  <c r="P3157" i="11"/>
  <c r="O3157" i="11"/>
  <c r="W3156" i="11"/>
  <c r="V3156" i="11"/>
  <c r="U3156" i="11"/>
  <c r="R3156" i="11"/>
  <c r="Q3156" i="11"/>
  <c r="P3156" i="11"/>
  <c r="O3156" i="11"/>
  <c r="W3155" i="11"/>
  <c r="V3155" i="11"/>
  <c r="U3155" i="11"/>
  <c r="R3155" i="11"/>
  <c r="Q3155" i="11"/>
  <c r="P3155" i="11"/>
  <c r="O3155" i="11"/>
  <c r="W3154" i="11"/>
  <c r="V3154" i="11"/>
  <c r="U3154" i="11"/>
  <c r="R3154" i="11"/>
  <c r="Q3154" i="11"/>
  <c r="P3154" i="11"/>
  <c r="O3154" i="11"/>
  <c r="W3153" i="11"/>
  <c r="V3153" i="11"/>
  <c r="U3153" i="11"/>
  <c r="R3153" i="11"/>
  <c r="Q3153" i="11"/>
  <c r="P3153" i="11"/>
  <c r="O3153" i="11"/>
  <c r="W3152" i="11"/>
  <c r="V3152" i="11"/>
  <c r="U3152" i="11"/>
  <c r="R3152" i="11"/>
  <c r="Q3152" i="11"/>
  <c r="P3152" i="11"/>
  <c r="O3152" i="11"/>
  <c r="W3151" i="11"/>
  <c r="V3151" i="11"/>
  <c r="U3151" i="11"/>
  <c r="R3151" i="11"/>
  <c r="Q3151" i="11"/>
  <c r="P3151" i="11"/>
  <c r="O3151" i="11"/>
  <c r="W3150" i="11"/>
  <c r="V3150" i="11"/>
  <c r="U3150" i="11"/>
  <c r="R3150" i="11"/>
  <c r="Q3150" i="11"/>
  <c r="P3150" i="11"/>
  <c r="O3150" i="11"/>
  <c r="W3149" i="11"/>
  <c r="V3149" i="11"/>
  <c r="U3149" i="11"/>
  <c r="R3149" i="11"/>
  <c r="Q3149" i="11"/>
  <c r="P3149" i="11"/>
  <c r="O3149" i="11"/>
  <c r="W3148" i="11"/>
  <c r="V3148" i="11"/>
  <c r="U3148" i="11"/>
  <c r="R3148" i="11"/>
  <c r="Q3148" i="11"/>
  <c r="P3148" i="11"/>
  <c r="O3148" i="11"/>
  <c r="W3147" i="11"/>
  <c r="V3147" i="11"/>
  <c r="U3147" i="11"/>
  <c r="R3147" i="11"/>
  <c r="Q3147" i="11"/>
  <c r="P3147" i="11"/>
  <c r="O3147" i="11"/>
  <c r="W3146" i="11"/>
  <c r="V3146" i="11"/>
  <c r="U3146" i="11"/>
  <c r="R3146" i="11"/>
  <c r="Q3146" i="11"/>
  <c r="P3146" i="11"/>
  <c r="O3146" i="11"/>
  <c r="W3145" i="11"/>
  <c r="V3145" i="11"/>
  <c r="U3145" i="11"/>
  <c r="R3145" i="11"/>
  <c r="Q3145" i="11"/>
  <c r="P3145" i="11"/>
  <c r="O3145" i="11"/>
  <c r="W3144" i="11"/>
  <c r="V3144" i="11"/>
  <c r="U3144" i="11"/>
  <c r="R3144" i="11"/>
  <c r="Q3144" i="11"/>
  <c r="P3144" i="11"/>
  <c r="O3144" i="11"/>
  <c r="W3143" i="11"/>
  <c r="V3143" i="11"/>
  <c r="U3143" i="11"/>
  <c r="R3143" i="11"/>
  <c r="Q3143" i="11"/>
  <c r="P3143" i="11"/>
  <c r="O3143" i="11"/>
  <c r="W3142" i="11"/>
  <c r="V3142" i="11"/>
  <c r="U3142" i="11"/>
  <c r="R3142" i="11"/>
  <c r="Q3142" i="11"/>
  <c r="P3142" i="11"/>
  <c r="O3142" i="11"/>
  <c r="W3141" i="11"/>
  <c r="V3141" i="11"/>
  <c r="U3141" i="11"/>
  <c r="R3141" i="11"/>
  <c r="Q3141" i="11"/>
  <c r="P3141" i="11"/>
  <c r="O3141" i="11"/>
  <c r="W3140" i="11"/>
  <c r="V3140" i="11"/>
  <c r="U3140" i="11"/>
  <c r="R3140" i="11"/>
  <c r="Q3140" i="11"/>
  <c r="P3140" i="11"/>
  <c r="O3140" i="11"/>
  <c r="W3139" i="11"/>
  <c r="V3139" i="11"/>
  <c r="U3139" i="11"/>
  <c r="R3139" i="11"/>
  <c r="Q3139" i="11"/>
  <c r="P3139" i="11"/>
  <c r="O3139" i="11"/>
  <c r="W3138" i="11"/>
  <c r="V3138" i="11"/>
  <c r="U3138" i="11"/>
  <c r="R3138" i="11"/>
  <c r="Q3138" i="11"/>
  <c r="P3138" i="11"/>
  <c r="O3138" i="11"/>
  <c r="W3137" i="11"/>
  <c r="V3137" i="11"/>
  <c r="U3137" i="11"/>
  <c r="R3137" i="11"/>
  <c r="Q3137" i="11"/>
  <c r="P3137" i="11"/>
  <c r="O3137" i="11"/>
  <c r="W3136" i="11"/>
  <c r="V3136" i="11"/>
  <c r="U3136" i="11"/>
  <c r="R3136" i="11"/>
  <c r="Q3136" i="11"/>
  <c r="P3136" i="11"/>
  <c r="O3136" i="11"/>
  <c r="W3135" i="11"/>
  <c r="V3135" i="11"/>
  <c r="U3135" i="11"/>
  <c r="R3135" i="11"/>
  <c r="Q3135" i="11"/>
  <c r="P3135" i="11"/>
  <c r="O3135" i="11"/>
  <c r="W3134" i="11"/>
  <c r="V3134" i="11"/>
  <c r="U3134" i="11"/>
  <c r="R3134" i="11"/>
  <c r="Q3134" i="11"/>
  <c r="P3134" i="11"/>
  <c r="O3134" i="11"/>
  <c r="W3133" i="11"/>
  <c r="V3133" i="11"/>
  <c r="U3133" i="11"/>
  <c r="R3133" i="11"/>
  <c r="Q3133" i="11"/>
  <c r="P3133" i="11"/>
  <c r="O3133" i="11"/>
  <c r="W3132" i="11"/>
  <c r="V3132" i="11"/>
  <c r="U3132" i="11"/>
  <c r="R3132" i="11"/>
  <c r="Q3132" i="11"/>
  <c r="P3132" i="11"/>
  <c r="O3132" i="11"/>
  <c r="W3131" i="11"/>
  <c r="V3131" i="11"/>
  <c r="U3131" i="11"/>
  <c r="R3131" i="11"/>
  <c r="Q3131" i="11"/>
  <c r="P3131" i="11"/>
  <c r="O3131" i="11"/>
  <c r="W3130" i="11"/>
  <c r="V3130" i="11"/>
  <c r="U3130" i="11"/>
  <c r="R3130" i="11"/>
  <c r="Q3130" i="11"/>
  <c r="P3130" i="11"/>
  <c r="O3130" i="11"/>
  <c r="W3129" i="11"/>
  <c r="V3129" i="11"/>
  <c r="U3129" i="11"/>
  <c r="R3129" i="11"/>
  <c r="Q3129" i="11"/>
  <c r="P3129" i="11"/>
  <c r="O3129" i="11"/>
  <c r="W3128" i="11"/>
  <c r="V3128" i="11"/>
  <c r="U3128" i="11"/>
  <c r="R3128" i="11"/>
  <c r="Q3128" i="11"/>
  <c r="P3128" i="11"/>
  <c r="O3128" i="11"/>
  <c r="W3127" i="11"/>
  <c r="V3127" i="11"/>
  <c r="U3127" i="11"/>
  <c r="R3127" i="11"/>
  <c r="Q3127" i="11"/>
  <c r="P3127" i="11"/>
  <c r="O3127" i="11"/>
  <c r="W3126" i="11"/>
  <c r="V3126" i="11"/>
  <c r="U3126" i="11"/>
  <c r="R3126" i="11"/>
  <c r="Q3126" i="11"/>
  <c r="P3126" i="11"/>
  <c r="O3126" i="11"/>
  <c r="W3125" i="11"/>
  <c r="V3125" i="11"/>
  <c r="U3125" i="11"/>
  <c r="R3125" i="11"/>
  <c r="Q3125" i="11"/>
  <c r="P3125" i="11"/>
  <c r="O3125" i="11"/>
  <c r="W3124" i="11"/>
  <c r="V3124" i="11"/>
  <c r="U3124" i="11"/>
  <c r="R3124" i="11"/>
  <c r="Q3124" i="11"/>
  <c r="P3124" i="11"/>
  <c r="O3124" i="11"/>
  <c r="W3123" i="11"/>
  <c r="V3123" i="11"/>
  <c r="U3123" i="11"/>
  <c r="R3123" i="11"/>
  <c r="Q3123" i="11"/>
  <c r="P3123" i="11"/>
  <c r="O3123" i="11"/>
  <c r="W3122" i="11"/>
  <c r="V3122" i="11"/>
  <c r="U3122" i="11"/>
  <c r="R3122" i="11"/>
  <c r="Q3122" i="11"/>
  <c r="P3122" i="11"/>
  <c r="O3122" i="11"/>
  <c r="W3121" i="11"/>
  <c r="V3121" i="11"/>
  <c r="U3121" i="11"/>
  <c r="R3121" i="11"/>
  <c r="Q3121" i="11"/>
  <c r="P3121" i="11"/>
  <c r="O3121" i="11"/>
  <c r="W3120" i="11"/>
  <c r="V3120" i="11"/>
  <c r="U3120" i="11"/>
  <c r="R3120" i="11"/>
  <c r="Q3120" i="11"/>
  <c r="P3120" i="11"/>
  <c r="O3120" i="11"/>
  <c r="W3119" i="11"/>
  <c r="V3119" i="11"/>
  <c r="U3119" i="11"/>
  <c r="R3119" i="11"/>
  <c r="Q3119" i="11"/>
  <c r="P3119" i="11"/>
  <c r="O3119" i="11"/>
  <c r="W3118" i="11"/>
  <c r="V3118" i="11"/>
  <c r="U3118" i="11"/>
  <c r="R3118" i="11"/>
  <c r="Q3118" i="11"/>
  <c r="P3118" i="11"/>
  <c r="O3118" i="11"/>
  <c r="W3117" i="11"/>
  <c r="V3117" i="11"/>
  <c r="U3117" i="11"/>
  <c r="R3117" i="11"/>
  <c r="Q3117" i="11"/>
  <c r="P3117" i="11"/>
  <c r="O3117" i="11"/>
  <c r="W3116" i="11"/>
  <c r="V3116" i="11"/>
  <c r="U3116" i="11"/>
  <c r="R3116" i="11"/>
  <c r="Q3116" i="11"/>
  <c r="P3116" i="11"/>
  <c r="O3116" i="11"/>
  <c r="W3115" i="11"/>
  <c r="V3115" i="11"/>
  <c r="U3115" i="11"/>
  <c r="R3115" i="11"/>
  <c r="Q3115" i="11"/>
  <c r="P3115" i="11"/>
  <c r="O3115" i="11"/>
  <c r="W3114" i="11"/>
  <c r="V3114" i="11"/>
  <c r="U3114" i="11"/>
  <c r="R3114" i="11"/>
  <c r="Q3114" i="11"/>
  <c r="P3114" i="11"/>
  <c r="O3114" i="11"/>
  <c r="W3113" i="11"/>
  <c r="V3113" i="11"/>
  <c r="U3113" i="11"/>
  <c r="R3113" i="11"/>
  <c r="Q3113" i="11"/>
  <c r="P3113" i="11"/>
  <c r="O3113" i="11"/>
  <c r="W3112" i="11"/>
  <c r="V3112" i="11"/>
  <c r="U3112" i="11"/>
  <c r="R3112" i="11"/>
  <c r="Q3112" i="11"/>
  <c r="P3112" i="11"/>
  <c r="O3112" i="11"/>
  <c r="W3111" i="11"/>
  <c r="V3111" i="11"/>
  <c r="U3111" i="11"/>
  <c r="R3111" i="11"/>
  <c r="Q3111" i="11"/>
  <c r="P3111" i="11"/>
  <c r="O3111" i="11"/>
  <c r="W3110" i="11"/>
  <c r="V3110" i="11"/>
  <c r="U3110" i="11"/>
  <c r="R3110" i="11"/>
  <c r="Q3110" i="11"/>
  <c r="P3110" i="11"/>
  <c r="O3110" i="11"/>
  <c r="W3109" i="11"/>
  <c r="V3109" i="11"/>
  <c r="U3109" i="11"/>
  <c r="R3109" i="11"/>
  <c r="Q3109" i="11"/>
  <c r="P3109" i="11"/>
  <c r="O3109" i="11"/>
  <c r="W3108" i="11"/>
  <c r="V3108" i="11"/>
  <c r="U3108" i="11"/>
  <c r="R3108" i="11"/>
  <c r="Q3108" i="11"/>
  <c r="P3108" i="11"/>
  <c r="O3108" i="11"/>
  <c r="W3107" i="11"/>
  <c r="V3107" i="11"/>
  <c r="U3107" i="11"/>
  <c r="R3107" i="11"/>
  <c r="Q3107" i="11"/>
  <c r="P3107" i="11"/>
  <c r="O3107" i="11"/>
  <c r="W3106" i="11"/>
  <c r="V3106" i="11"/>
  <c r="U3106" i="11"/>
  <c r="R3106" i="11"/>
  <c r="Q3106" i="11"/>
  <c r="P3106" i="11"/>
  <c r="O3106" i="11"/>
  <c r="W3105" i="11"/>
  <c r="V3105" i="11"/>
  <c r="U3105" i="11"/>
  <c r="R3105" i="11"/>
  <c r="Q3105" i="11"/>
  <c r="P3105" i="11"/>
  <c r="O3105" i="11"/>
  <c r="W3104" i="11"/>
  <c r="V3104" i="11"/>
  <c r="U3104" i="11"/>
  <c r="R3104" i="11"/>
  <c r="Q3104" i="11"/>
  <c r="P3104" i="11"/>
  <c r="O3104" i="11"/>
  <c r="W3103" i="11"/>
  <c r="V3103" i="11"/>
  <c r="U3103" i="11"/>
  <c r="R3103" i="11"/>
  <c r="Q3103" i="11"/>
  <c r="P3103" i="11"/>
  <c r="O3103" i="11"/>
  <c r="W3102" i="11"/>
  <c r="V3102" i="11"/>
  <c r="U3102" i="11"/>
  <c r="R3102" i="11"/>
  <c r="Q3102" i="11"/>
  <c r="P3102" i="11"/>
  <c r="O3102" i="11"/>
  <c r="W3101" i="11"/>
  <c r="V3101" i="11"/>
  <c r="U3101" i="11"/>
  <c r="R3101" i="11"/>
  <c r="Q3101" i="11"/>
  <c r="P3101" i="11"/>
  <c r="O3101" i="11"/>
  <c r="W3100" i="11"/>
  <c r="V3100" i="11"/>
  <c r="U3100" i="11"/>
  <c r="R3100" i="11"/>
  <c r="Q3100" i="11"/>
  <c r="P3100" i="11"/>
  <c r="O3100" i="11"/>
  <c r="W3099" i="11"/>
  <c r="V3099" i="11"/>
  <c r="U3099" i="11"/>
  <c r="R3099" i="11"/>
  <c r="Q3099" i="11"/>
  <c r="P3099" i="11"/>
  <c r="O3099" i="11"/>
  <c r="W3098" i="11"/>
  <c r="V3098" i="11"/>
  <c r="U3098" i="11"/>
  <c r="R3098" i="11"/>
  <c r="Q3098" i="11"/>
  <c r="P3098" i="11"/>
  <c r="O3098" i="11"/>
  <c r="W3097" i="11"/>
  <c r="V3097" i="11"/>
  <c r="U3097" i="11"/>
  <c r="R3097" i="11"/>
  <c r="Q3097" i="11"/>
  <c r="P3097" i="11"/>
  <c r="O3097" i="11"/>
  <c r="W3096" i="11"/>
  <c r="V3096" i="11"/>
  <c r="U3096" i="11"/>
  <c r="R3096" i="11"/>
  <c r="Q3096" i="11"/>
  <c r="P3096" i="11"/>
  <c r="O3096" i="11"/>
  <c r="W3095" i="11"/>
  <c r="V3095" i="11"/>
  <c r="U3095" i="11"/>
  <c r="R3095" i="11"/>
  <c r="Q3095" i="11"/>
  <c r="P3095" i="11"/>
  <c r="O3095" i="11"/>
  <c r="W3094" i="11"/>
  <c r="V3094" i="11"/>
  <c r="U3094" i="11"/>
  <c r="R3094" i="11"/>
  <c r="Q3094" i="11"/>
  <c r="P3094" i="11"/>
  <c r="O3094" i="11"/>
  <c r="W3093" i="11"/>
  <c r="V3093" i="11"/>
  <c r="U3093" i="11"/>
  <c r="R3093" i="11"/>
  <c r="Q3093" i="11"/>
  <c r="P3093" i="11"/>
  <c r="O3093" i="11"/>
  <c r="W3092" i="11"/>
  <c r="V3092" i="11"/>
  <c r="U3092" i="11"/>
  <c r="R3092" i="11"/>
  <c r="Q3092" i="11"/>
  <c r="P3092" i="11"/>
  <c r="O3092" i="11"/>
  <c r="W3091" i="11"/>
  <c r="V3091" i="11"/>
  <c r="U3091" i="11"/>
  <c r="R3091" i="11"/>
  <c r="Q3091" i="11"/>
  <c r="P3091" i="11"/>
  <c r="O3091" i="11"/>
  <c r="W3090" i="11"/>
  <c r="V3090" i="11"/>
  <c r="U3090" i="11"/>
  <c r="R3090" i="11"/>
  <c r="Q3090" i="11"/>
  <c r="P3090" i="11"/>
  <c r="O3090" i="11"/>
  <c r="W3089" i="11"/>
  <c r="V3089" i="11"/>
  <c r="U3089" i="11"/>
  <c r="R3089" i="11"/>
  <c r="Q3089" i="11"/>
  <c r="P3089" i="11"/>
  <c r="O3089" i="11"/>
  <c r="W3088" i="11"/>
  <c r="V3088" i="11"/>
  <c r="U3088" i="11"/>
  <c r="R3088" i="11"/>
  <c r="Q3088" i="11"/>
  <c r="P3088" i="11"/>
  <c r="O3088" i="11"/>
  <c r="W3087" i="11"/>
  <c r="V3087" i="11"/>
  <c r="U3087" i="11"/>
  <c r="R3087" i="11"/>
  <c r="Q3087" i="11"/>
  <c r="P3087" i="11"/>
  <c r="O3087" i="11"/>
  <c r="W3086" i="11"/>
  <c r="V3086" i="11"/>
  <c r="U3086" i="11"/>
  <c r="R3086" i="11"/>
  <c r="Q3086" i="11"/>
  <c r="P3086" i="11"/>
  <c r="O3086" i="11"/>
  <c r="W3085" i="11"/>
  <c r="V3085" i="11"/>
  <c r="U3085" i="11"/>
  <c r="R3085" i="11"/>
  <c r="Q3085" i="11"/>
  <c r="P3085" i="11"/>
  <c r="O3085" i="11"/>
  <c r="W3084" i="11"/>
  <c r="V3084" i="11"/>
  <c r="U3084" i="11"/>
  <c r="R3084" i="11"/>
  <c r="Q3084" i="11"/>
  <c r="P3084" i="11"/>
  <c r="O3084" i="11"/>
  <c r="W3083" i="11"/>
  <c r="V3083" i="11"/>
  <c r="U3083" i="11"/>
  <c r="R3083" i="11"/>
  <c r="Q3083" i="11"/>
  <c r="P3083" i="11"/>
  <c r="O3083" i="11"/>
  <c r="W3082" i="11"/>
  <c r="V3082" i="11"/>
  <c r="U3082" i="11"/>
  <c r="R3082" i="11"/>
  <c r="Q3082" i="11"/>
  <c r="P3082" i="11"/>
  <c r="O3082" i="11"/>
  <c r="W3081" i="11"/>
  <c r="V3081" i="11"/>
  <c r="U3081" i="11"/>
  <c r="R3081" i="11"/>
  <c r="Q3081" i="11"/>
  <c r="P3081" i="11"/>
  <c r="O3081" i="11"/>
  <c r="W3080" i="11"/>
  <c r="V3080" i="11"/>
  <c r="U3080" i="11"/>
  <c r="R3080" i="11"/>
  <c r="Q3080" i="11"/>
  <c r="P3080" i="11"/>
  <c r="O3080" i="11"/>
  <c r="W3079" i="11"/>
  <c r="V3079" i="11"/>
  <c r="U3079" i="11"/>
  <c r="R3079" i="11"/>
  <c r="Q3079" i="11"/>
  <c r="P3079" i="11"/>
  <c r="O3079" i="11"/>
  <c r="W3078" i="11"/>
  <c r="V3078" i="11"/>
  <c r="U3078" i="11"/>
  <c r="R3078" i="11"/>
  <c r="Q3078" i="11"/>
  <c r="P3078" i="11"/>
  <c r="O3078" i="11"/>
  <c r="W3077" i="11"/>
  <c r="V3077" i="11"/>
  <c r="U3077" i="11"/>
  <c r="R3077" i="11"/>
  <c r="Q3077" i="11"/>
  <c r="P3077" i="11"/>
  <c r="O3077" i="11"/>
  <c r="W3076" i="11"/>
  <c r="V3076" i="11"/>
  <c r="U3076" i="11"/>
  <c r="R3076" i="11"/>
  <c r="Q3076" i="11"/>
  <c r="P3076" i="11"/>
  <c r="O3076" i="11"/>
  <c r="W3075" i="11"/>
  <c r="V3075" i="11"/>
  <c r="U3075" i="11"/>
  <c r="R3075" i="11"/>
  <c r="Q3075" i="11"/>
  <c r="P3075" i="11"/>
  <c r="O3075" i="11"/>
  <c r="W3074" i="11"/>
  <c r="V3074" i="11"/>
  <c r="U3074" i="11"/>
  <c r="R3074" i="11"/>
  <c r="Q3074" i="11"/>
  <c r="P3074" i="11"/>
  <c r="O3074" i="11"/>
  <c r="W3073" i="11"/>
  <c r="V3073" i="11"/>
  <c r="U3073" i="11"/>
  <c r="R3073" i="11"/>
  <c r="Q3073" i="11"/>
  <c r="P3073" i="11"/>
  <c r="O3073" i="11"/>
  <c r="W3072" i="11"/>
  <c r="V3072" i="11"/>
  <c r="U3072" i="11"/>
  <c r="R3072" i="11"/>
  <c r="Q3072" i="11"/>
  <c r="P3072" i="11"/>
  <c r="O3072" i="11"/>
  <c r="W3071" i="11"/>
  <c r="V3071" i="11"/>
  <c r="U3071" i="11"/>
  <c r="R3071" i="11"/>
  <c r="Q3071" i="11"/>
  <c r="P3071" i="11"/>
  <c r="O3071" i="11"/>
  <c r="W3070" i="11"/>
  <c r="V3070" i="11"/>
  <c r="U3070" i="11"/>
  <c r="R3070" i="11"/>
  <c r="Q3070" i="11"/>
  <c r="P3070" i="11"/>
  <c r="O3070" i="11"/>
  <c r="W3069" i="11"/>
  <c r="V3069" i="11"/>
  <c r="U3069" i="11"/>
  <c r="R3069" i="11"/>
  <c r="Q3069" i="11"/>
  <c r="P3069" i="11"/>
  <c r="O3069" i="11"/>
  <c r="W3068" i="11"/>
  <c r="V3068" i="11"/>
  <c r="U3068" i="11"/>
  <c r="R3068" i="11"/>
  <c r="Q3068" i="11"/>
  <c r="P3068" i="11"/>
  <c r="O3068" i="11"/>
  <c r="W3067" i="11"/>
  <c r="V3067" i="11"/>
  <c r="U3067" i="11"/>
  <c r="R3067" i="11"/>
  <c r="Q3067" i="11"/>
  <c r="P3067" i="11"/>
  <c r="O3067" i="11"/>
  <c r="W3066" i="11"/>
  <c r="V3066" i="11"/>
  <c r="U3066" i="11"/>
  <c r="R3066" i="11"/>
  <c r="Q3066" i="11"/>
  <c r="P3066" i="11"/>
  <c r="O3066" i="11"/>
  <c r="W3065" i="11"/>
  <c r="V3065" i="11"/>
  <c r="U3065" i="11"/>
  <c r="R3065" i="11"/>
  <c r="Q3065" i="11"/>
  <c r="P3065" i="11"/>
  <c r="O3065" i="11"/>
  <c r="W3064" i="11"/>
  <c r="V3064" i="11"/>
  <c r="U3064" i="11"/>
  <c r="R3064" i="11"/>
  <c r="Q3064" i="11"/>
  <c r="P3064" i="11"/>
  <c r="O3064" i="11"/>
  <c r="W3063" i="11"/>
  <c r="V3063" i="11"/>
  <c r="U3063" i="11"/>
  <c r="R3063" i="11"/>
  <c r="Q3063" i="11"/>
  <c r="P3063" i="11"/>
  <c r="O3063" i="11"/>
  <c r="W3062" i="11"/>
  <c r="V3062" i="11"/>
  <c r="U3062" i="11"/>
  <c r="R3062" i="11"/>
  <c r="Q3062" i="11"/>
  <c r="P3062" i="11"/>
  <c r="O3062" i="11"/>
  <c r="W3061" i="11"/>
  <c r="V3061" i="11"/>
  <c r="U3061" i="11"/>
  <c r="R3061" i="11"/>
  <c r="Q3061" i="11"/>
  <c r="P3061" i="11"/>
  <c r="O3061" i="11"/>
  <c r="W3060" i="11"/>
  <c r="V3060" i="11"/>
  <c r="U3060" i="11"/>
  <c r="R3060" i="11"/>
  <c r="Q3060" i="11"/>
  <c r="P3060" i="11"/>
  <c r="O3060" i="11"/>
  <c r="W3059" i="11"/>
  <c r="V3059" i="11"/>
  <c r="U3059" i="11"/>
  <c r="R3059" i="11"/>
  <c r="Q3059" i="11"/>
  <c r="P3059" i="11"/>
  <c r="O3059" i="11"/>
  <c r="W3058" i="11"/>
  <c r="V3058" i="11"/>
  <c r="U3058" i="11"/>
  <c r="R3058" i="11"/>
  <c r="Q3058" i="11"/>
  <c r="P3058" i="11"/>
  <c r="O3058" i="11"/>
  <c r="W3057" i="11"/>
  <c r="V3057" i="11"/>
  <c r="U3057" i="11"/>
  <c r="R3057" i="11"/>
  <c r="Q3057" i="11"/>
  <c r="P3057" i="11"/>
  <c r="O3057" i="11"/>
  <c r="W3056" i="11"/>
  <c r="V3056" i="11"/>
  <c r="U3056" i="11"/>
  <c r="R3056" i="11"/>
  <c r="Q3056" i="11"/>
  <c r="P3056" i="11"/>
  <c r="O3056" i="11"/>
  <c r="W3055" i="11"/>
  <c r="V3055" i="11"/>
  <c r="U3055" i="11"/>
  <c r="R3055" i="11"/>
  <c r="Q3055" i="11"/>
  <c r="P3055" i="11"/>
  <c r="O3055" i="11"/>
  <c r="W3054" i="11"/>
  <c r="V3054" i="11"/>
  <c r="U3054" i="11"/>
  <c r="R3054" i="11"/>
  <c r="Q3054" i="11"/>
  <c r="P3054" i="11"/>
  <c r="O3054" i="11"/>
  <c r="W3053" i="11"/>
  <c r="V3053" i="11"/>
  <c r="U3053" i="11"/>
  <c r="R3053" i="11"/>
  <c r="Q3053" i="11"/>
  <c r="P3053" i="11"/>
  <c r="O3053" i="11"/>
  <c r="W3052" i="11"/>
  <c r="V3052" i="11"/>
  <c r="U3052" i="11"/>
  <c r="R3052" i="11"/>
  <c r="Q3052" i="11"/>
  <c r="P3052" i="11"/>
  <c r="O3052" i="11"/>
  <c r="W3051" i="11"/>
  <c r="V3051" i="11"/>
  <c r="U3051" i="11"/>
  <c r="R3051" i="11"/>
  <c r="Q3051" i="11"/>
  <c r="P3051" i="11"/>
  <c r="O3051" i="11"/>
  <c r="W3050" i="11"/>
  <c r="V3050" i="11"/>
  <c r="U3050" i="11"/>
  <c r="R3050" i="11"/>
  <c r="Q3050" i="11"/>
  <c r="P3050" i="11"/>
  <c r="O3050" i="11"/>
  <c r="W3049" i="11"/>
  <c r="V3049" i="11"/>
  <c r="U3049" i="11"/>
  <c r="R3049" i="11"/>
  <c r="Q3049" i="11"/>
  <c r="P3049" i="11"/>
  <c r="O3049" i="11"/>
  <c r="W3048" i="11"/>
  <c r="V3048" i="11"/>
  <c r="U3048" i="11"/>
  <c r="R3048" i="11"/>
  <c r="Q3048" i="11"/>
  <c r="P3048" i="11"/>
  <c r="O3048" i="11"/>
  <c r="W3047" i="11"/>
  <c r="V3047" i="11"/>
  <c r="U3047" i="11"/>
  <c r="R3047" i="11"/>
  <c r="Q3047" i="11"/>
  <c r="P3047" i="11"/>
  <c r="O3047" i="11"/>
  <c r="W3046" i="11"/>
  <c r="V3046" i="11"/>
  <c r="U3046" i="11"/>
  <c r="R3046" i="11"/>
  <c r="Q3046" i="11"/>
  <c r="P3046" i="11"/>
  <c r="O3046" i="11"/>
  <c r="W3045" i="11"/>
  <c r="V3045" i="11"/>
  <c r="U3045" i="11"/>
  <c r="R3045" i="11"/>
  <c r="Q3045" i="11"/>
  <c r="P3045" i="11"/>
  <c r="O3045" i="11"/>
  <c r="W3044" i="11"/>
  <c r="V3044" i="11"/>
  <c r="U3044" i="11"/>
  <c r="R3044" i="11"/>
  <c r="Q3044" i="11"/>
  <c r="P3044" i="11"/>
  <c r="O3044" i="11"/>
  <c r="W3043" i="11"/>
  <c r="V3043" i="11"/>
  <c r="U3043" i="11"/>
  <c r="R3043" i="11"/>
  <c r="Q3043" i="11"/>
  <c r="P3043" i="11"/>
  <c r="O3043" i="11"/>
  <c r="W3042" i="11"/>
  <c r="V3042" i="11"/>
  <c r="U3042" i="11"/>
  <c r="R3042" i="11"/>
  <c r="Q3042" i="11"/>
  <c r="P3042" i="11"/>
  <c r="O3042" i="11"/>
  <c r="W3041" i="11"/>
  <c r="V3041" i="11"/>
  <c r="U3041" i="11"/>
  <c r="R3041" i="11"/>
  <c r="Q3041" i="11"/>
  <c r="P3041" i="11"/>
  <c r="O3041" i="11"/>
  <c r="W3040" i="11"/>
  <c r="V3040" i="11"/>
  <c r="U3040" i="11"/>
  <c r="R3040" i="11"/>
  <c r="Q3040" i="11"/>
  <c r="P3040" i="11"/>
  <c r="O3040" i="11"/>
  <c r="W3039" i="11"/>
  <c r="V3039" i="11"/>
  <c r="U3039" i="11"/>
  <c r="R3039" i="11"/>
  <c r="Q3039" i="11"/>
  <c r="P3039" i="11"/>
  <c r="O3039" i="11"/>
  <c r="W3038" i="11"/>
  <c r="V3038" i="11"/>
  <c r="U3038" i="11"/>
  <c r="R3038" i="11"/>
  <c r="Q3038" i="11"/>
  <c r="P3038" i="11"/>
  <c r="O3038" i="11"/>
  <c r="W3037" i="11"/>
  <c r="V3037" i="11"/>
  <c r="U3037" i="11"/>
  <c r="R3037" i="11"/>
  <c r="Q3037" i="11"/>
  <c r="P3037" i="11"/>
  <c r="O3037" i="11"/>
  <c r="W3036" i="11"/>
  <c r="V3036" i="11"/>
  <c r="U3036" i="11"/>
  <c r="R3036" i="11"/>
  <c r="Q3036" i="11"/>
  <c r="P3036" i="11"/>
  <c r="O3036" i="11"/>
  <c r="W3035" i="11"/>
  <c r="V3035" i="11"/>
  <c r="U3035" i="11"/>
  <c r="R3035" i="11"/>
  <c r="Q3035" i="11"/>
  <c r="P3035" i="11"/>
  <c r="O3035" i="11"/>
  <c r="W3034" i="11"/>
  <c r="V3034" i="11"/>
  <c r="U3034" i="11"/>
  <c r="R3034" i="11"/>
  <c r="Q3034" i="11"/>
  <c r="P3034" i="11"/>
  <c r="O3034" i="11"/>
  <c r="W3033" i="11"/>
  <c r="V3033" i="11"/>
  <c r="U3033" i="11"/>
  <c r="R3033" i="11"/>
  <c r="Q3033" i="11"/>
  <c r="P3033" i="11"/>
  <c r="O3033" i="11"/>
  <c r="W3032" i="11"/>
  <c r="V3032" i="11"/>
  <c r="U3032" i="11"/>
  <c r="R3032" i="11"/>
  <c r="Q3032" i="11"/>
  <c r="P3032" i="11"/>
  <c r="O3032" i="11"/>
  <c r="W3031" i="11"/>
  <c r="V3031" i="11"/>
  <c r="U3031" i="11"/>
  <c r="R3031" i="11"/>
  <c r="Q3031" i="11"/>
  <c r="P3031" i="11"/>
  <c r="O3031" i="11"/>
  <c r="W3030" i="11"/>
  <c r="V3030" i="11"/>
  <c r="U3030" i="11"/>
  <c r="R3030" i="11"/>
  <c r="Q3030" i="11"/>
  <c r="P3030" i="11"/>
  <c r="O3030" i="11"/>
  <c r="W3029" i="11"/>
  <c r="V3029" i="11"/>
  <c r="U3029" i="11"/>
  <c r="R3029" i="11"/>
  <c r="Q3029" i="11"/>
  <c r="P3029" i="11"/>
  <c r="O3029" i="11"/>
  <c r="W3028" i="11"/>
  <c r="V3028" i="11"/>
  <c r="U3028" i="11"/>
  <c r="R3028" i="11"/>
  <c r="Q3028" i="11"/>
  <c r="P3028" i="11"/>
  <c r="O3028" i="11"/>
  <c r="W3027" i="11"/>
  <c r="V3027" i="11"/>
  <c r="U3027" i="11"/>
  <c r="R3027" i="11"/>
  <c r="Q3027" i="11"/>
  <c r="P3027" i="11"/>
  <c r="O3027" i="11"/>
  <c r="W3026" i="11"/>
  <c r="V3026" i="11"/>
  <c r="U3026" i="11"/>
  <c r="R3026" i="11"/>
  <c r="Q3026" i="11"/>
  <c r="P3026" i="11"/>
  <c r="O3026" i="11"/>
  <c r="W3025" i="11"/>
  <c r="V3025" i="11"/>
  <c r="U3025" i="11"/>
  <c r="R3025" i="11"/>
  <c r="Q3025" i="11"/>
  <c r="P3025" i="11"/>
  <c r="O3025" i="11"/>
  <c r="W3024" i="11"/>
  <c r="V3024" i="11"/>
  <c r="U3024" i="11"/>
  <c r="R3024" i="11"/>
  <c r="Q3024" i="11"/>
  <c r="P3024" i="11"/>
  <c r="O3024" i="11"/>
  <c r="W3023" i="11"/>
  <c r="V3023" i="11"/>
  <c r="U3023" i="11"/>
  <c r="R3023" i="11"/>
  <c r="Q3023" i="11"/>
  <c r="P3023" i="11"/>
  <c r="O3023" i="11"/>
  <c r="W3022" i="11"/>
  <c r="V3022" i="11"/>
  <c r="U3022" i="11"/>
  <c r="R3022" i="11"/>
  <c r="Q3022" i="11"/>
  <c r="P3022" i="11"/>
  <c r="O3022" i="11"/>
  <c r="W3021" i="11"/>
  <c r="V3021" i="11"/>
  <c r="U3021" i="11"/>
  <c r="R3021" i="11"/>
  <c r="Q3021" i="11"/>
  <c r="P3021" i="11"/>
  <c r="O3021" i="11"/>
  <c r="W3020" i="11"/>
  <c r="V3020" i="11"/>
  <c r="U3020" i="11"/>
  <c r="R3020" i="11"/>
  <c r="Q3020" i="11"/>
  <c r="P3020" i="11"/>
  <c r="O3020" i="11"/>
  <c r="W3019" i="11"/>
  <c r="V3019" i="11"/>
  <c r="U3019" i="11"/>
  <c r="R3019" i="11"/>
  <c r="Q3019" i="11"/>
  <c r="P3019" i="11"/>
  <c r="O3019" i="11"/>
  <c r="W3018" i="11"/>
  <c r="V3018" i="11"/>
  <c r="U3018" i="11"/>
  <c r="R3018" i="11"/>
  <c r="Q3018" i="11"/>
  <c r="P3018" i="11"/>
  <c r="O3018" i="11"/>
  <c r="W3017" i="11"/>
  <c r="V3017" i="11"/>
  <c r="U3017" i="11"/>
  <c r="R3017" i="11"/>
  <c r="Q3017" i="11"/>
  <c r="P3017" i="11"/>
  <c r="O3017" i="11"/>
  <c r="W3016" i="11"/>
  <c r="V3016" i="11"/>
  <c r="U3016" i="11"/>
  <c r="R3016" i="11"/>
  <c r="Q3016" i="11"/>
  <c r="P3016" i="11"/>
  <c r="O3016" i="11"/>
  <c r="W3015" i="11"/>
  <c r="V3015" i="11"/>
  <c r="U3015" i="11"/>
  <c r="R3015" i="11"/>
  <c r="Q3015" i="11"/>
  <c r="P3015" i="11"/>
  <c r="O3015" i="11"/>
  <c r="W3014" i="11"/>
  <c r="V3014" i="11"/>
  <c r="U3014" i="11"/>
  <c r="R3014" i="11"/>
  <c r="Q3014" i="11"/>
  <c r="P3014" i="11"/>
  <c r="O3014" i="11"/>
  <c r="W3013" i="11"/>
  <c r="V3013" i="11"/>
  <c r="U3013" i="11"/>
  <c r="R3013" i="11"/>
  <c r="Q3013" i="11"/>
  <c r="P3013" i="11"/>
  <c r="O3013" i="11"/>
  <c r="W3012" i="11"/>
  <c r="V3012" i="11"/>
  <c r="U3012" i="11"/>
  <c r="R3012" i="11"/>
  <c r="Q3012" i="11"/>
  <c r="P3012" i="11"/>
  <c r="O3012" i="11"/>
  <c r="W3011" i="11"/>
  <c r="V3011" i="11"/>
  <c r="U3011" i="11"/>
  <c r="R3011" i="11"/>
  <c r="Q3011" i="11"/>
  <c r="P3011" i="11"/>
  <c r="O3011" i="11"/>
  <c r="W3010" i="11"/>
  <c r="V3010" i="11"/>
  <c r="U3010" i="11"/>
  <c r="R3010" i="11"/>
  <c r="Q3010" i="11"/>
  <c r="P3010" i="11"/>
  <c r="O3010" i="11"/>
  <c r="W3009" i="11"/>
  <c r="V3009" i="11"/>
  <c r="U3009" i="11"/>
  <c r="R3009" i="11"/>
  <c r="Q3009" i="11"/>
  <c r="P3009" i="11"/>
  <c r="O3009" i="11"/>
  <c r="W3008" i="11"/>
  <c r="V3008" i="11"/>
  <c r="U3008" i="11"/>
  <c r="R3008" i="11"/>
  <c r="Q3008" i="11"/>
  <c r="P3008" i="11"/>
  <c r="O3008" i="11"/>
  <c r="W3007" i="11"/>
  <c r="V3007" i="11"/>
  <c r="U3007" i="11"/>
  <c r="R3007" i="11"/>
  <c r="Q3007" i="11"/>
  <c r="P3007" i="11"/>
  <c r="O3007" i="11"/>
  <c r="W3006" i="11"/>
  <c r="V3006" i="11"/>
  <c r="U3006" i="11"/>
  <c r="R3006" i="11"/>
  <c r="Q3006" i="11"/>
  <c r="P3006" i="11"/>
  <c r="O3006" i="11"/>
  <c r="W3005" i="11"/>
  <c r="V3005" i="11"/>
  <c r="U3005" i="11"/>
  <c r="R3005" i="11"/>
  <c r="Q3005" i="11"/>
  <c r="P3005" i="11"/>
  <c r="O3005" i="11"/>
  <c r="W3004" i="11"/>
  <c r="V3004" i="11"/>
  <c r="U3004" i="11"/>
  <c r="R3004" i="11"/>
  <c r="Q3004" i="11"/>
  <c r="P3004" i="11"/>
  <c r="O3004" i="11"/>
  <c r="W3003" i="11"/>
  <c r="V3003" i="11"/>
  <c r="U3003" i="11"/>
  <c r="R3003" i="11"/>
  <c r="Q3003" i="11"/>
  <c r="P3003" i="11"/>
  <c r="O3003" i="11"/>
  <c r="W3002" i="11"/>
  <c r="V3002" i="11"/>
  <c r="U3002" i="11"/>
  <c r="R3002" i="11"/>
  <c r="Q3002" i="11"/>
  <c r="P3002" i="11"/>
  <c r="O3002" i="11"/>
  <c r="W3001" i="11"/>
  <c r="V3001" i="11"/>
  <c r="U3001" i="11"/>
  <c r="R3001" i="11"/>
  <c r="Q3001" i="11"/>
  <c r="P3001" i="11"/>
  <c r="O3001" i="11"/>
  <c r="W3000" i="11"/>
  <c r="V3000" i="11"/>
  <c r="U3000" i="11"/>
  <c r="R3000" i="11"/>
  <c r="Q3000" i="11"/>
  <c r="P3000" i="11"/>
  <c r="O3000" i="11"/>
  <c r="W2999" i="11"/>
  <c r="V2999" i="11"/>
  <c r="U2999" i="11"/>
  <c r="R2999" i="11"/>
  <c r="Q2999" i="11"/>
  <c r="P2999" i="11"/>
  <c r="O2999" i="11"/>
  <c r="W2998" i="11"/>
  <c r="V2998" i="11"/>
  <c r="U2998" i="11"/>
  <c r="R2998" i="11"/>
  <c r="Q2998" i="11"/>
  <c r="P2998" i="11"/>
  <c r="O2998" i="11"/>
  <c r="W2997" i="11"/>
  <c r="V2997" i="11"/>
  <c r="U2997" i="11"/>
  <c r="R2997" i="11"/>
  <c r="Q2997" i="11"/>
  <c r="P2997" i="11"/>
  <c r="O2997" i="11"/>
  <c r="W2996" i="11"/>
  <c r="V2996" i="11"/>
  <c r="U2996" i="11"/>
  <c r="R2996" i="11"/>
  <c r="Q2996" i="11"/>
  <c r="P2996" i="11"/>
  <c r="O2996" i="11"/>
  <c r="W2995" i="11"/>
  <c r="V2995" i="11"/>
  <c r="U2995" i="11"/>
  <c r="R2995" i="11"/>
  <c r="Q2995" i="11"/>
  <c r="P2995" i="11"/>
  <c r="O2995" i="11"/>
  <c r="W2994" i="11"/>
  <c r="V2994" i="11"/>
  <c r="U2994" i="11"/>
  <c r="R2994" i="11"/>
  <c r="Q2994" i="11"/>
  <c r="P2994" i="11"/>
  <c r="O2994" i="11"/>
  <c r="W2993" i="11"/>
  <c r="V2993" i="11"/>
  <c r="U2993" i="11"/>
  <c r="R2993" i="11"/>
  <c r="Q2993" i="11"/>
  <c r="P2993" i="11"/>
  <c r="O2993" i="11"/>
  <c r="W2992" i="11"/>
  <c r="V2992" i="11"/>
  <c r="U2992" i="11"/>
  <c r="R2992" i="11"/>
  <c r="Q2992" i="11"/>
  <c r="P2992" i="11"/>
  <c r="O2992" i="11"/>
  <c r="W2991" i="11"/>
  <c r="V2991" i="11"/>
  <c r="U2991" i="11"/>
  <c r="R2991" i="11"/>
  <c r="Q2991" i="11"/>
  <c r="P2991" i="11"/>
  <c r="O2991" i="11"/>
  <c r="W2990" i="11"/>
  <c r="V2990" i="11"/>
  <c r="U2990" i="11"/>
  <c r="R2990" i="11"/>
  <c r="Q2990" i="11"/>
  <c r="P2990" i="11"/>
  <c r="O2990" i="11"/>
  <c r="W2989" i="11"/>
  <c r="V2989" i="11"/>
  <c r="U2989" i="11"/>
  <c r="R2989" i="11"/>
  <c r="Q2989" i="11"/>
  <c r="P2989" i="11"/>
  <c r="O2989" i="11"/>
  <c r="W2988" i="11"/>
  <c r="V2988" i="11"/>
  <c r="U2988" i="11"/>
  <c r="R2988" i="11"/>
  <c r="Q2988" i="11"/>
  <c r="P2988" i="11"/>
  <c r="O2988" i="11"/>
  <c r="W2987" i="11"/>
  <c r="V2987" i="11"/>
  <c r="U2987" i="11"/>
  <c r="R2987" i="11"/>
  <c r="Q2987" i="11"/>
  <c r="P2987" i="11"/>
  <c r="O2987" i="11"/>
  <c r="W2986" i="11"/>
  <c r="V2986" i="11"/>
  <c r="U2986" i="11"/>
  <c r="R2986" i="11"/>
  <c r="Q2986" i="11"/>
  <c r="P2986" i="11"/>
  <c r="O2986" i="11"/>
  <c r="W2985" i="11"/>
  <c r="V2985" i="11"/>
  <c r="U2985" i="11"/>
  <c r="R2985" i="11"/>
  <c r="Q2985" i="11"/>
  <c r="P2985" i="11"/>
  <c r="O2985" i="11"/>
  <c r="W2984" i="11"/>
  <c r="V2984" i="11"/>
  <c r="U2984" i="11"/>
  <c r="R2984" i="11"/>
  <c r="Q2984" i="11"/>
  <c r="P2984" i="11"/>
  <c r="O2984" i="11"/>
  <c r="W2983" i="11"/>
  <c r="V2983" i="11"/>
  <c r="U2983" i="11"/>
  <c r="R2983" i="11"/>
  <c r="Q2983" i="11"/>
  <c r="P2983" i="11"/>
  <c r="O2983" i="11"/>
  <c r="W2982" i="11"/>
  <c r="V2982" i="11"/>
  <c r="U2982" i="11"/>
  <c r="R2982" i="11"/>
  <c r="Q2982" i="11"/>
  <c r="P2982" i="11"/>
  <c r="O2982" i="11"/>
  <c r="W2981" i="11"/>
  <c r="V2981" i="11"/>
  <c r="U2981" i="11"/>
  <c r="R2981" i="11"/>
  <c r="Q2981" i="11"/>
  <c r="P2981" i="11"/>
  <c r="O2981" i="11"/>
  <c r="W2980" i="11"/>
  <c r="V2980" i="11"/>
  <c r="U2980" i="11"/>
  <c r="R2980" i="11"/>
  <c r="Q2980" i="11"/>
  <c r="P2980" i="11"/>
  <c r="O2980" i="11"/>
  <c r="W2979" i="11"/>
  <c r="V2979" i="11"/>
  <c r="U2979" i="11"/>
  <c r="R2979" i="11"/>
  <c r="Q2979" i="11"/>
  <c r="P2979" i="11"/>
  <c r="O2979" i="11"/>
  <c r="W2978" i="11"/>
  <c r="V2978" i="11"/>
  <c r="U2978" i="11"/>
  <c r="R2978" i="11"/>
  <c r="Q2978" i="11"/>
  <c r="P2978" i="11"/>
  <c r="O2978" i="11"/>
  <c r="W2977" i="11"/>
  <c r="V2977" i="11"/>
  <c r="U2977" i="11"/>
  <c r="R2977" i="11"/>
  <c r="Q2977" i="11"/>
  <c r="P2977" i="11"/>
  <c r="O2977" i="11"/>
  <c r="W2976" i="11"/>
  <c r="V2976" i="11"/>
  <c r="U2976" i="11"/>
  <c r="R2976" i="11"/>
  <c r="Q2976" i="11"/>
  <c r="P2976" i="11"/>
  <c r="O2976" i="11"/>
  <c r="W2975" i="11"/>
  <c r="V2975" i="11"/>
  <c r="U2975" i="11"/>
  <c r="R2975" i="11"/>
  <c r="Q2975" i="11"/>
  <c r="P2975" i="11"/>
  <c r="O2975" i="11"/>
  <c r="W2974" i="11"/>
  <c r="V2974" i="11"/>
  <c r="U2974" i="11"/>
  <c r="R2974" i="11"/>
  <c r="Q2974" i="11"/>
  <c r="P2974" i="11"/>
  <c r="O2974" i="11"/>
  <c r="W2973" i="11"/>
  <c r="V2973" i="11"/>
  <c r="U2973" i="11"/>
  <c r="R2973" i="11"/>
  <c r="Q2973" i="11"/>
  <c r="P2973" i="11"/>
  <c r="O2973" i="11"/>
  <c r="W2972" i="11"/>
  <c r="V2972" i="11"/>
  <c r="U2972" i="11"/>
  <c r="R2972" i="11"/>
  <c r="Q2972" i="11"/>
  <c r="P2972" i="11"/>
  <c r="O2972" i="11"/>
  <c r="W2971" i="11"/>
  <c r="V2971" i="11"/>
  <c r="U2971" i="11"/>
  <c r="R2971" i="11"/>
  <c r="Q2971" i="11"/>
  <c r="P2971" i="11"/>
  <c r="O2971" i="11"/>
  <c r="W2970" i="11"/>
  <c r="V2970" i="11"/>
  <c r="U2970" i="11"/>
  <c r="R2970" i="11"/>
  <c r="Q2970" i="11"/>
  <c r="P2970" i="11"/>
  <c r="O2970" i="11"/>
  <c r="W2969" i="11"/>
  <c r="V2969" i="11"/>
  <c r="U2969" i="11"/>
  <c r="R2969" i="11"/>
  <c r="Q2969" i="11"/>
  <c r="P2969" i="11"/>
  <c r="O2969" i="11"/>
  <c r="W2968" i="11"/>
  <c r="V2968" i="11"/>
  <c r="U2968" i="11"/>
  <c r="R2968" i="11"/>
  <c r="Q2968" i="11"/>
  <c r="P2968" i="11"/>
  <c r="O2968" i="11"/>
  <c r="W2967" i="11"/>
  <c r="V2967" i="11"/>
  <c r="U2967" i="11"/>
  <c r="R2967" i="11"/>
  <c r="Q2967" i="11"/>
  <c r="P2967" i="11"/>
  <c r="O2967" i="11"/>
  <c r="W2966" i="11"/>
  <c r="V2966" i="11"/>
  <c r="U2966" i="11"/>
  <c r="R2966" i="11"/>
  <c r="Q2966" i="11"/>
  <c r="P2966" i="11"/>
  <c r="O2966" i="11"/>
  <c r="W2965" i="11"/>
  <c r="V2965" i="11"/>
  <c r="U2965" i="11"/>
  <c r="R2965" i="11"/>
  <c r="Q2965" i="11"/>
  <c r="P2965" i="11"/>
  <c r="O2965" i="11"/>
  <c r="W2964" i="11"/>
  <c r="V2964" i="11"/>
  <c r="U2964" i="11"/>
  <c r="R2964" i="11"/>
  <c r="Q2964" i="11"/>
  <c r="P2964" i="11"/>
  <c r="O2964" i="11"/>
  <c r="W2963" i="11"/>
  <c r="V2963" i="11"/>
  <c r="U2963" i="11"/>
  <c r="R2963" i="11"/>
  <c r="Q2963" i="11"/>
  <c r="P2963" i="11"/>
  <c r="O2963" i="11"/>
  <c r="W2962" i="11"/>
  <c r="V2962" i="11"/>
  <c r="U2962" i="11"/>
  <c r="R2962" i="11"/>
  <c r="Q2962" i="11"/>
  <c r="P2962" i="11"/>
  <c r="O2962" i="11"/>
  <c r="W2961" i="11"/>
  <c r="V2961" i="11"/>
  <c r="U2961" i="11"/>
  <c r="R2961" i="11"/>
  <c r="Q2961" i="11"/>
  <c r="P2961" i="11"/>
  <c r="O2961" i="11"/>
  <c r="W2960" i="11"/>
  <c r="V2960" i="11"/>
  <c r="U2960" i="11"/>
  <c r="R2960" i="11"/>
  <c r="Q2960" i="11"/>
  <c r="P2960" i="11"/>
  <c r="O2960" i="11"/>
  <c r="W2959" i="11"/>
  <c r="V2959" i="11"/>
  <c r="U2959" i="11"/>
  <c r="R2959" i="11"/>
  <c r="Q2959" i="11"/>
  <c r="P2959" i="11"/>
  <c r="O2959" i="11"/>
  <c r="W2958" i="11"/>
  <c r="V2958" i="11"/>
  <c r="U2958" i="11"/>
  <c r="R2958" i="11"/>
  <c r="Q2958" i="11"/>
  <c r="P2958" i="11"/>
  <c r="O2958" i="11"/>
  <c r="W2957" i="11"/>
  <c r="V2957" i="11"/>
  <c r="U2957" i="11"/>
  <c r="R2957" i="11"/>
  <c r="Q2957" i="11"/>
  <c r="P2957" i="11"/>
  <c r="O2957" i="11"/>
  <c r="W2956" i="11"/>
  <c r="V2956" i="11"/>
  <c r="U2956" i="11"/>
  <c r="R2956" i="11"/>
  <c r="Q2956" i="11"/>
  <c r="P2956" i="11"/>
  <c r="O2956" i="11"/>
  <c r="W2955" i="11"/>
  <c r="V2955" i="11"/>
  <c r="U2955" i="11"/>
  <c r="R2955" i="11"/>
  <c r="Q2955" i="11"/>
  <c r="P2955" i="11"/>
  <c r="O2955" i="11"/>
  <c r="W2954" i="11"/>
  <c r="V2954" i="11"/>
  <c r="U2954" i="11"/>
  <c r="R2954" i="11"/>
  <c r="Q2954" i="11"/>
  <c r="P2954" i="11"/>
  <c r="O2954" i="11"/>
  <c r="W2953" i="11"/>
  <c r="V2953" i="11"/>
  <c r="U2953" i="11"/>
  <c r="R2953" i="11"/>
  <c r="Q2953" i="11"/>
  <c r="P2953" i="11"/>
  <c r="O2953" i="11"/>
  <c r="W2952" i="11"/>
  <c r="V2952" i="11"/>
  <c r="U2952" i="11"/>
  <c r="R2952" i="11"/>
  <c r="Q2952" i="11"/>
  <c r="P2952" i="11"/>
  <c r="O2952" i="11"/>
  <c r="W2951" i="11"/>
  <c r="V2951" i="11"/>
  <c r="U2951" i="11"/>
  <c r="R2951" i="11"/>
  <c r="Q2951" i="11"/>
  <c r="P2951" i="11"/>
  <c r="O2951" i="11"/>
  <c r="W2950" i="11"/>
  <c r="V2950" i="11"/>
  <c r="U2950" i="11"/>
  <c r="R2950" i="11"/>
  <c r="Q2950" i="11"/>
  <c r="P2950" i="11"/>
  <c r="O2950" i="11"/>
  <c r="W2949" i="11"/>
  <c r="V2949" i="11"/>
  <c r="U2949" i="11"/>
  <c r="R2949" i="11"/>
  <c r="Q2949" i="11"/>
  <c r="P2949" i="11"/>
  <c r="O2949" i="11"/>
  <c r="W2948" i="11"/>
  <c r="V2948" i="11"/>
  <c r="U2948" i="11"/>
  <c r="R2948" i="11"/>
  <c r="Q2948" i="11"/>
  <c r="P2948" i="11"/>
  <c r="O2948" i="11"/>
  <c r="W2947" i="11"/>
  <c r="V2947" i="11"/>
  <c r="U2947" i="11"/>
  <c r="R2947" i="11"/>
  <c r="Q2947" i="11"/>
  <c r="P2947" i="11"/>
  <c r="O2947" i="11"/>
  <c r="W2946" i="11"/>
  <c r="V2946" i="11"/>
  <c r="U2946" i="11"/>
  <c r="R2946" i="11"/>
  <c r="Q2946" i="11"/>
  <c r="P2946" i="11"/>
  <c r="O2946" i="11"/>
  <c r="W2945" i="11"/>
  <c r="V2945" i="11"/>
  <c r="U2945" i="11"/>
  <c r="R2945" i="11"/>
  <c r="Q2945" i="11"/>
  <c r="P2945" i="11"/>
  <c r="O2945" i="11"/>
  <c r="W2944" i="11"/>
  <c r="V2944" i="11"/>
  <c r="U2944" i="11"/>
  <c r="R2944" i="11"/>
  <c r="Q2944" i="11"/>
  <c r="P2944" i="11"/>
  <c r="O2944" i="11"/>
  <c r="W2943" i="11"/>
  <c r="V2943" i="11"/>
  <c r="U2943" i="11"/>
  <c r="R2943" i="11"/>
  <c r="Q2943" i="11"/>
  <c r="P2943" i="11"/>
  <c r="O2943" i="11"/>
  <c r="W2942" i="11"/>
  <c r="V2942" i="11"/>
  <c r="U2942" i="11"/>
  <c r="R2942" i="11"/>
  <c r="Q2942" i="11"/>
  <c r="P2942" i="11"/>
  <c r="O2942" i="11"/>
  <c r="W2941" i="11"/>
  <c r="V2941" i="11"/>
  <c r="U2941" i="11"/>
  <c r="R2941" i="11"/>
  <c r="Q2941" i="11"/>
  <c r="P2941" i="11"/>
  <c r="O2941" i="11"/>
  <c r="W2940" i="11"/>
  <c r="V2940" i="11"/>
  <c r="U2940" i="11"/>
  <c r="R2940" i="11"/>
  <c r="Q2940" i="11"/>
  <c r="P2940" i="11"/>
  <c r="O2940" i="11"/>
  <c r="W2939" i="11"/>
  <c r="V2939" i="11"/>
  <c r="U2939" i="11"/>
  <c r="R2939" i="11"/>
  <c r="Q2939" i="11"/>
  <c r="P2939" i="11"/>
  <c r="O2939" i="11"/>
  <c r="W2938" i="11"/>
  <c r="V2938" i="11"/>
  <c r="U2938" i="11"/>
  <c r="R2938" i="11"/>
  <c r="Q2938" i="11"/>
  <c r="P2938" i="11"/>
  <c r="O2938" i="11"/>
  <c r="W2937" i="11"/>
  <c r="V2937" i="11"/>
  <c r="U2937" i="11"/>
  <c r="R2937" i="11"/>
  <c r="Q2937" i="11"/>
  <c r="P2937" i="11"/>
  <c r="O2937" i="11"/>
  <c r="W2936" i="11"/>
  <c r="V2936" i="11"/>
  <c r="U2936" i="11"/>
  <c r="R2936" i="11"/>
  <c r="Q2936" i="11"/>
  <c r="P2936" i="11"/>
  <c r="O2936" i="11"/>
  <c r="W2935" i="11"/>
  <c r="V2935" i="11"/>
  <c r="U2935" i="11"/>
  <c r="R2935" i="11"/>
  <c r="Q2935" i="11"/>
  <c r="P2935" i="11"/>
  <c r="O2935" i="11"/>
  <c r="W2934" i="11"/>
  <c r="V2934" i="11"/>
  <c r="U2934" i="11"/>
  <c r="R2934" i="11"/>
  <c r="Q2934" i="11"/>
  <c r="P2934" i="11"/>
  <c r="O2934" i="11"/>
  <c r="W2933" i="11"/>
  <c r="V2933" i="11"/>
  <c r="U2933" i="11"/>
  <c r="R2933" i="11"/>
  <c r="Q2933" i="11"/>
  <c r="P2933" i="11"/>
  <c r="O2933" i="11"/>
  <c r="W2932" i="11"/>
  <c r="V2932" i="11"/>
  <c r="U2932" i="11"/>
  <c r="R2932" i="11"/>
  <c r="Q2932" i="11"/>
  <c r="P2932" i="11"/>
  <c r="O2932" i="11"/>
  <c r="W2931" i="11"/>
  <c r="V2931" i="11"/>
  <c r="U2931" i="11"/>
  <c r="R2931" i="11"/>
  <c r="Q2931" i="11"/>
  <c r="P2931" i="11"/>
  <c r="O2931" i="11"/>
  <c r="W2930" i="11"/>
  <c r="V2930" i="11"/>
  <c r="U2930" i="11"/>
  <c r="R2930" i="11"/>
  <c r="Q2930" i="11"/>
  <c r="P2930" i="11"/>
  <c r="O2930" i="11"/>
  <c r="W2929" i="11"/>
  <c r="V2929" i="11"/>
  <c r="U2929" i="11"/>
  <c r="R2929" i="11"/>
  <c r="Q2929" i="11"/>
  <c r="P2929" i="11"/>
  <c r="O2929" i="11"/>
  <c r="W2928" i="11"/>
  <c r="V2928" i="11"/>
  <c r="U2928" i="11"/>
  <c r="R2928" i="11"/>
  <c r="Q2928" i="11"/>
  <c r="P2928" i="11"/>
  <c r="O2928" i="11"/>
  <c r="W2927" i="11"/>
  <c r="V2927" i="11"/>
  <c r="U2927" i="11"/>
  <c r="R2927" i="11"/>
  <c r="Q2927" i="11"/>
  <c r="P2927" i="11"/>
  <c r="O2927" i="11"/>
  <c r="W2926" i="11"/>
  <c r="V2926" i="11"/>
  <c r="U2926" i="11"/>
  <c r="R2926" i="11"/>
  <c r="Q2926" i="11"/>
  <c r="P2926" i="11"/>
  <c r="O2926" i="11"/>
  <c r="W2925" i="11"/>
  <c r="V2925" i="11"/>
  <c r="U2925" i="11"/>
  <c r="R2925" i="11"/>
  <c r="Q2925" i="11"/>
  <c r="P2925" i="11"/>
  <c r="O2925" i="11"/>
  <c r="W2924" i="11"/>
  <c r="V2924" i="11"/>
  <c r="U2924" i="11"/>
  <c r="R2924" i="11"/>
  <c r="Q2924" i="11"/>
  <c r="P2924" i="11"/>
  <c r="O2924" i="11"/>
  <c r="W2923" i="11"/>
  <c r="V2923" i="11"/>
  <c r="U2923" i="11"/>
  <c r="R2923" i="11"/>
  <c r="Q2923" i="11"/>
  <c r="P2923" i="11"/>
  <c r="O2923" i="11"/>
  <c r="W2922" i="11"/>
  <c r="V2922" i="11"/>
  <c r="U2922" i="11"/>
  <c r="R2922" i="11"/>
  <c r="Q2922" i="11"/>
  <c r="P2922" i="11"/>
  <c r="O2922" i="11"/>
  <c r="W2921" i="11"/>
  <c r="V2921" i="11"/>
  <c r="U2921" i="11"/>
  <c r="R2921" i="11"/>
  <c r="Q2921" i="11"/>
  <c r="P2921" i="11"/>
  <c r="O2921" i="11"/>
  <c r="W2920" i="11"/>
  <c r="V2920" i="11"/>
  <c r="U2920" i="11"/>
  <c r="R2920" i="11"/>
  <c r="Q2920" i="11"/>
  <c r="P2920" i="11"/>
  <c r="O2920" i="11"/>
  <c r="W2919" i="11"/>
  <c r="V2919" i="11"/>
  <c r="U2919" i="11"/>
  <c r="R2919" i="11"/>
  <c r="Q2919" i="11"/>
  <c r="P2919" i="11"/>
  <c r="O2919" i="11"/>
  <c r="W2918" i="11"/>
  <c r="V2918" i="11"/>
  <c r="U2918" i="11"/>
  <c r="R2918" i="11"/>
  <c r="Q2918" i="11"/>
  <c r="P2918" i="11"/>
  <c r="O2918" i="11"/>
  <c r="W2917" i="11"/>
  <c r="V2917" i="11"/>
  <c r="U2917" i="11"/>
  <c r="R2917" i="11"/>
  <c r="Q2917" i="11"/>
  <c r="P2917" i="11"/>
  <c r="O2917" i="11"/>
  <c r="W2916" i="11"/>
  <c r="V2916" i="11"/>
  <c r="U2916" i="11"/>
  <c r="R2916" i="11"/>
  <c r="Q2916" i="11"/>
  <c r="P2916" i="11"/>
  <c r="O2916" i="11"/>
  <c r="W2915" i="11"/>
  <c r="V2915" i="11"/>
  <c r="U2915" i="11"/>
  <c r="R2915" i="11"/>
  <c r="Q2915" i="11"/>
  <c r="P2915" i="11"/>
  <c r="O2915" i="11"/>
  <c r="W2914" i="11"/>
  <c r="V2914" i="11"/>
  <c r="U2914" i="11"/>
  <c r="R2914" i="11"/>
  <c r="Q2914" i="11"/>
  <c r="P2914" i="11"/>
  <c r="O2914" i="11"/>
  <c r="W2913" i="11"/>
  <c r="V2913" i="11"/>
  <c r="U2913" i="11"/>
  <c r="R2913" i="11"/>
  <c r="Q2913" i="11"/>
  <c r="P2913" i="11"/>
  <c r="O2913" i="11"/>
  <c r="W2912" i="11"/>
  <c r="V2912" i="11"/>
  <c r="U2912" i="11"/>
  <c r="R2912" i="11"/>
  <c r="Q2912" i="11"/>
  <c r="P2912" i="11"/>
  <c r="O2912" i="11"/>
  <c r="W2911" i="11"/>
  <c r="V2911" i="11"/>
  <c r="U2911" i="11"/>
  <c r="R2911" i="11"/>
  <c r="Q2911" i="11"/>
  <c r="P2911" i="11"/>
  <c r="O2911" i="11"/>
  <c r="W2910" i="11"/>
  <c r="V2910" i="11"/>
  <c r="U2910" i="11"/>
  <c r="R2910" i="11"/>
  <c r="Q2910" i="11"/>
  <c r="P2910" i="11"/>
  <c r="O2910" i="11"/>
  <c r="W2909" i="11"/>
  <c r="V2909" i="11"/>
  <c r="U2909" i="11"/>
  <c r="R2909" i="11"/>
  <c r="Q2909" i="11"/>
  <c r="P2909" i="11"/>
  <c r="O2909" i="11"/>
  <c r="W2908" i="11"/>
  <c r="V2908" i="11"/>
  <c r="U2908" i="11"/>
  <c r="R2908" i="11"/>
  <c r="Q2908" i="11"/>
  <c r="P2908" i="11"/>
  <c r="O2908" i="11"/>
  <c r="W2907" i="11"/>
  <c r="V2907" i="11"/>
  <c r="U2907" i="11"/>
  <c r="R2907" i="11"/>
  <c r="Q2907" i="11"/>
  <c r="P2907" i="11"/>
  <c r="O2907" i="11"/>
  <c r="W2906" i="11"/>
  <c r="V2906" i="11"/>
  <c r="U2906" i="11"/>
  <c r="R2906" i="11"/>
  <c r="Q2906" i="11"/>
  <c r="P2906" i="11"/>
  <c r="O2906" i="11"/>
  <c r="W2905" i="11"/>
  <c r="V2905" i="11"/>
  <c r="U2905" i="11"/>
  <c r="R2905" i="11"/>
  <c r="Q2905" i="11"/>
  <c r="P2905" i="11"/>
  <c r="O2905" i="11"/>
  <c r="W2904" i="11"/>
  <c r="V2904" i="11"/>
  <c r="U2904" i="11"/>
  <c r="R2904" i="11"/>
  <c r="Q2904" i="11"/>
  <c r="P2904" i="11"/>
  <c r="O2904" i="11"/>
  <c r="W2903" i="11"/>
  <c r="V2903" i="11"/>
  <c r="U2903" i="11"/>
  <c r="R2903" i="11"/>
  <c r="Q2903" i="11"/>
  <c r="P2903" i="11"/>
  <c r="O2903" i="11"/>
  <c r="W2902" i="11"/>
  <c r="V2902" i="11"/>
  <c r="U2902" i="11"/>
  <c r="R2902" i="11"/>
  <c r="Q2902" i="11"/>
  <c r="P2902" i="11"/>
  <c r="O2902" i="11"/>
  <c r="W2901" i="11"/>
  <c r="V2901" i="11"/>
  <c r="U2901" i="11"/>
  <c r="R2901" i="11"/>
  <c r="Q2901" i="11"/>
  <c r="P2901" i="11"/>
  <c r="O2901" i="11"/>
  <c r="W2900" i="11"/>
  <c r="V2900" i="11"/>
  <c r="U2900" i="11"/>
  <c r="R2900" i="11"/>
  <c r="Q2900" i="11"/>
  <c r="P2900" i="11"/>
  <c r="O2900" i="11"/>
  <c r="W2899" i="11"/>
  <c r="V2899" i="11"/>
  <c r="U2899" i="11"/>
  <c r="R2899" i="11"/>
  <c r="Q2899" i="11"/>
  <c r="P2899" i="11"/>
  <c r="O2899" i="11"/>
  <c r="W2898" i="11"/>
  <c r="V2898" i="11"/>
  <c r="U2898" i="11"/>
  <c r="R2898" i="11"/>
  <c r="Q2898" i="11"/>
  <c r="P2898" i="11"/>
  <c r="O2898" i="11"/>
  <c r="W2897" i="11"/>
  <c r="V2897" i="11"/>
  <c r="U2897" i="11"/>
  <c r="R2897" i="11"/>
  <c r="Q2897" i="11"/>
  <c r="P2897" i="11"/>
  <c r="O2897" i="11"/>
  <c r="W2896" i="11"/>
  <c r="V2896" i="11"/>
  <c r="U2896" i="11"/>
  <c r="R2896" i="11"/>
  <c r="Q2896" i="11"/>
  <c r="P2896" i="11"/>
  <c r="O2896" i="11"/>
  <c r="W2895" i="11"/>
  <c r="V2895" i="11"/>
  <c r="U2895" i="11"/>
  <c r="R2895" i="11"/>
  <c r="Q2895" i="11"/>
  <c r="P2895" i="11"/>
  <c r="O2895" i="11"/>
  <c r="W2894" i="11"/>
  <c r="V2894" i="11"/>
  <c r="U2894" i="11"/>
  <c r="R2894" i="11"/>
  <c r="Q2894" i="11"/>
  <c r="P2894" i="11"/>
  <c r="O2894" i="11"/>
  <c r="W2893" i="11"/>
  <c r="V2893" i="11"/>
  <c r="U2893" i="11"/>
  <c r="R2893" i="11"/>
  <c r="Q2893" i="11"/>
  <c r="P2893" i="11"/>
  <c r="O2893" i="11"/>
  <c r="W2892" i="11"/>
  <c r="V2892" i="11"/>
  <c r="U2892" i="11"/>
  <c r="R2892" i="11"/>
  <c r="Q2892" i="11"/>
  <c r="P2892" i="11"/>
  <c r="O2892" i="11"/>
  <c r="W2891" i="11"/>
  <c r="V2891" i="11"/>
  <c r="U2891" i="11"/>
  <c r="R2891" i="11"/>
  <c r="Q2891" i="11"/>
  <c r="P2891" i="11"/>
  <c r="O2891" i="11"/>
  <c r="W2890" i="11"/>
  <c r="V2890" i="11"/>
  <c r="U2890" i="11"/>
  <c r="R2890" i="11"/>
  <c r="Q2890" i="11"/>
  <c r="P2890" i="11"/>
  <c r="O2890" i="11"/>
  <c r="W2889" i="11"/>
  <c r="V2889" i="11"/>
  <c r="U2889" i="11"/>
  <c r="R2889" i="11"/>
  <c r="Q2889" i="11"/>
  <c r="P2889" i="11"/>
  <c r="O2889" i="11"/>
  <c r="W2888" i="11"/>
  <c r="V2888" i="11"/>
  <c r="U2888" i="11"/>
  <c r="R2888" i="11"/>
  <c r="Q2888" i="11"/>
  <c r="P2888" i="11"/>
  <c r="O2888" i="11"/>
  <c r="W2887" i="11"/>
  <c r="V2887" i="11"/>
  <c r="U2887" i="11"/>
  <c r="R2887" i="11"/>
  <c r="Q2887" i="11"/>
  <c r="P2887" i="11"/>
  <c r="O2887" i="11"/>
  <c r="W2886" i="11"/>
  <c r="V2886" i="11"/>
  <c r="U2886" i="11"/>
  <c r="R2886" i="11"/>
  <c r="Q2886" i="11"/>
  <c r="P2886" i="11"/>
  <c r="O2886" i="11"/>
  <c r="W2885" i="11"/>
  <c r="V2885" i="11"/>
  <c r="U2885" i="11"/>
  <c r="R2885" i="11"/>
  <c r="Q2885" i="11"/>
  <c r="P2885" i="11"/>
  <c r="O2885" i="11"/>
  <c r="W2884" i="11"/>
  <c r="V2884" i="11"/>
  <c r="U2884" i="11"/>
  <c r="R2884" i="11"/>
  <c r="Q2884" i="11"/>
  <c r="P2884" i="11"/>
  <c r="O2884" i="11"/>
  <c r="W2883" i="11"/>
  <c r="V2883" i="11"/>
  <c r="U2883" i="11"/>
  <c r="R2883" i="11"/>
  <c r="Q2883" i="11"/>
  <c r="P2883" i="11"/>
  <c r="O2883" i="11"/>
  <c r="W2882" i="11"/>
  <c r="V2882" i="11"/>
  <c r="U2882" i="11"/>
  <c r="R2882" i="11"/>
  <c r="Q2882" i="11"/>
  <c r="P2882" i="11"/>
  <c r="O2882" i="11"/>
  <c r="W2881" i="11"/>
  <c r="V2881" i="11"/>
  <c r="U2881" i="11"/>
  <c r="R2881" i="11"/>
  <c r="Q2881" i="11"/>
  <c r="P2881" i="11"/>
  <c r="O2881" i="11"/>
  <c r="W2880" i="11"/>
  <c r="V2880" i="11"/>
  <c r="U2880" i="11"/>
  <c r="R2880" i="11"/>
  <c r="Q2880" i="11"/>
  <c r="P2880" i="11"/>
  <c r="O2880" i="11"/>
  <c r="W2879" i="11"/>
  <c r="V2879" i="11"/>
  <c r="U2879" i="11"/>
  <c r="R2879" i="11"/>
  <c r="Q2879" i="11"/>
  <c r="P2879" i="11"/>
  <c r="O2879" i="11"/>
  <c r="W2878" i="11"/>
  <c r="V2878" i="11"/>
  <c r="U2878" i="11"/>
  <c r="R2878" i="11"/>
  <c r="Q2878" i="11"/>
  <c r="P2878" i="11"/>
  <c r="O2878" i="11"/>
  <c r="W2877" i="11"/>
  <c r="V2877" i="11"/>
  <c r="U2877" i="11"/>
  <c r="R2877" i="11"/>
  <c r="Q2877" i="11"/>
  <c r="P2877" i="11"/>
  <c r="O2877" i="11"/>
  <c r="W2876" i="11"/>
  <c r="V2876" i="11"/>
  <c r="U2876" i="11"/>
  <c r="R2876" i="11"/>
  <c r="Q2876" i="11"/>
  <c r="P2876" i="11"/>
  <c r="O2876" i="11"/>
  <c r="W2875" i="11"/>
  <c r="V2875" i="11"/>
  <c r="U2875" i="11"/>
  <c r="R2875" i="11"/>
  <c r="Q2875" i="11"/>
  <c r="P2875" i="11"/>
  <c r="O2875" i="11"/>
  <c r="W2874" i="11"/>
  <c r="V2874" i="11"/>
  <c r="U2874" i="11"/>
  <c r="R2874" i="11"/>
  <c r="Q2874" i="11"/>
  <c r="P2874" i="11"/>
  <c r="O2874" i="11"/>
  <c r="W2873" i="11"/>
  <c r="V2873" i="11"/>
  <c r="U2873" i="11"/>
  <c r="R2873" i="11"/>
  <c r="Q2873" i="11"/>
  <c r="P2873" i="11"/>
  <c r="O2873" i="11"/>
  <c r="W2872" i="11"/>
  <c r="V2872" i="11"/>
  <c r="U2872" i="11"/>
  <c r="R2872" i="11"/>
  <c r="Q2872" i="11"/>
  <c r="P2872" i="11"/>
  <c r="O2872" i="11"/>
  <c r="W2871" i="11"/>
  <c r="V2871" i="11"/>
  <c r="U2871" i="11"/>
  <c r="R2871" i="11"/>
  <c r="Q2871" i="11"/>
  <c r="P2871" i="11"/>
  <c r="O2871" i="11"/>
  <c r="W2870" i="11"/>
  <c r="V2870" i="11"/>
  <c r="U2870" i="11"/>
  <c r="R2870" i="11"/>
  <c r="Q2870" i="11"/>
  <c r="P2870" i="11"/>
  <c r="O2870" i="11"/>
  <c r="W2869" i="11"/>
  <c r="V2869" i="11"/>
  <c r="U2869" i="11"/>
  <c r="R2869" i="11"/>
  <c r="Q2869" i="11"/>
  <c r="P2869" i="11"/>
  <c r="O2869" i="11"/>
  <c r="W2868" i="11"/>
  <c r="V2868" i="11"/>
  <c r="U2868" i="11"/>
  <c r="R2868" i="11"/>
  <c r="Q2868" i="11"/>
  <c r="P2868" i="11"/>
  <c r="O2868" i="11"/>
  <c r="W2867" i="11"/>
  <c r="V2867" i="11"/>
  <c r="U2867" i="11"/>
  <c r="R2867" i="11"/>
  <c r="Q2867" i="11"/>
  <c r="P2867" i="11"/>
  <c r="O2867" i="11"/>
  <c r="W2866" i="11"/>
  <c r="V2866" i="11"/>
  <c r="U2866" i="11"/>
  <c r="R2866" i="11"/>
  <c r="Q2866" i="11"/>
  <c r="P2866" i="11"/>
  <c r="O2866" i="11"/>
  <c r="W2865" i="11"/>
  <c r="V2865" i="11"/>
  <c r="U2865" i="11"/>
  <c r="R2865" i="11"/>
  <c r="Q2865" i="11"/>
  <c r="P2865" i="11"/>
  <c r="O2865" i="11"/>
  <c r="W2864" i="11"/>
  <c r="V2864" i="11"/>
  <c r="U2864" i="11"/>
  <c r="R2864" i="11"/>
  <c r="Q2864" i="11"/>
  <c r="P2864" i="11"/>
  <c r="O2864" i="11"/>
  <c r="W2863" i="11"/>
  <c r="V2863" i="11"/>
  <c r="U2863" i="11"/>
  <c r="R2863" i="11"/>
  <c r="Q2863" i="11"/>
  <c r="P2863" i="11"/>
  <c r="O2863" i="11"/>
  <c r="W2862" i="11"/>
  <c r="V2862" i="11"/>
  <c r="U2862" i="11"/>
  <c r="R2862" i="11"/>
  <c r="Q2862" i="11"/>
  <c r="P2862" i="11"/>
  <c r="O2862" i="11"/>
  <c r="W2861" i="11"/>
  <c r="V2861" i="11"/>
  <c r="U2861" i="11"/>
  <c r="R2861" i="11"/>
  <c r="Q2861" i="11"/>
  <c r="P2861" i="11"/>
  <c r="O2861" i="11"/>
  <c r="W2860" i="11"/>
  <c r="V2860" i="11"/>
  <c r="U2860" i="11"/>
  <c r="R2860" i="11"/>
  <c r="Q2860" i="11"/>
  <c r="P2860" i="11"/>
  <c r="O2860" i="11"/>
  <c r="W2859" i="11"/>
  <c r="V2859" i="11"/>
  <c r="U2859" i="11"/>
  <c r="R2859" i="11"/>
  <c r="Q2859" i="11"/>
  <c r="P2859" i="11"/>
  <c r="O2859" i="11"/>
  <c r="W2858" i="11"/>
  <c r="V2858" i="11"/>
  <c r="U2858" i="11"/>
  <c r="R2858" i="11"/>
  <c r="Q2858" i="11"/>
  <c r="P2858" i="11"/>
  <c r="O2858" i="11"/>
  <c r="W2857" i="11"/>
  <c r="V2857" i="11"/>
  <c r="U2857" i="11"/>
  <c r="R2857" i="11"/>
  <c r="Q2857" i="11"/>
  <c r="P2857" i="11"/>
  <c r="O2857" i="11"/>
  <c r="W2856" i="11"/>
  <c r="V2856" i="11"/>
  <c r="U2856" i="11"/>
  <c r="R2856" i="11"/>
  <c r="Q2856" i="11"/>
  <c r="P2856" i="11"/>
  <c r="O2856" i="11"/>
  <c r="W2855" i="11"/>
  <c r="V2855" i="11"/>
  <c r="U2855" i="11"/>
  <c r="R2855" i="11"/>
  <c r="Q2855" i="11"/>
  <c r="P2855" i="11"/>
  <c r="O2855" i="11"/>
  <c r="W2854" i="11"/>
  <c r="V2854" i="11"/>
  <c r="U2854" i="11"/>
  <c r="R2854" i="11"/>
  <c r="Q2854" i="11"/>
  <c r="P2854" i="11"/>
  <c r="O2854" i="11"/>
  <c r="W2853" i="11"/>
  <c r="V2853" i="11"/>
  <c r="U2853" i="11"/>
  <c r="R2853" i="11"/>
  <c r="Q2853" i="11"/>
  <c r="P2853" i="11"/>
  <c r="O2853" i="11"/>
  <c r="W2852" i="11"/>
  <c r="V2852" i="11"/>
  <c r="U2852" i="11"/>
  <c r="R2852" i="11"/>
  <c r="Q2852" i="11"/>
  <c r="P2852" i="11"/>
  <c r="O2852" i="11"/>
  <c r="W2851" i="11"/>
  <c r="V2851" i="11"/>
  <c r="U2851" i="11"/>
  <c r="R2851" i="11"/>
  <c r="Q2851" i="11"/>
  <c r="P2851" i="11"/>
  <c r="O2851" i="11"/>
  <c r="W2850" i="11"/>
  <c r="V2850" i="11"/>
  <c r="U2850" i="11"/>
  <c r="R2850" i="11"/>
  <c r="Q2850" i="11"/>
  <c r="P2850" i="11"/>
  <c r="O2850" i="11"/>
  <c r="W2849" i="11"/>
  <c r="V2849" i="11"/>
  <c r="U2849" i="11"/>
  <c r="R2849" i="11"/>
  <c r="Q2849" i="11"/>
  <c r="P2849" i="11"/>
  <c r="O2849" i="11"/>
  <c r="W2848" i="11"/>
  <c r="V2848" i="11"/>
  <c r="U2848" i="11"/>
  <c r="R2848" i="11"/>
  <c r="Q2848" i="11"/>
  <c r="P2848" i="11"/>
  <c r="O2848" i="11"/>
  <c r="W2847" i="11"/>
  <c r="V2847" i="11"/>
  <c r="U2847" i="11"/>
  <c r="R2847" i="11"/>
  <c r="Q2847" i="11"/>
  <c r="P2847" i="11"/>
  <c r="O2847" i="11"/>
  <c r="W2846" i="11"/>
  <c r="V2846" i="11"/>
  <c r="U2846" i="11"/>
  <c r="R2846" i="11"/>
  <c r="Q2846" i="11"/>
  <c r="P2846" i="11"/>
  <c r="O2846" i="11"/>
  <c r="W2845" i="11"/>
  <c r="V2845" i="11"/>
  <c r="U2845" i="11"/>
  <c r="R2845" i="11"/>
  <c r="Q2845" i="11"/>
  <c r="P2845" i="11"/>
  <c r="O2845" i="11"/>
  <c r="W2844" i="11"/>
  <c r="V2844" i="11"/>
  <c r="U2844" i="11"/>
  <c r="R2844" i="11"/>
  <c r="Q2844" i="11"/>
  <c r="P2844" i="11"/>
  <c r="O2844" i="11"/>
  <c r="W2843" i="11"/>
  <c r="V2843" i="11"/>
  <c r="U2843" i="11"/>
  <c r="R2843" i="11"/>
  <c r="Q2843" i="11"/>
  <c r="P2843" i="11"/>
  <c r="O2843" i="11"/>
  <c r="W2842" i="11"/>
  <c r="V2842" i="11"/>
  <c r="U2842" i="11"/>
  <c r="R2842" i="11"/>
  <c r="Q2842" i="11"/>
  <c r="P2842" i="11"/>
  <c r="O2842" i="11"/>
  <c r="W2841" i="11"/>
  <c r="V2841" i="11"/>
  <c r="U2841" i="11"/>
  <c r="R2841" i="11"/>
  <c r="Q2841" i="11"/>
  <c r="P2841" i="11"/>
  <c r="O2841" i="11"/>
  <c r="W2840" i="11"/>
  <c r="V2840" i="11"/>
  <c r="U2840" i="11"/>
  <c r="R2840" i="11"/>
  <c r="Q2840" i="11"/>
  <c r="P2840" i="11"/>
  <c r="O2840" i="11"/>
  <c r="W2839" i="11"/>
  <c r="V2839" i="11"/>
  <c r="U2839" i="11"/>
  <c r="R2839" i="11"/>
  <c r="Q2839" i="11"/>
  <c r="P2839" i="11"/>
  <c r="O2839" i="11"/>
  <c r="W2838" i="11"/>
  <c r="V2838" i="11"/>
  <c r="U2838" i="11"/>
  <c r="R2838" i="11"/>
  <c r="Q2838" i="11"/>
  <c r="P2838" i="11"/>
  <c r="O2838" i="11"/>
  <c r="W2837" i="11"/>
  <c r="V2837" i="11"/>
  <c r="U2837" i="11"/>
  <c r="R2837" i="11"/>
  <c r="Q2837" i="11"/>
  <c r="P2837" i="11"/>
  <c r="O2837" i="11"/>
  <c r="W2836" i="11"/>
  <c r="V2836" i="11"/>
  <c r="U2836" i="11"/>
  <c r="R2836" i="11"/>
  <c r="Q2836" i="11"/>
  <c r="P2836" i="11"/>
  <c r="O2836" i="11"/>
  <c r="W2835" i="11"/>
  <c r="V2835" i="11"/>
  <c r="U2835" i="11"/>
  <c r="R2835" i="11"/>
  <c r="Q2835" i="11"/>
  <c r="P2835" i="11"/>
  <c r="O2835" i="11"/>
  <c r="W2834" i="11"/>
  <c r="V2834" i="11"/>
  <c r="U2834" i="11"/>
  <c r="R2834" i="11"/>
  <c r="Q2834" i="11"/>
  <c r="P2834" i="11"/>
  <c r="O2834" i="11"/>
  <c r="W2833" i="11"/>
  <c r="V2833" i="11"/>
  <c r="U2833" i="11"/>
  <c r="R2833" i="11"/>
  <c r="Q2833" i="11"/>
  <c r="P2833" i="11"/>
  <c r="O2833" i="11"/>
  <c r="W2832" i="11"/>
  <c r="V2832" i="11"/>
  <c r="U2832" i="11"/>
  <c r="R2832" i="11"/>
  <c r="Q2832" i="11"/>
  <c r="P2832" i="11"/>
  <c r="O2832" i="11"/>
  <c r="W2831" i="11"/>
  <c r="V2831" i="11"/>
  <c r="U2831" i="11"/>
  <c r="R2831" i="11"/>
  <c r="Q2831" i="11"/>
  <c r="P2831" i="11"/>
  <c r="O2831" i="11"/>
  <c r="W2830" i="11"/>
  <c r="V2830" i="11"/>
  <c r="U2830" i="11"/>
  <c r="R2830" i="11"/>
  <c r="Q2830" i="11"/>
  <c r="P2830" i="11"/>
  <c r="O2830" i="11"/>
  <c r="W2829" i="11"/>
  <c r="V2829" i="11"/>
  <c r="U2829" i="11"/>
  <c r="R2829" i="11"/>
  <c r="Q2829" i="11"/>
  <c r="P2829" i="11"/>
  <c r="O2829" i="11"/>
  <c r="W2828" i="11"/>
  <c r="V2828" i="11"/>
  <c r="U2828" i="11"/>
  <c r="R2828" i="11"/>
  <c r="Q2828" i="11"/>
  <c r="P2828" i="11"/>
  <c r="O2828" i="11"/>
  <c r="W2827" i="11"/>
  <c r="V2827" i="11"/>
  <c r="U2827" i="11"/>
  <c r="R2827" i="11"/>
  <c r="Q2827" i="11"/>
  <c r="P2827" i="11"/>
  <c r="O2827" i="11"/>
  <c r="W2826" i="11"/>
  <c r="V2826" i="11"/>
  <c r="U2826" i="11"/>
  <c r="R2826" i="11"/>
  <c r="Q2826" i="11"/>
  <c r="P2826" i="11"/>
  <c r="O2826" i="11"/>
  <c r="W2825" i="11"/>
  <c r="V2825" i="11"/>
  <c r="U2825" i="11"/>
  <c r="R2825" i="11"/>
  <c r="Q2825" i="11"/>
  <c r="P2825" i="11"/>
  <c r="O2825" i="11"/>
  <c r="W2824" i="11"/>
  <c r="V2824" i="11"/>
  <c r="U2824" i="11"/>
  <c r="R2824" i="11"/>
  <c r="Q2824" i="11"/>
  <c r="P2824" i="11"/>
  <c r="O2824" i="11"/>
  <c r="W2823" i="11"/>
  <c r="V2823" i="11"/>
  <c r="U2823" i="11"/>
  <c r="R2823" i="11"/>
  <c r="Q2823" i="11"/>
  <c r="P2823" i="11"/>
  <c r="O2823" i="11"/>
  <c r="W2822" i="11"/>
  <c r="V2822" i="11"/>
  <c r="U2822" i="11"/>
  <c r="R2822" i="11"/>
  <c r="Q2822" i="11"/>
  <c r="P2822" i="11"/>
  <c r="O2822" i="11"/>
  <c r="W2821" i="11"/>
  <c r="V2821" i="11"/>
  <c r="U2821" i="11"/>
  <c r="R2821" i="11"/>
  <c r="Q2821" i="11"/>
  <c r="P2821" i="11"/>
  <c r="O2821" i="11"/>
  <c r="W2820" i="11"/>
  <c r="V2820" i="11"/>
  <c r="U2820" i="11"/>
  <c r="R2820" i="11"/>
  <c r="Q2820" i="11"/>
  <c r="P2820" i="11"/>
  <c r="O2820" i="11"/>
  <c r="W2819" i="11"/>
  <c r="V2819" i="11"/>
  <c r="U2819" i="11"/>
  <c r="R2819" i="11"/>
  <c r="Q2819" i="11"/>
  <c r="P2819" i="11"/>
  <c r="O2819" i="11"/>
  <c r="W2818" i="11"/>
  <c r="V2818" i="11"/>
  <c r="U2818" i="11"/>
  <c r="R2818" i="11"/>
  <c r="Q2818" i="11"/>
  <c r="P2818" i="11"/>
  <c r="O2818" i="11"/>
  <c r="W2817" i="11"/>
  <c r="V2817" i="11"/>
  <c r="U2817" i="11"/>
  <c r="R2817" i="11"/>
  <c r="Q2817" i="11"/>
  <c r="P2817" i="11"/>
  <c r="O2817" i="11"/>
  <c r="W2816" i="11"/>
  <c r="V2816" i="11"/>
  <c r="U2816" i="11"/>
  <c r="R2816" i="11"/>
  <c r="Q2816" i="11"/>
  <c r="P2816" i="11"/>
  <c r="O2816" i="11"/>
  <c r="W2815" i="11"/>
  <c r="V2815" i="11"/>
  <c r="U2815" i="11"/>
  <c r="R2815" i="11"/>
  <c r="Q2815" i="11"/>
  <c r="P2815" i="11"/>
  <c r="O2815" i="11"/>
  <c r="W2814" i="11"/>
  <c r="V2814" i="11"/>
  <c r="U2814" i="11"/>
  <c r="R2814" i="11"/>
  <c r="Q2814" i="11"/>
  <c r="P2814" i="11"/>
  <c r="O2814" i="11"/>
  <c r="W2813" i="11"/>
  <c r="V2813" i="11"/>
  <c r="U2813" i="11"/>
  <c r="R2813" i="11"/>
  <c r="Q2813" i="11"/>
  <c r="P2813" i="11"/>
  <c r="O2813" i="11"/>
  <c r="W2812" i="11"/>
  <c r="V2812" i="11"/>
  <c r="U2812" i="11"/>
  <c r="R2812" i="11"/>
  <c r="Q2812" i="11"/>
  <c r="P2812" i="11"/>
  <c r="O2812" i="11"/>
  <c r="W2811" i="11"/>
  <c r="V2811" i="11"/>
  <c r="U2811" i="11"/>
  <c r="R2811" i="11"/>
  <c r="Q2811" i="11"/>
  <c r="P2811" i="11"/>
  <c r="O2811" i="11"/>
  <c r="W2810" i="11"/>
  <c r="V2810" i="11"/>
  <c r="U2810" i="11"/>
  <c r="R2810" i="11"/>
  <c r="Q2810" i="11"/>
  <c r="P2810" i="11"/>
  <c r="O2810" i="11"/>
  <c r="W2809" i="11"/>
  <c r="V2809" i="11"/>
  <c r="U2809" i="11"/>
  <c r="R2809" i="11"/>
  <c r="Q2809" i="11"/>
  <c r="P2809" i="11"/>
  <c r="O2809" i="11"/>
  <c r="W2808" i="11"/>
  <c r="V2808" i="11"/>
  <c r="U2808" i="11"/>
  <c r="R2808" i="11"/>
  <c r="Q2808" i="11"/>
  <c r="P2808" i="11"/>
  <c r="O2808" i="11"/>
  <c r="W2807" i="11"/>
  <c r="V2807" i="11"/>
  <c r="U2807" i="11"/>
  <c r="R2807" i="11"/>
  <c r="Q2807" i="11"/>
  <c r="P2807" i="11"/>
  <c r="O2807" i="11"/>
  <c r="W2806" i="11"/>
  <c r="V2806" i="11"/>
  <c r="U2806" i="11"/>
  <c r="R2806" i="11"/>
  <c r="Q2806" i="11"/>
  <c r="P2806" i="11"/>
  <c r="O2806" i="11"/>
  <c r="W2805" i="11"/>
  <c r="V2805" i="11"/>
  <c r="U2805" i="11"/>
  <c r="R2805" i="11"/>
  <c r="Q2805" i="11"/>
  <c r="P2805" i="11"/>
  <c r="O2805" i="11"/>
  <c r="W2804" i="11"/>
  <c r="V2804" i="11"/>
  <c r="U2804" i="11"/>
  <c r="R2804" i="11"/>
  <c r="Q2804" i="11"/>
  <c r="P2804" i="11"/>
  <c r="O2804" i="11"/>
  <c r="W2803" i="11"/>
  <c r="V2803" i="11"/>
  <c r="U2803" i="11"/>
  <c r="R2803" i="11"/>
  <c r="Q2803" i="11"/>
  <c r="P2803" i="11"/>
  <c r="O2803" i="11"/>
  <c r="W2802" i="11"/>
  <c r="V2802" i="11"/>
  <c r="U2802" i="11"/>
  <c r="R2802" i="11"/>
  <c r="Q2802" i="11"/>
  <c r="P2802" i="11"/>
  <c r="O2802" i="11"/>
  <c r="W2801" i="11"/>
  <c r="V2801" i="11"/>
  <c r="U2801" i="11"/>
  <c r="R2801" i="11"/>
  <c r="Q2801" i="11"/>
  <c r="P2801" i="11"/>
  <c r="O2801" i="11"/>
  <c r="W2800" i="11"/>
  <c r="V2800" i="11"/>
  <c r="U2800" i="11"/>
  <c r="R2800" i="11"/>
  <c r="Q2800" i="11"/>
  <c r="P2800" i="11"/>
  <c r="O2800" i="11"/>
  <c r="W2799" i="11"/>
  <c r="V2799" i="11"/>
  <c r="U2799" i="11"/>
  <c r="R2799" i="11"/>
  <c r="Q2799" i="11"/>
  <c r="P2799" i="11"/>
  <c r="O2799" i="11"/>
  <c r="W2798" i="11"/>
  <c r="V2798" i="11"/>
  <c r="U2798" i="11"/>
  <c r="R2798" i="11"/>
  <c r="Q2798" i="11"/>
  <c r="P2798" i="11"/>
  <c r="O2798" i="11"/>
  <c r="W2797" i="11"/>
  <c r="V2797" i="11"/>
  <c r="U2797" i="11"/>
  <c r="R2797" i="11"/>
  <c r="Q2797" i="11"/>
  <c r="P2797" i="11"/>
  <c r="O2797" i="11"/>
  <c r="W2796" i="11"/>
  <c r="V2796" i="11"/>
  <c r="U2796" i="11"/>
  <c r="R2796" i="11"/>
  <c r="Q2796" i="11"/>
  <c r="P2796" i="11"/>
  <c r="O2796" i="11"/>
  <c r="W2795" i="11"/>
  <c r="V2795" i="11"/>
  <c r="U2795" i="11"/>
  <c r="R2795" i="11"/>
  <c r="Q2795" i="11"/>
  <c r="P2795" i="11"/>
  <c r="O2795" i="11"/>
  <c r="W2794" i="11"/>
  <c r="V2794" i="11"/>
  <c r="U2794" i="11"/>
  <c r="R2794" i="11"/>
  <c r="Q2794" i="11"/>
  <c r="P2794" i="11"/>
  <c r="O2794" i="11"/>
  <c r="W2793" i="11"/>
  <c r="V2793" i="11"/>
  <c r="U2793" i="11"/>
  <c r="R2793" i="11"/>
  <c r="Q2793" i="11"/>
  <c r="P2793" i="11"/>
  <c r="O2793" i="11"/>
  <c r="W2792" i="11"/>
  <c r="V2792" i="11"/>
  <c r="U2792" i="11"/>
  <c r="R2792" i="11"/>
  <c r="Q2792" i="11"/>
  <c r="P2792" i="11"/>
  <c r="O2792" i="11"/>
  <c r="W2791" i="11"/>
  <c r="V2791" i="11"/>
  <c r="U2791" i="11"/>
  <c r="R2791" i="11"/>
  <c r="Q2791" i="11"/>
  <c r="P2791" i="11"/>
  <c r="O2791" i="11"/>
  <c r="W2790" i="11"/>
  <c r="V2790" i="11"/>
  <c r="U2790" i="11"/>
  <c r="R2790" i="11"/>
  <c r="Q2790" i="11"/>
  <c r="P2790" i="11"/>
  <c r="O2790" i="11"/>
  <c r="W2789" i="11"/>
  <c r="V2789" i="11"/>
  <c r="U2789" i="11"/>
  <c r="R2789" i="11"/>
  <c r="Q2789" i="11"/>
  <c r="P2789" i="11"/>
  <c r="O2789" i="11"/>
  <c r="W2788" i="11"/>
  <c r="V2788" i="11"/>
  <c r="U2788" i="11"/>
  <c r="R2788" i="11"/>
  <c r="Q2788" i="11"/>
  <c r="P2788" i="11"/>
  <c r="O2788" i="11"/>
  <c r="W2787" i="11"/>
  <c r="V2787" i="11"/>
  <c r="U2787" i="11"/>
  <c r="R2787" i="11"/>
  <c r="Q2787" i="11"/>
  <c r="P2787" i="11"/>
  <c r="O2787" i="11"/>
  <c r="W2786" i="11"/>
  <c r="V2786" i="11"/>
  <c r="U2786" i="11"/>
  <c r="R2786" i="11"/>
  <c r="Q2786" i="11"/>
  <c r="P2786" i="11"/>
  <c r="O2786" i="11"/>
  <c r="W2785" i="11"/>
  <c r="V2785" i="11"/>
  <c r="U2785" i="11"/>
  <c r="R2785" i="11"/>
  <c r="Q2785" i="11"/>
  <c r="P2785" i="11"/>
  <c r="O2785" i="11"/>
  <c r="W2784" i="11"/>
  <c r="V2784" i="11"/>
  <c r="U2784" i="11"/>
  <c r="R2784" i="11"/>
  <c r="Q2784" i="11"/>
  <c r="P2784" i="11"/>
  <c r="O2784" i="11"/>
  <c r="W2783" i="11"/>
  <c r="V2783" i="11"/>
  <c r="U2783" i="11"/>
  <c r="R2783" i="11"/>
  <c r="Q2783" i="11"/>
  <c r="P2783" i="11"/>
  <c r="O2783" i="11"/>
  <c r="W2782" i="11"/>
  <c r="V2782" i="11"/>
  <c r="U2782" i="11"/>
  <c r="R2782" i="11"/>
  <c r="Q2782" i="11"/>
  <c r="P2782" i="11"/>
  <c r="O2782" i="11"/>
  <c r="W2781" i="11"/>
  <c r="V2781" i="11"/>
  <c r="U2781" i="11"/>
  <c r="R2781" i="11"/>
  <c r="Q2781" i="11"/>
  <c r="P2781" i="11"/>
  <c r="O2781" i="11"/>
  <c r="W2780" i="11"/>
  <c r="V2780" i="11"/>
  <c r="U2780" i="11"/>
  <c r="R2780" i="11"/>
  <c r="Q2780" i="11"/>
  <c r="P2780" i="11"/>
  <c r="O2780" i="11"/>
  <c r="W2779" i="11"/>
  <c r="V2779" i="11"/>
  <c r="U2779" i="11"/>
  <c r="R2779" i="11"/>
  <c r="Q2779" i="11"/>
  <c r="P2779" i="11"/>
  <c r="O2779" i="11"/>
  <c r="W2778" i="11"/>
  <c r="V2778" i="11"/>
  <c r="U2778" i="11"/>
  <c r="R2778" i="11"/>
  <c r="Q2778" i="11"/>
  <c r="P2778" i="11"/>
  <c r="O2778" i="11"/>
  <c r="W2777" i="11"/>
  <c r="V2777" i="11"/>
  <c r="U2777" i="11"/>
  <c r="R2777" i="11"/>
  <c r="Q2777" i="11"/>
  <c r="P2777" i="11"/>
  <c r="O2777" i="11"/>
  <c r="W2776" i="11"/>
  <c r="V2776" i="11"/>
  <c r="U2776" i="11"/>
  <c r="R2776" i="11"/>
  <c r="Q2776" i="11"/>
  <c r="P2776" i="11"/>
  <c r="O2776" i="11"/>
  <c r="W2775" i="11"/>
  <c r="V2775" i="11"/>
  <c r="U2775" i="11"/>
  <c r="R2775" i="11"/>
  <c r="Q2775" i="11"/>
  <c r="P2775" i="11"/>
  <c r="O2775" i="11"/>
  <c r="W2774" i="11"/>
  <c r="V2774" i="11"/>
  <c r="U2774" i="11"/>
  <c r="R2774" i="11"/>
  <c r="Q2774" i="11"/>
  <c r="P2774" i="11"/>
  <c r="O2774" i="11"/>
  <c r="W2773" i="11"/>
  <c r="V2773" i="11"/>
  <c r="U2773" i="11"/>
  <c r="R2773" i="11"/>
  <c r="Q2773" i="11"/>
  <c r="P2773" i="11"/>
  <c r="O2773" i="11"/>
  <c r="W2772" i="11"/>
  <c r="V2772" i="11"/>
  <c r="U2772" i="11"/>
  <c r="R2772" i="11"/>
  <c r="Q2772" i="11"/>
  <c r="P2772" i="11"/>
  <c r="O2772" i="11"/>
  <c r="W2771" i="11"/>
  <c r="V2771" i="11"/>
  <c r="U2771" i="11"/>
  <c r="R2771" i="11"/>
  <c r="Q2771" i="11"/>
  <c r="P2771" i="11"/>
  <c r="O2771" i="11"/>
  <c r="W2770" i="11"/>
  <c r="V2770" i="11"/>
  <c r="U2770" i="11"/>
  <c r="R2770" i="11"/>
  <c r="Q2770" i="11"/>
  <c r="P2770" i="11"/>
  <c r="O2770" i="11"/>
  <c r="W2769" i="11"/>
  <c r="V2769" i="11"/>
  <c r="U2769" i="11"/>
  <c r="R2769" i="11"/>
  <c r="Q2769" i="11"/>
  <c r="P2769" i="11"/>
  <c r="O2769" i="11"/>
  <c r="W2768" i="11"/>
  <c r="V2768" i="11"/>
  <c r="U2768" i="11"/>
  <c r="R2768" i="11"/>
  <c r="Q2768" i="11"/>
  <c r="P2768" i="11"/>
  <c r="O2768" i="11"/>
  <c r="W2767" i="11"/>
  <c r="V2767" i="11"/>
  <c r="U2767" i="11"/>
  <c r="R2767" i="11"/>
  <c r="Q2767" i="11"/>
  <c r="P2767" i="11"/>
  <c r="O2767" i="11"/>
  <c r="W2766" i="11"/>
  <c r="V2766" i="11"/>
  <c r="U2766" i="11"/>
  <c r="R2766" i="11"/>
  <c r="Q2766" i="11"/>
  <c r="P2766" i="11"/>
  <c r="O2766" i="11"/>
  <c r="W2765" i="11"/>
  <c r="V2765" i="11"/>
  <c r="U2765" i="11"/>
  <c r="R2765" i="11"/>
  <c r="Q2765" i="11"/>
  <c r="P2765" i="11"/>
  <c r="O2765" i="11"/>
  <c r="W2764" i="11"/>
  <c r="V2764" i="11"/>
  <c r="U2764" i="11"/>
  <c r="R2764" i="11"/>
  <c r="Q2764" i="11"/>
  <c r="P2764" i="11"/>
  <c r="O2764" i="11"/>
  <c r="W2763" i="11"/>
  <c r="V2763" i="11"/>
  <c r="U2763" i="11"/>
  <c r="R2763" i="11"/>
  <c r="Q2763" i="11"/>
  <c r="P2763" i="11"/>
  <c r="O2763" i="11"/>
  <c r="W2762" i="11"/>
  <c r="V2762" i="11"/>
  <c r="U2762" i="11"/>
  <c r="R2762" i="11"/>
  <c r="Q2762" i="11"/>
  <c r="P2762" i="11"/>
  <c r="O2762" i="11"/>
  <c r="W2761" i="11"/>
  <c r="V2761" i="11"/>
  <c r="U2761" i="11"/>
  <c r="R2761" i="11"/>
  <c r="Q2761" i="11"/>
  <c r="P2761" i="11"/>
  <c r="O2761" i="11"/>
  <c r="W2760" i="11"/>
  <c r="V2760" i="11"/>
  <c r="U2760" i="11"/>
  <c r="R2760" i="11"/>
  <c r="Q2760" i="11"/>
  <c r="P2760" i="11"/>
  <c r="O2760" i="11"/>
  <c r="W2759" i="11"/>
  <c r="V2759" i="11"/>
  <c r="U2759" i="11"/>
  <c r="R2759" i="11"/>
  <c r="Q2759" i="11"/>
  <c r="P2759" i="11"/>
  <c r="O2759" i="11"/>
  <c r="W2758" i="11"/>
  <c r="V2758" i="11"/>
  <c r="U2758" i="11"/>
  <c r="R2758" i="11"/>
  <c r="Q2758" i="11"/>
  <c r="P2758" i="11"/>
  <c r="O2758" i="11"/>
  <c r="W2757" i="11"/>
  <c r="V2757" i="11"/>
  <c r="U2757" i="11"/>
  <c r="R2757" i="11"/>
  <c r="Q2757" i="11"/>
  <c r="P2757" i="11"/>
  <c r="O2757" i="11"/>
  <c r="W2756" i="11"/>
  <c r="V2756" i="11"/>
  <c r="U2756" i="11"/>
  <c r="R2756" i="11"/>
  <c r="Q2756" i="11"/>
  <c r="P2756" i="11"/>
  <c r="O2756" i="11"/>
  <c r="W2755" i="11"/>
  <c r="V2755" i="11"/>
  <c r="U2755" i="11"/>
  <c r="R2755" i="11"/>
  <c r="Q2755" i="11"/>
  <c r="P2755" i="11"/>
  <c r="O2755" i="11"/>
  <c r="W2754" i="11"/>
  <c r="V2754" i="11"/>
  <c r="U2754" i="11"/>
  <c r="R2754" i="11"/>
  <c r="Q2754" i="11"/>
  <c r="P2754" i="11"/>
  <c r="O2754" i="11"/>
  <c r="W2753" i="11"/>
  <c r="V2753" i="11"/>
  <c r="U2753" i="11"/>
  <c r="R2753" i="11"/>
  <c r="Q2753" i="11"/>
  <c r="P2753" i="11"/>
  <c r="O2753" i="11"/>
  <c r="W2752" i="11"/>
  <c r="V2752" i="11"/>
  <c r="U2752" i="11"/>
  <c r="R2752" i="11"/>
  <c r="Q2752" i="11"/>
  <c r="P2752" i="11"/>
  <c r="O2752" i="11"/>
  <c r="W2751" i="11"/>
  <c r="V2751" i="11"/>
  <c r="U2751" i="11"/>
  <c r="R2751" i="11"/>
  <c r="Q2751" i="11"/>
  <c r="P2751" i="11"/>
  <c r="O2751" i="11"/>
  <c r="W2750" i="11"/>
  <c r="V2750" i="11"/>
  <c r="U2750" i="11"/>
  <c r="R2750" i="11"/>
  <c r="Q2750" i="11"/>
  <c r="P2750" i="11"/>
  <c r="O2750" i="11"/>
  <c r="W2749" i="11"/>
  <c r="V2749" i="11"/>
  <c r="U2749" i="11"/>
  <c r="R2749" i="11"/>
  <c r="Q2749" i="11"/>
  <c r="P2749" i="11"/>
  <c r="O2749" i="11"/>
  <c r="W2748" i="11"/>
  <c r="V2748" i="11"/>
  <c r="U2748" i="11"/>
  <c r="R2748" i="11"/>
  <c r="Q2748" i="11"/>
  <c r="P2748" i="11"/>
  <c r="O2748" i="11"/>
  <c r="W2747" i="11"/>
  <c r="V2747" i="11"/>
  <c r="U2747" i="11"/>
  <c r="R2747" i="11"/>
  <c r="Q2747" i="11"/>
  <c r="P2747" i="11"/>
  <c r="O2747" i="11"/>
  <c r="W2746" i="11"/>
  <c r="V2746" i="11"/>
  <c r="U2746" i="11"/>
  <c r="R2746" i="11"/>
  <c r="Q2746" i="11"/>
  <c r="P2746" i="11"/>
  <c r="O2746" i="11"/>
  <c r="W2745" i="11"/>
  <c r="V2745" i="11"/>
  <c r="U2745" i="11"/>
  <c r="R2745" i="11"/>
  <c r="Q2745" i="11"/>
  <c r="P2745" i="11"/>
  <c r="O2745" i="11"/>
  <c r="W2744" i="11"/>
  <c r="V2744" i="11"/>
  <c r="U2744" i="11"/>
  <c r="R2744" i="11"/>
  <c r="Q2744" i="11"/>
  <c r="P2744" i="11"/>
  <c r="O2744" i="11"/>
  <c r="W2743" i="11"/>
  <c r="V2743" i="11"/>
  <c r="U2743" i="11"/>
  <c r="R2743" i="11"/>
  <c r="Q2743" i="11"/>
  <c r="P2743" i="11"/>
  <c r="O2743" i="11"/>
  <c r="W2742" i="11"/>
  <c r="V2742" i="11"/>
  <c r="U2742" i="11"/>
  <c r="R2742" i="11"/>
  <c r="Q2742" i="11"/>
  <c r="P2742" i="11"/>
  <c r="O2742" i="11"/>
  <c r="W2741" i="11"/>
  <c r="V2741" i="11"/>
  <c r="U2741" i="11"/>
  <c r="R2741" i="11"/>
  <c r="Q2741" i="11"/>
  <c r="P2741" i="11"/>
  <c r="O2741" i="11"/>
  <c r="W2740" i="11"/>
  <c r="V2740" i="11"/>
  <c r="U2740" i="11"/>
  <c r="R2740" i="11"/>
  <c r="Q2740" i="11"/>
  <c r="P2740" i="11"/>
  <c r="O2740" i="11"/>
  <c r="W2739" i="11"/>
  <c r="V2739" i="11"/>
  <c r="U2739" i="11"/>
  <c r="R2739" i="11"/>
  <c r="Q2739" i="11"/>
  <c r="P2739" i="11"/>
  <c r="O2739" i="11"/>
  <c r="W2738" i="11"/>
  <c r="V2738" i="11"/>
  <c r="U2738" i="11"/>
  <c r="R2738" i="11"/>
  <c r="Q2738" i="11"/>
  <c r="P2738" i="11"/>
  <c r="O2738" i="11"/>
  <c r="W2737" i="11"/>
  <c r="V2737" i="11"/>
  <c r="U2737" i="11"/>
  <c r="R2737" i="11"/>
  <c r="Q2737" i="11"/>
  <c r="P2737" i="11"/>
  <c r="O2737" i="11"/>
  <c r="W2736" i="11"/>
  <c r="V2736" i="11"/>
  <c r="U2736" i="11"/>
  <c r="R2736" i="11"/>
  <c r="Q2736" i="11"/>
  <c r="P2736" i="11"/>
  <c r="O2736" i="11"/>
  <c r="W2735" i="11"/>
  <c r="V2735" i="11"/>
  <c r="U2735" i="11"/>
  <c r="R2735" i="11"/>
  <c r="Q2735" i="11"/>
  <c r="P2735" i="11"/>
  <c r="O2735" i="11"/>
  <c r="W2734" i="11"/>
  <c r="V2734" i="11"/>
  <c r="U2734" i="11"/>
  <c r="R2734" i="11"/>
  <c r="Q2734" i="11"/>
  <c r="P2734" i="11"/>
  <c r="O2734" i="11"/>
  <c r="W2733" i="11"/>
  <c r="V2733" i="11"/>
  <c r="U2733" i="11"/>
  <c r="R2733" i="11"/>
  <c r="Q2733" i="11"/>
  <c r="P2733" i="11"/>
  <c r="O2733" i="11"/>
  <c r="W2732" i="11"/>
  <c r="V2732" i="11"/>
  <c r="U2732" i="11"/>
  <c r="R2732" i="11"/>
  <c r="Q2732" i="11"/>
  <c r="P2732" i="11"/>
  <c r="O2732" i="11"/>
  <c r="W2731" i="11"/>
  <c r="V2731" i="11"/>
  <c r="U2731" i="11"/>
  <c r="R2731" i="11"/>
  <c r="Q2731" i="11"/>
  <c r="P2731" i="11"/>
  <c r="O2731" i="11"/>
  <c r="W2730" i="11"/>
  <c r="V2730" i="11"/>
  <c r="U2730" i="11"/>
  <c r="R2730" i="11"/>
  <c r="Q2730" i="11"/>
  <c r="P2730" i="11"/>
  <c r="O2730" i="11"/>
  <c r="W2729" i="11"/>
  <c r="V2729" i="11"/>
  <c r="U2729" i="11"/>
  <c r="R2729" i="11"/>
  <c r="Q2729" i="11"/>
  <c r="P2729" i="11"/>
  <c r="O2729" i="11"/>
  <c r="W2728" i="11"/>
  <c r="V2728" i="11"/>
  <c r="U2728" i="11"/>
  <c r="R2728" i="11"/>
  <c r="Q2728" i="11"/>
  <c r="P2728" i="11"/>
  <c r="O2728" i="11"/>
  <c r="W2727" i="11"/>
  <c r="V2727" i="11"/>
  <c r="U2727" i="11"/>
  <c r="R2727" i="11"/>
  <c r="Q2727" i="11"/>
  <c r="P2727" i="11"/>
  <c r="O2727" i="11"/>
  <c r="W2726" i="11"/>
  <c r="V2726" i="11"/>
  <c r="U2726" i="11"/>
  <c r="R2726" i="11"/>
  <c r="Q2726" i="11"/>
  <c r="P2726" i="11"/>
  <c r="O2726" i="11"/>
  <c r="W2725" i="11"/>
  <c r="V2725" i="11"/>
  <c r="U2725" i="11"/>
  <c r="R2725" i="11"/>
  <c r="Q2725" i="11"/>
  <c r="P2725" i="11"/>
  <c r="O2725" i="11"/>
  <c r="W2724" i="11"/>
  <c r="V2724" i="11"/>
  <c r="U2724" i="11"/>
  <c r="R2724" i="11"/>
  <c r="Q2724" i="11"/>
  <c r="P2724" i="11"/>
  <c r="O2724" i="11"/>
  <c r="W2723" i="11"/>
  <c r="V2723" i="11"/>
  <c r="U2723" i="11"/>
  <c r="R2723" i="11"/>
  <c r="Q2723" i="11"/>
  <c r="P2723" i="11"/>
  <c r="O2723" i="11"/>
  <c r="W2722" i="11"/>
  <c r="V2722" i="11"/>
  <c r="U2722" i="11"/>
  <c r="R2722" i="11"/>
  <c r="Q2722" i="11"/>
  <c r="P2722" i="11"/>
  <c r="O2722" i="11"/>
  <c r="W2721" i="11"/>
  <c r="V2721" i="11"/>
  <c r="U2721" i="11"/>
  <c r="R2721" i="11"/>
  <c r="Q2721" i="11"/>
  <c r="P2721" i="11"/>
  <c r="O2721" i="11"/>
  <c r="W2720" i="11"/>
  <c r="V2720" i="11"/>
  <c r="U2720" i="11"/>
  <c r="R2720" i="11"/>
  <c r="Q2720" i="11"/>
  <c r="P2720" i="11"/>
  <c r="O2720" i="11"/>
  <c r="W2719" i="11"/>
  <c r="V2719" i="11"/>
  <c r="U2719" i="11"/>
  <c r="R2719" i="11"/>
  <c r="Q2719" i="11"/>
  <c r="P2719" i="11"/>
  <c r="O2719" i="11"/>
  <c r="W2718" i="11"/>
  <c r="V2718" i="11"/>
  <c r="U2718" i="11"/>
  <c r="R2718" i="11"/>
  <c r="Q2718" i="11"/>
  <c r="P2718" i="11"/>
  <c r="O2718" i="11"/>
  <c r="W2717" i="11"/>
  <c r="V2717" i="11"/>
  <c r="U2717" i="11"/>
  <c r="R2717" i="11"/>
  <c r="Q2717" i="11"/>
  <c r="P2717" i="11"/>
  <c r="O2717" i="11"/>
  <c r="W2716" i="11"/>
  <c r="V2716" i="11"/>
  <c r="U2716" i="11"/>
  <c r="R2716" i="11"/>
  <c r="Q2716" i="11"/>
  <c r="P2716" i="11"/>
  <c r="O2716" i="11"/>
  <c r="W2715" i="11"/>
  <c r="V2715" i="11"/>
  <c r="U2715" i="11"/>
  <c r="R2715" i="11"/>
  <c r="Q2715" i="11"/>
  <c r="P2715" i="11"/>
  <c r="O2715" i="11"/>
  <c r="W2714" i="11"/>
  <c r="V2714" i="11"/>
  <c r="U2714" i="11"/>
  <c r="R2714" i="11"/>
  <c r="Q2714" i="11"/>
  <c r="P2714" i="11"/>
  <c r="O2714" i="11"/>
  <c r="W2713" i="11"/>
  <c r="V2713" i="11"/>
  <c r="U2713" i="11"/>
  <c r="R2713" i="11"/>
  <c r="Q2713" i="11"/>
  <c r="P2713" i="11"/>
  <c r="O2713" i="11"/>
  <c r="W2712" i="11"/>
  <c r="V2712" i="11"/>
  <c r="U2712" i="11"/>
  <c r="R2712" i="11"/>
  <c r="Q2712" i="11"/>
  <c r="P2712" i="11"/>
  <c r="O2712" i="11"/>
  <c r="W2711" i="11"/>
  <c r="V2711" i="11"/>
  <c r="U2711" i="11"/>
  <c r="R2711" i="11"/>
  <c r="Q2711" i="11"/>
  <c r="P2711" i="11"/>
  <c r="O2711" i="11"/>
  <c r="W2710" i="11"/>
  <c r="V2710" i="11"/>
  <c r="U2710" i="11"/>
  <c r="R2710" i="11"/>
  <c r="Q2710" i="11"/>
  <c r="P2710" i="11"/>
  <c r="O2710" i="11"/>
  <c r="W2709" i="11"/>
  <c r="V2709" i="11"/>
  <c r="U2709" i="11"/>
  <c r="R2709" i="11"/>
  <c r="Q2709" i="11"/>
  <c r="P2709" i="11"/>
  <c r="O2709" i="11"/>
  <c r="W2708" i="11"/>
  <c r="V2708" i="11"/>
  <c r="U2708" i="11"/>
  <c r="R2708" i="11"/>
  <c r="Q2708" i="11"/>
  <c r="P2708" i="11"/>
  <c r="O2708" i="11"/>
  <c r="W2707" i="11"/>
  <c r="V2707" i="11"/>
  <c r="U2707" i="11"/>
  <c r="R2707" i="11"/>
  <c r="Q2707" i="11"/>
  <c r="P2707" i="11"/>
  <c r="O2707" i="11"/>
  <c r="W2706" i="11"/>
  <c r="V2706" i="11"/>
  <c r="U2706" i="11"/>
  <c r="R2706" i="11"/>
  <c r="Q2706" i="11"/>
  <c r="P2706" i="11"/>
  <c r="O2706" i="11"/>
  <c r="W2705" i="11"/>
  <c r="V2705" i="11"/>
  <c r="U2705" i="11"/>
  <c r="R2705" i="11"/>
  <c r="Q2705" i="11"/>
  <c r="P2705" i="11"/>
  <c r="O2705" i="11"/>
  <c r="W2704" i="11"/>
  <c r="V2704" i="11"/>
  <c r="U2704" i="11"/>
  <c r="R2704" i="11"/>
  <c r="Q2704" i="11"/>
  <c r="P2704" i="11"/>
  <c r="O2704" i="11"/>
  <c r="W2703" i="11"/>
  <c r="V2703" i="11"/>
  <c r="U2703" i="11"/>
  <c r="R2703" i="11"/>
  <c r="Q2703" i="11"/>
  <c r="P2703" i="11"/>
  <c r="O2703" i="11"/>
  <c r="W2702" i="11"/>
  <c r="V2702" i="11"/>
  <c r="U2702" i="11"/>
  <c r="R2702" i="11"/>
  <c r="Q2702" i="11"/>
  <c r="P2702" i="11"/>
  <c r="O2702" i="11"/>
  <c r="W2701" i="11"/>
  <c r="V2701" i="11"/>
  <c r="U2701" i="11"/>
  <c r="R2701" i="11"/>
  <c r="Q2701" i="11"/>
  <c r="P2701" i="11"/>
  <c r="O2701" i="11"/>
  <c r="W2700" i="11"/>
  <c r="V2700" i="11"/>
  <c r="U2700" i="11"/>
  <c r="R2700" i="11"/>
  <c r="Q2700" i="11"/>
  <c r="P2700" i="11"/>
  <c r="O2700" i="11"/>
  <c r="W2699" i="11"/>
  <c r="V2699" i="11"/>
  <c r="U2699" i="11"/>
  <c r="R2699" i="11"/>
  <c r="Q2699" i="11"/>
  <c r="P2699" i="11"/>
  <c r="O2699" i="11"/>
  <c r="W2698" i="11"/>
  <c r="V2698" i="11"/>
  <c r="U2698" i="11"/>
  <c r="R2698" i="11"/>
  <c r="Q2698" i="11"/>
  <c r="P2698" i="11"/>
  <c r="O2698" i="11"/>
  <c r="W2697" i="11"/>
  <c r="V2697" i="11"/>
  <c r="U2697" i="11"/>
  <c r="R2697" i="11"/>
  <c r="Q2697" i="11"/>
  <c r="P2697" i="11"/>
  <c r="O2697" i="11"/>
  <c r="W2696" i="11"/>
  <c r="V2696" i="11"/>
  <c r="U2696" i="11"/>
  <c r="R2696" i="11"/>
  <c r="Q2696" i="11"/>
  <c r="P2696" i="11"/>
  <c r="O2696" i="11"/>
  <c r="W2695" i="11"/>
  <c r="V2695" i="11"/>
  <c r="U2695" i="11"/>
  <c r="R2695" i="11"/>
  <c r="Q2695" i="11"/>
  <c r="P2695" i="11"/>
  <c r="O2695" i="11"/>
  <c r="W2694" i="11"/>
  <c r="V2694" i="11"/>
  <c r="U2694" i="11"/>
  <c r="R2694" i="11"/>
  <c r="Q2694" i="11"/>
  <c r="P2694" i="11"/>
  <c r="O2694" i="11"/>
  <c r="W2693" i="11"/>
  <c r="V2693" i="11"/>
  <c r="U2693" i="11"/>
  <c r="R2693" i="11"/>
  <c r="Q2693" i="11"/>
  <c r="P2693" i="11"/>
  <c r="O2693" i="11"/>
  <c r="W2692" i="11"/>
  <c r="V2692" i="11"/>
  <c r="U2692" i="11"/>
  <c r="R2692" i="11"/>
  <c r="Q2692" i="11"/>
  <c r="P2692" i="11"/>
  <c r="O2692" i="11"/>
  <c r="W2691" i="11"/>
  <c r="V2691" i="11"/>
  <c r="U2691" i="11"/>
  <c r="R2691" i="11"/>
  <c r="Q2691" i="11"/>
  <c r="P2691" i="11"/>
  <c r="O2691" i="11"/>
  <c r="W2690" i="11"/>
  <c r="V2690" i="11"/>
  <c r="U2690" i="11"/>
  <c r="R2690" i="11"/>
  <c r="Q2690" i="11"/>
  <c r="P2690" i="11"/>
  <c r="O2690" i="11"/>
  <c r="W2689" i="11"/>
  <c r="V2689" i="11"/>
  <c r="U2689" i="11"/>
  <c r="R2689" i="11"/>
  <c r="Q2689" i="11"/>
  <c r="P2689" i="11"/>
  <c r="O2689" i="11"/>
  <c r="W2688" i="11"/>
  <c r="V2688" i="11"/>
  <c r="U2688" i="11"/>
  <c r="R2688" i="11"/>
  <c r="Q2688" i="11"/>
  <c r="P2688" i="11"/>
  <c r="O2688" i="11"/>
  <c r="W2687" i="11"/>
  <c r="V2687" i="11"/>
  <c r="U2687" i="11"/>
  <c r="R2687" i="11"/>
  <c r="Q2687" i="11"/>
  <c r="P2687" i="11"/>
  <c r="O2687" i="11"/>
  <c r="W2686" i="11"/>
  <c r="V2686" i="11"/>
  <c r="U2686" i="11"/>
  <c r="R2686" i="11"/>
  <c r="Q2686" i="11"/>
  <c r="P2686" i="11"/>
  <c r="O2686" i="11"/>
  <c r="W2685" i="11"/>
  <c r="V2685" i="11"/>
  <c r="U2685" i="11"/>
  <c r="R2685" i="11"/>
  <c r="Q2685" i="11"/>
  <c r="P2685" i="11"/>
  <c r="O2685" i="11"/>
  <c r="W2684" i="11"/>
  <c r="V2684" i="11"/>
  <c r="U2684" i="11"/>
  <c r="R2684" i="11"/>
  <c r="Q2684" i="11"/>
  <c r="P2684" i="11"/>
  <c r="O2684" i="11"/>
  <c r="W2683" i="11"/>
  <c r="V2683" i="11"/>
  <c r="U2683" i="11"/>
  <c r="R2683" i="11"/>
  <c r="Q2683" i="11"/>
  <c r="P2683" i="11"/>
  <c r="O2683" i="11"/>
  <c r="W2682" i="11"/>
  <c r="V2682" i="11"/>
  <c r="U2682" i="11"/>
  <c r="R2682" i="11"/>
  <c r="Q2682" i="11"/>
  <c r="P2682" i="11"/>
  <c r="O2682" i="11"/>
  <c r="W2681" i="11"/>
  <c r="V2681" i="11"/>
  <c r="U2681" i="11"/>
  <c r="R2681" i="11"/>
  <c r="Q2681" i="11"/>
  <c r="P2681" i="11"/>
  <c r="O2681" i="11"/>
  <c r="W2680" i="11"/>
  <c r="V2680" i="11"/>
  <c r="U2680" i="11"/>
  <c r="R2680" i="11"/>
  <c r="Q2680" i="11"/>
  <c r="P2680" i="11"/>
  <c r="O2680" i="11"/>
  <c r="W2679" i="11"/>
  <c r="V2679" i="11"/>
  <c r="U2679" i="11"/>
  <c r="R2679" i="11"/>
  <c r="Q2679" i="11"/>
  <c r="P2679" i="11"/>
  <c r="O2679" i="11"/>
  <c r="W2678" i="11"/>
  <c r="V2678" i="11"/>
  <c r="U2678" i="11"/>
  <c r="R2678" i="11"/>
  <c r="Q2678" i="11"/>
  <c r="P2678" i="11"/>
  <c r="O2678" i="11"/>
  <c r="W2677" i="11"/>
  <c r="V2677" i="11"/>
  <c r="U2677" i="11"/>
  <c r="R2677" i="11"/>
  <c r="Q2677" i="11"/>
  <c r="P2677" i="11"/>
  <c r="O2677" i="11"/>
  <c r="W2676" i="11"/>
  <c r="V2676" i="11"/>
  <c r="U2676" i="11"/>
  <c r="R2676" i="11"/>
  <c r="Q2676" i="11"/>
  <c r="P2676" i="11"/>
  <c r="O2676" i="11"/>
  <c r="W2675" i="11"/>
  <c r="V2675" i="11"/>
  <c r="U2675" i="11"/>
  <c r="R2675" i="11"/>
  <c r="Q2675" i="11"/>
  <c r="P2675" i="11"/>
  <c r="O2675" i="11"/>
  <c r="W2674" i="11"/>
  <c r="V2674" i="11"/>
  <c r="U2674" i="11"/>
  <c r="R2674" i="11"/>
  <c r="Q2674" i="11"/>
  <c r="P2674" i="11"/>
  <c r="O2674" i="11"/>
  <c r="W2673" i="11"/>
  <c r="V2673" i="11"/>
  <c r="U2673" i="11"/>
  <c r="R2673" i="11"/>
  <c r="Q2673" i="11"/>
  <c r="P2673" i="11"/>
  <c r="O2673" i="11"/>
  <c r="W2672" i="11"/>
  <c r="V2672" i="11"/>
  <c r="U2672" i="11"/>
  <c r="R2672" i="11"/>
  <c r="Q2672" i="11"/>
  <c r="P2672" i="11"/>
  <c r="O2672" i="11"/>
  <c r="W2671" i="11"/>
  <c r="V2671" i="11"/>
  <c r="U2671" i="11"/>
  <c r="R2671" i="11"/>
  <c r="Q2671" i="11"/>
  <c r="P2671" i="11"/>
  <c r="O2671" i="11"/>
  <c r="W2670" i="11"/>
  <c r="V2670" i="11"/>
  <c r="U2670" i="11"/>
  <c r="R2670" i="11"/>
  <c r="Q2670" i="11"/>
  <c r="P2670" i="11"/>
  <c r="O2670" i="11"/>
  <c r="W2669" i="11"/>
  <c r="V2669" i="11"/>
  <c r="U2669" i="11"/>
  <c r="R2669" i="11"/>
  <c r="Q2669" i="11"/>
  <c r="P2669" i="11"/>
  <c r="O2669" i="11"/>
  <c r="W2668" i="11"/>
  <c r="V2668" i="11"/>
  <c r="U2668" i="11"/>
  <c r="R2668" i="11"/>
  <c r="Q2668" i="11"/>
  <c r="P2668" i="11"/>
  <c r="O2668" i="11"/>
  <c r="W2667" i="11"/>
  <c r="V2667" i="11"/>
  <c r="U2667" i="11"/>
  <c r="R2667" i="11"/>
  <c r="Q2667" i="11"/>
  <c r="P2667" i="11"/>
  <c r="O2667" i="11"/>
  <c r="W2666" i="11"/>
  <c r="V2666" i="11"/>
  <c r="U2666" i="11"/>
  <c r="R2666" i="11"/>
  <c r="Q2666" i="11"/>
  <c r="P2666" i="11"/>
  <c r="O2666" i="11"/>
  <c r="W2665" i="11"/>
  <c r="V2665" i="11"/>
  <c r="U2665" i="11"/>
  <c r="R2665" i="11"/>
  <c r="Q2665" i="11"/>
  <c r="P2665" i="11"/>
  <c r="O2665" i="11"/>
  <c r="W2664" i="11"/>
  <c r="V2664" i="11"/>
  <c r="U2664" i="11"/>
  <c r="R2664" i="11"/>
  <c r="Q2664" i="11"/>
  <c r="P2664" i="11"/>
  <c r="O2664" i="11"/>
  <c r="W2663" i="11"/>
  <c r="V2663" i="11"/>
  <c r="U2663" i="11"/>
  <c r="R2663" i="11"/>
  <c r="Q2663" i="11"/>
  <c r="P2663" i="11"/>
  <c r="O2663" i="11"/>
  <c r="W2662" i="11"/>
  <c r="V2662" i="11"/>
  <c r="U2662" i="11"/>
  <c r="R2662" i="11"/>
  <c r="Q2662" i="11"/>
  <c r="P2662" i="11"/>
  <c r="O2662" i="11"/>
  <c r="W2661" i="11"/>
  <c r="V2661" i="11"/>
  <c r="U2661" i="11"/>
  <c r="R2661" i="11"/>
  <c r="Q2661" i="11"/>
  <c r="P2661" i="11"/>
  <c r="O2661" i="11"/>
  <c r="W2660" i="11"/>
  <c r="V2660" i="11"/>
  <c r="U2660" i="11"/>
  <c r="R2660" i="11"/>
  <c r="Q2660" i="11"/>
  <c r="P2660" i="11"/>
  <c r="O2660" i="11"/>
  <c r="W2659" i="11"/>
  <c r="V2659" i="11"/>
  <c r="U2659" i="11"/>
  <c r="R2659" i="11"/>
  <c r="Q2659" i="11"/>
  <c r="P2659" i="11"/>
  <c r="O2659" i="11"/>
  <c r="W2658" i="11"/>
  <c r="V2658" i="11"/>
  <c r="U2658" i="11"/>
  <c r="R2658" i="11"/>
  <c r="Q2658" i="11"/>
  <c r="P2658" i="11"/>
  <c r="O2658" i="11"/>
  <c r="W2657" i="11"/>
  <c r="V2657" i="11"/>
  <c r="U2657" i="11"/>
  <c r="R2657" i="11"/>
  <c r="Q2657" i="11"/>
  <c r="P2657" i="11"/>
  <c r="O2657" i="11"/>
  <c r="W2656" i="11"/>
  <c r="V2656" i="11"/>
  <c r="U2656" i="11"/>
  <c r="R2656" i="11"/>
  <c r="Q2656" i="11"/>
  <c r="P2656" i="11"/>
  <c r="O2656" i="11"/>
  <c r="W2655" i="11"/>
  <c r="V2655" i="11"/>
  <c r="U2655" i="11"/>
  <c r="R2655" i="11"/>
  <c r="Q2655" i="11"/>
  <c r="P2655" i="11"/>
  <c r="O2655" i="11"/>
  <c r="W2654" i="11"/>
  <c r="V2654" i="11"/>
  <c r="U2654" i="11"/>
  <c r="R2654" i="11"/>
  <c r="Q2654" i="11"/>
  <c r="P2654" i="11"/>
  <c r="O2654" i="11"/>
  <c r="W2653" i="11"/>
  <c r="V2653" i="11"/>
  <c r="U2653" i="11"/>
  <c r="R2653" i="11"/>
  <c r="Q2653" i="11"/>
  <c r="P2653" i="11"/>
  <c r="O2653" i="11"/>
  <c r="W2652" i="11"/>
  <c r="V2652" i="11"/>
  <c r="U2652" i="11"/>
  <c r="R2652" i="11"/>
  <c r="Q2652" i="11"/>
  <c r="P2652" i="11"/>
  <c r="O2652" i="11"/>
  <c r="W2651" i="11"/>
  <c r="V2651" i="11"/>
  <c r="U2651" i="11"/>
  <c r="R2651" i="11"/>
  <c r="Q2651" i="11"/>
  <c r="P2651" i="11"/>
  <c r="O2651" i="11"/>
  <c r="W2650" i="11"/>
  <c r="V2650" i="11"/>
  <c r="U2650" i="11"/>
  <c r="R2650" i="11"/>
  <c r="Q2650" i="11"/>
  <c r="P2650" i="11"/>
  <c r="O2650" i="11"/>
  <c r="W2649" i="11"/>
  <c r="V2649" i="11"/>
  <c r="U2649" i="11"/>
  <c r="R2649" i="11"/>
  <c r="Q2649" i="11"/>
  <c r="P2649" i="11"/>
  <c r="O2649" i="11"/>
  <c r="W2648" i="11"/>
  <c r="V2648" i="11"/>
  <c r="U2648" i="11"/>
  <c r="R2648" i="11"/>
  <c r="Q2648" i="11"/>
  <c r="P2648" i="11"/>
  <c r="O2648" i="11"/>
  <c r="W2647" i="11"/>
  <c r="V2647" i="11"/>
  <c r="U2647" i="11"/>
  <c r="R2647" i="11"/>
  <c r="Q2647" i="11"/>
  <c r="P2647" i="11"/>
  <c r="O2647" i="11"/>
  <c r="W2646" i="11"/>
  <c r="V2646" i="11"/>
  <c r="U2646" i="11"/>
  <c r="R2646" i="11"/>
  <c r="Q2646" i="11"/>
  <c r="P2646" i="11"/>
  <c r="O2646" i="11"/>
  <c r="W2645" i="11"/>
  <c r="V2645" i="11"/>
  <c r="U2645" i="11"/>
  <c r="R2645" i="11"/>
  <c r="Q2645" i="11"/>
  <c r="P2645" i="11"/>
  <c r="O2645" i="11"/>
  <c r="W2644" i="11"/>
  <c r="V2644" i="11"/>
  <c r="U2644" i="11"/>
  <c r="R2644" i="11"/>
  <c r="Q2644" i="11"/>
  <c r="P2644" i="11"/>
  <c r="O2644" i="11"/>
  <c r="W2643" i="11"/>
  <c r="V2643" i="11"/>
  <c r="U2643" i="11"/>
  <c r="R2643" i="11"/>
  <c r="Q2643" i="11"/>
  <c r="P2643" i="11"/>
  <c r="O2643" i="11"/>
  <c r="W2642" i="11"/>
  <c r="V2642" i="11"/>
  <c r="U2642" i="11"/>
  <c r="R2642" i="11"/>
  <c r="Q2642" i="11"/>
  <c r="P2642" i="11"/>
  <c r="O2642" i="11"/>
  <c r="W2641" i="11"/>
  <c r="V2641" i="11"/>
  <c r="U2641" i="11"/>
  <c r="R2641" i="11"/>
  <c r="Q2641" i="11"/>
  <c r="P2641" i="11"/>
  <c r="O2641" i="11"/>
  <c r="W2640" i="11"/>
  <c r="V2640" i="11"/>
  <c r="U2640" i="11"/>
  <c r="R2640" i="11"/>
  <c r="Q2640" i="11"/>
  <c r="P2640" i="11"/>
  <c r="O2640" i="11"/>
  <c r="W2639" i="11"/>
  <c r="V2639" i="11"/>
  <c r="U2639" i="11"/>
  <c r="R2639" i="11"/>
  <c r="Q2639" i="11"/>
  <c r="P2639" i="11"/>
  <c r="O2639" i="11"/>
  <c r="W2638" i="11"/>
  <c r="V2638" i="11"/>
  <c r="U2638" i="11"/>
  <c r="R2638" i="11"/>
  <c r="Q2638" i="11"/>
  <c r="P2638" i="11"/>
  <c r="O2638" i="11"/>
  <c r="W2637" i="11"/>
  <c r="V2637" i="11"/>
  <c r="U2637" i="11"/>
  <c r="R2637" i="11"/>
  <c r="Q2637" i="11"/>
  <c r="P2637" i="11"/>
  <c r="O2637" i="11"/>
  <c r="W2636" i="11"/>
  <c r="V2636" i="11"/>
  <c r="U2636" i="11"/>
  <c r="R2636" i="11"/>
  <c r="Q2636" i="11"/>
  <c r="P2636" i="11"/>
  <c r="O2636" i="11"/>
  <c r="W2635" i="11"/>
  <c r="V2635" i="11"/>
  <c r="U2635" i="11"/>
  <c r="R2635" i="11"/>
  <c r="Q2635" i="11"/>
  <c r="P2635" i="11"/>
  <c r="O2635" i="11"/>
  <c r="W2634" i="11"/>
  <c r="V2634" i="11"/>
  <c r="U2634" i="11"/>
  <c r="R2634" i="11"/>
  <c r="Q2634" i="11"/>
  <c r="P2634" i="11"/>
  <c r="O2634" i="11"/>
  <c r="W2633" i="11"/>
  <c r="V2633" i="11"/>
  <c r="U2633" i="11"/>
  <c r="R2633" i="11"/>
  <c r="Q2633" i="11"/>
  <c r="P2633" i="11"/>
  <c r="O2633" i="11"/>
  <c r="W2632" i="11"/>
  <c r="V2632" i="11"/>
  <c r="U2632" i="11"/>
  <c r="R2632" i="11"/>
  <c r="Q2632" i="11"/>
  <c r="P2632" i="11"/>
  <c r="O2632" i="11"/>
  <c r="W2631" i="11"/>
  <c r="V2631" i="11"/>
  <c r="U2631" i="11"/>
  <c r="R2631" i="11"/>
  <c r="Q2631" i="11"/>
  <c r="P2631" i="11"/>
  <c r="O2631" i="11"/>
  <c r="W2630" i="11"/>
  <c r="V2630" i="11"/>
  <c r="U2630" i="11"/>
  <c r="R2630" i="11"/>
  <c r="Q2630" i="11"/>
  <c r="P2630" i="11"/>
  <c r="O2630" i="11"/>
  <c r="W2629" i="11"/>
  <c r="V2629" i="11"/>
  <c r="U2629" i="11"/>
  <c r="R2629" i="11"/>
  <c r="Q2629" i="11"/>
  <c r="P2629" i="11"/>
  <c r="O2629" i="11"/>
  <c r="W2628" i="11"/>
  <c r="V2628" i="11"/>
  <c r="U2628" i="11"/>
  <c r="R2628" i="11"/>
  <c r="Q2628" i="11"/>
  <c r="P2628" i="11"/>
  <c r="O2628" i="11"/>
  <c r="W2627" i="11"/>
  <c r="V2627" i="11"/>
  <c r="U2627" i="11"/>
  <c r="R2627" i="11"/>
  <c r="Q2627" i="11"/>
  <c r="P2627" i="11"/>
  <c r="O2627" i="11"/>
  <c r="W2626" i="11"/>
  <c r="V2626" i="11"/>
  <c r="U2626" i="11"/>
  <c r="R2626" i="11"/>
  <c r="Q2626" i="11"/>
  <c r="P2626" i="11"/>
  <c r="O2626" i="11"/>
  <c r="W2625" i="11"/>
  <c r="V2625" i="11"/>
  <c r="U2625" i="11"/>
  <c r="R2625" i="11"/>
  <c r="Q2625" i="11"/>
  <c r="P2625" i="11"/>
  <c r="O2625" i="11"/>
  <c r="W2624" i="11"/>
  <c r="V2624" i="11"/>
  <c r="U2624" i="11"/>
  <c r="R2624" i="11"/>
  <c r="Q2624" i="11"/>
  <c r="P2624" i="11"/>
  <c r="O2624" i="11"/>
  <c r="W2623" i="11"/>
  <c r="V2623" i="11"/>
  <c r="U2623" i="11"/>
  <c r="R2623" i="11"/>
  <c r="Q2623" i="11"/>
  <c r="P2623" i="11"/>
  <c r="O2623" i="11"/>
  <c r="W2622" i="11"/>
  <c r="V2622" i="11"/>
  <c r="U2622" i="11"/>
  <c r="R2622" i="11"/>
  <c r="Q2622" i="11"/>
  <c r="P2622" i="11"/>
  <c r="O2622" i="11"/>
  <c r="W2621" i="11"/>
  <c r="V2621" i="11"/>
  <c r="U2621" i="11"/>
  <c r="R2621" i="11"/>
  <c r="Q2621" i="11"/>
  <c r="P2621" i="11"/>
  <c r="O2621" i="11"/>
  <c r="W2620" i="11"/>
  <c r="V2620" i="11"/>
  <c r="U2620" i="11"/>
  <c r="R2620" i="11"/>
  <c r="Q2620" i="11"/>
  <c r="P2620" i="11"/>
  <c r="O2620" i="11"/>
  <c r="W2619" i="11"/>
  <c r="V2619" i="11"/>
  <c r="U2619" i="11"/>
  <c r="R2619" i="11"/>
  <c r="Q2619" i="11"/>
  <c r="P2619" i="11"/>
  <c r="O2619" i="11"/>
  <c r="W2618" i="11"/>
  <c r="V2618" i="11"/>
  <c r="U2618" i="11"/>
  <c r="R2618" i="11"/>
  <c r="Q2618" i="11"/>
  <c r="P2618" i="11"/>
  <c r="O2618" i="11"/>
  <c r="W2617" i="11"/>
  <c r="V2617" i="11"/>
  <c r="U2617" i="11"/>
  <c r="R2617" i="11"/>
  <c r="Q2617" i="11"/>
  <c r="P2617" i="11"/>
  <c r="O2617" i="11"/>
  <c r="W2616" i="11"/>
  <c r="V2616" i="11"/>
  <c r="U2616" i="11"/>
  <c r="R2616" i="11"/>
  <c r="Q2616" i="11"/>
  <c r="P2616" i="11"/>
  <c r="O2616" i="11"/>
  <c r="W2615" i="11"/>
  <c r="V2615" i="11"/>
  <c r="U2615" i="11"/>
  <c r="R2615" i="11"/>
  <c r="Q2615" i="11"/>
  <c r="P2615" i="11"/>
  <c r="O2615" i="11"/>
  <c r="W2614" i="11"/>
  <c r="V2614" i="11"/>
  <c r="U2614" i="11"/>
  <c r="R2614" i="11"/>
  <c r="Q2614" i="11"/>
  <c r="P2614" i="11"/>
  <c r="O2614" i="11"/>
  <c r="W2613" i="11"/>
  <c r="V2613" i="11"/>
  <c r="U2613" i="11"/>
  <c r="R2613" i="11"/>
  <c r="Q2613" i="11"/>
  <c r="P2613" i="11"/>
  <c r="O2613" i="11"/>
  <c r="W2612" i="11"/>
  <c r="V2612" i="11"/>
  <c r="U2612" i="11"/>
  <c r="R2612" i="11"/>
  <c r="Q2612" i="11"/>
  <c r="P2612" i="11"/>
  <c r="O2612" i="11"/>
  <c r="W2611" i="11"/>
  <c r="V2611" i="11"/>
  <c r="U2611" i="11"/>
  <c r="R2611" i="11"/>
  <c r="Q2611" i="11"/>
  <c r="P2611" i="11"/>
  <c r="O2611" i="11"/>
  <c r="W2610" i="11"/>
  <c r="V2610" i="11"/>
  <c r="U2610" i="11"/>
  <c r="R2610" i="11"/>
  <c r="Q2610" i="11"/>
  <c r="P2610" i="11"/>
  <c r="O2610" i="11"/>
  <c r="W2609" i="11"/>
  <c r="V2609" i="11"/>
  <c r="U2609" i="11"/>
  <c r="R2609" i="11"/>
  <c r="Q2609" i="11"/>
  <c r="P2609" i="11"/>
  <c r="O2609" i="11"/>
  <c r="W2608" i="11"/>
  <c r="V2608" i="11"/>
  <c r="U2608" i="11"/>
  <c r="R2608" i="11"/>
  <c r="Q2608" i="11"/>
  <c r="P2608" i="11"/>
  <c r="O2608" i="11"/>
  <c r="W2607" i="11"/>
  <c r="V2607" i="11"/>
  <c r="U2607" i="11"/>
  <c r="R2607" i="11"/>
  <c r="Q2607" i="11"/>
  <c r="P2607" i="11"/>
  <c r="O2607" i="11"/>
  <c r="W2606" i="11"/>
  <c r="V2606" i="11"/>
  <c r="U2606" i="11"/>
  <c r="R2606" i="11"/>
  <c r="Q2606" i="11"/>
  <c r="P2606" i="11"/>
  <c r="O2606" i="11"/>
  <c r="W2605" i="11"/>
  <c r="V2605" i="11"/>
  <c r="U2605" i="11"/>
  <c r="R2605" i="11"/>
  <c r="Q2605" i="11"/>
  <c r="P2605" i="11"/>
  <c r="O2605" i="11"/>
  <c r="W2604" i="11"/>
  <c r="V2604" i="11"/>
  <c r="U2604" i="11"/>
  <c r="R2604" i="11"/>
  <c r="Q2604" i="11"/>
  <c r="P2604" i="11"/>
  <c r="O2604" i="11"/>
  <c r="W2603" i="11"/>
  <c r="V2603" i="11"/>
  <c r="U2603" i="11"/>
  <c r="R2603" i="11"/>
  <c r="Q2603" i="11"/>
  <c r="P2603" i="11"/>
  <c r="O2603" i="11"/>
  <c r="W2602" i="11"/>
  <c r="V2602" i="11"/>
  <c r="U2602" i="11"/>
  <c r="R2602" i="11"/>
  <c r="Q2602" i="11"/>
  <c r="P2602" i="11"/>
  <c r="O2602" i="11"/>
  <c r="W2601" i="11"/>
  <c r="V2601" i="11"/>
  <c r="U2601" i="11"/>
  <c r="R2601" i="11"/>
  <c r="Q2601" i="11"/>
  <c r="P2601" i="11"/>
  <c r="O2601" i="11"/>
  <c r="W2600" i="11"/>
  <c r="V2600" i="11"/>
  <c r="U2600" i="11"/>
  <c r="R2600" i="11"/>
  <c r="Q2600" i="11"/>
  <c r="P2600" i="11"/>
  <c r="O2600" i="11"/>
  <c r="W2599" i="11"/>
  <c r="V2599" i="11"/>
  <c r="U2599" i="11"/>
  <c r="R2599" i="11"/>
  <c r="Q2599" i="11"/>
  <c r="P2599" i="11"/>
  <c r="O2599" i="11"/>
  <c r="W2598" i="11"/>
  <c r="V2598" i="11"/>
  <c r="U2598" i="11"/>
  <c r="R2598" i="11"/>
  <c r="Q2598" i="11"/>
  <c r="P2598" i="11"/>
  <c r="O2598" i="11"/>
  <c r="W2597" i="11"/>
  <c r="V2597" i="11"/>
  <c r="U2597" i="11"/>
  <c r="R2597" i="11"/>
  <c r="Q2597" i="11"/>
  <c r="P2597" i="11"/>
  <c r="O2597" i="11"/>
  <c r="W2596" i="11"/>
  <c r="V2596" i="11"/>
  <c r="U2596" i="11"/>
  <c r="R2596" i="11"/>
  <c r="Q2596" i="11"/>
  <c r="P2596" i="11"/>
  <c r="O2596" i="11"/>
  <c r="W2595" i="11"/>
  <c r="V2595" i="11"/>
  <c r="U2595" i="11"/>
  <c r="R2595" i="11"/>
  <c r="Q2595" i="11"/>
  <c r="P2595" i="11"/>
  <c r="O2595" i="11"/>
  <c r="W2594" i="11"/>
  <c r="V2594" i="11"/>
  <c r="U2594" i="11"/>
  <c r="R2594" i="11"/>
  <c r="Q2594" i="11"/>
  <c r="P2594" i="11"/>
  <c r="O2594" i="11"/>
  <c r="W2593" i="11"/>
  <c r="V2593" i="11"/>
  <c r="U2593" i="11"/>
  <c r="R2593" i="11"/>
  <c r="Q2593" i="11"/>
  <c r="P2593" i="11"/>
  <c r="O2593" i="11"/>
  <c r="W2592" i="11"/>
  <c r="V2592" i="11"/>
  <c r="U2592" i="11"/>
  <c r="R2592" i="11"/>
  <c r="Q2592" i="11"/>
  <c r="P2592" i="11"/>
  <c r="O2592" i="11"/>
  <c r="W2591" i="11"/>
  <c r="V2591" i="11"/>
  <c r="U2591" i="11"/>
  <c r="R2591" i="11"/>
  <c r="Q2591" i="11"/>
  <c r="P2591" i="11"/>
  <c r="O2591" i="11"/>
  <c r="W2590" i="11"/>
  <c r="V2590" i="11"/>
  <c r="U2590" i="11"/>
  <c r="R2590" i="11"/>
  <c r="Q2590" i="11"/>
  <c r="P2590" i="11"/>
  <c r="O2590" i="11"/>
  <c r="W2589" i="11"/>
  <c r="V2589" i="11"/>
  <c r="U2589" i="11"/>
  <c r="R2589" i="11"/>
  <c r="Q2589" i="11"/>
  <c r="P2589" i="11"/>
  <c r="O2589" i="11"/>
  <c r="W2588" i="11"/>
  <c r="V2588" i="11"/>
  <c r="U2588" i="11"/>
  <c r="R2588" i="11"/>
  <c r="Q2588" i="11"/>
  <c r="P2588" i="11"/>
  <c r="O2588" i="11"/>
  <c r="W2587" i="11"/>
  <c r="V2587" i="11"/>
  <c r="U2587" i="11"/>
  <c r="R2587" i="11"/>
  <c r="Q2587" i="11"/>
  <c r="P2587" i="11"/>
  <c r="O2587" i="11"/>
  <c r="W2586" i="11"/>
  <c r="V2586" i="11"/>
  <c r="U2586" i="11"/>
  <c r="R2586" i="11"/>
  <c r="Q2586" i="11"/>
  <c r="P2586" i="11"/>
  <c r="O2586" i="11"/>
  <c r="W2585" i="11"/>
  <c r="V2585" i="11"/>
  <c r="U2585" i="11"/>
  <c r="R2585" i="11"/>
  <c r="Q2585" i="11"/>
  <c r="P2585" i="11"/>
  <c r="O2585" i="11"/>
  <c r="W2584" i="11"/>
  <c r="V2584" i="11"/>
  <c r="U2584" i="11"/>
  <c r="R2584" i="11"/>
  <c r="Q2584" i="11"/>
  <c r="P2584" i="11"/>
  <c r="O2584" i="11"/>
  <c r="W2583" i="11"/>
  <c r="V2583" i="11"/>
  <c r="U2583" i="11"/>
  <c r="R2583" i="11"/>
  <c r="Q2583" i="11"/>
  <c r="P2583" i="11"/>
  <c r="O2583" i="11"/>
  <c r="W2582" i="11"/>
  <c r="V2582" i="11"/>
  <c r="U2582" i="11"/>
  <c r="R2582" i="11"/>
  <c r="Q2582" i="11"/>
  <c r="P2582" i="11"/>
  <c r="O2582" i="11"/>
  <c r="W2581" i="11"/>
  <c r="V2581" i="11"/>
  <c r="U2581" i="11"/>
  <c r="R2581" i="11"/>
  <c r="Q2581" i="11"/>
  <c r="P2581" i="11"/>
  <c r="O2581" i="11"/>
  <c r="W2580" i="11"/>
  <c r="V2580" i="11"/>
  <c r="U2580" i="11"/>
  <c r="R2580" i="11"/>
  <c r="Q2580" i="11"/>
  <c r="P2580" i="11"/>
  <c r="O2580" i="11"/>
  <c r="W2579" i="11"/>
  <c r="V2579" i="11"/>
  <c r="U2579" i="11"/>
  <c r="R2579" i="11"/>
  <c r="Q2579" i="11"/>
  <c r="P2579" i="11"/>
  <c r="O2579" i="11"/>
  <c r="W2578" i="11"/>
  <c r="V2578" i="11"/>
  <c r="U2578" i="11"/>
  <c r="R2578" i="11"/>
  <c r="Q2578" i="11"/>
  <c r="P2578" i="11"/>
  <c r="O2578" i="11"/>
  <c r="W2577" i="11"/>
  <c r="V2577" i="11"/>
  <c r="U2577" i="11"/>
  <c r="R2577" i="11"/>
  <c r="Q2577" i="11"/>
  <c r="P2577" i="11"/>
  <c r="O2577" i="11"/>
  <c r="W2576" i="11"/>
  <c r="V2576" i="11"/>
  <c r="U2576" i="11"/>
  <c r="R2576" i="11"/>
  <c r="Q2576" i="11"/>
  <c r="P2576" i="11"/>
  <c r="O2576" i="11"/>
  <c r="W2575" i="11"/>
  <c r="V2575" i="11"/>
  <c r="U2575" i="11"/>
  <c r="R2575" i="11"/>
  <c r="Q2575" i="11"/>
  <c r="P2575" i="11"/>
  <c r="O2575" i="11"/>
  <c r="W2574" i="11"/>
  <c r="V2574" i="11"/>
  <c r="U2574" i="11"/>
  <c r="R2574" i="11"/>
  <c r="Q2574" i="11"/>
  <c r="P2574" i="11"/>
  <c r="O2574" i="11"/>
  <c r="W2573" i="11"/>
  <c r="V2573" i="11"/>
  <c r="U2573" i="11"/>
  <c r="R2573" i="11"/>
  <c r="Q2573" i="11"/>
  <c r="P2573" i="11"/>
  <c r="O2573" i="11"/>
  <c r="W2572" i="11"/>
  <c r="V2572" i="11"/>
  <c r="U2572" i="11"/>
  <c r="R2572" i="11"/>
  <c r="Q2572" i="11"/>
  <c r="P2572" i="11"/>
  <c r="O2572" i="11"/>
  <c r="W2571" i="11"/>
  <c r="V2571" i="11"/>
  <c r="U2571" i="11"/>
  <c r="R2571" i="11"/>
  <c r="Q2571" i="11"/>
  <c r="P2571" i="11"/>
  <c r="O2571" i="11"/>
  <c r="W2570" i="11"/>
  <c r="V2570" i="11"/>
  <c r="U2570" i="11"/>
  <c r="R2570" i="11"/>
  <c r="Q2570" i="11"/>
  <c r="P2570" i="11"/>
  <c r="O2570" i="11"/>
  <c r="W2569" i="11"/>
  <c r="V2569" i="11"/>
  <c r="U2569" i="11"/>
  <c r="R2569" i="11"/>
  <c r="Q2569" i="11"/>
  <c r="P2569" i="11"/>
  <c r="O2569" i="11"/>
  <c r="W2568" i="11"/>
  <c r="V2568" i="11"/>
  <c r="U2568" i="11"/>
  <c r="R2568" i="11"/>
  <c r="Q2568" i="11"/>
  <c r="P2568" i="11"/>
  <c r="O2568" i="11"/>
  <c r="W2567" i="11"/>
  <c r="V2567" i="11"/>
  <c r="U2567" i="11"/>
  <c r="R2567" i="11"/>
  <c r="Q2567" i="11"/>
  <c r="P2567" i="11"/>
  <c r="O2567" i="11"/>
  <c r="W2566" i="11"/>
  <c r="V2566" i="11"/>
  <c r="U2566" i="11"/>
  <c r="R2566" i="11"/>
  <c r="Q2566" i="11"/>
  <c r="P2566" i="11"/>
  <c r="O2566" i="11"/>
  <c r="W2565" i="11"/>
  <c r="V2565" i="11"/>
  <c r="U2565" i="11"/>
  <c r="R2565" i="11"/>
  <c r="Q2565" i="11"/>
  <c r="P2565" i="11"/>
  <c r="O2565" i="11"/>
  <c r="W2564" i="11"/>
  <c r="V2564" i="11"/>
  <c r="U2564" i="11"/>
  <c r="R2564" i="11"/>
  <c r="Q2564" i="11"/>
  <c r="P2564" i="11"/>
  <c r="O2564" i="11"/>
  <c r="W2563" i="11"/>
  <c r="V2563" i="11"/>
  <c r="U2563" i="11"/>
  <c r="R2563" i="11"/>
  <c r="Q2563" i="11"/>
  <c r="P2563" i="11"/>
  <c r="O2563" i="11"/>
  <c r="W2562" i="11"/>
  <c r="V2562" i="11"/>
  <c r="U2562" i="11"/>
  <c r="R2562" i="11"/>
  <c r="Q2562" i="11"/>
  <c r="P2562" i="11"/>
  <c r="O2562" i="11"/>
  <c r="W2561" i="11"/>
  <c r="V2561" i="11"/>
  <c r="U2561" i="11"/>
  <c r="R2561" i="11"/>
  <c r="Q2561" i="11"/>
  <c r="P2561" i="11"/>
  <c r="O2561" i="11"/>
  <c r="W2560" i="11"/>
  <c r="V2560" i="11"/>
  <c r="U2560" i="11"/>
  <c r="R2560" i="11"/>
  <c r="Q2560" i="11"/>
  <c r="P2560" i="11"/>
  <c r="O2560" i="11"/>
  <c r="W2559" i="11"/>
  <c r="V2559" i="11"/>
  <c r="U2559" i="11"/>
  <c r="R2559" i="11"/>
  <c r="Q2559" i="11"/>
  <c r="P2559" i="11"/>
  <c r="O2559" i="11"/>
  <c r="W2558" i="11"/>
  <c r="V2558" i="11"/>
  <c r="U2558" i="11"/>
  <c r="R2558" i="11"/>
  <c r="Q2558" i="11"/>
  <c r="P2558" i="11"/>
  <c r="O2558" i="11"/>
  <c r="W2557" i="11"/>
  <c r="V2557" i="11"/>
  <c r="U2557" i="11"/>
  <c r="R2557" i="11"/>
  <c r="Q2557" i="11"/>
  <c r="P2557" i="11"/>
  <c r="O2557" i="11"/>
  <c r="W2556" i="11"/>
  <c r="V2556" i="11"/>
  <c r="U2556" i="11"/>
  <c r="R2556" i="11"/>
  <c r="Q2556" i="11"/>
  <c r="P2556" i="11"/>
  <c r="O2556" i="11"/>
  <c r="W2555" i="11"/>
  <c r="V2555" i="11"/>
  <c r="U2555" i="11"/>
  <c r="R2555" i="11"/>
  <c r="Q2555" i="11"/>
  <c r="P2555" i="11"/>
  <c r="O2555" i="11"/>
  <c r="W2554" i="11"/>
  <c r="V2554" i="11"/>
  <c r="U2554" i="11"/>
  <c r="R2554" i="11"/>
  <c r="Q2554" i="11"/>
  <c r="P2554" i="11"/>
  <c r="O2554" i="11"/>
  <c r="W2553" i="11"/>
  <c r="V2553" i="11"/>
  <c r="U2553" i="11"/>
  <c r="R2553" i="11"/>
  <c r="Q2553" i="11"/>
  <c r="P2553" i="11"/>
  <c r="O2553" i="11"/>
  <c r="W2552" i="11"/>
  <c r="V2552" i="11"/>
  <c r="U2552" i="11"/>
  <c r="R2552" i="11"/>
  <c r="Q2552" i="11"/>
  <c r="P2552" i="11"/>
  <c r="O2552" i="11"/>
  <c r="W2551" i="11"/>
  <c r="V2551" i="11"/>
  <c r="U2551" i="11"/>
  <c r="R2551" i="11"/>
  <c r="Q2551" i="11"/>
  <c r="P2551" i="11"/>
  <c r="O2551" i="11"/>
  <c r="W2550" i="11"/>
  <c r="V2550" i="11"/>
  <c r="U2550" i="11"/>
  <c r="R2550" i="11"/>
  <c r="Q2550" i="11"/>
  <c r="P2550" i="11"/>
  <c r="O2550" i="11"/>
  <c r="W2549" i="11"/>
  <c r="V2549" i="11"/>
  <c r="U2549" i="11"/>
  <c r="R2549" i="11"/>
  <c r="Q2549" i="11"/>
  <c r="P2549" i="11"/>
  <c r="O2549" i="11"/>
  <c r="W2548" i="11"/>
  <c r="V2548" i="11"/>
  <c r="U2548" i="11"/>
  <c r="R2548" i="11"/>
  <c r="Q2548" i="11"/>
  <c r="P2548" i="11"/>
  <c r="O2548" i="11"/>
  <c r="W2547" i="11"/>
  <c r="V2547" i="11"/>
  <c r="U2547" i="11"/>
  <c r="R2547" i="11"/>
  <c r="Q2547" i="11"/>
  <c r="P2547" i="11"/>
  <c r="O2547" i="11"/>
  <c r="W2546" i="11"/>
  <c r="V2546" i="11"/>
  <c r="U2546" i="11"/>
  <c r="R2546" i="11"/>
  <c r="Q2546" i="11"/>
  <c r="P2546" i="11"/>
  <c r="O2546" i="11"/>
  <c r="W2545" i="11"/>
  <c r="V2545" i="11"/>
  <c r="U2545" i="11"/>
  <c r="R2545" i="11"/>
  <c r="Q2545" i="11"/>
  <c r="P2545" i="11"/>
  <c r="O2545" i="11"/>
  <c r="W2544" i="11"/>
  <c r="V2544" i="11"/>
  <c r="U2544" i="11"/>
  <c r="R2544" i="11"/>
  <c r="Q2544" i="11"/>
  <c r="P2544" i="11"/>
  <c r="O2544" i="11"/>
  <c r="W2543" i="11"/>
  <c r="V2543" i="11"/>
  <c r="U2543" i="11"/>
  <c r="R2543" i="11"/>
  <c r="Q2543" i="11"/>
  <c r="P2543" i="11"/>
  <c r="O2543" i="11"/>
  <c r="W2542" i="11"/>
  <c r="V2542" i="11"/>
  <c r="U2542" i="11"/>
  <c r="R2542" i="11"/>
  <c r="Q2542" i="11"/>
  <c r="P2542" i="11"/>
  <c r="O2542" i="11"/>
  <c r="W2541" i="11"/>
  <c r="V2541" i="11"/>
  <c r="U2541" i="11"/>
  <c r="R2541" i="11"/>
  <c r="Q2541" i="11"/>
  <c r="P2541" i="11"/>
  <c r="O2541" i="11"/>
  <c r="W2540" i="11"/>
  <c r="V2540" i="11"/>
  <c r="U2540" i="11"/>
  <c r="R2540" i="11"/>
  <c r="Q2540" i="11"/>
  <c r="P2540" i="11"/>
  <c r="O2540" i="11"/>
  <c r="W2539" i="11"/>
  <c r="V2539" i="11"/>
  <c r="U2539" i="11"/>
  <c r="R2539" i="11"/>
  <c r="Q2539" i="11"/>
  <c r="P2539" i="11"/>
  <c r="O2539" i="11"/>
  <c r="W2538" i="11"/>
  <c r="V2538" i="11"/>
  <c r="U2538" i="11"/>
  <c r="R2538" i="11"/>
  <c r="Q2538" i="11"/>
  <c r="P2538" i="11"/>
  <c r="O2538" i="11"/>
  <c r="W2537" i="11"/>
  <c r="V2537" i="11"/>
  <c r="U2537" i="11"/>
  <c r="R2537" i="11"/>
  <c r="Q2537" i="11"/>
  <c r="P2537" i="11"/>
  <c r="O2537" i="11"/>
  <c r="W2536" i="11"/>
  <c r="V2536" i="11"/>
  <c r="U2536" i="11"/>
  <c r="R2536" i="11"/>
  <c r="Q2536" i="11"/>
  <c r="P2536" i="11"/>
  <c r="O2536" i="11"/>
  <c r="W2535" i="11"/>
  <c r="V2535" i="11"/>
  <c r="U2535" i="11"/>
  <c r="R2535" i="11"/>
  <c r="Q2535" i="11"/>
  <c r="P2535" i="11"/>
  <c r="O2535" i="11"/>
  <c r="W2534" i="11"/>
  <c r="V2534" i="11"/>
  <c r="U2534" i="11"/>
  <c r="R2534" i="11"/>
  <c r="Q2534" i="11"/>
  <c r="P2534" i="11"/>
  <c r="O2534" i="11"/>
  <c r="W2533" i="11"/>
  <c r="V2533" i="11"/>
  <c r="U2533" i="11"/>
  <c r="R2533" i="11"/>
  <c r="Q2533" i="11"/>
  <c r="P2533" i="11"/>
  <c r="O2533" i="11"/>
  <c r="W2532" i="11"/>
  <c r="V2532" i="11"/>
  <c r="U2532" i="11"/>
  <c r="R2532" i="11"/>
  <c r="Q2532" i="11"/>
  <c r="P2532" i="11"/>
  <c r="O2532" i="11"/>
  <c r="W2531" i="11"/>
  <c r="V2531" i="11"/>
  <c r="U2531" i="11"/>
  <c r="R2531" i="11"/>
  <c r="Q2531" i="11"/>
  <c r="P2531" i="11"/>
  <c r="O2531" i="11"/>
  <c r="W2530" i="11"/>
  <c r="V2530" i="11"/>
  <c r="U2530" i="11"/>
  <c r="R2530" i="11"/>
  <c r="Q2530" i="11"/>
  <c r="P2530" i="11"/>
  <c r="O2530" i="11"/>
  <c r="W2529" i="11"/>
  <c r="V2529" i="11"/>
  <c r="U2529" i="11"/>
  <c r="R2529" i="11"/>
  <c r="Q2529" i="11"/>
  <c r="P2529" i="11"/>
  <c r="O2529" i="11"/>
  <c r="W2528" i="11"/>
  <c r="V2528" i="11"/>
  <c r="U2528" i="11"/>
  <c r="R2528" i="11"/>
  <c r="Q2528" i="11"/>
  <c r="P2528" i="11"/>
  <c r="O2528" i="11"/>
  <c r="W2527" i="11"/>
  <c r="V2527" i="11"/>
  <c r="U2527" i="11"/>
  <c r="R2527" i="11"/>
  <c r="Q2527" i="11"/>
  <c r="P2527" i="11"/>
  <c r="O2527" i="11"/>
  <c r="W2526" i="11"/>
  <c r="V2526" i="11"/>
  <c r="U2526" i="11"/>
  <c r="R2526" i="11"/>
  <c r="Q2526" i="11"/>
  <c r="P2526" i="11"/>
  <c r="O2526" i="11"/>
  <c r="W2525" i="11"/>
  <c r="V2525" i="11"/>
  <c r="U2525" i="11"/>
  <c r="R2525" i="11"/>
  <c r="Q2525" i="11"/>
  <c r="P2525" i="11"/>
  <c r="O2525" i="11"/>
  <c r="W2524" i="11"/>
  <c r="V2524" i="11"/>
  <c r="U2524" i="11"/>
  <c r="R2524" i="11"/>
  <c r="Q2524" i="11"/>
  <c r="P2524" i="11"/>
  <c r="O2524" i="11"/>
  <c r="W2523" i="11"/>
  <c r="V2523" i="11"/>
  <c r="U2523" i="11"/>
  <c r="R2523" i="11"/>
  <c r="Q2523" i="11"/>
  <c r="P2523" i="11"/>
  <c r="O2523" i="11"/>
  <c r="W2522" i="11"/>
  <c r="V2522" i="11"/>
  <c r="U2522" i="11"/>
  <c r="R2522" i="11"/>
  <c r="Q2522" i="11"/>
  <c r="P2522" i="11"/>
  <c r="O2522" i="11"/>
  <c r="W2521" i="11"/>
  <c r="V2521" i="11"/>
  <c r="U2521" i="11"/>
  <c r="R2521" i="11"/>
  <c r="Q2521" i="11"/>
  <c r="P2521" i="11"/>
  <c r="O2521" i="11"/>
  <c r="W2520" i="11"/>
  <c r="V2520" i="11"/>
  <c r="U2520" i="11"/>
  <c r="R2520" i="11"/>
  <c r="Q2520" i="11"/>
  <c r="P2520" i="11"/>
  <c r="O2520" i="11"/>
  <c r="W2519" i="11"/>
  <c r="V2519" i="11"/>
  <c r="U2519" i="11"/>
  <c r="R2519" i="11"/>
  <c r="Q2519" i="11"/>
  <c r="P2519" i="11"/>
  <c r="O2519" i="11"/>
  <c r="W2518" i="11"/>
  <c r="V2518" i="11"/>
  <c r="U2518" i="11"/>
  <c r="R2518" i="11"/>
  <c r="Q2518" i="11"/>
  <c r="P2518" i="11"/>
  <c r="O2518" i="11"/>
  <c r="W2517" i="11"/>
  <c r="V2517" i="11"/>
  <c r="U2517" i="11"/>
  <c r="R2517" i="11"/>
  <c r="Q2517" i="11"/>
  <c r="P2517" i="11"/>
  <c r="O2517" i="11"/>
  <c r="W2516" i="11"/>
  <c r="V2516" i="11"/>
  <c r="U2516" i="11"/>
  <c r="R2516" i="11"/>
  <c r="Q2516" i="11"/>
  <c r="P2516" i="11"/>
  <c r="O2516" i="11"/>
  <c r="W2515" i="11"/>
  <c r="V2515" i="11"/>
  <c r="U2515" i="11"/>
  <c r="R2515" i="11"/>
  <c r="Q2515" i="11"/>
  <c r="P2515" i="11"/>
  <c r="O2515" i="11"/>
  <c r="W2514" i="11"/>
  <c r="V2514" i="11"/>
  <c r="U2514" i="11"/>
  <c r="R2514" i="11"/>
  <c r="Q2514" i="11"/>
  <c r="P2514" i="11"/>
  <c r="O2514" i="11"/>
  <c r="W2513" i="11"/>
  <c r="V2513" i="11"/>
  <c r="U2513" i="11"/>
  <c r="R2513" i="11"/>
  <c r="Q2513" i="11"/>
  <c r="P2513" i="11"/>
  <c r="O2513" i="11"/>
  <c r="W2512" i="11"/>
  <c r="V2512" i="11"/>
  <c r="U2512" i="11"/>
  <c r="R2512" i="11"/>
  <c r="Q2512" i="11"/>
  <c r="P2512" i="11"/>
  <c r="O2512" i="11"/>
  <c r="W2511" i="11"/>
  <c r="V2511" i="11"/>
  <c r="U2511" i="11"/>
  <c r="R2511" i="11"/>
  <c r="Q2511" i="11"/>
  <c r="P2511" i="11"/>
  <c r="O2511" i="11"/>
  <c r="W2510" i="11"/>
  <c r="V2510" i="11"/>
  <c r="U2510" i="11"/>
  <c r="R2510" i="11"/>
  <c r="Q2510" i="11"/>
  <c r="P2510" i="11"/>
  <c r="O2510" i="11"/>
  <c r="W2509" i="11"/>
  <c r="V2509" i="11"/>
  <c r="U2509" i="11"/>
  <c r="R2509" i="11"/>
  <c r="Q2509" i="11"/>
  <c r="P2509" i="11"/>
  <c r="O2509" i="11"/>
  <c r="W2508" i="11"/>
  <c r="V2508" i="11"/>
  <c r="U2508" i="11"/>
  <c r="R2508" i="11"/>
  <c r="Q2508" i="11"/>
  <c r="P2508" i="11"/>
  <c r="O2508" i="11"/>
  <c r="W2507" i="11"/>
  <c r="V2507" i="11"/>
  <c r="U2507" i="11"/>
  <c r="R2507" i="11"/>
  <c r="Q2507" i="11"/>
  <c r="P2507" i="11"/>
  <c r="O2507" i="11"/>
  <c r="W2506" i="11"/>
  <c r="V2506" i="11"/>
  <c r="U2506" i="11"/>
  <c r="R2506" i="11"/>
  <c r="Q2506" i="11"/>
  <c r="P2506" i="11"/>
  <c r="O2506" i="11"/>
  <c r="W2505" i="11"/>
  <c r="V2505" i="11"/>
  <c r="U2505" i="11"/>
  <c r="R2505" i="11"/>
  <c r="Q2505" i="11"/>
  <c r="P2505" i="11"/>
  <c r="O2505" i="11"/>
  <c r="W2504" i="11"/>
  <c r="V2504" i="11"/>
  <c r="U2504" i="11"/>
  <c r="R2504" i="11"/>
  <c r="Q2504" i="11"/>
  <c r="P2504" i="11"/>
  <c r="O2504" i="11"/>
  <c r="W2503" i="11"/>
  <c r="V2503" i="11"/>
  <c r="U2503" i="11"/>
  <c r="R2503" i="11"/>
  <c r="Q2503" i="11"/>
  <c r="P2503" i="11"/>
  <c r="O2503" i="11"/>
  <c r="W2502" i="11"/>
  <c r="V2502" i="11"/>
  <c r="U2502" i="11"/>
  <c r="R2502" i="11"/>
  <c r="Q2502" i="11"/>
  <c r="P2502" i="11"/>
  <c r="O2502" i="11"/>
  <c r="W2501" i="11"/>
  <c r="V2501" i="11"/>
  <c r="U2501" i="11"/>
  <c r="R2501" i="11"/>
  <c r="Q2501" i="11"/>
  <c r="P2501" i="11"/>
  <c r="O2501" i="11"/>
  <c r="W2500" i="11"/>
  <c r="V2500" i="11"/>
  <c r="U2500" i="11"/>
  <c r="R2500" i="11"/>
  <c r="Q2500" i="11"/>
  <c r="P2500" i="11"/>
  <c r="O2500" i="11"/>
  <c r="W2499" i="11"/>
  <c r="V2499" i="11"/>
  <c r="U2499" i="11"/>
  <c r="R2499" i="11"/>
  <c r="Q2499" i="11"/>
  <c r="P2499" i="11"/>
  <c r="O2499" i="11"/>
  <c r="W2498" i="11"/>
  <c r="V2498" i="11"/>
  <c r="U2498" i="11"/>
  <c r="R2498" i="11"/>
  <c r="Q2498" i="11"/>
  <c r="P2498" i="11"/>
  <c r="O2498" i="11"/>
  <c r="W2497" i="11"/>
  <c r="V2497" i="11"/>
  <c r="U2497" i="11"/>
  <c r="R2497" i="11"/>
  <c r="Q2497" i="11"/>
  <c r="P2497" i="11"/>
  <c r="O2497" i="11"/>
  <c r="W2496" i="11"/>
  <c r="V2496" i="11"/>
  <c r="U2496" i="11"/>
  <c r="R2496" i="11"/>
  <c r="Q2496" i="11"/>
  <c r="P2496" i="11"/>
  <c r="O2496" i="11"/>
  <c r="W2495" i="11"/>
  <c r="V2495" i="11"/>
  <c r="U2495" i="11"/>
  <c r="R2495" i="11"/>
  <c r="Q2495" i="11"/>
  <c r="P2495" i="11"/>
  <c r="O2495" i="11"/>
  <c r="W2494" i="11"/>
  <c r="V2494" i="11"/>
  <c r="U2494" i="11"/>
  <c r="R2494" i="11"/>
  <c r="Q2494" i="11"/>
  <c r="P2494" i="11"/>
  <c r="O2494" i="11"/>
  <c r="W2493" i="11"/>
  <c r="V2493" i="11"/>
  <c r="U2493" i="11"/>
  <c r="R2493" i="11"/>
  <c r="Q2493" i="11"/>
  <c r="P2493" i="11"/>
  <c r="O2493" i="11"/>
  <c r="W2492" i="11"/>
  <c r="V2492" i="11"/>
  <c r="U2492" i="11"/>
  <c r="R2492" i="11"/>
  <c r="Q2492" i="11"/>
  <c r="P2492" i="11"/>
  <c r="O2492" i="11"/>
  <c r="W2491" i="11"/>
  <c r="V2491" i="11"/>
  <c r="U2491" i="11"/>
  <c r="R2491" i="11"/>
  <c r="Q2491" i="11"/>
  <c r="P2491" i="11"/>
  <c r="O2491" i="11"/>
  <c r="W2490" i="11"/>
  <c r="V2490" i="11"/>
  <c r="U2490" i="11"/>
  <c r="R2490" i="11"/>
  <c r="Q2490" i="11"/>
  <c r="P2490" i="11"/>
  <c r="O2490" i="11"/>
  <c r="W2489" i="11"/>
  <c r="V2489" i="11"/>
  <c r="U2489" i="11"/>
  <c r="R2489" i="11"/>
  <c r="Q2489" i="11"/>
  <c r="P2489" i="11"/>
  <c r="O2489" i="11"/>
  <c r="W2488" i="11"/>
  <c r="V2488" i="11"/>
  <c r="U2488" i="11"/>
  <c r="R2488" i="11"/>
  <c r="Q2488" i="11"/>
  <c r="P2488" i="11"/>
  <c r="O2488" i="11"/>
  <c r="W2487" i="11"/>
  <c r="V2487" i="11"/>
  <c r="U2487" i="11"/>
  <c r="R2487" i="11"/>
  <c r="Q2487" i="11"/>
  <c r="P2487" i="11"/>
  <c r="O2487" i="11"/>
  <c r="W2486" i="11"/>
  <c r="V2486" i="11"/>
  <c r="U2486" i="11"/>
  <c r="R2486" i="11"/>
  <c r="Q2486" i="11"/>
  <c r="P2486" i="11"/>
  <c r="O2486" i="11"/>
  <c r="W2485" i="11"/>
  <c r="V2485" i="11"/>
  <c r="U2485" i="11"/>
  <c r="R2485" i="11"/>
  <c r="Q2485" i="11"/>
  <c r="P2485" i="11"/>
  <c r="O2485" i="11"/>
  <c r="W2484" i="11"/>
  <c r="V2484" i="11"/>
  <c r="U2484" i="11"/>
  <c r="R2484" i="11"/>
  <c r="Q2484" i="11"/>
  <c r="P2484" i="11"/>
  <c r="O2484" i="11"/>
  <c r="W2483" i="11"/>
  <c r="V2483" i="11"/>
  <c r="U2483" i="11"/>
  <c r="R2483" i="11"/>
  <c r="Q2483" i="11"/>
  <c r="P2483" i="11"/>
  <c r="O2483" i="11"/>
  <c r="W2482" i="11"/>
  <c r="V2482" i="11"/>
  <c r="U2482" i="11"/>
  <c r="R2482" i="11"/>
  <c r="Q2482" i="11"/>
  <c r="P2482" i="11"/>
  <c r="O2482" i="11"/>
  <c r="W2481" i="11"/>
  <c r="V2481" i="11"/>
  <c r="U2481" i="11"/>
  <c r="R2481" i="11"/>
  <c r="Q2481" i="11"/>
  <c r="P2481" i="11"/>
  <c r="O2481" i="11"/>
  <c r="W2480" i="11"/>
  <c r="V2480" i="11"/>
  <c r="U2480" i="11"/>
  <c r="R2480" i="11"/>
  <c r="Q2480" i="11"/>
  <c r="P2480" i="11"/>
  <c r="O2480" i="11"/>
  <c r="W2479" i="11"/>
  <c r="V2479" i="11"/>
  <c r="U2479" i="11"/>
  <c r="R2479" i="11"/>
  <c r="Q2479" i="11"/>
  <c r="P2479" i="11"/>
  <c r="O2479" i="11"/>
  <c r="W2478" i="11"/>
  <c r="V2478" i="11"/>
  <c r="U2478" i="11"/>
  <c r="R2478" i="11"/>
  <c r="Q2478" i="11"/>
  <c r="P2478" i="11"/>
  <c r="O2478" i="11"/>
  <c r="W2477" i="11"/>
  <c r="V2477" i="11"/>
  <c r="U2477" i="11"/>
  <c r="R2477" i="11"/>
  <c r="Q2477" i="11"/>
  <c r="P2477" i="11"/>
  <c r="O2477" i="11"/>
  <c r="W2476" i="11"/>
  <c r="V2476" i="11"/>
  <c r="U2476" i="11"/>
  <c r="R2476" i="11"/>
  <c r="Q2476" i="11"/>
  <c r="P2476" i="11"/>
  <c r="O2476" i="11"/>
  <c r="W2475" i="11"/>
  <c r="V2475" i="11"/>
  <c r="U2475" i="11"/>
  <c r="R2475" i="11"/>
  <c r="Q2475" i="11"/>
  <c r="P2475" i="11"/>
  <c r="O2475" i="11"/>
  <c r="W2474" i="11"/>
  <c r="V2474" i="11"/>
  <c r="U2474" i="11"/>
  <c r="R2474" i="11"/>
  <c r="Q2474" i="11"/>
  <c r="P2474" i="11"/>
  <c r="O2474" i="11"/>
  <c r="W2473" i="11"/>
  <c r="V2473" i="11"/>
  <c r="U2473" i="11"/>
  <c r="R2473" i="11"/>
  <c r="Q2473" i="11"/>
  <c r="P2473" i="11"/>
  <c r="O2473" i="11"/>
  <c r="W2472" i="11"/>
  <c r="V2472" i="11"/>
  <c r="U2472" i="11"/>
  <c r="R2472" i="11"/>
  <c r="Q2472" i="11"/>
  <c r="P2472" i="11"/>
  <c r="O2472" i="11"/>
  <c r="W2471" i="11"/>
  <c r="V2471" i="11"/>
  <c r="U2471" i="11"/>
  <c r="R2471" i="11"/>
  <c r="Q2471" i="11"/>
  <c r="P2471" i="11"/>
  <c r="O2471" i="11"/>
  <c r="W2470" i="11"/>
  <c r="V2470" i="11"/>
  <c r="U2470" i="11"/>
  <c r="R2470" i="11"/>
  <c r="Q2470" i="11"/>
  <c r="P2470" i="11"/>
  <c r="O2470" i="11"/>
  <c r="W2469" i="11"/>
  <c r="V2469" i="11"/>
  <c r="U2469" i="11"/>
  <c r="R2469" i="11"/>
  <c r="Q2469" i="11"/>
  <c r="P2469" i="11"/>
  <c r="O2469" i="11"/>
  <c r="W2468" i="11"/>
  <c r="V2468" i="11"/>
  <c r="U2468" i="11"/>
  <c r="R2468" i="11"/>
  <c r="Q2468" i="11"/>
  <c r="P2468" i="11"/>
  <c r="O2468" i="11"/>
  <c r="W2467" i="11"/>
  <c r="V2467" i="11"/>
  <c r="U2467" i="11"/>
  <c r="R2467" i="11"/>
  <c r="Q2467" i="11"/>
  <c r="P2467" i="11"/>
  <c r="O2467" i="11"/>
  <c r="W2466" i="11"/>
  <c r="V2466" i="11"/>
  <c r="U2466" i="11"/>
  <c r="R2466" i="11"/>
  <c r="Q2466" i="11"/>
  <c r="P2466" i="11"/>
  <c r="O2466" i="11"/>
  <c r="W2465" i="11"/>
  <c r="V2465" i="11"/>
  <c r="U2465" i="11"/>
  <c r="R2465" i="11"/>
  <c r="Q2465" i="11"/>
  <c r="P2465" i="11"/>
  <c r="O2465" i="11"/>
  <c r="W2464" i="11"/>
  <c r="V2464" i="11"/>
  <c r="U2464" i="11"/>
  <c r="R2464" i="11"/>
  <c r="Q2464" i="11"/>
  <c r="P2464" i="11"/>
  <c r="O2464" i="11"/>
  <c r="W2463" i="11"/>
  <c r="V2463" i="11"/>
  <c r="U2463" i="11"/>
  <c r="R2463" i="11"/>
  <c r="Q2463" i="11"/>
  <c r="P2463" i="11"/>
  <c r="O2463" i="11"/>
  <c r="W2462" i="11"/>
  <c r="V2462" i="11"/>
  <c r="U2462" i="11"/>
  <c r="R2462" i="11"/>
  <c r="Q2462" i="11"/>
  <c r="P2462" i="11"/>
  <c r="O2462" i="11"/>
  <c r="W2461" i="11"/>
  <c r="V2461" i="11"/>
  <c r="U2461" i="11"/>
  <c r="R2461" i="11"/>
  <c r="Q2461" i="11"/>
  <c r="P2461" i="11"/>
  <c r="O2461" i="11"/>
  <c r="W2460" i="11"/>
  <c r="V2460" i="11"/>
  <c r="U2460" i="11"/>
  <c r="R2460" i="11"/>
  <c r="Q2460" i="11"/>
  <c r="P2460" i="11"/>
  <c r="O2460" i="11"/>
  <c r="W2459" i="11"/>
  <c r="V2459" i="11"/>
  <c r="U2459" i="11"/>
  <c r="R2459" i="11"/>
  <c r="Q2459" i="11"/>
  <c r="P2459" i="11"/>
  <c r="O2459" i="11"/>
  <c r="W2458" i="11"/>
  <c r="V2458" i="11"/>
  <c r="U2458" i="11"/>
  <c r="R2458" i="11"/>
  <c r="Q2458" i="11"/>
  <c r="P2458" i="11"/>
  <c r="O2458" i="11"/>
  <c r="W2457" i="11"/>
  <c r="V2457" i="11"/>
  <c r="U2457" i="11"/>
  <c r="R2457" i="11"/>
  <c r="Q2457" i="11"/>
  <c r="P2457" i="11"/>
  <c r="O2457" i="11"/>
  <c r="W2456" i="11"/>
  <c r="V2456" i="11"/>
  <c r="U2456" i="11"/>
  <c r="R2456" i="11"/>
  <c r="Q2456" i="11"/>
  <c r="P2456" i="11"/>
  <c r="O2456" i="11"/>
  <c r="W2455" i="11"/>
  <c r="V2455" i="11"/>
  <c r="U2455" i="11"/>
  <c r="R2455" i="11"/>
  <c r="Q2455" i="11"/>
  <c r="P2455" i="11"/>
  <c r="O2455" i="11"/>
  <c r="W2454" i="11"/>
  <c r="V2454" i="11"/>
  <c r="U2454" i="11"/>
  <c r="R2454" i="11"/>
  <c r="Q2454" i="11"/>
  <c r="P2454" i="11"/>
  <c r="O2454" i="11"/>
  <c r="W2453" i="11"/>
  <c r="V2453" i="11"/>
  <c r="U2453" i="11"/>
  <c r="R2453" i="11"/>
  <c r="Q2453" i="11"/>
  <c r="P2453" i="11"/>
  <c r="O2453" i="11"/>
  <c r="W2452" i="11"/>
  <c r="V2452" i="11"/>
  <c r="U2452" i="11"/>
  <c r="R2452" i="11"/>
  <c r="Q2452" i="11"/>
  <c r="P2452" i="11"/>
  <c r="O2452" i="11"/>
  <c r="W2451" i="11"/>
  <c r="V2451" i="11"/>
  <c r="U2451" i="11"/>
  <c r="R2451" i="11"/>
  <c r="Q2451" i="11"/>
  <c r="P2451" i="11"/>
  <c r="O2451" i="11"/>
  <c r="W2450" i="11"/>
  <c r="V2450" i="11"/>
  <c r="U2450" i="11"/>
  <c r="R2450" i="11"/>
  <c r="Q2450" i="11"/>
  <c r="P2450" i="11"/>
  <c r="O2450" i="11"/>
  <c r="W2449" i="11"/>
  <c r="V2449" i="11"/>
  <c r="U2449" i="11"/>
  <c r="R2449" i="11"/>
  <c r="Q2449" i="11"/>
  <c r="P2449" i="11"/>
  <c r="O2449" i="11"/>
  <c r="W2448" i="11"/>
  <c r="V2448" i="11"/>
  <c r="U2448" i="11"/>
  <c r="R2448" i="11"/>
  <c r="Q2448" i="11"/>
  <c r="P2448" i="11"/>
  <c r="O2448" i="11"/>
  <c r="W2447" i="11"/>
  <c r="V2447" i="11"/>
  <c r="U2447" i="11"/>
  <c r="R2447" i="11"/>
  <c r="Q2447" i="11"/>
  <c r="P2447" i="11"/>
  <c r="O2447" i="11"/>
  <c r="W2446" i="11"/>
  <c r="V2446" i="11"/>
  <c r="U2446" i="11"/>
  <c r="R2446" i="11"/>
  <c r="Q2446" i="11"/>
  <c r="P2446" i="11"/>
  <c r="O2446" i="11"/>
  <c r="W2445" i="11"/>
  <c r="V2445" i="11"/>
  <c r="U2445" i="11"/>
  <c r="R2445" i="11"/>
  <c r="Q2445" i="11"/>
  <c r="P2445" i="11"/>
  <c r="O2445" i="11"/>
  <c r="W2444" i="11"/>
  <c r="V2444" i="11"/>
  <c r="U2444" i="11"/>
  <c r="R2444" i="11"/>
  <c r="Q2444" i="11"/>
  <c r="P2444" i="11"/>
  <c r="O2444" i="11"/>
  <c r="W2443" i="11"/>
  <c r="V2443" i="11"/>
  <c r="U2443" i="11"/>
  <c r="R2443" i="11"/>
  <c r="Q2443" i="11"/>
  <c r="P2443" i="11"/>
  <c r="O2443" i="11"/>
  <c r="W2442" i="11"/>
  <c r="V2442" i="11"/>
  <c r="U2442" i="11"/>
  <c r="R2442" i="11"/>
  <c r="Q2442" i="11"/>
  <c r="P2442" i="11"/>
  <c r="O2442" i="11"/>
  <c r="W2441" i="11"/>
  <c r="V2441" i="11"/>
  <c r="U2441" i="11"/>
  <c r="R2441" i="11"/>
  <c r="Q2441" i="11"/>
  <c r="P2441" i="11"/>
  <c r="O2441" i="11"/>
  <c r="W2440" i="11"/>
  <c r="V2440" i="11"/>
  <c r="U2440" i="11"/>
  <c r="R2440" i="11"/>
  <c r="Q2440" i="11"/>
  <c r="P2440" i="11"/>
  <c r="O2440" i="11"/>
  <c r="W2439" i="11"/>
  <c r="V2439" i="11"/>
  <c r="U2439" i="11"/>
  <c r="R2439" i="11"/>
  <c r="Q2439" i="11"/>
  <c r="P2439" i="11"/>
  <c r="O2439" i="11"/>
  <c r="W2438" i="11"/>
  <c r="V2438" i="11"/>
  <c r="U2438" i="11"/>
  <c r="R2438" i="11"/>
  <c r="Q2438" i="11"/>
  <c r="P2438" i="11"/>
  <c r="O2438" i="11"/>
  <c r="W2437" i="11"/>
  <c r="V2437" i="11"/>
  <c r="U2437" i="11"/>
  <c r="R2437" i="11"/>
  <c r="Q2437" i="11"/>
  <c r="P2437" i="11"/>
  <c r="O2437" i="11"/>
  <c r="W2436" i="11"/>
  <c r="V2436" i="11"/>
  <c r="U2436" i="11"/>
  <c r="R2436" i="11"/>
  <c r="Q2436" i="11"/>
  <c r="P2436" i="11"/>
  <c r="O2436" i="11"/>
  <c r="W2435" i="11"/>
  <c r="V2435" i="11"/>
  <c r="U2435" i="11"/>
  <c r="R2435" i="11"/>
  <c r="Q2435" i="11"/>
  <c r="P2435" i="11"/>
  <c r="O2435" i="11"/>
  <c r="W2434" i="11"/>
  <c r="V2434" i="11"/>
  <c r="U2434" i="11"/>
  <c r="R2434" i="11"/>
  <c r="Q2434" i="11"/>
  <c r="P2434" i="11"/>
  <c r="O2434" i="11"/>
  <c r="W2433" i="11"/>
  <c r="V2433" i="11"/>
  <c r="U2433" i="11"/>
  <c r="R2433" i="11"/>
  <c r="Q2433" i="11"/>
  <c r="P2433" i="11"/>
  <c r="O2433" i="11"/>
  <c r="W2432" i="11"/>
  <c r="V2432" i="11"/>
  <c r="U2432" i="11"/>
  <c r="R2432" i="11"/>
  <c r="Q2432" i="11"/>
  <c r="P2432" i="11"/>
  <c r="O2432" i="11"/>
  <c r="W2431" i="11"/>
  <c r="V2431" i="11"/>
  <c r="U2431" i="11"/>
  <c r="R2431" i="11"/>
  <c r="Q2431" i="11"/>
  <c r="P2431" i="11"/>
  <c r="O2431" i="11"/>
  <c r="W2430" i="11"/>
  <c r="V2430" i="11"/>
  <c r="U2430" i="11"/>
  <c r="R2430" i="11"/>
  <c r="Q2430" i="11"/>
  <c r="P2430" i="11"/>
  <c r="O2430" i="11"/>
  <c r="W2429" i="11"/>
  <c r="V2429" i="11"/>
  <c r="U2429" i="11"/>
  <c r="R2429" i="11"/>
  <c r="Q2429" i="11"/>
  <c r="P2429" i="11"/>
  <c r="O2429" i="11"/>
  <c r="W2428" i="11"/>
  <c r="V2428" i="11"/>
  <c r="U2428" i="11"/>
  <c r="R2428" i="11"/>
  <c r="Q2428" i="11"/>
  <c r="P2428" i="11"/>
  <c r="O2428" i="11"/>
  <c r="W2427" i="11"/>
  <c r="V2427" i="11"/>
  <c r="U2427" i="11"/>
  <c r="R2427" i="11"/>
  <c r="Q2427" i="11"/>
  <c r="P2427" i="11"/>
  <c r="O2427" i="11"/>
  <c r="W2426" i="11"/>
  <c r="V2426" i="11"/>
  <c r="U2426" i="11"/>
  <c r="R2426" i="11"/>
  <c r="Q2426" i="11"/>
  <c r="P2426" i="11"/>
  <c r="O2426" i="11"/>
  <c r="W2425" i="11"/>
  <c r="V2425" i="11"/>
  <c r="U2425" i="11"/>
  <c r="R2425" i="11"/>
  <c r="Q2425" i="11"/>
  <c r="P2425" i="11"/>
  <c r="O2425" i="11"/>
  <c r="W2424" i="11"/>
  <c r="V2424" i="11"/>
  <c r="U2424" i="11"/>
  <c r="R2424" i="11"/>
  <c r="Q2424" i="11"/>
  <c r="P2424" i="11"/>
  <c r="O2424" i="11"/>
  <c r="W2423" i="11"/>
  <c r="V2423" i="11"/>
  <c r="U2423" i="11"/>
  <c r="R2423" i="11"/>
  <c r="Q2423" i="11"/>
  <c r="P2423" i="11"/>
  <c r="O2423" i="11"/>
  <c r="W2422" i="11"/>
  <c r="V2422" i="11"/>
  <c r="U2422" i="11"/>
  <c r="R2422" i="11"/>
  <c r="Q2422" i="11"/>
  <c r="P2422" i="11"/>
  <c r="O2422" i="11"/>
  <c r="W2421" i="11"/>
  <c r="V2421" i="11"/>
  <c r="U2421" i="11"/>
  <c r="R2421" i="11"/>
  <c r="Q2421" i="11"/>
  <c r="P2421" i="11"/>
  <c r="O2421" i="11"/>
  <c r="W2420" i="11"/>
  <c r="V2420" i="11"/>
  <c r="U2420" i="11"/>
  <c r="R2420" i="11"/>
  <c r="Q2420" i="11"/>
  <c r="P2420" i="11"/>
  <c r="O2420" i="11"/>
  <c r="W2419" i="11"/>
  <c r="V2419" i="11"/>
  <c r="U2419" i="11"/>
  <c r="R2419" i="11"/>
  <c r="Q2419" i="11"/>
  <c r="P2419" i="11"/>
  <c r="O2419" i="11"/>
  <c r="W2418" i="11"/>
  <c r="V2418" i="11"/>
  <c r="U2418" i="11"/>
  <c r="R2418" i="11"/>
  <c r="Q2418" i="11"/>
  <c r="P2418" i="11"/>
  <c r="O2418" i="11"/>
  <c r="W2417" i="11"/>
  <c r="V2417" i="11"/>
  <c r="U2417" i="11"/>
  <c r="R2417" i="11"/>
  <c r="Q2417" i="11"/>
  <c r="P2417" i="11"/>
  <c r="O2417" i="11"/>
  <c r="W2416" i="11"/>
  <c r="V2416" i="11"/>
  <c r="U2416" i="11"/>
  <c r="R2416" i="11"/>
  <c r="Q2416" i="11"/>
  <c r="P2416" i="11"/>
  <c r="O2416" i="11"/>
  <c r="W2415" i="11"/>
  <c r="V2415" i="11"/>
  <c r="U2415" i="11"/>
  <c r="R2415" i="11"/>
  <c r="Q2415" i="11"/>
  <c r="P2415" i="11"/>
  <c r="O2415" i="11"/>
  <c r="W2414" i="11"/>
  <c r="V2414" i="11"/>
  <c r="U2414" i="11"/>
  <c r="R2414" i="11"/>
  <c r="Q2414" i="11"/>
  <c r="P2414" i="11"/>
  <c r="O2414" i="11"/>
  <c r="W2413" i="11"/>
  <c r="V2413" i="11"/>
  <c r="U2413" i="11"/>
  <c r="R2413" i="11"/>
  <c r="Q2413" i="11"/>
  <c r="P2413" i="11"/>
  <c r="O2413" i="11"/>
  <c r="W2412" i="11"/>
  <c r="V2412" i="11"/>
  <c r="U2412" i="11"/>
  <c r="R2412" i="11"/>
  <c r="Q2412" i="11"/>
  <c r="P2412" i="11"/>
  <c r="O2412" i="11"/>
  <c r="W2411" i="11"/>
  <c r="V2411" i="11"/>
  <c r="U2411" i="11"/>
  <c r="R2411" i="11"/>
  <c r="Q2411" i="11"/>
  <c r="P2411" i="11"/>
  <c r="O2411" i="11"/>
  <c r="W2410" i="11"/>
  <c r="V2410" i="11"/>
  <c r="U2410" i="11"/>
  <c r="R2410" i="11"/>
  <c r="Q2410" i="11"/>
  <c r="P2410" i="11"/>
  <c r="O2410" i="11"/>
  <c r="W2409" i="11"/>
  <c r="V2409" i="11"/>
  <c r="U2409" i="11"/>
  <c r="R2409" i="11"/>
  <c r="Q2409" i="11"/>
  <c r="P2409" i="11"/>
  <c r="O2409" i="11"/>
  <c r="W2408" i="11"/>
  <c r="V2408" i="11"/>
  <c r="U2408" i="11"/>
  <c r="R2408" i="11"/>
  <c r="Q2408" i="11"/>
  <c r="P2408" i="11"/>
  <c r="O2408" i="11"/>
  <c r="W2407" i="11"/>
  <c r="V2407" i="11"/>
  <c r="U2407" i="11"/>
  <c r="R2407" i="11"/>
  <c r="Q2407" i="11"/>
  <c r="P2407" i="11"/>
  <c r="O2407" i="11"/>
  <c r="W2406" i="11"/>
  <c r="V2406" i="11"/>
  <c r="U2406" i="11"/>
  <c r="R2406" i="11"/>
  <c r="Q2406" i="11"/>
  <c r="P2406" i="11"/>
  <c r="O2406" i="11"/>
  <c r="W2405" i="11"/>
  <c r="V2405" i="11"/>
  <c r="U2405" i="11"/>
  <c r="R2405" i="11"/>
  <c r="Q2405" i="11"/>
  <c r="P2405" i="11"/>
  <c r="O2405" i="11"/>
  <c r="W2404" i="11"/>
  <c r="V2404" i="11"/>
  <c r="U2404" i="11"/>
  <c r="R2404" i="11"/>
  <c r="Q2404" i="11"/>
  <c r="P2404" i="11"/>
  <c r="O2404" i="11"/>
  <c r="W2403" i="11"/>
  <c r="V2403" i="11"/>
  <c r="U2403" i="11"/>
  <c r="R2403" i="11"/>
  <c r="Q2403" i="11"/>
  <c r="P2403" i="11"/>
  <c r="O2403" i="11"/>
  <c r="W2402" i="11"/>
  <c r="V2402" i="11"/>
  <c r="U2402" i="11"/>
  <c r="R2402" i="11"/>
  <c r="Q2402" i="11"/>
  <c r="P2402" i="11"/>
  <c r="O2402" i="11"/>
  <c r="W2401" i="11"/>
  <c r="V2401" i="11"/>
  <c r="U2401" i="11"/>
  <c r="R2401" i="11"/>
  <c r="Q2401" i="11"/>
  <c r="P2401" i="11"/>
  <c r="O2401" i="11"/>
  <c r="W2400" i="11"/>
  <c r="V2400" i="11"/>
  <c r="U2400" i="11"/>
  <c r="R2400" i="11"/>
  <c r="Q2400" i="11"/>
  <c r="P2400" i="11"/>
  <c r="O2400" i="11"/>
  <c r="W2399" i="11"/>
  <c r="V2399" i="11"/>
  <c r="U2399" i="11"/>
  <c r="R2399" i="11"/>
  <c r="Q2399" i="11"/>
  <c r="P2399" i="11"/>
  <c r="O2399" i="11"/>
  <c r="W2398" i="11"/>
  <c r="V2398" i="11"/>
  <c r="U2398" i="11"/>
  <c r="R2398" i="11"/>
  <c r="Q2398" i="11"/>
  <c r="P2398" i="11"/>
  <c r="O2398" i="11"/>
  <c r="W2397" i="11"/>
  <c r="V2397" i="11"/>
  <c r="U2397" i="11"/>
  <c r="R2397" i="11"/>
  <c r="Q2397" i="11"/>
  <c r="P2397" i="11"/>
  <c r="O2397" i="11"/>
  <c r="W2396" i="11"/>
  <c r="V2396" i="11"/>
  <c r="U2396" i="11"/>
  <c r="R2396" i="11"/>
  <c r="Q2396" i="11"/>
  <c r="P2396" i="11"/>
  <c r="O2396" i="11"/>
  <c r="W2395" i="11"/>
  <c r="V2395" i="11"/>
  <c r="U2395" i="11"/>
  <c r="R2395" i="11"/>
  <c r="Q2395" i="11"/>
  <c r="P2395" i="11"/>
  <c r="O2395" i="11"/>
  <c r="W2394" i="11"/>
  <c r="V2394" i="11"/>
  <c r="U2394" i="11"/>
  <c r="R2394" i="11"/>
  <c r="Q2394" i="11"/>
  <c r="P2394" i="11"/>
  <c r="O2394" i="11"/>
  <c r="W2393" i="11"/>
  <c r="V2393" i="11"/>
  <c r="U2393" i="11"/>
  <c r="R2393" i="11"/>
  <c r="Q2393" i="11"/>
  <c r="P2393" i="11"/>
  <c r="O2393" i="11"/>
  <c r="W2392" i="11"/>
  <c r="V2392" i="11"/>
  <c r="U2392" i="11"/>
  <c r="R2392" i="11"/>
  <c r="Q2392" i="11"/>
  <c r="P2392" i="11"/>
  <c r="O2392" i="11"/>
  <c r="W2391" i="11"/>
  <c r="V2391" i="11"/>
  <c r="U2391" i="11"/>
  <c r="R2391" i="11"/>
  <c r="Q2391" i="11"/>
  <c r="P2391" i="11"/>
  <c r="O2391" i="11"/>
  <c r="W2390" i="11"/>
  <c r="V2390" i="11"/>
  <c r="U2390" i="11"/>
  <c r="R2390" i="11"/>
  <c r="Q2390" i="11"/>
  <c r="P2390" i="11"/>
  <c r="O2390" i="11"/>
  <c r="W2389" i="11"/>
  <c r="V2389" i="11"/>
  <c r="U2389" i="11"/>
  <c r="R2389" i="11"/>
  <c r="Q2389" i="11"/>
  <c r="P2389" i="11"/>
  <c r="O2389" i="11"/>
  <c r="W2388" i="11"/>
  <c r="V2388" i="11"/>
  <c r="U2388" i="11"/>
  <c r="R2388" i="11"/>
  <c r="Q2388" i="11"/>
  <c r="P2388" i="11"/>
  <c r="O2388" i="11"/>
  <c r="W2387" i="11"/>
  <c r="V2387" i="11"/>
  <c r="U2387" i="11"/>
  <c r="R2387" i="11"/>
  <c r="Q2387" i="11"/>
  <c r="P2387" i="11"/>
  <c r="O2387" i="11"/>
  <c r="W2386" i="11"/>
  <c r="V2386" i="11"/>
  <c r="U2386" i="11"/>
  <c r="R2386" i="11"/>
  <c r="Q2386" i="11"/>
  <c r="P2386" i="11"/>
  <c r="O2386" i="11"/>
  <c r="W2385" i="11"/>
  <c r="V2385" i="11"/>
  <c r="U2385" i="11"/>
  <c r="R2385" i="11"/>
  <c r="Q2385" i="11"/>
  <c r="P2385" i="11"/>
  <c r="O2385" i="11"/>
  <c r="W2384" i="11"/>
  <c r="V2384" i="11"/>
  <c r="U2384" i="11"/>
  <c r="R2384" i="11"/>
  <c r="Q2384" i="11"/>
  <c r="P2384" i="11"/>
  <c r="O2384" i="11"/>
  <c r="W2383" i="11"/>
  <c r="V2383" i="11"/>
  <c r="U2383" i="11"/>
  <c r="R2383" i="11"/>
  <c r="Q2383" i="11"/>
  <c r="P2383" i="11"/>
  <c r="O2383" i="11"/>
  <c r="W2382" i="11"/>
  <c r="V2382" i="11"/>
  <c r="U2382" i="11"/>
  <c r="R2382" i="11"/>
  <c r="Q2382" i="11"/>
  <c r="P2382" i="11"/>
  <c r="O2382" i="11"/>
  <c r="W2381" i="11"/>
  <c r="V2381" i="11"/>
  <c r="U2381" i="11"/>
  <c r="R2381" i="11"/>
  <c r="Q2381" i="11"/>
  <c r="P2381" i="11"/>
  <c r="O2381" i="11"/>
  <c r="W2380" i="11"/>
  <c r="V2380" i="11"/>
  <c r="U2380" i="11"/>
  <c r="R2380" i="11"/>
  <c r="Q2380" i="11"/>
  <c r="P2380" i="11"/>
  <c r="O2380" i="11"/>
  <c r="W2379" i="11"/>
  <c r="V2379" i="11"/>
  <c r="U2379" i="11"/>
  <c r="R2379" i="11"/>
  <c r="Q2379" i="11"/>
  <c r="P2379" i="11"/>
  <c r="O2379" i="11"/>
  <c r="W2378" i="11"/>
  <c r="V2378" i="11"/>
  <c r="U2378" i="11"/>
  <c r="R2378" i="11"/>
  <c r="Q2378" i="11"/>
  <c r="P2378" i="11"/>
  <c r="O2378" i="11"/>
  <c r="W2377" i="11"/>
  <c r="V2377" i="11"/>
  <c r="U2377" i="11"/>
  <c r="R2377" i="11"/>
  <c r="Q2377" i="11"/>
  <c r="P2377" i="11"/>
  <c r="O2377" i="11"/>
  <c r="W2376" i="11"/>
  <c r="V2376" i="11"/>
  <c r="U2376" i="11"/>
  <c r="R2376" i="11"/>
  <c r="Q2376" i="11"/>
  <c r="P2376" i="11"/>
  <c r="O2376" i="11"/>
  <c r="W2375" i="11"/>
  <c r="V2375" i="11"/>
  <c r="U2375" i="11"/>
  <c r="R2375" i="11"/>
  <c r="Q2375" i="11"/>
  <c r="P2375" i="11"/>
  <c r="O2375" i="11"/>
  <c r="W2374" i="11"/>
  <c r="V2374" i="11"/>
  <c r="U2374" i="11"/>
  <c r="R2374" i="11"/>
  <c r="Q2374" i="11"/>
  <c r="P2374" i="11"/>
  <c r="O2374" i="11"/>
  <c r="W2373" i="11"/>
  <c r="V2373" i="11"/>
  <c r="U2373" i="11"/>
  <c r="R2373" i="11"/>
  <c r="Q2373" i="11"/>
  <c r="P2373" i="11"/>
  <c r="O2373" i="11"/>
  <c r="W2372" i="11"/>
  <c r="V2372" i="11"/>
  <c r="U2372" i="11"/>
  <c r="R2372" i="11"/>
  <c r="Q2372" i="11"/>
  <c r="P2372" i="11"/>
  <c r="O2372" i="11"/>
  <c r="W2371" i="11"/>
  <c r="V2371" i="11"/>
  <c r="U2371" i="11"/>
  <c r="R2371" i="11"/>
  <c r="Q2371" i="11"/>
  <c r="P2371" i="11"/>
  <c r="O2371" i="11"/>
  <c r="W2370" i="11"/>
  <c r="V2370" i="11"/>
  <c r="U2370" i="11"/>
  <c r="R2370" i="11"/>
  <c r="Q2370" i="11"/>
  <c r="P2370" i="11"/>
  <c r="O2370" i="11"/>
  <c r="W2369" i="11"/>
  <c r="V2369" i="11"/>
  <c r="U2369" i="11"/>
  <c r="R2369" i="11"/>
  <c r="Q2369" i="11"/>
  <c r="P2369" i="11"/>
  <c r="O2369" i="11"/>
  <c r="W2368" i="11"/>
  <c r="V2368" i="11"/>
  <c r="U2368" i="11"/>
  <c r="R2368" i="11"/>
  <c r="Q2368" i="11"/>
  <c r="P2368" i="11"/>
  <c r="O2368" i="11"/>
  <c r="W2367" i="11"/>
  <c r="V2367" i="11"/>
  <c r="U2367" i="11"/>
  <c r="R2367" i="11"/>
  <c r="Q2367" i="11"/>
  <c r="P2367" i="11"/>
  <c r="O2367" i="11"/>
  <c r="W2366" i="11"/>
  <c r="V2366" i="11"/>
  <c r="U2366" i="11"/>
  <c r="R2366" i="11"/>
  <c r="Q2366" i="11"/>
  <c r="P2366" i="11"/>
  <c r="O2366" i="11"/>
  <c r="W2365" i="11"/>
  <c r="V2365" i="11"/>
  <c r="U2365" i="11"/>
  <c r="R2365" i="11"/>
  <c r="Q2365" i="11"/>
  <c r="P2365" i="11"/>
  <c r="O2365" i="11"/>
  <c r="W2364" i="11"/>
  <c r="V2364" i="11"/>
  <c r="U2364" i="11"/>
  <c r="R2364" i="11"/>
  <c r="Q2364" i="11"/>
  <c r="P2364" i="11"/>
  <c r="O2364" i="11"/>
  <c r="W2363" i="11"/>
  <c r="V2363" i="11"/>
  <c r="U2363" i="11"/>
  <c r="R2363" i="11"/>
  <c r="Q2363" i="11"/>
  <c r="P2363" i="11"/>
  <c r="O2363" i="11"/>
  <c r="W2362" i="11"/>
  <c r="V2362" i="11"/>
  <c r="U2362" i="11"/>
  <c r="R2362" i="11"/>
  <c r="Q2362" i="11"/>
  <c r="P2362" i="11"/>
  <c r="O2362" i="11"/>
  <c r="W2361" i="11"/>
  <c r="V2361" i="11"/>
  <c r="U2361" i="11"/>
  <c r="R2361" i="11"/>
  <c r="Q2361" i="11"/>
  <c r="P2361" i="11"/>
  <c r="O2361" i="11"/>
  <c r="W2360" i="11"/>
  <c r="V2360" i="11"/>
  <c r="U2360" i="11"/>
  <c r="R2360" i="11"/>
  <c r="Q2360" i="11"/>
  <c r="P2360" i="11"/>
  <c r="O2360" i="11"/>
  <c r="W2359" i="11"/>
  <c r="V2359" i="11"/>
  <c r="U2359" i="11"/>
  <c r="R2359" i="11"/>
  <c r="Q2359" i="11"/>
  <c r="P2359" i="11"/>
  <c r="O2359" i="11"/>
  <c r="W2358" i="11"/>
  <c r="V2358" i="11"/>
  <c r="U2358" i="11"/>
  <c r="R2358" i="11"/>
  <c r="Q2358" i="11"/>
  <c r="P2358" i="11"/>
  <c r="O2358" i="11"/>
  <c r="W2357" i="11"/>
  <c r="V2357" i="11"/>
  <c r="U2357" i="11"/>
  <c r="R2357" i="11"/>
  <c r="Q2357" i="11"/>
  <c r="P2357" i="11"/>
  <c r="O2357" i="11"/>
  <c r="W2356" i="11"/>
  <c r="V2356" i="11"/>
  <c r="U2356" i="11"/>
  <c r="R2356" i="11"/>
  <c r="Q2356" i="11"/>
  <c r="P2356" i="11"/>
  <c r="O2356" i="11"/>
  <c r="W2355" i="11"/>
  <c r="V2355" i="11"/>
  <c r="U2355" i="11"/>
  <c r="R2355" i="11"/>
  <c r="Q2355" i="11"/>
  <c r="P2355" i="11"/>
  <c r="O2355" i="11"/>
  <c r="W2354" i="11"/>
  <c r="V2354" i="11"/>
  <c r="U2354" i="11"/>
  <c r="R2354" i="11"/>
  <c r="Q2354" i="11"/>
  <c r="P2354" i="11"/>
  <c r="O2354" i="11"/>
  <c r="W2353" i="11"/>
  <c r="V2353" i="11"/>
  <c r="U2353" i="11"/>
  <c r="R2353" i="11"/>
  <c r="Q2353" i="11"/>
  <c r="P2353" i="11"/>
  <c r="O2353" i="11"/>
  <c r="W2352" i="11"/>
  <c r="V2352" i="11"/>
  <c r="U2352" i="11"/>
  <c r="R2352" i="11"/>
  <c r="Q2352" i="11"/>
  <c r="P2352" i="11"/>
  <c r="O2352" i="11"/>
  <c r="W2351" i="11"/>
  <c r="V2351" i="11"/>
  <c r="U2351" i="11"/>
  <c r="R2351" i="11"/>
  <c r="Q2351" i="11"/>
  <c r="P2351" i="11"/>
  <c r="O2351" i="11"/>
  <c r="W2350" i="11"/>
  <c r="V2350" i="11"/>
  <c r="U2350" i="11"/>
  <c r="R2350" i="11"/>
  <c r="Q2350" i="11"/>
  <c r="P2350" i="11"/>
  <c r="O2350" i="11"/>
  <c r="W2349" i="11"/>
  <c r="V2349" i="11"/>
  <c r="U2349" i="11"/>
  <c r="R2349" i="11"/>
  <c r="Q2349" i="11"/>
  <c r="P2349" i="11"/>
  <c r="O2349" i="11"/>
  <c r="W2348" i="11"/>
  <c r="V2348" i="11"/>
  <c r="U2348" i="11"/>
  <c r="R2348" i="11"/>
  <c r="Q2348" i="11"/>
  <c r="P2348" i="11"/>
  <c r="O2348" i="11"/>
  <c r="W2347" i="11"/>
  <c r="V2347" i="11"/>
  <c r="U2347" i="11"/>
  <c r="R2347" i="11"/>
  <c r="Q2347" i="11"/>
  <c r="P2347" i="11"/>
  <c r="O2347" i="11"/>
  <c r="W2346" i="11"/>
  <c r="V2346" i="11"/>
  <c r="U2346" i="11"/>
  <c r="R2346" i="11"/>
  <c r="Q2346" i="11"/>
  <c r="P2346" i="11"/>
  <c r="O2346" i="11"/>
  <c r="W2345" i="11"/>
  <c r="V2345" i="11"/>
  <c r="U2345" i="11"/>
  <c r="R2345" i="11"/>
  <c r="Q2345" i="11"/>
  <c r="P2345" i="11"/>
  <c r="O2345" i="11"/>
  <c r="W2344" i="11"/>
  <c r="V2344" i="11"/>
  <c r="U2344" i="11"/>
  <c r="R2344" i="11"/>
  <c r="Q2344" i="11"/>
  <c r="P2344" i="11"/>
  <c r="O2344" i="11"/>
  <c r="W2343" i="11"/>
  <c r="V2343" i="11"/>
  <c r="U2343" i="11"/>
  <c r="R2343" i="11"/>
  <c r="Q2343" i="11"/>
  <c r="P2343" i="11"/>
  <c r="O2343" i="11"/>
  <c r="W2342" i="11"/>
  <c r="V2342" i="11"/>
  <c r="U2342" i="11"/>
  <c r="R2342" i="11"/>
  <c r="Q2342" i="11"/>
  <c r="P2342" i="11"/>
  <c r="O2342" i="11"/>
  <c r="W2341" i="11"/>
  <c r="V2341" i="11"/>
  <c r="U2341" i="11"/>
  <c r="R2341" i="11"/>
  <c r="Q2341" i="11"/>
  <c r="P2341" i="11"/>
  <c r="O2341" i="11"/>
  <c r="W2340" i="11"/>
  <c r="V2340" i="11"/>
  <c r="U2340" i="11"/>
  <c r="R2340" i="11"/>
  <c r="Q2340" i="11"/>
  <c r="P2340" i="11"/>
  <c r="O2340" i="11"/>
  <c r="W2339" i="11"/>
  <c r="V2339" i="11"/>
  <c r="U2339" i="11"/>
  <c r="R2339" i="11"/>
  <c r="Q2339" i="11"/>
  <c r="P2339" i="11"/>
  <c r="O2339" i="11"/>
  <c r="W2338" i="11"/>
  <c r="V2338" i="11"/>
  <c r="U2338" i="11"/>
  <c r="R2338" i="11"/>
  <c r="Q2338" i="11"/>
  <c r="P2338" i="11"/>
  <c r="O2338" i="11"/>
  <c r="W2337" i="11"/>
  <c r="V2337" i="11"/>
  <c r="U2337" i="11"/>
  <c r="R2337" i="11"/>
  <c r="Q2337" i="11"/>
  <c r="P2337" i="11"/>
  <c r="O2337" i="11"/>
  <c r="W2336" i="11"/>
  <c r="V2336" i="11"/>
  <c r="U2336" i="11"/>
  <c r="R2336" i="11"/>
  <c r="Q2336" i="11"/>
  <c r="P2336" i="11"/>
  <c r="O2336" i="11"/>
  <c r="W2335" i="11"/>
  <c r="V2335" i="11"/>
  <c r="U2335" i="11"/>
  <c r="R2335" i="11"/>
  <c r="Q2335" i="11"/>
  <c r="P2335" i="11"/>
  <c r="O2335" i="11"/>
  <c r="W2334" i="11"/>
  <c r="V2334" i="11"/>
  <c r="U2334" i="11"/>
  <c r="R2334" i="11"/>
  <c r="Q2334" i="11"/>
  <c r="P2334" i="11"/>
  <c r="O2334" i="11"/>
  <c r="W2333" i="11"/>
  <c r="V2333" i="11"/>
  <c r="U2333" i="11"/>
  <c r="R2333" i="11"/>
  <c r="Q2333" i="11"/>
  <c r="P2333" i="11"/>
  <c r="O2333" i="11"/>
  <c r="W2332" i="11"/>
  <c r="V2332" i="11"/>
  <c r="U2332" i="11"/>
  <c r="R2332" i="11"/>
  <c r="Q2332" i="11"/>
  <c r="P2332" i="11"/>
  <c r="O2332" i="11"/>
  <c r="W2331" i="11"/>
  <c r="V2331" i="11"/>
  <c r="U2331" i="11"/>
  <c r="R2331" i="11"/>
  <c r="Q2331" i="11"/>
  <c r="P2331" i="11"/>
  <c r="O2331" i="11"/>
  <c r="W2330" i="11"/>
  <c r="V2330" i="11"/>
  <c r="U2330" i="11"/>
  <c r="R2330" i="11"/>
  <c r="Q2330" i="11"/>
  <c r="P2330" i="11"/>
  <c r="O2330" i="11"/>
  <c r="W2329" i="11"/>
  <c r="V2329" i="11"/>
  <c r="U2329" i="11"/>
  <c r="R2329" i="11"/>
  <c r="Q2329" i="11"/>
  <c r="P2329" i="11"/>
  <c r="O2329" i="11"/>
  <c r="W2328" i="11"/>
  <c r="V2328" i="11"/>
  <c r="U2328" i="11"/>
  <c r="R2328" i="11"/>
  <c r="Q2328" i="11"/>
  <c r="P2328" i="11"/>
  <c r="O2328" i="11"/>
  <c r="W2327" i="11"/>
  <c r="V2327" i="11"/>
  <c r="U2327" i="11"/>
  <c r="R2327" i="11"/>
  <c r="Q2327" i="11"/>
  <c r="P2327" i="11"/>
  <c r="O2327" i="11"/>
  <c r="W2326" i="11"/>
  <c r="V2326" i="11"/>
  <c r="U2326" i="11"/>
  <c r="R2326" i="11"/>
  <c r="Q2326" i="11"/>
  <c r="P2326" i="11"/>
  <c r="O2326" i="11"/>
  <c r="W2325" i="11"/>
  <c r="V2325" i="11"/>
  <c r="U2325" i="11"/>
  <c r="R2325" i="11"/>
  <c r="Q2325" i="11"/>
  <c r="P2325" i="11"/>
  <c r="O2325" i="11"/>
  <c r="W2324" i="11"/>
  <c r="V2324" i="11"/>
  <c r="U2324" i="11"/>
  <c r="R2324" i="11"/>
  <c r="Q2324" i="11"/>
  <c r="P2324" i="11"/>
  <c r="O2324" i="11"/>
  <c r="W2323" i="11"/>
  <c r="V2323" i="11"/>
  <c r="U2323" i="11"/>
  <c r="R2323" i="11"/>
  <c r="Q2323" i="11"/>
  <c r="P2323" i="11"/>
  <c r="O2323" i="11"/>
  <c r="W2322" i="11"/>
  <c r="V2322" i="11"/>
  <c r="U2322" i="11"/>
  <c r="R2322" i="11"/>
  <c r="Q2322" i="11"/>
  <c r="P2322" i="11"/>
  <c r="O2322" i="11"/>
  <c r="W2321" i="11"/>
  <c r="V2321" i="11"/>
  <c r="U2321" i="11"/>
  <c r="R2321" i="11"/>
  <c r="Q2321" i="11"/>
  <c r="P2321" i="11"/>
  <c r="O2321" i="11"/>
  <c r="W2320" i="11"/>
  <c r="V2320" i="11"/>
  <c r="U2320" i="11"/>
  <c r="R2320" i="11"/>
  <c r="Q2320" i="11"/>
  <c r="P2320" i="11"/>
  <c r="O2320" i="11"/>
  <c r="W2319" i="11"/>
  <c r="V2319" i="11"/>
  <c r="U2319" i="11"/>
  <c r="R2319" i="11"/>
  <c r="Q2319" i="11"/>
  <c r="P2319" i="11"/>
  <c r="O2319" i="11"/>
  <c r="W2318" i="11"/>
  <c r="V2318" i="11"/>
  <c r="U2318" i="11"/>
  <c r="R2318" i="11"/>
  <c r="Q2318" i="11"/>
  <c r="P2318" i="11"/>
  <c r="O2318" i="11"/>
  <c r="W2317" i="11"/>
  <c r="V2317" i="11"/>
  <c r="U2317" i="11"/>
  <c r="R2317" i="11"/>
  <c r="Q2317" i="11"/>
  <c r="P2317" i="11"/>
  <c r="O2317" i="11"/>
  <c r="W2316" i="11"/>
  <c r="V2316" i="11"/>
  <c r="U2316" i="11"/>
  <c r="R2316" i="11"/>
  <c r="Q2316" i="11"/>
  <c r="P2316" i="11"/>
  <c r="O2316" i="11"/>
  <c r="W2315" i="11"/>
  <c r="V2315" i="11"/>
  <c r="U2315" i="11"/>
  <c r="R2315" i="11"/>
  <c r="Q2315" i="11"/>
  <c r="P2315" i="11"/>
  <c r="O2315" i="11"/>
  <c r="W2314" i="11"/>
  <c r="V2314" i="11"/>
  <c r="U2314" i="11"/>
  <c r="R2314" i="11"/>
  <c r="Q2314" i="11"/>
  <c r="P2314" i="11"/>
  <c r="O2314" i="11"/>
  <c r="W2313" i="11"/>
  <c r="V2313" i="11"/>
  <c r="U2313" i="11"/>
  <c r="R2313" i="11"/>
  <c r="Q2313" i="11"/>
  <c r="P2313" i="11"/>
  <c r="O2313" i="11"/>
  <c r="W2312" i="11"/>
  <c r="V2312" i="11"/>
  <c r="U2312" i="11"/>
  <c r="R2312" i="11"/>
  <c r="Q2312" i="11"/>
  <c r="P2312" i="11"/>
  <c r="O2312" i="11"/>
  <c r="W2311" i="11"/>
  <c r="V2311" i="11"/>
  <c r="U2311" i="11"/>
  <c r="R2311" i="11"/>
  <c r="Q2311" i="11"/>
  <c r="P2311" i="11"/>
  <c r="O2311" i="11"/>
  <c r="W2310" i="11"/>
  <c r="V2310" i="11"/>
  <c r="U2310" i="11"/>
  <c r="R2310" i="11"/>
  <c r="Q2310" i="11"/>
  <c r="P2310" i="11"/>
  <c r="O2310" i="11"/>
  <c r="W2309" i="11"/>
  <c r="V2309" i="11"/>
  <c r="U2309" i="11"/>
  <c r="R2309" i="11"/>
  <c r="Q2309" i="11"/>
  <c r="P2309" i="11"/>
  <c r="O2309" i="11"/>
  <c r="W2308" i="11"/>
  <c r="V2308" i="11"/>
  <c r="U2308" i="11"/>
  <c r="R2308" i="11"/>
  <c r="Q2308" i="11"/>
  <c r="P2308" i="11"/>
  <c r="O2308" i="11"/>
  <c r="W2307" i="11"/>
  <c r="V2307" i="11"/>
  <c r="U2307" i="11"/>
  <c r="R2307" i="11"/>
  <c r="Q2307" i="11"/>
  <c r="P2307" i="11"/>
  <c r="O2307" i="11"/>
  <c r="W2306" i="11"/>
  <c r="V2306" i="11"/>
  <c r="U2306" i="11"/>
  <c r="R2306" i="11"/>
  <c r="Q2306" i="11"/>
  <c r="P2306" i="11"/>
  <c r="O2306" i="11"/>
  <c r="W2305" i="11"/>
  <c r="V2305" i="11"/>
  <c r="U2305" i="11"/>
  <c r="R2305" i="11"/>
  <c r="Q2305" i="11"/>
  <c r="P2305" i="11"/>
  <c r="O2305" i="11"/>
  <c r="W2304" i="11"/>
  <c r="V2304" i="11"/>
  <c r="U2304" i="11"/>
  <c r="R2304" i="11"/>
  <c r="Q2304" i="11"/>
  <c r="P2304" i="11"/>
  <c r="O2304" i="11"/>
  <c r="W2303" i="11"/>
  <c r="V2303" i="11"/>
  <c r="U2303" i="11"/>
  <c r="R2303" i="11"/>
  <c r="Q2303" i="11"/>
  <c r="P2303" i="11"/>
  <c r="O2303" i="11"/>
  <c r="W2302" i="11"/>
  <c r="V2302" i="11"/>
  <c r="U2302" i="11"/>
  <c r="R2302" i="11"/>
  <c r="Q2302" i="11"/>
  <c r="P2302" i="11"/>
  <c r="O2302" i="11"/>
  <c r="W2301" i="11"/>
  <c r="V2301" i="11"/>
  <c r="U2301" i="11"/>
  <c r="R2301" i="11"/>
  <c r="Q2301" i="11"/>
  <c r="P2301" i="11"/>
  <c r="O2301" i="11"/>
  <c r="W2300" i="11"/>
  <c r="V2300" i="11"/>
  <c r="U2300" i="11"/>
  <c r="R2300" i="11"/>
  <c r="Q2300" i="11"/>
  <c r="P2300" i="11"/>
  <c r="O2300" i="11"/>
  <c r="W2299" i="11"/>
  <c r="V2299" i="11"/>
  <c r="U2299" i="11"/>
  <c r="R2299" i="11"/>
  <c r="Q2299" i="11"/>
  <c r="P2299" i="11"/>
  <c r="O2299" i="11"/>
  <c r="W2298" i="11"/>
  <c r="V2298" i="11"/>
  <c r="U2298" i="11"/>
  <c r="R2298" i="11"/>
  <c r="Q2298" i="11"/>
  <c r="P2298" i="11"/>
  <c r="O2298" i="11"/>
  <c r="W2297" i="11"/>
  <c r="V2297" i="11"/>
  <c r="U2297" i="11"/>
  <c r="R2297" i="11"/>
  <c r="Q2297" i="11"/>
  <c r="P2297" i="11"/>
  <c r="O2297" i="11"/>
  <c r="W2296" i="11"/>
  <c r="V2296" i="11"/>
  <c r="U2296" i="11"/>
  <c r="R2296" i="11"/>
  <c r="Q2296" i="11"/>
  <c r="P2296" i="11"/>
  <c r="O2296" i="11"/>
  <c r="W2295" i="11"/>
  <c r="V2295" i="11"/>
  <c r="U2295" i="11"/>
  <c r="R2295" i="11"/>
  <c r="Q2295" i="11"/>
  <c r="P2295" i="11"/>
  <c r="O2295" i="11"/>
  <c r="W2294" i="11"/>
  <c r="V2294" i="11"/>
  <c r="U2294" i="11"/>
  <c r="R2294" i="11"/>
  <c r="Q2294" i="11"/>
  <c r="P2294" i="11"/>
  <c r="O2294" i="11"/>
  <c r="W2293" i="11"/>
  <c r="V2293" i="11"/>
  <c r="U2293" i="11"/>
  <c r="R2293" i="11"/>
  <c r="Q2293" i="11"/>
  <c r="P2293" i="11"/>
  <c r="O2293" i="11"/>
  <c r="W2292" i="11"/>
  <c r="V2292" i="11"/>
  <c r="U2292" i="11"/>
  <c r="R2292" i="11"/>
  <c r="Q2292" i="11"/>
  <c r="P2292" i="11"/>
  <c r="O2292" i="11"/>
  <c r="W2291" i="11"/>
  <c r="V2291" i="11"/>
  <c r="U2291" i="11"/>
  <c r="R2291" i="11"/>
  <c r="Q2291" i="11"/>
  <c r="P2291" i="11"/>
  <c r="O2291" i="11"/>
  <c r="W2290" i="11"/>
  <c r="V2290" i="11"/>
  <c r="U2290" i="11"/>
  <c r="R2290" i="11"/>
  <c r="Q2290" i="11"/>
  <c r="P2290" i="11"/>
  <c r="O2290" i="11"/>
  <c r="W2289" i="11"/>
  <c r="V2289" i="11"/>
  <c r="U2289" i="11"/>
  <c r="R2289" i="11"/>
  <c r="Q2289" i="11"/>
  <c r="P2289" i="11"/>
  <c r="O2289" i="11"/>
  <c r="W2288" i="11"/>
  <c r="V2288" i="11"/>
  <c r="U2288" i="11"/>
  <c r="R2288" i="11"/>
  <c r="Q2288" i="11"/>
  <c r="P2288" i="11"/>
  <c r="O2288" i="11"/>
  <c r="W2287" i="11"/>
  <c r="V2287" i="11"/>
  <c r="U2287" i="11"/>
  <c r="R2287" i="11"/>
  <c r="Q2287" i="11"/>
  <c r="P2287" i="11"/>
  <c r="O2287" i="11"/>
  <c r="W2286" i="11"/>
  <c r="V2286" i="11"/>
  <c r="U2286" i="11"/>
  <c r="R2286" i="11"/>
  <c r="Q2286" i="11"/>
  <c r="P2286" i="11"/>
  <c r="O2286" i="11"/>
  <c r="W2285" i="11"/>
  <c r="V2285" i="11"/>
  <c r="U2285" i="11"/>
  <c r="R2285" i="11"/>
  <c r="Q2285" i="11"/>
  <c r="P2285" i="11"/>
  <c r="O2285" i="11"/>
  <c r="W2284" i="11"/>
  <c r="V2284" i="11"/>
  <c r="U2284" i="11"/>
  <c r="R2284" i="11"/>
  <c r="Q2284" i="11"/>
  <c r="P2284" i="11"/>
  <c r="O2284" i="11"/>
  <c r="W2283" i="11"/>
  <c r="V2283" i="11"/>
  <c r="U2283" i="11"/>
  <c r="R2283" i="11"/>
  <c r="Q2283" i="11"/>
  <c r="P2283" i="11"/>
  <c r="O2283" i="11"/>
  <c r="W2282" i="11"/>
  <c r="V2282" i="11"/>
  <c r="U2282" i="11"/>
  <c r="R2282" i="11"/>
  <c r="Q2282" i="11"/>
  <c r="P2282" i="11"/>
  <c r="O2282" i="11"/>
  <c r="W2281" i="11"/>
  <c r="V2281" i="11"/>
  <c r="U2281" i="11"/>
  <c r="R2281" i="11"/>
  <c r="Q2281" i="11"/>
  <c r="P2281" i="11"/>
  <c r="O2281" i="11"/>
  <c r="W2280" i="11"/>
  <c r="V2280" i="11"/>
  <c r="U2280" i="11"/>
  <c r="R2280" i="11"/>
  <c r="Q2280" i="11"/>
  <c r="P2280" i="11"/>
  <c r="O2280" i="11"/>
  <c r="W2279" i="11"/>
  <c r="V2279" i="11"/>
  <c r="U2279" i="11"/>
  <c r="R2279" i="11"/>
  <c r="Q2279" i="11"/>
  <c r="P2279" i="11"/>
  <c r="O2279" i="11"/>
  <c r="W2278" i="11"/>
  <c r="V2278" i="11"/>
  <c r="U2278" i="11"/>
  <c r="R2278" i="11"/>
  <c r="Q2278" i="11"/>
  <c r="P2278" i="11"/>
  <c r="O2278" i="11"/>
  <c r="W2277" i="11"/>
  <c r="V2277" i="11"/>
  <c r="U2277" i="11"/>
  <c r="R2277" i="11"/>
  <c r="Q2277" i="11"/>
  <c r="P2277" i="11"/>
  <c r="O2277" i="11"/>
  <c r="W2276" i="11"/>
  <c r="V2276" i="11"/>
  <c r="U2276" i="11"/>
  <c r="R2276" i="11"/>
  <c r="Q2276" i="11"/>
  <c r="P2276" i="11"/>
  <c r="O2276" i="11"/>
  <c r="W2275" i="11"/>
  <c r="V2275" i="11"/>
  <c r="U2275" i="11"/>
  <c r="R2275" i="11"/>
  <c r="Q2275" i="11"/>
  <c r="P2275" i="11"/>
  <c r="O2275" i="11"/>
  <c r="W2274" i="11"/>
  <c r="V2274" i="11"/>
  <c r="U2274" i="11"/>
  <c r="R2274" i="11"/>
  <c r="Q2274" i="11"/>
  <c r="P2274" i="11"/>
  <c r="O2274" i="11"/>
  <c r="W2273" i="11"/>
  <c r="V2273" i="11"/>
  <c r="U2273" i="11"/>
  <c r="R2273" i="11"/>
  <c r="Q2273" i="11"/>
  <c r="P2273" i="11"/>
  <c r="O2273" i="11"/>
  <c r="W2272" i="11"/>
  <c r="V2272" i="11"/>
  <c r="U2272" i="11"/>
  <c r="R2272" i="11"/>
  <c r="Q2272" i="11"/>
  <c r="P2272" i="11"/>
  <c r="O2272" i="11"/>
  <c r="W2271" i="11"/>
  <c r="V2271" i="11"/>
  <c r="U2271" i="11"/>
  <c r="R2271" i="11"/>
  <c r="Q2271" i="11"/>
  <c r="P2271" i="11"/>
  <c r="O2271" i="11"/>
  <c r="W2270" i="11"/>
  <c r="V2270" i="11"/>
  <c r="U2270" i="11"/>
  <c r="R2270" i="11"/>
  <c r="Q2270" i="11"/>
  <c r="P2270" i="11"/>
  <c r="O2270" i="11"/>
  <c r="W2269" i="11"/>
  <c r="V2269" i="11"/>
  <c r="U2269" i="11"/>
  <c r="R2269" i="11"/>
  <c r="Q2269" i="11"/>
  <c r="P2269" i="11"/>
  <c r="O2269" i="11"/>
  <c r="W2268" i="11"/>
  <c r="V2268" i="11"/>
  <c r="U2268" i="11"/>
  <c r="R2268" i="11"/>
  <c r="Q2268" i="11"/>
  <c r="P2268" i="11"/>
  <c r="O2268" i="11"/>
  <c r="W2267" i="11"/>
  <c r="V2267" i="11"/>
  <c r="U2267" i="11"/>
  <c r="R2267" i="11"/>
  <c r="Q2267" i="11"/>
  <c r="P2267" i="11"/>
  <c r="O2267" i="11"/>
  <c r="W2266" i="11"/>
  <c r="V2266" i="11"/>
  <c r="U2266" i="11"/>
  <c r="R2266" i="11"/>
  <c r="Q2266" i="11"/>
  <c r="P2266" i="11"/>
  <c r="O2266" i="11"/>
  <c r="W2265" i="11"/>
  <c r="V2265" i="11"/>
  <c r="U2265" i="11"/>
  <c r="R2265" i="11"/>
  <c r="Q2265" i="11"/>
  <c r="P2265" i="11"/>
  <c r="O2265" i="11"/>
  <c r="W2264" i="11"/>
  <c r="V2264" i="11"/>
  <c r="U2264" i="11"/>
  <c r="R2264" i="11"/>
  <c r="Q2264" i="11"/>
  <c r="P2264" i="11"/>
  <c r="O2264" i="11"/>
  <c r="W2263" i="11"/>
  <c r="V2263" i="11"/>
  <c r="U2263" i="11"/>
  <c r="R2263" i="11"/>
  <c r="Q2263" i="11"/>
  <c r="P2263" i="11"/>
  <c r="O2263" i="11"/>
  <c r="W2262" i="11"/>
  <c r="V2262" i="11"/>
  <c r="U2262" i="11"/>
  <c r="R2262" i="11"/>
  <c r="Q2262" i="11"/>
  <c r="P2262" i="11"/>
  <c r="O2262" i="11"/>
  <c r="W2261" i="11"/>
  <c r="V2261" i="11"/>
  <c r="U2261" i="11"/>
  <c r="R2261" i="11"/>
  <c r="Q2261" i="11"/>
  <c r="P2261" i="11"/>
  <c r="O2261" i="11"/>
  <c r="W2260" i="11"/>
  <c r="V2260" i="11"/>
  <c r="U2260" i="11"/>
  <c r="R2260" i="11"/>
  <c r="Q2260" i="11"/>
  <c r="P2260" i="11"/>
  <c r="O2260" i="11"/>
  <c r="W2259" i="11"/>
  <c r="V2259" i="11"/>
  <c r="U2259" i="11"/>
  <c r="R2259" i="11"/>
  <c r="Q2259" i="11"/>
  <c r="P2259" i="11"/>
  <c r="O2259" i="11"/>
  <c r="W2258" i="11"/>
  <c r="V2258" i="11"/>
  <c r="U2258" i="11"/>
  <c r="R2258" i="11"/>
  <c r="Q2258" i="11"/>
  <c r="P2258" i="11"/>
  <c r="O2258" i="11"/>
  <c r="W2257" i="11"/>
  <c r="V2257" i="11"/>
  <c r="U2257" i="11"/>
  <c r="R2257" i="11"/>
  <c r="Q2257" i="11"/>
  <c r="P2257" i="11"/>
  <c r="O2257" i="11"/>
  <c r="W2256" i="11"/>
  <c r="V2256" i="11"/>
  <c r="U2256" i="11"/>
  <c r="R2256" i="11"/>
  <c r="Q2256" i="11"/>
  <c r="P2256" i="11"/>
  <c r="O2256" i="11"/>
  <c r="W2255" i="11"/>
  <c r="V2255" i="11"/>
  <c r="U2255" i="11"/>
  <c r="R2255" i="11"/>
  <c r="Q2255" i="11"/>
  <c r="P2255" i="11"/>
  <c r="O2255" i="11"/>
  <c r="W2254" i="11"/>
  <c r="V2254" i="11"/>
  <c r="U2254" i="11"/>
  <c r="R2254" i="11"/>
  <c r="Q2254" i="11"/>
  <c r="P2254" i="11"/>
  <c r="O2254" i="11"/>
  <c r="W2253" i="11"/>
  <c r="V2253" i="11"/>
  <c r="U2253" i="11"/>
  <c r="R2253" i="11"/>
  <c r="Q2253" i="11"/>
  <c r="P2253" i="11"/>
  <c r="O2253" i="11"/>
  <c r="W2252" i="11"/>
  <c r="V2252" i="11"/>
  <c r="U2252" i="11"/>
  <c r="R2252" i="11"/>
  <c r="Q2252" i="11"/>
  <c r="P2252" i="11"/>
  <c r="O2252" i="11"/>
  <c r="W2251" i="11"/>
  <c r="V2251" i="11"/>
  <c r="U2251" i="11"/>
  <c r="R2251" i="11"/>
  <c r="Q2251" i="11"/>
  <c r="P2251" i="11"/>
  <c r="O2251" i="11"/>
  <c r="W2250" i="11"/>
  <c r="V2250" i="11"/>
  <c r="U2250" i="11"/>
  <c r="R2250" i="11"/>
  <c r="Q2250" i="11"/>
  <c r="P2250" i="11"/>
  <c r="O2250" i="11"/>
  <c r="W2249" i="11"/>
  <c r="V2249" i="11"/>
  <c r="U2249" i="11"/>
  <c r="R2249" i="11"/>
  <c r="Q2249" i="11"/>
  <c r="P2249" i="11"/>
  <c r="O2249" i="11"/>
  <c r="W2248" i="11"/>
  <c r="V2248" i="11"/>
  <c r="U2248" i="11"/>
  <c r="R2248" i="11"/>
  <c r="Q2248" i="11"/>
  <c r="P2248" i="11"/>
  <c r="O2248" i="11"/>
  <c r="W2247" i="11"/>
  <c r="V2247" i="11"/>
  <c r="U2247" i="11"/>
  <c r="R2247" i="11"/>
  <c r="Q2247" i="11"/>
  <c r="P2247" i="11"/>
  <c r="O2247" i="11"/>
  <c r="W2246" i="11"/>
  <c r="V2246" i="11"/>
  <c r="U2246" i="11"/>
  <c r="R2246" i="11"/>
  <c r="Q2246" i="11"/>
  <c r="P2246" i="11"/>
  <c r="O2246" i="11"/>
  <c r="W2245" i="11"/>
  <c r="V2245" i="11"/>
  <c r="U2245" i="11"/>
  <c r="R2245" i="11"/>
  <c r="Q2245" i="11"/>
  <c r="P2245" i="11"/>
  <c r="O2245" i="11"/>
  <c r="W2244" i="11"/>
  <c r="V2244" i="11"/>
  <c r="U2244" i="11"/>
  <c r="R2244" i="11"/>
  <c r="Q2244" i="11"/>
  <c r="P2244" i="11"/>
  <c r="O2244" i="11"/>
  <c r="W2243" i="11"/>
  <c r="V2243" i="11"/>
  <c r="U2243" i="11"/>
  <c r="R2243" i="11"/>
  <c r="Q2243" i="11"/>
  <c r="P2243" i="11"/>
  <c r="O2243" i="11"/>
  <c r="W2242" i="11"/>
  <c r="V2242" i="11"/>
  <c r="U2242" i="11"/>
  <c r="R2242" i="11"/>
  <c r="Q2242" i="11"/>
  <c r="P2242" i="11"/>
  <c r="O2242" i="11"/>
  <c r="W2241" i="11"/>
  <c r="V2241" i="11"/>
  <c r="U2241" i="11"/>
  <c r="R2241" i="11"/>
  <c r="Q2241" i="11"/>
  <c r="P2241" i="11"/>
  <c r="O2241" i="11"/>
  <c r="W2240" i="11"/>
  <c r="V2240" i="11"/>
  <c r="U2240" i="11"/>
  <c r="R2240" i="11"/>
  <c r="Q2240" i="11"/>
  <c r="P2240" i="11"/>
  <c r="O2240" i="11"/>
  <c r="W2239" i="11"/>
  <c r="V2239" i="11"/>
  <c r="U2239" i="11"/>
  <c r="R2239" i="11"/>
  <c r="Q2239" i="11"/>
  <c r="P2239" i="11"/>
  <c r="O2239" i="11"/>
  <c r="W2238" i="11"/>
  <c r="V2238" i="11"/>
  <c r="U2238" i="11"/>
  <c r="R2238" i="11"/>
  <c r="Q2238" i="11"/>
  <c r="P2238" i="11"/>
  <c r="O2238" i="11"/>
  <c r="W2237" i="11"/>
  <c r="V2237" i="11"/>
  <c r="U2237" i="11"/>
  <c r="R2237" i="11"/>
  <c r="Q2237" i="11"/>
  <c r="P2237" i="11"/>
  <c r="O2237" i="11"/>
  <c r="W2236" i="11"/>
  <c r="V2236" i="11"/>
  <c r="U2236" i="11"/>
  <c r="R2236" i="11"/>
  <c r="Q2236" i="11"/>
  <c r="P2236" i="11"/>
  <c r="O2236" i="11"/>
  <c r="W2235" i="11"/>
  <c r="V2235" i="11"/>
  <c r="U2235" i="11"/>
  <c r="R2235" i="11"/>
  <c r="Q2235" i="11"/>
  <c r="P2235" i="11"/>
  <c r="O2235" i="11"/>
  <c r="W2234" i="11"/>
  <c r="V2234" i="11"/>
  <c r="U2234" i="11"/>
  <c r="R2234" i="11"/>
  <c r="Q2234" i="11"/>
  <c r="P2234" i="11"/>
  <c r="O2234" i="11"/>
  <c r="W2233" i="11"/>
  <c r="V2233" i="11"/>
  <c r="U2233" i="11"/>
  <c r="R2233" i="11"/>
  <c r="Q2233" i="11"/>
  <c r="P2233" i="11"/>
  <c r="O2233" i="11"/>
  <c r="W2232" i="11"/>
  <c r="V2232" i="11"/>
  <c r="U2232" i="11"/>
  <c r="R2232" i="11"/>
  <c r="Q2232" i="11"/>
  <c r="P2232" i="11"/>
  <c r="O2232" i="11"/>
  <c r="W2231" i="11"/>
  <c r="V2231" i="11"/>
  <c r="U2231" i="11"/>
  <c r="R2231" i="11"/>
  <c r="Q2231" i="11"/>
  <c r="P2231" i="11"/>
  <c r="O2231" i="11"/>
  <c r="W2230" i="11"/>
  <c r="V2230" i="11"/>
  <c r="U2230" i="11"/>
  <c r="R2230" i="11"/>
  <c r="Q2230" i="11"/>
  <c r="P2230" i="11"/>
  <c r="O2230" i="11"/>
  <c r="W2229" i="11"/>
  <c r="V2229" i="11"/>
  <c r="U2229" i="11"/>
  <c r="R2229" i="11"/>
  <c r="Q2229" i="11"/>
  <c r="P2229" i="11"/>
  <c r="O2229" i="11"/>
  <c r="W2228" i="11"/>
  <c r="V2228" i="11"/>
  <c r="U2228" i="11"/>
  <c r="R2228" i="11"/>
  <c r="Q2228" i="11"/>
  <c r="P2228" i="11"/>
  <c r="O2228" i="11"/>
  <c r="W2227" i="11"/>
  <c r="V2227" i="11"/>
  <c r="U2227" i="11"/>
  <c r="R2227" i="11"/>
  <c r="Q2227" i="11"/>
  <c r="P2227" i="11"/>
  <c r="O2227" i="11"/>
  <c r="W2226" i="11"/>
  <c r="V2226" i="11"/>
  <c r="U2226" i="11"/>
  <c r="R2226" i="11"/>
  <c r="Q2226" i="11"/>
  <c r="P2226" i="11"/>
  <c r="O2226" i="11"/>
  <c r="W2225" i="11"/>
  <c r="V2225" i="11"/>
  <c r="U2225" i="11"/>
  <c r="R2225" i="11"/>
  <c r="Q2225" i="11"/>
  <c r="P2225" i="11"/>
  <c r="O2225" i="11"/>
  <c r="W2224" i="11"/>
  <c r="V2224" i="11"/>
  <c r="U2224" i="11"/>
  <c r="R2224" i="11"/>
  <c r="Q2224" i="11"/>
  <c r="P2224" i="11"/>
  <c r="O2224" i="11"/>
  <c r="W2223" i="11"/>
  <c r="V2223" i="11"/>
  <c r="U2223" i="11"/>
  <c r="R2223" i="11"/>
  <c r="Q2223" i="11"/>
  <c r="P2223" i="11"/>
  <c r="O2223" i="11"/>
  <c r="W2222" i="11"/>
  <c r="V2222" i="11"/>
  <c r="U2222" i="11"/>
  <c r="R2222" i="11"/>
  <c r="Q2222" i="11"/>
  <c r="P2222" i="11"/>
  <c r="O2222" i="11"/>
  <c r="W2221" i="11"/>
  <c r="V2221" i="11"/>
  <c r="U2221" i="11"/>
  <c r="R2221" i="11"/>
  <c r="Q2221" i="11"/>
  <c r="P2221" i="11"/>
  <c r="O2221" i="11"/>
  <c r="W2220" i="11"/>
  <c r="V2220" i="11"/>
  <c r="U2220" i="11"/>
  <c r="R2220" i="11"/>
  <c r="Q2220" i="11"/>
  <c r="P2220" i="11"/>
  <c r="O2220" i="11"/>
  <c r="W2219" i="11"/>
  <c r="V2219" i="11"/>
  <c r="U2219" i="11"/>
  <c r="R2219" i="11"/>
  <c r="Q2219" i="11"/>
  <c r="P2219" i="11"/>
  <c r="O2219" i="11"/>
  <c r="W2218" i="11"/>
  <c r="V2218" i="11"/>
  <c r="U2218" i="11"/>
  <c r="R2218" i="11"/>
  <c r="Q2218" i="11"/>
  <c r="P2218" i="11"/>
  <c r="O2218" i="11"/>
  <c r="W2217" i="11"/>
  <c r="V2217" i="11"/>
  <c r="U2217" i="11"/>
  <c r="R2217" i="11"/>
  <c r="Q2217" i="11"/>
  <c r="P2217" i="11"/>
  <c r="O2217" i="11"/>
  <c r="W2216" i="11"/>
  <c r="V2216" i="11"/>
  <c r="U2216" i="11"/>
  <c r="R2216" i="11"/>
  <c r="Q2216" i="11"/>
  <c r="P2216" i="11"/>
  <c r="O2216" i="11"/>
  <c r="W2215" i="11"/>
  <c r="V2215" i="11"/>
  <c r="U2215" i="11"/>
  <c r="R2215" i="11"/>
  <c r="Q2215" i="11"/>
  <c r="P2215" i="11"/>
  <c r="O2215" i="11"/>
  <c r="W2214" i="11"/>
  <c r="V2214" i="11"/>
  <c r="U2214" i="11"/>
  <c r="R2214" i="11"/>
  <c r="Q2214" i="11"/>
  <c r="P2214" i="11"/>
  <c r="O2214" i="11"/>
  <c r="W2213" i="11"/>
  <c r="V2213" i="11"/>
  <c r="U2213" i="11"/>
  <c r="R2213" i="11"/>
  <c r="Q2213" i="11"/>
  <c r="P2213" i="11"/>
  <c r="O2213" i="11"/>
  <c r="W2212" i="11"/>
  <c r="V2212" i="11"/>
  <c r="U2212" i="11"/>
  <c r="R2212" i="11"/>
  <c r="Q2212" i="11"/>
  <c r="P2212" i="11"/>
  <c r="O2212" i="11"/>
  <c r="W2211" i="11"/>
  <c r="V2211" i="11"/>
  <c r="U2211" i="11"/>
  <c r="R2211" i="11"/>
  <c r="Q2211" i="11"/>
  <c r="P2211" i="11"/>
  <c r="O2211" i="11"/>
  <c r="W2210" i="11"/>
  <c r="V2210" i="11"/>
  <c r="U2210" i="11"/>
  <c r="R2210" i="11"/>
  <c r="Q2210" i="11"/>
  <c r="P2210" i="11"/>
  <c r="O2210" i="11"/>
  <c r="W2209" i="11"/>
  <c r="V2209" i="11"/>
  <c r="U2209" i="11"/>
  <c r="R2209" i="11"/>
  <c r="Q2209" i="11"/>
  <c r="P2209" i="11"/>
  <c r="O2209" i="11"/>
  <c r="W2208" i="11"/>
  <c r="V2208" i="11"/>
  <c r="U2208" i="11"/>
  <c r="R2208" i="11"/>
  <c r="Q2208" i="11"/>
  <c r="P2208" i="11"/>
  <c r="O2208" i="11"/>
  <c r="W2207" i="11"/>
  <c r="V2207" i="11"/>
  <c r="U2207" i="11"/>
  <c r="R2207" i="11"/>
  <c r="Q2207" i="11"/>
  <c r="P2207" i="11"/>
  <c r="O2207" i="11"/>
  <c r="W2206" i="11"/>
  <c r="V2206" i="11"/>
  <c r="U2206" i="11"/>
  <c r="R2206" i="11"/>
  <c r="Q2206" i="11"/>
  <c r="P2206" i="11"/>
  <c r="O2206" i="11"/>
  <c r="W2205" i="11"/>
  <c r="V2205" i="11"/>
  <c r="U2205" i="11"/>
  <c r="R2205" i="11"/>
  <c r="Q2205" i="11"/>
  <c r="P2205" i="11"/>
  <c r="O2205" i="11"/>
  <c r="W2204" i="11"/>
  <c r="V2204" i="11"/>
  <c r="U2204" i="11"/>
  <c r="R2204" i="11"/>
  <c r="Q2204" i="11"/>
  <c r="P2204" i="11"/>
  <c r="O2204" i="11"/>
  <c r="W2203" i="11"/>
  <c r="V2203" i="11"/>
  <c r="U2203" i="11"/>
  <c r="R2203" i="11"/>
  <c r="Q2203" i="11"/>
  <c r="P2203" i="11"/>
  <c r="O2203" i="11"/>
  <c r="W2202" i="11"/>
  <c r="V2202" i="11"/>
  <c r="U2202" i="11"/>
  <c r="R2202" i="11"/>
  <c r="Q2202" i="11"/>
  <c r="P2202" i="11"/>
  <c r="O2202" i="11"/>
  <c r="W2201" i="11"/>
  <c r="V2201" i="11"/>
  <c r="U2201" i="11"/>
  <c r="R2201" i="11"/>
  <c r="Q2201" i="11"/>
  <c r="P2201" i="11"/>
  <c r="O2201" i="11"/>
  <c r="W2200" i="11"/>
  <c r="V2200" i="11"/>
  <c r="U2200" i="11"/>
  <c r="R2200" i="11"/>
  <c r="Q2200" i="11"/>
  <c r="P2200" i="11"/>
  <c r="O2200" i="11"/>
  <c r="W2199" i="11"/>
  <c r="V2199" i="11"/>
  <c r="U2199" i="11"/>
  <c r="R2199" i="11"/>
  <c r="Q2199" i="11"/>
  <c r="P2199" i="11"/>
  <c r="O2199" i="11"/>
  <c r="W2198" i="11"/>
  <c r="V2198" i="11"/>
  <c r="U2198" i="11"/>
  <c r="R2198" i="11"/>
  <c r="Q2198" i="11"/>
  <c r="P2198" i="11"/>
  <c r="O2198" i="11"/>
  <c r="W2197" i="11"/>
  <c r="V2197" i="11"/>
  <c r="U2197" i="11"/>
  <c r="R2197" i="11"/>
  <c r="Q2197" i="11"/>
  <c r="P2197" i="11"/>
  <c r="O2197" i="11"/>
  <c r="W2196" i="11"/>
  <c r="V2196" i="11"/>
  <c r="U2196" i="11"/>
  <c r="R2196" i="11"/>
  <c r="Q2196" i="11"/>
  <c r="P2196" i="11"/>
  <c r="O2196" i="11"/>
  <c r="W2195" i="11"/>
  <c r="V2195" i="11"/>
  <c r="U2195" i="11"/>
  <c r="R2195" i="11"/>
  <c r="Q2195" i="11"/>
  <c r="P2195" i="11"/>
  <c r="O2195" i="11"/>
  <c r="W2194" i="11"/>
  <c r="V2194" i="11"/>
  <c r="U2194" i="11"/>
  <c r="R2194" i="11"/>
  <c r="Q2194" i="11"/>
  <c r="P2194" i="11"/>
  <c r="O2194" i="11"/>
  <c r="W2193" i="11"/>
  <c r="V2193" i="11"/>
  <c r="U2193" i="11"/>
  <c r="R2193" i="11"/>
  <c r="Q2193" i="11"/>
  <c r="P2193" i="11"/>
  <c r="O2193" i="11"/>
  <c r="W2192" i="11"/>
  <c r="V2192" i="11"/>
  <c r="U2192" i="11"/>
  <c r="R2192" i="11"/>
  <c r="Q2192" i="11"/>
  <c r="P2192" i="11"/>
  <c r="O2192" i="11"/>
  <c r="W2191" i="11"/>
  <c r="V2191" i="11"/>
  <c r="U2191" i="11"/>
  <c r="R2191" i="11"/>
  <c r="Q2191" i="11"/>
  <c r="P2191" i="11"/>
  <c r="O2191" i="11"/>
  <c r="W2190" i="11"/>
  <c r="V2190" i="11"/>
  <c r="U2190" i="11"/>
  <c r="R2190" i="11"/>
  <c r="Q2190" i="11"/>
  <c r="P2190" i="11"/>
  <c r="O2190" i="11"/>
  <c r="W2189" i="11"/>
  <c r="V2189" i="11"/>
  <c r="U2189" i="11"/>
  <c r="R2189" i="11"/>
  <c r="Q2189" i="11"/>
  <c r="P2189" i="11"/>
  <c r="O2189" i="11"/>
  <c r="W2188" i="11"/>
  <c r="V2188" i="11"/>
  <c r="U2188" i="11"/>
  <c r="R2188" i="11"/>
  <c r="Q2188" i="11"/>
  <c r="P2188" i="11"/>
  <c r="O2188" i="11"/>
  <c r="W2187" i="11"/>
  <c r="V2187" i="11"/>
  <c r="U2187" i="11"/>
  <c r="R2187" i="11"/>
  <c r="Q2187" i="11"/>
  <c r="P2187" i="11"/>
  <c r="O2187" i="11"/>
  <c r="W2186" i="11"/>
  <c r="V2186" i="11"/>
  <c r="U2186" i="11"/>
  <c r="R2186" i="11"/>
  <c r="Q2186" i="11"/>
  <c r="P2186" i="11"/>
  <c r="O2186" i="11"/>
  <c r="W2185" i="11"/>
  <c r="V2185" i="11"/>
  <c r="U2185" i="11"/>
  <c r="R2185" i="11"/>
  <c r="Q2185" i="11"/>
  <c r="P2185" i="11"/>
  <c r="O2185" i="11"/>
  <c r="W2184" i="11"/>
  <c r="V2184" i="11"/>
  <c r="U2184" i="11"/>
  <c r="R2184" i="11"/>
  <c r="Q2184" i="11"/>
  <c r="P2184" i="11"/>
  <c r="O2184" i="11"/>
  <c r="W2183" i="11"/>
  <c r="V2183" i="11"/>
  <c r="U2183" i="11"/>
  <c r="R2183" i="11"/>
  <c r="Q2183" i="11"/>
  <c r="P2183" i="11"/>
  <c r="O2183" i="11"/>
  <c r="W2182" i="11"/>
  <c r="V2182" i="11"/>
  <c r="U2182" i="11"/>
  <c r="R2182" i="11"/>
  <c r="Q2182" i="11"/>
  <c r="P2182" i="11"/>
  <c r="O2182" i="11"/>
  <c r="W2181" i="11"/>
  <c r="V2181" i="11"/>
  <c r="U2181" i="11"/>
  <c r="R2181" i="11"/>
  <c r="Q2181" i="11"/>
  <c r="P2181" i="11"/>
  <c r="O2181" i="11"/>
  <c r="W2180" i="11"/>
  <c r="V2180" i="11"/>
  <c r="U2180" i="11"/>
  <c r="R2180" i="11"/>
  <c r="Q2180" i="11"/>
  <c r="P2180" i="11"/>
  <c r="O2180" i="11"/>
  <c r="W2179" i="11"/>
  <c r="V2179" i="11"/>
  <c r="U2179" i="11"/>
  <c r="R2179" i="11"/>
  <c r="Q2179" i="11"/>
  <c r="P2179" i="11"/>
  <c r="O2179" i="11"/>
  <c r="W2178" i="11"/>
  <c r="V2178" i="11"/>
  <c r="U2178" i="11"/>
  <c r="R2178" i="11"/>
  <c r="Q2178" i="11"/>
  <c r="P2178" i="11"/>
  <c r="O2178" i="11"/>
  <c r="W2177" i="11"/>
  <c r="V2177" i="11"/>
  <c r="U2177" i="11"/>
  <c r="R2177" i="11"/>
  <c r="Q2177" i="11"/>
  <c r="P2177" i="11"/>
  <c r="O2177" i="11"/>
  <c r="W2176" i="11"/>
  <c r="V2176" i="11"/>
  <c r="U2176" i="11"/>
  <c r="R2176" i="11"/>
  <c r="Q2176" i="11"/>
  <c r="P2176" i="11"/>
  <c r="O2176" i="11"/>
  <c r="W2175" i="11"/>
  <c r="V2175" i="11"/>
  <c r="U2175" i="11"/>
  <c r="R2175" i="11"/>
  <c r="Q2175" i="11"/>
  <c r="P2175" i="11"/>
  <c r="O2175" i="11"/>
  <c r="W2174" i="11"/>
  <c r="V2174" i="11"/>
  <c r="U2174" i="11"/>
  <c r="R2174" i="11"/>
  <c r="Q2174" i="11"/>
  <c r="P2174" i="11"/>
  <c r="O2174" i="11"/>
  <c r="W2173" i="11"/>
  <c r="V2173" i="11"/>
  <c r="U2173" i="11"/>
  <c r="R2173" i="11"/>
  <c r="Q2173" i="11"/>
  <c r="P2173" i="11"/>
  <c r="O2173" i="11"/>
  <c r="W2172" i="11"/>
  <c r="V2172" i="11"/>
  <c r="U2172" i="11"/>
  <c r="R2172" i="11"/>
  <c r="Q2172" i="11"/>
  <c r="P2172" i="11"/>
  <c r="O2172" i="11"/>
  <c r="W2171" i="11"/>
  <c r="V2171" i="11"/>
  <c r="U2171" i="11"/>
  <c r="R2171" i="11"/>
  <c r="Q2171" i="11"/>
  <c r="P2171" i="11"/>
  <c r="O2171" i="11"/>
  <c r="W2170" i="11"/>
  <c r="V2170" i="11"/>
  <c r="U2170" i="11"/>
  <c r="R2170" i="11"/>
  <c r="Q2170" i="11"/>
  <c r="P2170" i="11"/>
  <c r="O2170" i="11"/>
  <c r="W2169" i="11"/>
  <c r="V2169" i="11"/>
  <c r="U2169" i="11"/>
  <c r="R2169" i="11"/>
  <c r="Q2169" i="11"/>
  <c r="P2169" i="11"/>
  <c r="O2169" i="11"/>
  <c r="W2168" i="11"/>
  <c r="V2168" i="11"/>
  <c r="U2168" i="11"/>
  <c r="R2168" i="11"/>
  <c r="Q2168" i="11"/>
  <c r="P2168" i="11"/>
  <c r="O2168" i="11"/>
  <c r="W2167" i="11"/>
  <c r="V2167" i="11"/>
  <c r="U2167" i="11"/>
  <c r="R2167" i="11"/>
  <c r="Q2167" i="11"/>
  <c r="P2167" i="11"/>
  <c r="O2167" i="11"/>
  <c r="W2166" i="11"/>
  <c r="V2166" i="11"/>
  <c r="U2166" i="11"/>
  <c r="R2166" i="11"/>
  <c r="Q2166" i="11"/>
  <c r="P2166" i="11"/>
  <c r="O2166" i="11"/>
  <c r="W2165" i="11"/>
  <c r="V2165" i="11"/>
  <c r="U2165" i="11"/>
  <c r="R2165" i="11"/>
  <c r="Q2165" i="11"/>
  <c r="P2165" i="11"/>
  <c r="O2165" i="11"/>
  <c r="W2164" i="11"/>
  <c r="V2164" i="11"/>
  <c r="U2164" i="11"/>
  <c r="R2164" i="11"/>
  <c r="Q2164" i="11"/>
  <c r="P2164" i="11"/>
  <c r="O2164" i="11"/>
  <c r="W2163" i="11"/>
  <c r="V2163" i="11"/>
  <c r="U2163" i="11"/>
  <c r="R2163" i="11"/>
  <c r="Q2163" i="11"/>
  <c r="P2163" i="11"/>
  <c r="O2163" i="11"/>
  <c r="W2162" i="11"/>
  <c r="V2162" i="11"/>
  <c r="U2162" i="11"/>
  <c r="R2162" i="11"/>
  <c r="Q2162" i="11"/>
  <c r="P2162" i="11"/>
  <c r="O2162" i="11"/>
  <c r="W2161" i="11"/>
  <c r="V2161" i="11"/>
  <c r="U2161" i="11"/>
  <c r="R2161" i="11"/>
  <c r="Q2161" i="11"/>
  <c r="P2161" i="11"/>
  <c r="O2161" i="11"/>
  <c r="W2160" i="11"/>
  <c r="V2160" i="11"/>
  <c r="U2160" i="11"/>
  <c r="R2160" i="11"/>
  <c r="Q2160" i="11"/>
  <c r="P2160" i="11"/>
  <c r="O2160" i="11"/>
  <c r="W2159" i="11"/>
  <c r="V2159" i="11"/>
  <c r="U2159" i="11"/>
  <c r="R2159" i="11"/>
  <c r="Q2159" i="11"/>
  <c r="P2159" i="11"/>
  <c r="O2159" i="11"/>
  <c r="W2158" i="11"/>
  <c r="V2158" i="11"/>
  <c r="U2158" i="11"/>
  <c r="R2158" i="11"/>
  <c r="Q2158" i="11"/>
  <c r="P2158" i="11"/>
  <c r="O2158" i="11"/>
  <c r="W2157" i="11"/>
  <c r="V2157" i="11"/>
  <c r="U2157" i="11"/>
  <c r="R2157" i="11"/>
  <c r="Q2157" i="11"/>
  <c r="P2157" i="11"/>
  <c r="O2157" i="11"/>
  <c r="W2156" i="11"/>
  <c r="V2156" i="11"/>
  <c r="U2156" i="11"/>
  <c r="R2156" i="11"/>
  <c r="Q2156" i="11"/>
  <c r="P2156" i="11"/>
  <c r="O2156" i="11"/>
  <c r="W2155" i="11"/>
  <c r="V2155" i="11"/>
  <c r="U2155" i="11"/>
  <c r="R2155" i="11"/>
  <c r="Q2155" i="11"/>
  <c r="P2155" i="11"/>
  <c r="O2155" i="11"/>
  <c r="W2154" i="11"/>
  <c r="V2154" i="11"/>
  <c r="U2154" i="11"/>
  <c r="R2154" i="11"/>
  <c r="Q2154" i="11"/>
  <c r="P2154" i="11"/>
  <c r="O2154" i="11"/>
  <c r="W2153" i="11"/>
  <c r="V2153" i="11"/>
  <c r="U2153" i="11"/>
  <c r="R2153" i="11"/>
  <c r="Q2153" i="11"/>
  <c r="P2153" i="11"/>
  <c r="O2153" i="11"/>
  <c r="W2152" i="11"/>
  <c r="V2152" i="11"/>
  <c r="U2152" i="11"/>
  <c r="R2152" i="11"/>
  <c r="Q2152" i="11"/>
  <c r="P2152" i="11"/>
  <c r="O2152" i="11"/>
  <c r="W2151" i="11"/>
  <c r="V2151" i="11"/>
  <c r="U2151" i="11"/>
  <c r="R2151" i="11"/>
  <c r="Q2151" i="11"/>
  <c r="P2151" i="11"/>
  <c r="O2151" i="11"/>
  <c r="W2150" i="11"/>
  <c r="V2150" i="11"/>
  <c r="U2150" i="11"/>
  <c r="R2150" i="11"/>
  <c r="Q2150" i="11"/>
  <c r="P2150" i="11"/>
  <c r="O2150" i="11"/>
  <c r="W2149" i="11"/>
  <c r="V2149" i="11"/>
  <c r="U2149" i="11"/>
  <c r="R2149" i="11"/>
  <c r="Q2149" i="11"/>
  <c r="P2149" i="11"/>
  <c r="O2149" i="11"/>
  <c r="W2148" i="11"/>
  <c r="V2148" i="11"/>
  <c r="U2148" i="11"/>
  <c r="R2148" i="11"/>
  <c r="Q2148" i="11"/>
  <c r="P2148" i="11"/>
  <c r="O2148" i="11"/>
  <c r="W2147" i="11"/>
  <c r="V2147" i="11"/>
  <c r="U2147" i="11"/>
  <c r="R2147" i="11"/>
  <c r="Q2147" i="11"/>
  <c r="P2147" i="11"/>
  <c r="O2147" i="11"/>
  <c r="W2146" i="11"/>
  <c r="V2146" i="11"/>
  <c r="U2146" i="11"/>
  <c r="R2146" i="11"/>
  <c r="Q2146" i="11"/>
  <c r="P2146" i="11"/>
  <c r="O2146" i="11"/>
  <c r="W2145" i="11"/>
  <c r="V2145" i="11"/>
  <c r="U2145" i="11"/>
  <c r="R2145" i="11"/>
  <c r="Q2145" i="11"/>
  <c r="P2145" i="11"/>
  <c r="O2145" i="11"/>
  <c r="W2144" i="11"/>
  <c r="V2144" i="11"/>
  <c r="U2144" i="11"/>
  <c r="R2144" i="11"/>
  <c r="Q2144" i="11"/>
  <c r="P2144" i="11"/>
  <c r="O2144" i="11"/>
  <c r="W2143" i="11"/>
  <c r="V2143" i="11"/>
  <c r="U2143" i="11"/>
  <c r="R2143" i="11"/>
  <c r="Q2143" i="11"/>
  <c r="P2143" i="11"/>
  <c r="O2143" i="11"/>
  <c r="W2142" i="11"/>
  <c r="V2142" i="11"/>
  <c r="U2142" i="11"/>
  <c r="R2142" i="11"/>
  <c r="Q2142" i="11"/>
  <c r="P2142" i="11"/>
  <c r="O2142" i="11"/>
  <c r="W2141" i="11"/>
  <c r="V2141" i="11"/>
  <c r="U2141" i="11"/>
  <c r="R2141" i="11"/>
  <c r="Q2141" i="11"/>
  <c r="P2141" i="11"/>
  <c r="O2141" i="11"/>
  <c r="W2140" i="11"/>
  <c r="V2140" i="11"/>
  <c r="U2140" i="11"/>
  <c r="R2140" i="11"/>
  <c r="Q2140" i="11"/>
  <c r="P2140" i="11"/>
  <c r="O2140" i="11"/>
  <c r="W2139" i="11"/>
  <c r="V2139" i="11"/>
  <c r="U2139" i="11"/>
  <c r="R2139" i="11"/>
  <c r="Q2139" i="11"/>
  <c r="P2139" i="11"/>
  <c r="O2139" i="11"/>
  <c r="W2138" i="11"/>
  <c r="V2138" i="11"/>
  <c r="U2138" i="11"/>
  <c r="R2138" i="11"/>
  <c r="Q2138" i="11"/>
  <c r="P2138" i="11"/>
  <c r="O2138" i="11"/>
  <c r="W2137" i="11"/>
  <c r="V2137" i="11"/>
  <c r="U2137" i="11"/>
  <c r="R2137" i="11"/>
  <c r="Q2137" i="11"/>
  <c r="P2137" i="11"/>
  <c r="O2137" i="11"/>
  <c r="W2136" i="11"/>
  <c r="V2136" i="11"/>
  <c r="U2136" i="11"/>
  <c r="R2136" i="11"/>
  <c r="Q2136" i="11"/>
  <c r="P2136" i="11"/>
  <c r="O2136" i="11"/>
  <c r="W2135" i="11"/>
  <c r="V2135" i="11"/>
  <c r="U2135" i="11"/>
  <c r="R2135" i="11"/>
  <c r="Q2135" i="11"/>
  <c r="P2135" i="11"/>
  <c r="O2135" i="11"/>
  <c r="W2134" i="11"/>
  <c r="V2134" i="11"/>
  <c r="U2134" i="11"/>
  <c r="R2134" i="11"/>
  <c r="Q2134" i="11"/>
  <c r="P2134" i="11"/>
  <c r="O2134" i="11"/>
  <c r="W2133" i="11"/>
  <c r="V2133" i="11"/>
  <c r="U2133" i="11"/>
  <c r="R2133" i="11"/>
  <c r="Q2133" i="11"/>
  <c r="P2133" i="11"/>
  <c r="O2133" i="11"/>
  <c r="W2132" i="11"/>
  <c r="V2132" i="11"/>
  <c r="U2132" i="11"/>
  <c r="R2132" i="11"/>
  <c r="Q2132" i="11"/>
  <c r="P2132" i="11"/>
  <c r="O2132" i="11"/>
  <c r="W2131" i="11"/>
  <c r="V2131" i="11"/>
  <c r="U2131" i="11"/>
  <c r="R2131" i="11"/>
  <c r="Q2131" i="11"/>
  <c r="P2131" i="11"/>
  <c r="O2131" i="11"/>
  <c r="W2130" i="11"/>
  <c r="V2130" i="11"/>
  <c r="U2130" i="11"/>
  <c r="R2130" i="11"/>
  <c r="Q2130" i="11"/>
  <c r="P2130" i="11"/>
  <c r="O2130" i="11"/>
  <c r="W2129" i="11"/>
  <c r="V2129" i="11"/>
  <c r="U2129" i="11"/>
  <c r="R2129" i="11"/>
  <c r="Q2129" i="11"/>
  <c r="P2129" i="11"/>
  <c r="O2129" i="11"/>
  <c r="W2128" i="11"/>
  <c r="V2128" i="11"/>
  <c r="U2128" i="11"/>
  <c r="R2128" i="11"/>
  <c r="Q2128" i="11"/>
  <c r="P2128" i="11"/>
  <c r="O2128" i="11"/>
  <c r="W2127" i="11"/>
  <c r="V2127" i="11"/>
  <c r="U2127" i="11"/>
  <c r="R2127" i="11"/>
  <c r="Q2127" i="11"/>
  <c r="P2127" i="11"/>
  <c r="O2127" i="11"/>
  <c r="W2126" i="11"/>
  <c r="V2126" i="11"/>
  <c r="U2126" i="11"/>
  <c r="R2126" i="11"/>
  <c r="Q2126" i="11"/>
  <c r="P2126" i="11"/>
  <c r="O2126" i="11"/>
  <c r="W2125" i="11"/>
  <c r="V2125" i="11"/>
  <c r="U2125" i="11"/>
  <c r="R2125" i="11"/>
  <c r="Q2125" i="11"/>
  <c r="P2125" i="11"/>
  <c r="O2125" i="11"/>
  <c r="W2124" i="11"/>
  <c r="V2124" i="11"/>
  <c r="U2124" i="11"/>
  <c r="R2124" i="11"/>
  <c r="Q2124" i="11"/>
  <c r="P2124" i="11"/>
  <c r="O2124" i="11"/>
  <c r="W2123" i="11"/>
  <c r="V2123" i="11"/>
  <c r="U2123" i="11"/>
  <c r="R2123" i="11"/>
  <c r="Q2123" i="11"/>
  <c r="P2123" i="11"/>
  <c r="O2123" i="11"/>
  <c r="W2122" i="11"/>
  <c r="V2122" i="11"/>
  <c r="U2122" i="11"/>
  <c r="R2122" i="11"/>
  <c r="Q2122" i="11"/>
  <c r="P2122" i="11"/>
  <c r="O2122" i="11"/>
  <c r="W2121" i="11"/>
  <c r="V2121" i="11"/>
  <c r="U2121" i="11"/>
  <c r="R2121" i="11"/>
  <c r="Q2121" i="11"/>
  <c r="P2121" i="11"/>
  <c r="O2121" i="11"/>
  <c r="W2120" i="11"/>
  <c r="V2120" i="11"/>
  <c r="U2120" i="11"/>
  <c r="R2120" i="11"/>
  <c r="Q2120" i="11"/>
  <c r="P2120" i="11"/>
  <c r="O2120" i="11"/>
  <c r="W2119" i="11"/>
  <c r="V2119" i="11"/>
  <c r="U2119" i="11"/>
  <c r="R2119" i="11"/>
  <c r="Q2119" i="11"/>
  <c r="P2119" i="11"/>
  <c r="O2119" i="11"/>
  <c r="W2118" i="11"/>
  <c r="V2118" i="11"/>
  <c r="U2118" i="11"/>
  <c r="R2118" i="11"/>
  <c r="Q2118" i="11"/>
  <c r="P2118" i="11"/>
  <c r="O2118" i="11"/>
  <c r="W2117" i="11"/>
  <c r="V2117" i="11"/>
  <c r="U2117" i="11"/>
  <c r="R2117" i="11"/>
  <c r="Q2117" i="11"/>
  <c r="P2117" i="11"/>
  <c r="O2117" i="11"/>
  <c r="W2116" i="11"/>
  <c r="V2116" i="11"/>
  <c r="U2116" i="11"/>
  <c r="R2116" i="11"/>
  <c r="Q2116" i="11"/>
  <c r="P2116" i="11"/>
  <c r="O2116" i="11"/>
  <c r="W2115" i="11"/>
  <c r="V2115" i="11"/>
  <c r="U2115" i="11"/>
  <c r="R2115" i="11"/>
  <c r="Q2115" i="11"/>
  <c r="P2115" i="11"/>
  <c r="O2115" i="11"/>
  <c r="W2114" i="11"/>
  <c r="V2114" i="11"/>
  <c r="U2114" i="11"/>
  <c r="R2114" i="11"/>
  <c r="Q2114" i="11"/>
  <c r="P2114" i="11"/>
  <c r="O2114" i="11"/>
  <c r="W2113" i="11"/>
  <c r="V2113" i="11"/>
  <c r="U2113" i="11"/>
  <c r="R2113" i="11"/>
  <c r="Q2113" i="11"/>
  <c r="P2113" i="11"/>
  <c r="O2113" i="11"/>
  <c r="W2112" i="11"/>
  <c r="V2112" i="11"/>
  <c r="U2112" i="11"/>
  <c r="R2112" i="11"/>
  <c r="Q2112" i="11"/>
  <c r="P2112" i="11"/>
  <c r="O2112" i="11"/>
  <c r="W2111" i="11"/>
  <c r="V2111" i="11"/>
  <c r="U2111" i="11"/>
  <c r="R2111" i="11"/>
  <c r="Q2111" i="11"/>
  <c r="P2111" i="11"/>
  <c r="O2111" i="11"/>
  <c r="W2110" i="11"/>
  <c r="V2110" i="11"/>
  <c r="U2110" i="11"/>
  <c r="R2110" i="11"/>
  <c r="Q2110" i="11"/>
  <c r="P2110" i="11"/>
  <c r="O2110" i="11"/>
  <c r="W2109" i="11"/>
  <c r="V2109" i="11"/>
  <c r="U2109" i="11"/>
  <c r="R2109" i="11"/>
  <c r="Q2109" i="11"/>
  <c r="P2109" i="11"/>
  <c r="O2109" i="11"/>
  <c r="W2108" i="11"/>
  <c r="V2108" i="11"/>
  <c r="U2108" i="11"/>
  <c r="R2108" i="11"/>
  <c r="Q2108" i="11"/>
  <c r="P2108" i="11"/>
  <c r="O2108" i="11"/>
  <c r="W2107" i="11"/>
  <c r="V2107" i="11"/>
  <c r="U2107" i="11"/>
  <c r="R2107" i="11"/>
  <c r="Q2107" i="11"/>
  <c r="P2107" i="11"/>
  <c r="O2107" i="11"/>
  <c r="W2106" i="11"/>
  <c r="V2106" i="11"/>
  <c r="U2106" i="11"/>
  <c r="R2106" i="11"/>
  <c r="Q2106" i="11"/>
  <c r="P2106" i="11"/>
  <c r="O2106" i="11"/>
  <c r="W2105" i="11"/>
  <c r="V2105" i="11"/>
  <c r="U2105" i="11"/>
  <c r="R2105" i="11"/>
  <c r="Q2105" i="11"/>
  <c r="P2105" i="11"/>
  <c r="O2105" i="11"/>
  <c r="W2104" i="11"/>
  <c r="V2104" i="11"/>
  <c r="U2104" i="11"/>
  <c r="R2104" i="11"/>
  <c r="Q2104" i="11"/>
  <c r="P2104" i="11"/>
  <c r="O2104" i="11"/>
  <c r="W2103" i="11"/>
  <c r="V2103" i="11"/>
  <c r="U2103" i="11"/>
  <c r="R2103" i="11"/>
  <c r="Q2103" i="11"/>
  <c r="P2103" i="11"/>
  <c r="O2103" i="11"/>
  <c r="W2102" i="11"/>
  <c r="V2102" i="11"/>
  <c r="U2102" i="11"/>
  <c r="R2102" i="11"/>
  <c r="Q2102" i="11"/>
  <c r="P2102" i="11"/>
  <c r="O2102" i="11"/>
  <c r="W2101" i="11"/>
  <c r="V2101" i="11"/>
  <c r="U2101" i="11"/>
  <c r="R2101" i="11"/>
  <c r="Q2101" i="11"/>
  <c r="P2101" i="11"/>
  <c r="O2101" i="11"/>
  <c r="W2100" i="11"/>
  <c r="V2100" i="11"/>
  <c r="U2100" i="11"/>
  <c r="R2100" i="11"/>
  <c r="Q2100" i="11"/>
  <c r="P2100" i="11"/>
  <c r="O2100" i="11"/>
  <c r="W2099" i="11"/>
  <c r="V2099" i="11"/>
  <c r="U2099" i="11"/>
  <c r="R2099" i="11"/>
  <c r="Q2099" i="11"/>
  <c r="P2099" i="11"/>
  <c r="O2099" i="11"/>
  <c r="W2098" i="11"/>
  <c r="V2098" i="11"/>
  <c r="U2098" i="11"/>
  <c r="R2098" i="11"/>
  <c r="Q2098" i="11"/>
  <c r="P2098" i="11"/>
  <c r="O2098" i="11"/>
  <c r="W2097" i="11"/>
  <c r="V2097" i="11"/>
  <c r="U2097" i="11"/>
  <c r="R2097" i="11"/>
  <c r="Q2097" i="11"/>
  <c r="P2097" i="11"/>
  <c r="O2097" i="11"/>
  <c r="W2096" i="11"/>
  <c r="V2096" i="11"/>
  <c r="U2096" i="11"/>
  <c r="R2096" i="11"/>
  <c r="Q2096" i="11"/>
  <c r="P2096" i="11"/>
  <c r="O2096" i="11"/>
  <c r="W2095" i="11"/>
  <c r="V2095" i="11"/>
  <c r="U2095" i="11"/>
  <c r="R2095" i="11"/>
  <c r="Q2095" i="11"/>
  <c r="P2095" i="11"/>
  <c r="O2095" i="11"/>
  <c r="W2094" i="11"/>
  <c r="V2094" i="11"/>
  <c r="U2094" i="11"/>
  <c r="R2094" i="11"/>
  <c r="Q2094" i="11"/>
  <c r="P2094" i="11"/>
  <c r="O2094" i="11"/>
  <c r="W2093" i="11"/>
  <c r="V2093" i="11"/>
  <c r="U2093" i="11"/>
  <c r="R2093" i="11"/>
  <c r="Q2093" i="11"/>
  <c r="P2093" i="11"/>
  <c r="O2093" i="11"/>
  <c r="W2092" i="11"/>
  <c r="V2092" i="11"/>
  <c r="U2092" i="11"/>
  <c r="R2092" i="11"/>
  <c r="Q2092" i="11"/>
  <c r="P2092" i="11"/>
  <c r="O2092" i="11"/>
  <c r="W2091" i="11"/>
  <c r="V2091" i="11"/>
  <c r="U2091" i="11"/>
  <c r="R2091" i="11"/>
  <c r="Q2091" i="11"/>
  <c r="P2091" i="11"/>
  <c r="O2091" i="11"/>
  <c r="W2090" i="11"/>
  <c r="V2090" i="11"/>
  <c r="U2090" i="11"/>
  <c r="R2090" i="11"/>
  <c r="Q2090" i="11"/>
  <c r="P2090" i="11"/>
  <c r="O2090" i="11"/>
  <c r="W2089" i="11"/>
  <c r="V2089" i="11"/>
  <c r="U2089" i="11"/>
  <c r="R2089" i="11"/>
  <c r="Q2089" i="11"/>
  <c r="P2089" i="11"/>
  <c r="O2089" i="11"/>
  <c r="W2088" i="11"/>
  <c r="V2088" i="11"/>
  <c r="U2088" i="11"/>
  <c r="R2088" i="11"/>
  <c r="Q2088" i="11"/>
  <c r="P2088" i="11"/>
  <c r="O2088" i="11"/>
  <c r="W2087" i="11"/>
  <c r="V2087" i="11"/>
  <c r="U2087" i="11"/>
  <c r="R2087" i="11"/>
  <c r="Q2087" i="11"/>
  <c r="P2087" i="11"/>
  <c r="O2087" i="11"/>
  <c r="W2086" i="11"/>
  <c r="V2086" i="11"/>
  <c r="U2086" i="11"/>
  <c r="R2086" i="11"/>
  <c r="Q2086" i="11"/>
  <c r="P2086" i="11"/>
  <c r="O2086" i="11"/>
  <c r="W2085" i="11"/>
  <c r="V2085" i="11"/>
  <c r="U2085" i="11"/>
  <c r="R2085" i="11"/>
  <c r="Q2085" i="11"/>
  <c r="P2085" i="11"/>
  <c r="O2085" i="11"/>
  <c r="W2084" i="11"/>
  <c r="V2084" i="11"/>
  <c r="U2084" i="11"/>
  <c r="R2084" i="11"/>
  <c r="Q2084" i="11"/>
  <c r="P2084" i="11"/>
  <c r="O2084" i="11"/>
  <c r="W2083" i="11"/>
  <c r="V2083" i="11"/>
  <c r="U2083" i="11"/>
  <c r="R2083" i="11"/>
  <c r="Q2083" i="11"/>
  <c r="P2083" i="11"/>
  <c r="O2083" i="11"/>
  <c r="W2082" i="11"/>
  <c r="V2082" i="11"/>
  <c r="U2082" i="11"/>
  <c r="R2082" i="11"/>
  <c r="Q2082" i="11"/>
  <c r="P2082" i="11"/>
  <c r="O2082" i="11"/>
  <c r="W2081" i="11"/>
  <c r="V2081" i="11"/>
  <c r="U2081" i="11"/>
  <c r="R2081" i="11"/>
  <c r="Q2081" i="11"/>
  <c r="P2081" i="11"/>
  <c r="O2081" i="11"/>
  <c r="W2080" i="11"/>
  <c r="V2080" i="11"/>
  <c r="U2080" i="11"/>
  <c r="R2080" i="11"/>
  <c r="Q2080" i="11"/>
  <c r="P2080" i="11"/>
  <c r="O2080" i="11"/>
  <c r="W2079" i="11"/>
  <c r="V2079" i="11"/>
  <c r="U2079" i="11"/>
  <c r="R2079" i="11"/>
  <c r="Q2079" i="11"/>
  <c r="P2079" i="11"/>
  <c r="O2079" i="11"/>
  <c r="W2078" i="11"/>
  <c r="V2078" i="11"/>
  <c r="U2078" i="11"/>
  <c r="R2078" i="11"/>
  <c r="Q2078" i="11"/>
  <c r="P2078" i="11"/>
  <c r="O2078" i="11"/>
  <c r="W2077" i="11"/>
  <c r="V2077" i="11"/>
  <c r="U2077" i="11"/>
  <c r="R2077" i="11"/>
  <c r="Q2077" i="11"/>
  <c r="P2077" i="11"/>
  <c r="O2077" i="11"/>
  <c r="W2076" i="11"/>
  <c r="V2076" i="11"/>
  <c r="U2076" i="11"/>
  <c r="R2076" i="11"/>
  <c r="Q2076" i="11"/>
  <c r="P2076" i="11"/>
  <c r="O2076" i="11"/>
  <c r="W2075" i="11"/>
  <c r="V2075" i="11"/>
  <c r="U2075" i="11"/>
  <c r="R2075" i="11"/>
  <c r="Q2075" i="11"/>
  <c r="P2075" i="11"/>
  <c r="O2075" i="11"/>
  <c r="W2074" i="11"/>
  <c r="V2074" i="11"/>
  <c r="U2074" i="11"/>
  <c r="R2074" i="11"/>
  <c r="Q2074" i="11"/>
  <c r="P2074" i="11"/>
  <c r="O2074" i="11"/>
  <c r="W2073" i="11"/>
  <c r="V2073" i="11"/>
  <c r="U2073" i="11"/>
  <c r="R2073" i="11"/>
  <c r="Q2073" i="11"/>
  <c r="P2073" i="11"/>
  <c r="O2073" i="11"/>
  <c r="W2072" i="11"/>
  <c r="V2072" i="11"/>
  <c r="U2072" i="11"/>
  <c r="R2072" i="11"/>
  <c r="Q2072" i="11"/>
  <c r="P2072" i="11"/>
  <c r="O2072" i="11"/>
  <c r="W2071" i="11"/>
  <c r="V2071" i="11"/>
  <c r="U2071" i="11"/>
  <c r="R2071" i="11"/>
  <c r="Q2071" i="11"/>
  <c r="P2071" i="11"/>
  <c r="O2071" i="11"/>
  <c r="W2070" i="11"/>
  <c r="V2070" i="11"/>
  <c r="U2070" i="11"/>
  <c r="R2070" i="11"/>
  <c r="Q2070" i="11"/>
  <c r="P2070" i="11"/>
  <c r="O2070" i="11"/>
  <c r="W2069" i="11"/>
  <c r="V2069" i="11"/>
  <c r="U2069" i="11"/>
  <c r="R2069" i="11"/>
  <c r="Q2069" i="11"/>
  <c r="P2069" i="11"/>
  <c r="O2069" i="11"/>
  <c r="W2068" i="11"/>
  <c r="V2068" i="11"/>
  <c r="U2068" i="11"/>
  <c r="R2068" i="11"/>
  <c r="Q2068" i="11"/>
  <c r="P2068" i="11"/>
  <c r="O2068" i="11"/>
  <c r="W2067" i="11"/>
  <c r="V2067" i="11"/>
  <c r="U2067" i="11"/>
  <c r="R2067" i="11"/>
  <c r="Q2067" i="11"/>
  <c r="P2067" i="11"/>
  <c r="O2067" i="11"/>
  <c r="W2066" i="11"/>
  <c r="V2066" i="11"/>
  <c r="U2066" i="11"/>
  <c r="R2066" i="11"/>
  <c r="Q2066" i="11"/>
  <c r="P2066" i="11"/>
  <c r="O2066" i="11"/>
  <c r="W2065" i="11"/>
  <c r="V2065" i="11"/>
  <c r="U2065" i="11"/>
  <c r="R2065" i="11"/>
  <c r="Q2065" i="11"/>
  <c r="P2065" i="11"/>
  <c r="O2065" i="11"/>
  <c r="W2064" i="11"/>
  <c r="V2064" i="11"/>
  <c r="U2064" i="11"/>
  <c r="R2064" i="11"/>
  <c r="Q2064" i="11"/>
  <c r="P2064" i="11"/>
  <c r="O2064" i="11"/>
  <c r="W2063" i="11"/>
  <c r="V2063" i="11"/>
  <c r="U2063" i="11"/>
  <c r="R2063" i="11"/>
  <c r="Q2063" i="11"/>
  <c r="P2063" i="11"/>
  <c r="O2063" i="11"/>
  <c r="W2062" i="11"/>
  <c r="V2062" i="11"/>
  <c r="U2062" i="11"/>
  <c r="R2062" i="11"/>
  <c r="Q2062" i="11"/>
  <c r="P2062" i="11"/>
  <c r="O2062" i="11"/>
  <c r="W2061" i="11"/>
  <c r="V2061" i="11"/>
  <c r="U2061" i="11"/>
  <c r="R2061" i="11"/>
  <c r="Q2061" i="11"/>
  <c r="P2061" i="11"/>
  <c r="O2061" i="11"/>
  <c r="W2060" i="11"/>
  <c r="V2060" i="11"/>
  <c r="U2060" i="11"/>
  <c r="R2060" i="11"/>
  <c r="Q2060" i="11"/>
  <c r="P2060" i="11"/>
  <c r="O2060" i="11"/>
  <c r="W2059" i="11"/>
  <c r="V2059" i="11"/>
  <c r="U2059" i="11"/>
  <c r="R2059" i="11"/>
  <c r="Q2059" i="11"/>
  <c r="P2059" i="11"/>
  <c r="O2059" i="11"/>
  <c r="W2058" i="11"/>
  <c r="V2058" i="11"/>
  <c r="U2058" i="11"/>
  <c r="R2058" i="11"/>
  <c r="Q2058" i="11"/>
  <c r="P2058" i="11"/>
  <c r="O2058" i="11"/>
  <c r="W2057" i="11"/>
  <c r="V2057" i="11"/>
  <c r="U2057" i="11"/>
  <c r="R2057" i="11"/>
  <c r="Q2057" i="11"/>
  <c r="P2057" i="11"/>
  <c r="O2057" i="11"/>
  <c r="W2056" i="11"/>
  <c r="V2056" i="11"/>
  <c r="U2056" i="11"/>
  <c r="R2056" i="11"/>
  <c r="Q2056" i="11"/>
  <c r="P2056" i="11"/>
  <c r="O2056" i="11"/>
  <c r="W2055" i="11"/>
  <c r="V2055" i="11"/>
  <c r="U2055" i="11"/>
  <c r="R2055" i="11"/>
  <c r="Q2055" i="11"/>
  <c r="P2055" i="11"/>
  <c r="O2055" i="11"/>
  <c r="W2054" i="11"/>
  <c r="V2054" i="11"/>
  <c r="U2054" i="11"/>
  <c r="R2054" i="11"/>
  <c r="Q2054" i="11"/>
  <c r="P2054" i="11"/>
  <c r="O2054" i="11"/>
  <c r="W2053" i="11"/>
  <c r="V2053" i="11"/>
  <c r="U2053" i="11"/>
  <c r="R2053" i="11"/>
  <c r="Q2053" i="11"/>
  <c r="P2053" i="11"/>
  <c r="O2053" i="11"/>
  <c r="W2052" i="11"/>
  <c r="V2052" i="11"/>
  <c r="U2052" i="11"/>
  <c r="R2052" i="11"/>
  <c r="Q2052" i="11"/>
  <c r="P2052" i="11"/>
  <c r="O2052" i="11"/>
  <c r="W2051" i="11"/>
  <c r="V2051" i="11"/>
  <c r="U2051" i="11"/>
  <c r="R2051" i="11"/>
  <c r="Q2051" i="11"/>
  <c r="P2051" i="11"/>
  <c r="O2051" i="11"/>
  <c r="W2050" i="11"/>
  <c r="V2050" i="11"/>
  <c r="U2050" i="11"/>
  <c r="R2050" i="11"/>
  <c r="Q2050" i="11"/>
  <c r="P2050" i="11"/>
  <c r="O2050" i="11"/>
  <c r="W2049" i="11"/>
  <c r="V2049" i="11"/>
  <c r="U2049" i="11"/>
  <c r="R2049" i="11"/>
  <c r="Q2049" i="11"/>
  <c r="P2049" i="11"/>
  <c r="O2049" i="11"/>
  <c r="W2048" i="11"/>
  <c r="V2048" i="11"/>
  <c r="U2048" i="11"/>
  <c r="R2048" i="11"/>
  <c r="Q2048" i="11"/>
  <c r="P2048" i="11"/>
  <c r="O2048" i="11"/>
  <c r="W2047" i="11"/>
  <c r="V2047" i="11"/>
  <c r="U2047" i="11"/>
  <c r="R2047" i="11"/>
  <c r="Q2047" i="11"/>
  <c r="P2047" i="11"/>
  <c r="O2047" i="11"/>
  <c r="W2046" i="11"/>
  <c r="V2046" i="11"/>
  <c r="U2046" i="11"/>
  <c r="R2046" i="11"/>
  <c r="Q2046" i="11"/>
  <c r="P2046" i="11"/>
  <c r="O2046" i="11"/>
  <c r="W2045" i="11"/>
  <c r="V2045" i="11"/>
  <c r="U2045" i="11"/>
  <c r="R2045" i="11"/>
  <c r="Q2045" i="11"/>
  <c r="P2045" i="11"/>
  <c r="O2045" i="11"/>
  <c r="W2044" i="11"/>
  <c r="V2044" i="11"/>
  <c r="U2044" i="11"/>
  <c r="R2044" i="11"/>
  <c r="Q2044" i="11"/>
  <c r="P2044" i="11"/>
  <c r="O2044" i="11"/>
  <c r="W2043" i="11"/>
  <c r="V2043" i="11"/>
  <c r="U2043" i="11"/>
  <c r="R2043" i="11"/>
  <c r="Q2043" i="11"/>
  <c r="P2043" i="11"/>
  <c r="O2043" i="11"/>
  <c r="W2042" i="11"/>
  <c r="V2042" i="11"/>
  <c r="U2042" i="11"/>
  <c r="R2042" i="11"/>
  <c r="Q2042" i="11"/>
  <c r="P2042" i="11"/>
  <c r="O2042" i="11"/>
  <c r="W2041" i="11"/>
  <c r="V2041" i="11"/>
  <c r="U2041" i="11"/>
  <c r="R2041" i="11"/>
  <c r="Q2041" i="11"/>
  <c r="P2041" i="11"/>
  <c r="O2041" i="11"/>
  <c r="W2040" i="11"/>
  <c r="V2040" i="11"/>
  <c r="U2040" i="11"/>
  <c r="R2040" i="11"/>
  <c r="Q2040" i="11"/>
  <c r="P2040" i="11"/>
  <c r="O2040" i="11"/>
  <c r="W2039" i="11"/>
  <c r="V2039" i="11"/>
  <c r="U2039" i="11"/>
  <c r="R2039" i="11"/>
  <c r="Q2039" i="11"/>
  <c r="P2039" i="11"/>
  <c r="O2039" i="11"/>
  <c r="W2038" i="11"/>
  <c r="V2038" i="11"/>
  <c r="U2038" i="11"/>
  <c r="R2038" i="11"/>
  <c r="Q2038" i="11"/>
  <c r="P2038" i="11"/>
  <c r="O2038" i="11"/>
  <c r="W2037" i="11"/>
  <c r="V2037" i="11"/>
  <c r="U2037" i="11"/>
  <c r="R2037" i="11"/>
  <c r="Q2037" i="11"/>
  <c r="P2037" i="11"/>
  <c r="O2037" i="11"/>
  <c r="W2036" i="11"/>
  <c r="V2036" i="11"/>
  <c r="U2036" i="11"/>
  <c r="R2036" i="11"/>
  <c r="Q2036" i="11"/>
  <c r="P2036" i="11"/>
  <c r="O2036" i="11"/>
  <c r="W2035" i="11"/>
  <c r="V2035" i="11"/>
  <c r="U2035" i="11"/>
  <c r="R2035" i="11"/>
  <c r="Q2035" i="11"/>
  <c r="P2035" i="11"/>
  <c r="O2035" i="11"/>
  <c r="W2034" i="11"/>
  <c r="V2034" i="11"/>
  <c r="U2034" i="11"/>
  <c r="R2034" i="11"/>
  <c r="Q2034" i="11"/>
  <c r="P2034" i="11"/>
  <c r="O2034" i="11"/>
  <c r="W2033" i="11"/>
  <c r="V2033" i="11"/>
  <c r="U2033" i="11"/>
  <c r="R2033" i="11"/>
  <c r="Q2033" i="11"/>
  <c r="P2033" i="11"/>
  <c r="O2033" i="11"/>
  <c r="W2032" i="11"/>
  <c r="V2032" i="11"/>
  <c r="U2032" i="11"/>
  <c r="R2032" i="11"/>
  <c r="Q2032" i="11"/>
  <c r="P2032" i="11"/>
  <c r="O2032" i="11"/>
  <c r="W2031" i="11"/>
  <c r="V2031" i="11"/>
  <c r="U2031" i="11"/>
  <c r="R2031" i="11"/>
  <c r="Q2031" i="11"/>
  <c r="P2031" i="11"/>
  <c r="O2031" i="11"/>
  <c r="W2030" i="11"/>
  <c r="V2030" i="11"/>
  <c r="U2030" i="11"/>
  <c r="R2030" i="11"/>
  <c r="Q2030" i="11"/>
  <c r="P2030" i="11"/>
  <c r="O2030" i="11"/>
  <c r="W2029" i="11"/>
  <c r="V2029" i="11"/>
  <c r="U2029" i="11"/>
  <c r="R2029" i="11"/>
  <c r="Q2029" i="11"/>
  <c r="P2029" i="11"/>
  <c r="O2029" i="11"/>
  <c r="W2028" i="11"/>
  <c r="V2028" i="11"/>
  <c r="U2028" i="11"/>
  <c r="R2028" i="11"/>
  <c r="Q2028" i="11"/>
  <c r="P2028" i="11"/>
  <c r="O2028" i="11"/>
  <c r="W2027" i="11"/>
  <c r="V2027" i="11"/>
  <c r="U2027" i="11"/>
  <c r="R2027" i="11"/>
  <c r="Q2027" i="11"/>
  <c r="P2027" i="11"/>
  <c r="O2027" i="11"/>
  <c r="W2026" i="11"/>
  <c r="V2026" i="11"/>
  <c r="U2026" i="11"/>
  <c r="R2026" i="11"/>
  <c r="Q2026" i="11"/>
  <c r="P2026" i="11"/>
  <c r="O2026" i="11"/>
  <c r="W2025" i="11"/>
  <c r="V2025" i="11"/>
  <c r="U2025" i="11"/>
  <c r="R2025" i="11"/>
  <c r="Q2025" i="11"/>
  <c r="P2025" i="11"/>
  <c r="O2025" i="11"/>
  <c r="W2024" i="11"/>
  <c r="V2024" i="11"/>
  <c r="U2024" i="11"/>
  <c r="R2024" i="11"/>
  <c r="Q2024" i="11"/>
  <c r="P2024" i="11"/>
  <c r="O2024" i="11"/>
  <c r="W2023" i="11"/>
  <c r="V2023" i="11"/>
  <c r="U2023" i="11"/>
  <c r="R2023" i="11"/>
  <c r="Q2023" i="11"/>
  <c r="P2023" i="11"/>
  <c r="O2023" i="11"/>
  <c r="W2022" i="11"/>
  <c r="V2022" i="11"/>
  <c r="U2022" i="11"/>
  <c r="R2022" i="11"/>
  <c r="Q2022" i="11"/>
  <c r="P2022" i="11"/>
  <c r="O2022" i="11"/>
  <c r="W2021" i="11"/>
  <c r="V2021" i="11"/>
  <c r="U2021" i="11"/>
  <c r="R2021" i="11"/>
  <c r="Q2021" i="11"/>
  <c r="P2021" i="11"/>
  <c r="O2021" i="11"/>
  <c r="W2020" i="11"/>
  <c r="V2020" i="11"/>
  <c r="U2020" i="11"/>
  <c r="R2020" i="11"/>
  <c r="Q2020" i="11"/>
  <c r="P2020" i="11"/>
  <c r="O2020" i="11"/>
  <c r="W2019" i="11"/>
  <c r="V2019" i="11"/>
  <c r="U2019" i="11"/>
  <c r="R2019" i="11"/>
  <c r="Q2019" i="11"/>
  <c r="P2019" i="11"/>
  <c r="O2019" i="11"/>
  <c r="W2018" i="11"/>
  <c r="V2018" i="11"/>
  <c r="U2018" i="11"/>
  <c r="R2018" i="11"/>
  <c r="Q2018" i="11"/>
  <c r="P2018" i="11"/>
  <c r="O2018" i="11"/>
  <c r="W2017" i="11"/>
  <c r="V2017" i="11"/>
  <c r="U2017" i="11"/>
  <c r="R2017" i="11"/>
  <c r="Q2017" i="11"/>
  <c r="P2017" i="11"/>
  <c r="O2017" i="11"/>
  <c r="W2016" i="11"/>
  <c r="V2016" i="11"/>
  <c r="U2016" i="11"/>
  <c r="R2016" i="11"/>
  <c r="Q2016" i="11"/>
  <c r="P2016" i="11"/>
  <c r="O2016" i="11"/>
  <c r="W2015" i="11"/>
  <c r="V2015" i="11"/>
  <c r="U2015" i="11"/>
  <c r="R2015" i="11"/>
  <c r="Q2015" i="11"/>
  <c r="P2015" i="11"/>
  <c r="O2015" i="11"/>
  <c r="W2014" i="11"/>
  <c r="V2014" i="11"/>
  <c r="U2014" i="11"/>
  <c r="R2014" i="11"/>
  <c r="Q2014" i="11"/>
  <c r="P2014" i="11"/>
  <c r="O2014" i="11"/>
  <c r="W2013" i="11"/>
  <c r="V2013" i="11"/>
  <c r="U2013" i="11"/>
  <c r="R2013" i="11"/>
  <c r="Q2013" i="11"/>
  <c r="P2013" i="11"/>
  <c r="O2013" i="11"/>
  <c r="W2012" i="11"/>
  <c r="V2012" i="11"/>
  <c r="U2012" i="11"/>
  <c r="R2012" i="11"/>
  <c r="Q2012" i="11"/>
  <c r="P2012" i="11"/>
  <c r="O2012" i="11"/>
  <c r="W2011" i="11"/>
  <c r="V2011" i="11"/>
  <c r="U2011" i="11"/>
  <c r="R2011" i="11"/>
  <c r="Q2011" i="11"/>
  <c r="P2011" i="11"/>
  <c r="O2011" i="11"/>
  <c r="W2010" i="11"/>
  <c r="V2010" i="11"/>
  <c r="U2010" i="11"/>
  <c r="R2010" i="11"/>
  <c r="Q2010" i="11"/>
  <c r="P2010" i="11"/>
  <c r="O2010" i="11"/>
  <c r="W2009" i="11"/>
  <c r="V2009" i="11"/>
  <c r="U2009" i="11"/>
  <c r="R2009" i="11"/>
  <c r="Q2009" i="11"/>
  <c r="P2009" i="11"/>
  <c r="O2009" i="11"/>
  <c r="W2008" i="11"/>
  <c r="V2008" i="11"/>
  <c r="U2008" i="11"/>
  <c r="R2008" i="11"/>
  <c r="Q2008" i="11"/>
  <c r="P2008" i="11"/>
  <c r="O2008" i="11"/>
  <c r="W2007" i="11"/>
  <c r="V2007" i="11"/>
  <c r="U2007" i="11"/>
  <c r="R2007" i="11"/>
  <c r="Q2007" i="11"/>
  <c r="P2007" i="11"/>
  <c r="O2007" i="11"/>
  <c r="W2006" i="11"/>
  <c r="V2006" i="11"/>
  <c r="U2006" i="11"/>
  <c r="R2006" i="11"/>
  <c r="Q2006" i="11"/>
  <c r="P2006" i="11"/>
  <c r="O2006" i="11"/>
  <c r="W2005" i="11"/>
  <c r="V2005" i="11"/>
  <c r="U2005" i="11"/>
  <c r="R2005" i="11"/>
  <c r="Q2005" i="11"/>
  <c r="P2005" i="11"/>
  <c r="O2005" i="11"/>
  <c r="W2004" i="11"/>
  <c r="V2004" i="11"/>
  <c r="U2004" i="11"/>
  <c r="R2004" i="11"/>
  <c r="Q2004" i="11"/>
  <c r="P2004" i="11"/>
  <c r="O2004" i="11"/>
  <c r="W2003" i="11"/>
  <c r="V2003" i="11"/>
  <c r="U2003" i="11"/>
  <c r="R2003" i="11"/>
  <c r="Q2003" i="11"/>
  <c r="P2003" i="11"/>
  <c r="O2003" i="11"/>
  <c r="W2002" i="11"/>
  <c r="V2002" i="11"/>
  <c r="U2002" i="11"/>
  <c r="R2002" i="11"/>
  <c r="Q2002" i="11"/>
  <c r="P2002" i="11"/>
  <c r="O2002" i="11"/>
  <c r="W2001" i="11"/>
  <c r="V2001" i="11"/>
  <c r="U2001" i="11"/>
  <c r="R2001" i="11"/>
  <c r="Q2001" i="11"/>
  <c r="P2001" i="11"/>
  <c r="O2001" i="11"/>
  <c r="W2000" i="11"/>
  <c r="V2000" i="11"/>
  <c r="U2000" i="11"/>
  <c r="R2000" i="11"/>
  <c r="Q2000" i="11"/>
  <c r="P2000" i="11"/>
  <c r="O2000" i="11"/>
  <c r="W1999" i="11"/>
  <c r="V1999" i="11"/>
  <c r="U1999" i="11"/>
  <c r="R1999" i="11"/>
  <c r="Q1999" i="11"/>
  <c r="P1999" i="11"/>
  <c r="O1999" i="11"/>
  <c r="W1998" i="11"/>
  <c r="V1998" i="11"/>
  <c r="U1998" i="11"/>
  <c r="R1998" i="11"/>
  <c r="Q1998" i="11"/>
  <c r="P1998" i="11"/>
  <c r="O1998" i="11"/>
  <c r="W1997" i="11"/>
  <c r="V1997" i="11"/>
  <c r="U1997" i="11"/>
  <c r="R1997" i="11"/>
  <c r="Q1997" i="11"/>
  <c r="P1997" i="11"/>
  <c r="O1997" i="11"/>
  <c r="W1996" i="11"/>
  <c r="V1996" i="11"/>
  <c r="U1996" i="11"/>
  <c r="R1996" i="11"/>
  <c r="Q1996" i="11"/>
  <c r="P1996" i="11"/>
  <c r="O1996" i="11"/>
  <c r="W1995" i="11"/>
  <c r="V1995" i="11"/>
  <c r="U1995" i="11"/>
  <c r="R1995" i="11"/>
  <c r="Q1995" i="11"/>
  <c r="P1995" i="11"/>
  <c r="O1995" i="11"/>
  <c r="W1994" i="11"/>
  <c r="V1994" i="11"/>
  <c r="U1994" i="11"/>
  <c r="R1994" i="11"/>
  <c r="Q1994" i="11"/>
  <c r="P1994" i="11"/>
  <c r="O1994" i="11"/>
  <c r="W1993" i="11"/>
  <c r="V1993" i="11"/>
  <c r="U1993" i="11"/>
  <c r="R1993" i="11"/>
  <c r="Q1993" i="11"/>
  <c r="P1993" i="11"/>
  <c r="O1993" i="11"/>
  <c r="W1992" i="11"/>
  <c r="V1992" i="11"/>
  <c r="U1992" i="11"/>
  <c r="R1992" i="11"/>
  <c r="Q1992" i="11"/>
  <c r="P1992" i="11"/>
  <c r="O1992" i="11"/>
  <c r="W1991" i="11"/>
  <c r="V1991" i="11"/>
  <c r="U1991" i="11"/>
  <c r="R1991" i="11"/>
  <c r="Q1991" i="11"/>
  <c r="P1991" i="11"/>
  <c r="O1991" i="11"/>
  <c r="W1990" i="11"/>
  <c r="V1990" i="11"/>
  <c r="U1990" i="11"/>
  <c r="R1990" i="11"/>
  <c r="Q1990" i="11"/>
  <c r="P1990" i="11"/>
  <c r="O1990" i="11"/>
  <c r="W1989" i="11"/>
  <c r="V1989" i="11"/>
  <c r="U1989" i="11"/>
  <c r="R1989" i="11"/>
  <c r="Q1989" i="11"/>
  <c r="P1989" i="11"/>
  <c r="O1989" i="11"/>
  <c r="W1988" i="11"/>
  <c r="V1988" i="11"/>
  <c r="U1988" i="11"/>
  <c r="R1988" i="11"/>
  <c r="Q1988" i="11"/>
  <c r="P1988" i="11"/>
  <c r="O1988" i="11"/>
  <c r="W1987" i="11"/>
  <c r="V1987" i="11"/>
  <c r="U1987" i="11"/>
  <c r="R1987" i="11"/>
  <c r="Q1987" i="11"/>
  <c r="P1987" i="11"/>
  <c r="O1987" i="11"/>
  <c r="W1986" i="11"/>
  <c r="V1986" i="11"/>
  <c r="U1986" i="11"/>
  <c r="R1986" i="11"/>
  <c r="Q1986" i="11"/>
  <c r="P1986" i="11"/>
  <c r="O1986" i="11"/>
  <c r="W1985" i="11"/>
  <c r="V1985" i="11"/>
  <c r="U1985" i="11"/>
  <c r="R1985" i="11"/>
  <c r="Q1985" i="11"/>
  <c r="P1985" i="11"/>
  <c r="O1985" i="11"/>
  <c r="W1984" i="11"/>
  <c r="V1984" i="11"/>
  <c r="U1984" i="11"/>
  <c r="R1984" i="11"/>
  <c r="Q1984" i="11"/>
  <c r="P1984" i="11"/>
  <c r="O1984" i="11"/>
  <c r="W1983" i="11"/>
  <c r="V1983" i="11"/>
  <c r="U1983" i="11"/>
  <c r="R1983" i="11"/>
  <c r="Q1983" i="11"/>
  <c r="P1983" i="11"/>
  <c r="O1983" i="11"/>
  <c r="W1982" i="11"/>
  <c r="V1982" i="11"/>
  <c r="U1982" i="11"/>
  <c r="R1982" i="11"/>
  <c r="Q1982" i="11"/>
  <c r="P1982" i="11"/>
  <c r="O1982" i="11"/>
  <c r="W1981" i="11"/>
  <c r="V1981" i="11"/>
  <c r="U1981" i="11"/>
  <c r="R1981" i="11"/>
  <c r="Q1981" i="11"/>
  <c r="P1981" i="11"/>
  <c r="O1981" i="11"/>
  <c r="W1980" i="11"/>
  <c r="V1980" i="11"/>
  <c r="U1980" i="11"/>
  <c r="R1980" i="11"/>
  <c r="Q1980" i="11"/>
  <c r="P1980" i="11"/>
  <c r="O1980" i="11"/>
  <c r="W1979" i="11"/>
  <c r="V1979" i="11"/>
  <c r="U1979" i="11"/>
  <c r="R1979" i="11"/>
  <c r="Q1979" i="11"/>
  <c r="P1979" i="11"/>
  <c r="O1979" i="11"/>
  <c r="W1978" i="11"/>
  <c r="V1978" i="11"/>
  <c r="U1978" i="11"/>
  <c r="R1978" i="11"/>
  <c r="Q1978" i="11"/>
  <c r="P1978" i="11"/>
  <c r="O1978" i="11"/>
  <c r="W1977" i="11"/>
  <c r="V1977" i="11"/>
  <c r="U1977" i="11"/>
  <c r="R1977" i="11"/>
  <c r="Q1977" i="11"/>
  <c r="P1977" i="11"/>
  <c r="O1977" i="11"/>
  <c r="W1976" i="11"/>
  <c r="V1976" i="11"/>
  <c r="U1976" i="11"/>
  <c r="R1976" i="11"/>
  <c r="Q1976" i="11"/>
  <c r="P1976" i="11"/>
  <c r="O1976" i="11"/>
  <c r="W1975" i="11"/>
  <c r="V1975" i="11"/>
  <c r="U1975" i="11"/>
  <c r="R1975" i="11"/>
  <c r="Q1975" i="11"/>
  <c r="P1975" i="11"/>
  <c r="O1975" i="11"/>
  <c r="W1974" i="11"/>
  <c r="V1974" i="11"/>
  <c r="U1974" i="11"/>
  <c r="R1974" i="11"/>
  <c r="Q1974" i="11"/>
  <c r="P1974" i="11"/>
  <c r="O1974" i="11"/>
  <c r="W1973" i="11"/>
  <c r="V1973" i="11"/>
  <c r="U1973" i="11"/>
  <c r="R1973" i="11"/>
  <c r="Q1973" i="11"/>
  <c r="P1973" i="11"/>
  <c r="O1973" i="11"/>
  <c r="W1972" i="11"/>
  <c r="V1972" i="11"/>
  <c r="U1972" i="11"/>
  <c r="R1972" i="11"/>
  <c r="Q1972" i="11"/>
  <c r="P1972" i="11"/>
  <c r="O1972" i="11"/>
  <c r="W1971" i="11"/>
  <c r="V1971" i="11"/>
  <c r="U1971" i="11"/>
  <c r="R1971" i="11"/>
  <c r="Q1971" i="11"/>
  <c r="P1971" i="11"/>
  <c r="O1971" i="11"/>
  <c r="W1970" i="11"/>
  <c r="V1970" i="11"/>
  <c r="U1970" i="11"/>
  <c r="R1970" i="11"/>
  <c r="Q1970" i="11"/>
  <c r="P1970" i="11"/>
  <c r="O1970" i="11"/>
  <c r="W1969" i="11"/>
  <c r="V1969" i="11"/>
  <c r="U1969" i="11"/>
  <c r="R1969" i="11"/>
  <c r="Q1969" i="11"/>
  <c r="P1969" i="11"/>
  <c r="O1969" i="11"/>
  <c r="W1968" i="11"/>
  <c r="V1968" i="11"/>
  <c r="U1968" i="11"/>
  <c r="R1968" i="11"/>
  <c r="Q1968" i="11"/>
  <c r="P1968" i="11"/>
  <c r="O1968" i="11"/>
  <c r="W1967" i="11"/>
  <c r="V1967" i="11"/>
  <c r="U1967" i="11"/>
  <c r="R1967" i="11"/>
  <c r="Q1967" i="11"/>
  <c r="P1967" i="11"/>
  <c r="O1967" i="11"/>
  <c r="W1966" i="11"/>
  <c r="V1966" i="11"/>
  <c r="U1966" i="11"/>
  <c r="R1966" i="11"/>
  <c r="Q1966" i="11"/>
  <c r="P1966" i="11"/>
  <c r="O1966" i="11"/>
  <c r="W1965" i="11"/>
  <c r="V1965" i="11"/>
  <c r="U1965" i="11"/>
  <c r="R1965" i="11"/>
  <c r="Q1965" i="11"/>
  <c r="P1965" i="11"/>
  <c r="O1965" i="11"/>
  <c r="W1964" i="11"/>
  <c r="V1964" i="11"/>
  <c r="U1964" i="11"/>
  <c r="R1964" i="11"/>
  <c r="Q1964" i="11"/>
  <c r="P1964" i="11"/>
  <c r="O1964" i="11"/>
  <c r="W1963" i="11"/>
  <c r="V1963" i="11"/>
  <c r="U1963" i="11"/>
  <c r="R1963" i="11"/>
  <c r="Q1963" i="11"/>
  <c r="P1963" i="11"/>
  <c r="O1963" i="11"/>
  <c r="W1962" i="11"/>
  <c r="V1962" i="11"/>
  <c r="U1962" i="11"/>
  <c r="R1962" i="11"/>
  <c r="Q1962" i="11"/>
  <c r="P1962" i="11"/>
  <c r="O1962" i="11"/>
  <c r="W1961" i="11"/>
  <c r="V1961" i="11"/>
  <c r="U1961" i="11"/>
  <c r="R1961" i="11"/>
  <c r="Q1961" i="11"/>
  <c r="P1961" i="11"/>
  <c r="O1961" i="11"/>
  <c r="W1960" i="11"/>
  <c r="V1960" i="11"/>
  <c r="U1960" i="11"/>
  <c r="R1960" i="11"/>
  <c r="Q1960" i="11"/>
  <c r="P1960" i="11"/>
  <c r="O1960" i="11"/>
  <c r="W1959" i="11"/>
  <c r="V1959" i="11"/>
  <c r="U1959" i="11"/>
  <c r="R1959" i="11"/>
  <c r="Q1959" i="11"/>
  <c r="P1959" i="11"/>
  <c r="O1959" i="11"/>
  <c r="W1958" i="11"/>
  <c r="V1958" i="11"/>
  <c r="U1958" i="11"/>
  <c r="R1958" i="11"/>
  <c r="Q1958" i="11"/>
  <c r="P1958" i="11"/>
  <c r="O1958" i="11"/>
  <c r="W1957" i="11"/>
  <c r="V1957" i="11"/>
  <c r="U1957" i="11"/>
  <c r="R1957" i="11"/>
  <c r="Q1957" i="11"/>
  <c r="P1957" i="11"/>
  <c r="O1957" i="11"/>
  <c r="W1956" i="11"/>
  <c r="V1956" i="11"/>
  <c r="U1956" i="11"/>
  <c r="R1956" i="11"/>
  <c r="Q1956" i="11"/>
  <c r="P1956" i="11"/>
  <c r="O1956" i="11"/>
  <c r="W1955" i="11"/>
  <c r="V1955" i="11"/>
  <c r="U1955" i="11"/>
  <c r="R1955" i="11"/>
  <c r="Q1955" i="11"/>
  <c r="P1955" i="11"/>
  <c r="O1955" i="11"/>
  <c r="W1954" i="11"/>
  <c r="V1954" i="11"/>
  <c r="U1954" i="11"/>
  <c r="R1954" i="11"/>
  <c r="Q1954" i="11"/>
  <c r="P1954" i="11"/>
  <c r="O1954" i="11"/>
  <c r="W1953" i="11"/>
  <c r="V1953" i="11"/>
  <c r="U1953" i="11"/>
  <c r="R1953" i="11"/>
  <c r="Q1953" i="11"/>
  <c r="P1953" i="11"/>
  <c r="O1953" i="11"/>
  <c r="W1952" i="11"/>
  <c r="V1952" i="11"/>
  <c r="U1952" i="11"/>
  <c r="R1952" i="11"/>
  <c r="Q1952" i="11"/>
  <c r="P1952" i="11"/>
  <c r="O1952" i="11"/>
  <c r="W1951" i="11"/>
  <c r="V1951" i="11"/>
  <c r="U1951" i="11"/>
  <c r="R1951" i="11"/>
  <c r="Q1951" i="11"/>
  <c r="P1951" i="11"/>
  <c r="O1951" i="11"/>
  <c r="W1950" i="11"/>
  <c r="V1950" i="11"/>
  <c r="U1950" i="11"/>
  <c r="R1950" i="11"/>
  <c r="Q1950" i="11"/>
  <c r="P1950" i="11"/>
  <c r="O1950" i="11"/>
  <c r="W1949" i="11"/>
  <c r="V1949" i="11"/>
  <c r="U1949" i="11"/>
  <c r="R1949" i="11"/>
  <c r="Q1949" i="11"/>
  <c r="P1949" i="11"/>
  <c r="O1949" i="11"/>
  <c r="W1948" i="11"/>
  <c r="V1948" i="11"/>
  <c r="U1948" i="11"/>
  <c r="R1948" i="11"/>
  <c r="Q1948" i="11"/>
  <c r="P1948" i="11"/>
  <c r="O1948" i="11"/>
  <c r="W1947" i="11"/>
  <c r="V1947" i="11"/>
  <c r="U1947" i="11"/>
  <c r="R1947" i="11"/>
  <c r="Q1947" i="11"/>
  <c r="P1947" i="11"/>
  <c r="O1947" i="11"/>
  <c r="W1946" i="11"/>
  <c r="V1946" i="11"/>
  <c r="U1946" i="11"/>
  <c r="R1946" i="11"/>
  <c r="Q1946" i="11"/>
  <c r="P1946" i="11"/>
  <c r="O1946" i="11"/>
  <c r="W1945" i="11"/>
  <c r="V1945" i="11"/>
  <c r="U1945" i="11"/>
  <c r="R1945" i="11"/>
  <c r="Q1945" i="11"/>
  <c r="P1945" i="11"/>
  <c r="O1945" i="11"/>
  <c r="W1944" i="11"/>
  <c r="V1944" i="11"/>
  <c r="U1944" i="11"/>
  <c r="R1944" i="11"/>
  <c r="Q1944" i="11"/>
  <c r="P1944" i="11"/>
  <c r="O1944" i="11"/>
  <c r="W1943" i="11"/>
  <c r="V1943" i="11"/>
  <c r="U1943" i="11"/>
  <c r="R1943" i="11"/>
  <c r="Q1943" i="11"/>
  <c r="P1943" i="11"/>
  <c r="O1943" i="11"/>
  <c r="W1942" i="11"/>
  <c r="V1942" i="11"/>
  <c r="U1942" i="11"/>
  <c r="R1942" i="11"/>
  <c r="Q1942" i="11"/>
  <c r="P1942" i="11"/>
  <c r="O1942" i="11"/>
  <c r="W1941" i="11"/>
  <c r="V1941" i="11"/>
  <c r="U1941" i="11"/>
  <c r="R1941" i="11"/>
  <c r="Q1941" i="11"/>
  <c r="P1941" i="11"/>
  <c r="O1941" i="11"/>
  <c r="W1940" i="11"/>
  <c r="V1940" i="11"/>
  <c r="U1940" i="11"/>
  <c r="R1940" i="11"/>
  <c r="Q1940" i="11"/>
  <c r="P1940" i="11"/>
  <c r="O1940" i="11"/>
  <c r="W1939" i="11"/>
  <c r="V1939" i="11"/>
  <c r="U1939" i="11"/>
  <c r="R1939" i="11"/>
  <c r="Q1939" i="11"/>
  <c r="P1939" i="11"/>
  <c r="O1939" i="11"/>
  <c r="W1938" i="11"/>
  <c r="V1938" i="11"/>
  <c r="U1938" i="11"/>
  <c r="R1938" i="11"/>
  <c r="Q1938" i="11"/>
  <c r="P1938" i="11"/>
  <c r="O1938" i="11"/>
  <c r="W1937" i="11"/>
  <c r="V1937" i="11"/>
  <c r="U1937" i="11"/>
  <c r="R1937" i="11"/>
  <c r="Q1937" i="11"/>
  <c r="P1937" i="11"/>
  <c r="O1937" i="11"/>
  <c r="W1936" i="11"/>
  <c r="V1936" i="11"/>
  <c r="U1936" i="11"/>
  <c r="R1936" i="11"/>
  <c r="Q1936" i="11"/>
  <c r="P1936" i="11"/>
  <c r="O1936" i="11"/>
  <c r="W1935" i="11"/>
  <c r="V1935" i="11"/>
  <c r="U1935" i="11"/>
  <c r="R1935" i="11"/>
  <c r="Q1935" i="11"/>
  <c r="P1935" i="11"/>
  <c r="O1935" i="11"/>
  <c r="W1934" i="11"/>
  <c r="V1934" i="11"/>
  <c r="U1934" i="11"/>
  <c r="R1934" i="11"/>
  <c r="Q1934" i="11"/>
  <c r="P1934" i="11"/>
  <c r="O1934" i="11"/>
  <c r="W1933" i="11"/>
  <c r="V1933" i="11"/>
  <c r="U1933" i="11"/>
  <c r="R1933" i="11"/>
  <c r="Q1933" i="11"/>
  <c r="P1933" i="11"/>
  <c r="O1933" i="11"/>
  <c r="W1932" i="11"/>
  <c r="V1932" i="11"/>
  <c r="U1932" i="11"/>
  <c r="R1932" i="11"/>
  <c r="Q1932" i="11"/>
  <c r="P1932" i="11"/>
  <c r="O1932" i="11"/>
  <c r="W1931" i="11"/>
  <c r="V1931" i="11"/>
  <c r="U1931" i="11"/>
  <c r="R1931" i="11"/>
  <c r="Q1931" i="11"/>
  <c r="P1931" i="11"/>
  <c r="O1931" i="11"/>
  <c r="W1930" i="11"/>
  <c r="V1930" i="11"/>
  <c r="U1930" i="11"/>
  <c r="R1930" i="11"/>
  <c r="Q1930" i="11"/>
  <c r="P1930" i="11"/>
  <c r="O1930" i="11"/>
  <c r="W1929" i="11"/>
  <c r="V1929" i="11"/>
  <c r="U1929" i="11"/>
  <c r="R1929" i="11"/>
  <c r="Q1929" i="11"/>
  <c r="P1929" i="11"/>
  <c r="O1929" i="11"/>
  <c r="W1928" i="11"/>
  <c r="V1928" i="11"/>
  <c r="U1928" i="11"/>
  <c r="R1928" i="11"/>
  <c r="Q1928" i="11"/>
  <c r="P1928" i="11"/>
  <c r="O1928" i="11"/>
  <c r="W1927" i="11"/>
  <c r="V1927" i="11"/>
  <c r="U1927" i="11"/>
  <c r="R1927" i="11"/>
  <c r="Q1927" i="11"/>
  <c r="P1927" i="11"/>
  <c r="O1927" i="11"/>
  <c r="W1926" i="11"/>
  <c r="V1926" i="11"/>
  <c r="U1926" i="11"/>
  <c r="R1926" i="11"/>
  <c r="Q1926" i="11"/>
  <c r="P1926" i="11"/>
  <c r="O1926" i="11"/>
  <c r="W1925" i="11"/>
  <c r="V1925" i="11"/>
  <c r="U1925" i="11"/>
  <c r="R1925" i="11"/>
  <c r="Q1925" i="11"/>
  <c r="P1925" i="11"/>
  <c r="O1925" i="11"/>
  <c r="W1924" i="11"/>
  <c r="V1924" i="11"/>
  <c r="U1924" i="11"/>
  <c r="R1924" i="11"/>
  <c r="Q1924" i="11"/>
  <c r="P1924" i="11"/>
  <c r="O1924" i="11"/>
  <c r="W1923" i="11"/>
  <c r="V1923" i="11"/>
  <c r="U1923" i="11"/>
  <c r="R1923" i="11"/>
  <c r="Q1923" i="11"/>
  <c r="P1923" i="11"/>
  <c r="O1923" i="11"/>
  <c r="W1922" i="11"/>
  <c r="V1922" i="11"/>
  <c r="U1922" i="11"/>
  <c r="R1922" i="11"/>
  <c r="Q1922" i="11"/>
  <c r="P1922" i="11"/>
  <c r="O1922" i="11"/>
  <c r="W1921" i="11"/>
  <c r="V1921" i="11"/>
  <c r="U1921" i="11"/>
  <c r="R1921" i="11"/>
  <c r="Q1921" i="11"/>
  <c r="P1921" i="11"/>
  <c r="O1921" i="11"/>
  <c r="W1920" i="11"/>
  <c r="V1920" i="11"/>
  <c r="U1920" i="11"/>
  <c r="R1920" i="11"/>
  <c r="Q1920" i="11"/>
  <c r="P1920" i="11"/>
  <c r="O1920" i="11"/>
  <c r="W1919" i="11"/>
  <c r="V1919" i="11"/>
  <c r="U1919" i="11"/>
  <c r="R1919" i="11"/>
  <c r="Q1919" i="11"/>
  <c r="P1919" i="11"/>
  <c r="O1919" i="11"/>
  <c r="W1918" i="11"/>
  <c r="V1918" i="11"/>
  <c r="U1918" i="11"/>
  <c r="R1918" i="11"/>
  <c r="Q1918" i="11"/>
  <c r="P1918" i="11"/>
  <c r="O1918" i="11"/>
  <c r="W1917" i="11"/>
  <c r="V1917" i="11"/>
  <c r="U1917" i="11"/>
  <c r="R1917" i="11"/>
  <c r="Q1917" i="11"/>
  <c r="P1917" i="11"/>
  <c r="O1917" i="11"/>
  <c r="W1916" i="11"/>
  <c r="V1916" i="11"/>
  <c r="U1916" i="11"/>
  <c r="R1916" i="11"/>
  <c r="Q1916" i="11"/>
  <c r="P1916" i="11"/>
  <c r="O1916" i="11"/>
  <c r="W1915" i="11"/>
  <c r="V1915" i="11"/>
  <c r="U1915" i="11"/>
  <c r="R1915" i="11"/>
  <c r="Q1915" i="11"/>
  <c r="P1915" i="11"/>
  <c r="O1915" i="11"/>
  <c r="W1914" i="11"/>
  <c r="V1914" i="11"/>
  <c r="U1914" i="11"/>
  <c r="R1914" i="11"/>
  <c r="Q1914" i="11"/>
  <c r="P1914" i="11"/>
  <c r="O1914" i="11"/>
  <c r="W1913" i="11"/>
  <c r="V1913" i="11"/>
  <c r="U1913" i="11"/>
  <c r="R1913" i="11"/>
  <c r="Q1913" i="11"/>
  <c r="P1913" i="11"/>
  <c r="O1913" i="11"/>
  <c r="W1912" i="11"/>
  <c r="V1912" i="11"/>
  <c r="U1912" i="11"/>
  <c r="R1912" i="11"/>
  <c r="Q1912" i="11"/>
  <c r="P1912" i="11"/>
  <c r="O1912" i="11"/>
  <c r="W1911" i="11"/>
  <c r="V1911" i="11"/>
  <c r="U1911" i="11"/>
  <c r="R1911" i="11"/>
  <c r="Q1911" i="11"/>
  <c r="P1911" i="11"/>
  <c r="O1911" i="11"/>
  <c r="W1910" i="11"/>
  <c r="V1910" i="11"/>
  <c r="U1910" i="11"/>
  <c r="R1910" i="11"/>
  <c r="Q1910" i="11"/>
  <c r="P1910" i="11"/>
  <c r="O1910" i="11"/>
  <c r="W1909" i="11"/>
  <c r="V1909" i="11"/>
  <c r="U1909" i="11"/>
  <c r="R1909" i="11"/>
  <c r="Q1909" i="11"/>
  <c r="P1909" i="11"/>
  <c r="O1909" i="11"/>
  <c r="W1908" i="11"/>
  <c r="V1908" i="11"/>
  <c r="U1908" i="11"/>
  <c r="R1908" i="11"/>
  <c r="Q1908" i="11"/>
  <c r="P1908" i="11"/>
  <c r="O1908" i="11"/>
  <c r="W1907" i="11"/>
  <c r="V1907" i="11"/>
  <c r="U1907" i="11"/>
  <c r="R1907" i="11"/>
  <c r="Q1907" i="11"/>
  <c r="P1907" i="11"/>
  <c r="O1907" i="11"/>
  <c r="W1906" i="11"/>
  <c r="V1906" i="11"/>
  <c r="U1906" i="11"/>
  <c r="R1906" i="11"/>
  <c r="Q1906" i="11"/>
  <c r="P1906" i="11"/>
  <c r="O1906" i="11"/>
  <c r="W1905" i="11"/>
  <c r="V1905" i="11"/>
  <c r="U1905" i="11"/>
  <c r="R1905" i="11"/>
  <c r="Q1905" i="11"/>
  <c r="P1905" i="11"/>
  <c r="O1905" i="11"/>
  <c r="W1904" i="11"/>
  <c r="V1904" i="11"/>
  <c r="U1904" i="11"/>
  <c r="R1904" i="11"/>
  <c r="Q1904" i="11"/>
  <c r="P1904" i="11"/>
  <c r="O1904" i="11"/>
  <c r="W1903" i="11"/>
  <c r="V1903" i="11"/>
  <c r="U1903" i="11"/>
  <c r="R1903" i="11"/>
  <c r="Q1903" i="11"/>
  <c r="P1903" i="11"/>
  <c r="O1903" i="11"/>
  <c r="W1902" i="11"/>
  <c r="V1902" i="11"/>
  <c r="U1902" i="11"/>
  <c r="R1902" i="11"/>
  <c r="Q1902" i="11"/>
  <c r="P1902" i="11"/>
  <c r="O1902" i="11"/>
  <c r="W1901" i="11"/>
  <c r="V1901" i="11"/>
  <c r="U1901" i="11"/>
  <c r="R1901" i="11"/>
  <c r="Q1901" i="11"/>
  <c r="P1901" i="11"/>
  <c r="O1901" i="11"/>
  <c r="W1900" i="11"/>
  <c r="V1900" i="11"/>
  <c r="U1900" i="11"/>
  <c r="R1900" i="11"/>
  <c r="Q1900" i="11"/>
  <c r="P1900" i="11"/>
  <c r="O1900" i="11"/>
  <c r="W1899" i="11"/>
  <c r="V1899" i="11"/>
  <c r="U1899" i="11"/>
  <c r="R1899" i="11"/>
  <c r="Q1899" i="11"/>
  <c r="P1899" i="11"/>
  <c r="O1899" i="11"/>
  <c r="W1898" i="11"/>
  <c r="V1898" i="11"/>
  <c r="U1898" i="11"/>
  <c r="R1898" i="11"/>
  <c r="Q1898" i="11"/>
  <c r="P1898" i="11"/>
  <c r="O1898" i="11"/>
  <c r="W1897" i="11"/>
  <c r="V1897" i="11"/>
  <c r="U1897" i="11"/>
  <c r="R1897" i="11"/>
  <c r="Q1897" i="11"/>
  <c r="P1897" i="11"/>
  <c r="O1897" i="11"/>
  <c r="W1896" i="11"/>
  <c r="V1896" i="11"/>
  <c r="U1896" i="11"/>
  <c r="R1896" i="11"/>
  <c r="Q1896" i="11"/>
  <c r="P1896" i="11"/>
  <c r="O1896" i="11"/>
  <c r="W1895" i="11"/>
  <c r="V1895" i="11"/>
  <c r="U1895" i="11"/>
  <c r="R1895" i="11"/>
  <c r="Q1895" i="11"/>
  <c r="P1895" i="11"/>
  <c r="O1895" i="11"/>
  <c r="W1894" i="11"/>
  <c r="V1894" i="11"/>
  <c r="U1894" i="11"/>
  <c r="R1894" i="11"/>
  <c r="Q1894" i="11"/>
  <c r="P1894" i="11"/>
  <c r="O1894" i="11"/>
  <c r="W1893" i="11"/>
  <c r="V1893" i="11"/>
  <c r="U1893" i="11"/>
  <c r="R1893" i="11"/>
  <c r="Q1893" i="11"/>
  <c r="P1893" i="11"/>
  <c r="O1893" i="11"/>
  <c r="W1892" i="11"/>
  <c r="V1892" i="11"/>
  <c r="U1892" i="11"/>
  <c r="R1892" i="11"/>
  <c r="Q1892" i="11"/>
  <c r="P1892" i="11"/>
  <c r="O1892" i="11"/>
  <c r="W1891" i="11"/>
  <c r="V1891" i="11"/>
  <c r="U1891" i="11"/>
  <c r="R1891" i="11"/>
  <c r="Q1891" i="11"/>
  <c r="P1891" i="11"/>
  <c r="O1891" i="11"/>
  <c r="W1890" i="11"/>
  <c r="V1890" i="11"/>
  <c r="U1890" i="11"/>
  <c r="R1890" i="11"/>
  <c r="Q1890" i="11"/>
  <c r="P1890" i="11"/>
  <c r="O1890" i="11"/>
  <c r="W1889" i="11"/>
  <c r="V1889" i="11"/>
  <c r="U1889" i="11"/>
  <c r="R1889" i="11"/>
  <c r="Q1889" i="11"/>
  <c r="P1889" i="11"/>
  <c r="O1889" i="11"/>
  <c r="W1888" i="11"/>
  <c r="V1888" i="11"/>
  <c r="U1888" i="11"/>
  <c r="R1888" i="11"/>
  <c r="Q1888" i="11"/>
  <c r="P1888" i="11"/>
  <c r="O1888" i="11"/>
  <c r="W1887" i="11"/>
  <c r="V1887" i="11"/>
  <c r="U1887" i="11"/>
  <c r="R1887" i="11"/>
  <c r="Q1887" i="11"/>
  <c r="P1887" i="11"/>
  <c r="O1887" i="11"/>
  <c r="W1886" i="11"/>
  <c r="V1886" i="11"/>
  <c r="U1886" i="11"/>
  <c r="R1886" i="11"/>
  <c r="Q1886" i="11"/>
  <c r="P1886" i="11"/>
  <c r="O1886" i="11"/>
  <c r="W1885" i="11"/>
  <c r="V1885" i="11"/>
  <c r="U1885" i="11"/>
  <c r="R1885" i="11"/>
  <c r="Q1885" i="11"/>
  <c r="P1885" i="11"/>
  <c r="O1885" i="11"/>
  <c r="W1884" i="11"/>
  <c r="V1884" i="11"/>
  <c r="U1884" i="11"/>
  <c r="R1884" i="11"/>
  <c r="Q1884" i="11"/>
  <c r="P1884" i="11"/>
  <c r="O1884" i="11"/>
  <c r="W1883" i="11"/>
  <c r="V1883" i="11"/>
  <c r="U1883" i="11"/>
  <c r="R1883" i="11"/>
  <c r="Q1883" i="11"/>
  <c r="P1883" i="11"/>
  <c r="O1883" i="11"/>
  <c r="W1882" i="11"/>
  <c r="V1882" i="11"/>
  <c r="U1882" i="11"/>
  <c r="R1882" i="11"/>
  <c r="Q1882" i="11"/>
  <c r="P1882" i="11"/>
  <c r="O1882" i="11"/>
  <c r="W1881" i="11"/>
  <c r="V1881" i="11"/>
  <c r="U1881" i="11"/>
  <c r="R1881" i="11"/>
  <c r="Q1881" i="11"/>
  <c r="P1881" i="11"/>
  <c r="O1881" i="11"/>
  <c r="W1880" i="11"/>
  <c r="V1880" i="11"/>
  <c r="U1880" i="11"/>
  <c r="R1880" i="11"/>
  <c r="Q1880" i="11"/>
  <c r="P1880" i="11"/>
  <c r="O1880" i="11"/>
  <c r="W1879" i="11"/>
  <c r="V1879" i="11"/>
  <c r="U1879" i="11"/>
  <c r="R1879" i="11"/>
  <c r="Q1879" i="11"/>
  <c r="P1879" i="11"/>
  <c r="O1879" i="11"/>
  <c r="W1878" i="11"/>
  <c r="V1878" i="11"/>
  <c r="U1878" i="11"/>
  <c r="R1878" i="11"/>
  <c r="Q1878" i="11"/>
  <c r="P1878" i="11"/>
  <c r="O1878" i="11"/>
  <c r="W1877" i="11"/>
  <c r="V1877" i="11"/>
  <c r="U1877" i="11"/>
  <c r="R1877" i="11"/>
  <c r="Q1877" i="11"/>
  <c r="P1877" i="11"/>
  <c r="O1877" i="11"/>
  <c r="W1876" i="11"/>
  <c r="V1876" i="11"/>
  <c r="U1876" i="11"/>
  <c r="R1876" i="11"/>
  <c r="Q1876" i="11"/>
  <c r="P1876" i="11"/>
  <c r="O1876" i="11"/>
  <c r="W1875" i="11"/>
  <c r="V1875" i="11"/>
  <c r="U1875" i="11"/>
  <c r="R1875" i="11"/>
  <c r="Q1875" i="11"/>
  <c r="P1875" i="11"/>
  <c r="O1875" i="11"/>
  <c r="W1874" i="11"/>
  <c r="V1874" i="11"/>
  <c r="U1874" i="11"/>
  <c r="R1874" i="11"/>
  <c r="Q1874" i="11"/>
  <c r="P1874" i="11"/>
  <c r="O1874" i="11"/>
  <c r="W1873" i="11"/>
  <c r="V1873" i="11"/>
  <c r="U1873" i="11"/>
  <c r="R1873" i="11"/>
  <c r="Q1873" i="11"/>
  <c r="P1873" i="11"/>
  <c r="O1873" i="11"/>
  <c r="W1872" i="11"/>
  <c r="V1872" i="11"/>
  <c r="U1872" i="11"/>
  <c r="R1872" i="11"/>
  <c r="Q1872" i="11"/>
  <c r="P1872" i="11"/>
  <c r="O1872" i="11"/>
  <c r="W1871" i="11"/>
  <c r="V1871" i="11"/>
  <c r="U1871" i="11"/>
  <c r="R1871" i="11"/>
  <c r="Q1871" i="11"/>
  <c r="P1871" i="11"/>
  <c r="O1871" i="11"/>
  <c r="W1870" i="11"/>
  <c r="V1870" i="11"/>
  <c r="U1870" i="11"/>
  <c r="R1870" i="11"/>
  <c r="Q1870" i="11"/>
  <c r="P1870" i="11"/>
  <c r="O1870" i="11"/>
  <c r="W1869" i="11"/>
  <c r="V1869" i="11"/>
  <c r="U1869" i="11"/>
  <c r="R1869" i="11"/>
  <c r="Q1869" i="11"/>
  <c r="P1869" i="11"/>
  <c r="O1869" i="11"/>
  <c r="W1868" i="11"/>
  <c r="V1868" i="11"/>
  <c r="U1868" i="11"/>
  <c r="R1868" i="11"/>
  <c r="Q1868" i="11"/>
  <c r="P1868" i="11"/>
  <c r="O1868" i="11"/>
  <c r="W1867" i="11"/>
  <c r="V1867" i="11"/>
  <c r="U1867" i="11"/>
  <c r="R1867" i="11"/>
  <c r="Q1867" i="11"/>
  <c r="P1867" i="11"/>
  <c r="O1867" i="11"/>
  <c r="W1866" i="11"/>
  <c r="V1866" i="11"/>
  <c r="U1866" i="11"/>
  <c r="R1866" i="11"/>
  <c r="Q1866" i="11"/>
  <c r="P1866" i="11"/>
  <c r="O1866" i="11"/>
  <c r="W1865" i="11"/>
  <c r="V1865" i="11"/>
  <c r="U1865" i="11"/>
  <c r="R1865" i="11"/>
  <c r="Q1865" i="11"/>
  <c r="P1865" i="11"/>
  <c r="O1865" i="11"/>
  <c r="W1864" i="11"/>
  <c r="V1864" i="11"/>
  <c r="U1864" i="11"/>
  <c r="R1864" i="11"/>
  <c r="Q1864" i="11"/>
  <c r="P1864" i="11"/>
  <c r="O1864" i="11"/>
  <c r="W1863" i="11"/>
  <c r="V1863" i="11"/>
  <c r="U1863" i="11"/>
  <c r="R1863" i="11"/>
  <c r="Q1863" i="11"/>
  <c r="P1863" i="11"/>
  <c r="O1863" i="11"/>
  <c r="W1862" i="11"/>
  <c r="V1862" i="11"/>
  <c r="U1862" i="11"/>
  <c r="R1862" i="11"/>
  <c r="Q1862" i="11"/>
  <c r="P1862" i="11"/>
  <c r="O1862" i="11"/>
  <c r="W1861" i="11"/>
  <c r="V1861" i="11"/>
  <c r="U1861" i="11"/>
  <c r="R1861" i="11"/>
  <c r="Q1861" i="11"/>
  <c r="P1861" i="11"/>
  <c r="O1861" i="11"/>
  <c r="W1860" i="11"/>
  <c r="V1860" i="11"/>
  <c r="U1860" i="11"/>
  <c r="R1860" i="11"/>
  <c r="Q1860" i="11"/>
  <c r="P1860" i="11"/>
  <c r="O1860" i="11"/>
  <c r="W1859" i="11"/>
  <c r="V1859" i="11"/>
  <c r="U1859" i="11"/>
  <c r="R1859" i="11"/>
  <c r="Q1859" i="11"/>
  <c r="P1859" i="11"/>
  <c r="O1859" i="11"/>
  <c r="W1858" i="11"/>
  <c r="V1858" i="11"/>
  <c r="U1858" i="11"/>
  <c r="R1858" i="11"/>
  <c r="Q1858" i="11"/>
  <c r="P1858" i="11"/>
  <c r="O1858" i="11"/>
  <c r="W1857" i="11"/>
  <c r="V1857" i="11"/>
  <c r="U1857" i="11"/>
  <c r="R1857" i="11"/>
  <c r="Q1857" i="11"/>
  <c r="P1857" i="11"/>
  <c r="O1857" i="11"/>
  <c r="W1856" i="11"/>
  <c r="V1856" i="11"/>
  <c r="U1856" i="11"/>
  <c r="R1856" i="11"/>
  <c r="Q1856" i="11"/>
  <c r="P1856" i="11"/>
  <c r="O1856" i="11"/>
  <c r="W1855" i="11"/>
  <c r="V1855" i="11"/>
  <c r="U1855" i="11"/>
  <c r="R1855" i="11"/>
  <c r="Q1855" i="11"/>
  <c r="P1855" i="11"/>
  <c r="O1855" i="11"/>
  <c r="W1854" i="11"/>
  <c r="V1854" i="11"/>
  <c r="U1854" i="11"/>
  <c r="R1854" i="11"/>
  <c r="Q1854" i="11"/>
  <c r="P1854" i="11"/>
  <c r="O1854" i="11"/>
  <c r="W1853" i="11"/>
  <c r="V1853" i="11"/>
  <c r="U1853" i="11"/>
  <c r="R1853" i="11"/>
  <c r="Q1853" i="11"/>
  <c r="P1853" i="11"/>
  <c r="O1853" i="11"/>
  <c r="W1852" i="11"/>
  <c r="V1852" i="11"/>
  <c r="U1852" i="11"/>
  <c r="R1852" i="11"/>
  <c r="Q1852" i="11"/>
  <c r="P1852" i="11"/>
  <c r="O1852" i="11"/>
  <c r="W1851" i="11"/>
  <c r="V1851" i="11"/>
  <c r="U1851" i="11"/>
  <c r="R1851" i="11"/>
  <c r="Q1851" i="11"/>
  <c r="P1851" i="11"/>
  <c r="O1851" i="11"/>
  <c r="W1850" i="11"/>
  <c r="V1850" i="11"/>
  <c r="U1850" i="11"/>
  <c r="R1850" i="11"/>
  <c r="Q1850" i="11"/>
  <c r="P1850" i="11"/>
  <c r="O1850" i="11"/>
  <c r="W1849" i="11"/>
  <c r="V1849" i="11"/>
  <c r="U1849" i="11"/>
  <c r="R1849" i="11"/>
  <c r="Q1849" i="11"/>
  <c r="P1849" i="11"/>
  <c r="O1849" i="11"/>
  <c r="W1848" i="11"/>
  <c r="V1848" i="11"/>
  <c r="U1848" i="11"/>
  <c r="R1848" i="11"/>
  <c r="Q1848" i="11"/>
  <c r="P1848" i="11"/>
  <c r="O1848" i="11"/>
  <c r="W1847" i="11"/>
  <c r="V1847" i="11"/>
  <c r="U1847" i="11"/>
  <c r="R1847" i="11"/>
  <c r="Q1847" i="11"/>
  <c r="P1847" i="11"/>
  <c r="O1847" i="11"/>
  <c r="W1846" i="11"/>
  <c r="V1846" i="11"/>
  <c r="U1846" i="11"/>
  <c r="R1846" i="11"/>
  <c r="Q1846" i="11"/>
  <c r="P1846" i="11"/>
  <c r="O1846" i="11"/>
  <c r="W1845" i="11"/>
  <c r="V1845" i="11"/>
  <c r="U1845" i="11"/>
  <c r="R1845" i="11"/>
  <c r="Q1845" i="11"/>
  <c r="P1845" i="11"/>
  <c r="O1845" i="11"/>
  <c r="W1844" i="11"/>
  <c r="V1844" i="11"/>
  <c r="U1844" i="11"/>
  <c r="R1844" i="11"/>
  <c r="Q1844" i="11"/>
  <c r="P1844" i="11"/>
  <c r="O1844" i="11"/>
  <c r="W1843" i="11"/>
  <c r="V1843" i="11"/>
  <c r="U1843" i="11"/>
  <c r="R1843" i="11"/>
  <c r="Q1843" i="11"/>
  <c r="P1843" i="11"/>
  <c r="O1843" i="11"/>
  <c r="W1842" i="11"/>
  <c r="V1842" i="11"/>
  <c r="U1842" i="11"/>
  <c r="R1842" i="11"/>
  <c r="Q1842" i="11"/>
  <c r="P1842" i="11"/>
  <c r="O1842" i="11"/>
  <c r="W1841" i="11"/>
  <c r="V1841" i="11"/>
  <c r="U1841" i="11"/>
  <c r="R1841" i="11"/>
  <c r="Q1841" i="11"/>
  <c r="P1841" i="11"/>
  <c r="O1841" i="11"/>
  <c r="W1840" i="11"/>
  <c r="V1840" i="11"/>
  <c r="U1840" i="11"/>
  <c r="R1840" i="11"/>
  <c r="Q1840" i="11"/>
  <c r="P1840" i="11"/>
  <c r="O1840" i="11"/>
  <c r="W1839" i="11"/>
  <c r="V1839" i="11"/>
  <c r="U1839" i="11"/>
  <c r="R1839" i="11"/>
  <c r="Q1839" i="11"/>
  <c r="P1839" i="11"/>
  <c r="O1839" i="11"/>
  <c r="W1838" i="11"/>
  <c r="V1838" i="11"/>
  <c r="U1838" i="11"/>
  <c r="R1838" i="11"/>
  <c r="Q1838" i="11"/>
  <c r="P1838" i="11"/>
  <c r="O1838" i="11"/>
  <c r="W1837" i="11"/>
  <c r="V1837" i="11"/>
  <c r="U1837" i="11"/>
  <c r="R1837" i="11"/>
  <c r="Q1837" i="11"/>
  <c r="P1837" i="11"/>
  <c r="O1837" i="11"/>
  <c r="W1836" i="11"/>
  <c r="V1836" i="11"/>
  <c r="U1836" i="11"/>
  <c r="R1836" i="11"/>
  <c r="Q1836" i="11"/>
  <c r="P1836" i="11"/>
  <c r="O1836" i="11"/>
  <c r="W1835" i="11"/>
  <c r="V1835" i="11"/>
  <c r="U1835" i="11"/>
  <c r="R1835" i="11"/>
  <c r="Q1835" i="11"/>
  <c r="P1835" i="11"/>
  <c r="O1835" i="11"/>
  <c r="W1834" i="11"/>
  <c r="V1834" i="11"/>
  <c r="U1834" i="11"/>
  <c r="R1834" i="11"/>
  <c r="Q1834" i="11"/>
  <c r="P1834" i="11"/>
  <c r="O1834" i="11"/>
  <c r="W1833" i="11"/>
  <c r="V1833" i="11"/>
  <c r="U1833" i="11"/>
  <c r="R1833" i="11"/>
  <c r="Q1833" i="11"/>
  <c r="P1833" i="11"/>
  <c r="O1833" i="11"/>
  <c r="W1832" i="11"/>
  <c r="V1832" i="11"/>
  <c r="U1832" i="11"/>
  <c r="R1832" i="11"/>
  <c r="Q1832" i="11"/>
  <c r="P1832" i="11"/>
  <c r="O1832" i="11"/>
  <c r="W1831" i="11"/>
  <c r="V1831" i="11"/>
  <c r="U1831" i="11"/>
  <c r="R1831" i="11"/>
  <c r="Q1831" i="11"/>
  <c r="P1831" i="11"/>
  <c r="O1831" i="11"/>
  <c r="W1830" i="11"/>
  <c r="V1830" i="11"/>
  <c r="U1830" i="11"/>
  <c r="R1830" i="11"/>
  <c r="Q1830" i="11"/>
  <c r="P1830" i="11"/>
  <c r="O1830" i="11"/>
  <c r="W1829" i="11"/>
  <c r="V1829" i="11"/>
  <c r="U1829" i="11"/>
  <c r="R1829" i="11"/>
  <c r="Q1829" i="11"/>
  <c r="P1829" i="11"/>
  <c r="O1829" i="11"/>
  <c r="W1828" i="11"/>
  <c r="V1828" i="11"/>
  <c r="U1828" i="11"/>
  <c r="R1828" i="11"/>
  <c r="Q1828" i="11"/>
  <c r="P1828" i="11"/>
  <c r="O1828" i="11"/>
  <c r="W1827" i="11"/>
  <c r="V1827" i="11"/>
  <c r="U1827" i="11"/>
  <c r="R1827" i="11"/>
  <c r="Q1827" i="11"/>
  <c r="P1827" i="11"/>
  <c r="O1827" i="11"/>
  <c r="W1826" i="11"/>
  <c r="V1826" i="11"/>
  <c r="U1826" i="11"/>
  <c r="R1826" i="11"/>
  <c r="Q1826" i="11"/>
  <c r="P1826" i="11"/>
  <c r="O1826" i="11"/>
  <c r="W1825" i="11"/>
  <c r="V1825" i="11"/>
  <c r="U1825" i="11"/>
  <c r="R1825" i="11"/>
  <c r="Q1825" i="11"/>
  <c r="P1825" i="11"/>
  <c r="O1825" i="11"/>
  <c r="W1824" i="11"/>
  <c r="V1824" i="11"/>
  <c r="U1824" i="11"/>
  <c r="R1824" i="11"/>
  <c r="Q1824" i="11"/>
  <c r="P1824" i="11"/>
  <c r="O1824" i="11"/>
  <c r="W1823" i="11"/>
  <c r="V1823" i="11"/>
  <c r="U1823" i="11"/>
  <c r="R1823" i="11"/>
  <c r="Q1823" i="11"/>
  <c r="P1823" i="11"/>
  <c r="O1823" i="11"/>
  <c r="W1822" i="11"/>
  <c r="V1822" i="11"/>
  <c r="U1822" i="11"/>
  <c r="R1822" i="11"/>
  <c r="Q1822" i="11"/>
  <c r="P1822" i="11"/>
  <c r="O1822" i="11"/>
  <c r="W1821" i="11"/>
  <c r="V1821" i="11"/>
  <c r="U1821" i="11"/>
  <c r="R1821" i="11"/>
  <c r="Q1821" i="11"/>
  <c r="P1821" i="11"/>
  <c r="O1821" i="11"/>
  <c r="W1820" i="11"/>
  <c r="V1820" i="11"/>
  <c r="U1820" i="11"/>
  <c r="R1820" i="11"/>
  <c r="Q1820" i="11"/>
  <c r="P1820" i="11"/>
  <c r="O1820" i="11"/>
  <c r="W1819" i="11"/>
  <c r="V1819" i="11"/>
  <c r="U1819" i="11"/>
  <c r="R1819" i="11"/>
  <c r="Q1819" i="11"/>
  <c r="P1819" i="11"/>
  <c r="O1819" i="11"/>
  <c r="W1818" i="11"/>
  <c r="V1818" i="11"/>
  <c r="U1818" i="11"/>
  <c r="R1818" i="11"/>
  <c r="Q1818" i="11"/>
  <c r="P1818" i="11"/>
  <c r="O1818" i="11"/>
  <c r="W1817" i="11"/>
  <c r="V1817" i="11"/>
  <c r="U1817" i="11"/>
  <c r="R1817" i="11"/>
  <c r="Q1817" i="11"/>
  <c r="P1817" i="11"/>
  <c r="O1817" i="11"/>
  <c r="W1816" i="11"/>
  <c r="V1816" i="11"/>
  <c r="U1816" i="11"/>
  <c r="R1816" i="11"/>
  <c r="Q1816" i="11"/>
  <c r="P1816" i="11"/>
  <c r="O1816" i="11"/>
  <c r="W1815" i="11"/>
  <c r="V1815" i="11"/>
  <c r="U1815" i="11"/>
  <c r="R1815" i="11"/>
  <c r="Q1815" i="11"/>
  <c r="P1815" i="11"/>
  <c r="O1815" i="11"/>
  <c r="W1814" i="11"/>
  <c r="V1814" i="11"/>
  <c r="U1814" i="11"/>
  <c r="R1814" i="11"/>
  <c r="Q1814" i="11"/>
  <c r="P1814" i="11"/>
  <c r="O1814" i="11"/>
  <c r="W1813" i="11"/>
  <c r="V1813" i="11"/>
  <c r="U1813" i="11"/>
  <c r="R1813" i="11"/>
  <c r="Q1813" i="11"/>
  <c r="P1813" i="11"/>
  <c r="O1813" i="11"/>
  <c r="W1812" i="11"/>
  <c r="V1812" i="11"/>
  <c r="U1812" i="11"/>
  <c r="R1812" i="11"/>
  <c r="Q1812" i="11"/>
  <c r="P1812" i="11"/>
  <c r="O1812" i="11"/>
  <c r="W1811" i="11"/>
  <c r="V1811" i="11"/>
  <c r="U1811" i="11"/>
  <c r="R1811" i="11"/>
  <c r="Q1811" i="11"/>
  <c r="P1811" i="11"/>
  <c r="O1811" i="11"/>
  <c r="W1810" i="11"/>
  <c r="V1810" i="11"/>
  <c r="U1810" i="11"/>
  <c r="R1810" i="11"/>
  <c r="Q1810" i="11"/>
  <c r="P1810" i="11"/>
  <c r="O1810" i="11"/>
  <c r="W1809" i="11"/>
  <c r="V1809" i="11"/>
  <c r="U1809" i="11"/>
  <c r="R1809" i="11"/>
  <c r="Q1809" i="11"/>
  <c r="P1809" i="11"/>
  <c r="O1809" i="11"/>
  <c r="W1808" i="11"/>
  <c r="V1808" i="11"/>
  <c r="U1808" i="11"/>
  <c r="R1808" i="11"/>
  <c r="Q1808" i="11"/>
  <c r="P1808" i="11"/>
  <c r="O1808" i="11"/>
  <c r="W1807" i="11"/>
  <c r="V1807" i="11"/>
  <c r="U1807" i="11"/>
  <c r="R1807" i="11"/>
  <c r="Q1807" i="11"/>
  <c r="P1807" i="11"/>
  <c r="O1807" i="11"/>
  <c r="W1806" i="11"/>
  <c r="V1806" i="11"/>
  <c r="U1806" i="11"/>
  <c r="R1806" i="11"/>
  <c r="Q1806" i="11"/>
  <c r="P1806" i="11"/>
  <c r="O1806" i="11"/>
  <c r="W1805" i="11"/>
  <c r="V1805" i="11"/>
  <c r="U1805" i="11"/>
  <c r="R1805" i="11"/>
  <c r="Q1805" i="11"/>
  <c r="P1805" i="11"/>
  <c r="O1805" i="11"/>
  <c r="W1804" i="11"/>
  <c r="V1804" i="11"/>
  <c r="U1804" i="11"/>
  <c r="R1804" i="11"/>
  <c r="Q1804" i="11"/>
  <c r="P1804" i="11"/>
  <c r="O1804" i="11"/>
  <c r="W1803" i="11"/>
  <c r="V1803" i="11"/>
  <c r="U1803" i="11"/>
  <c r="R1803" i="11"/>
  <c r="Q1803" i="11"/>
  <c r="P1803" i="11"/>
  <c r="O1803" i="11"/>
  <c r="W1802" i="11"/>
  <c r="V1802" i="11"/>
  <c r="U1802" i="11"/>
  <c r="R1802" i="11"/>
  <c r="Q1802" i="11"/>
  <c r="P1802" i="11"/>
  <c r="O1802" i="11"/>
  <c r="W1801" i="11"/>
  <c r="V1801" i="11"/>
  <c r="U1801" i="11"/>
  <c r="R1801" i="11"/>
  <c r="Q1801" i="11"/>
  <c r="P1801" i="11"/>
  <c r="O1801" i="11"/>
  <c r="W1800" i="11"/>
  <c r="V1800" i="11"/>
  <c r="U1800" i="11"/>
  <c r="R1800" i="11"/>
  <c r="Q1800" i="11"/>
  <c r="P1800" i="11"/>
  <c r="O1800" i="11"/>
  <c r="W1799" i="11"/>
  <c r="V1799" i="11"/>
  <c r="U1799" i="11"/>
  <c r="R1799" i="11"/>
  <c r="Q1799" i="11"/>
  <c r="P1799" i="11"/>
  <c r="O1799" i="11"/>
  <c r="W1798" i="11"/>
  <c r="V1798" i="11"/>
  <c r="U1798" i="11"/>
  <c r="R1798" i="11"/>
  <c r="Q1798" i="11"/>
  <c r="P1798" i="11"/>
  <c r="O1798" i="11"/>
  <c r="W1797" i="11"/>
  <c r="V1797" i="11"/>
  <c r="U1797" i="11"/>
  <c r="R1797" i="11"/>
  <c r="Q1797" i="11"/>
  <c r="P1797" i="11"/>
  <c r="O1797" i="11"/>
  <c r="W1796" i="11"/>
  <c r="V1796" i="11"/>
  <c r="U1796" i="11"/>
  <c r="R1796" i="11"/>
  <c r="Q1796" i="11"/>
  <c r="P1796" i="11"/>
  <c r="O1796" i="11"/>
  <c r="W1795" i="11"/>
  <c r="V1795" i="11"/>
  <c r="U1795" i="11"/>
  <c r="R1795" i="11"/>
  <c r="Q1795" i="11"/>
  <c r="P1795" i="11"/>
  <c r="O1795" i="11"/>
  <c r="W1794" i="11"/>
  <c r="V1794" i="11"/>
  <c r="U1794" i="11"/>
  <c r="R1794" i="11"/>
  <c r="Q1794" i="11"/>
  <c r="P1794" i="11"/>
  <c r="O1794" i="11"/>
  <c r="W1793" i="11"/>
  <c r="V1793" i="11"/>
  <c r="U1793" i="11"/>
  <c r="R1793" i="11"/>
  <c r="Q1793" i="11"/>
  <c r="P1793" i="11"/>
  <c r="O1793" i="11"/>
  <c r="W1792" i="11"/>
  <c r="V1792" i="11"/>
  <c r="U1792" i="11"/>
  <c r="R1792" i="11"/>
  <c r="Q1792" i="11"/>
  <c r="P1792" i="11"/>
  <c r="O1792" i="11"/>
  <c r="W1791" i="11"/>
  <c r="V1791" i="11"/>
  <c r="U1791" i="11"/>
  <c r="R1791" i="11"/>
  <c r="Q1791" i="11"/>
  <c r="P1791" i="11"/>
  <c r="O1791" i="11"/>
  <c r="W1790" i="11"/>
  <c r="V1790" i="11"/>
  <c r="U1790" i="11"/>
  <c r="R1790" i="11"/>
  <c r="Q1790" i="11"/>
  <c r="P1790" i="11"/>
  <c r="O1790" i="11"/>
  <c r="W1789" i="11"/>
  <c r="V1789" i="11"/>
  <c r="U1789" i="11"/>
  <c r="R1789" i="11"/>
  <c r="Q1789" i="11"/>
  <c r="P1789" i="11"/>
  <c r="O1789" i="11"/>
  <c r="W1788" i="11"/>
  <c r="V1788" i="11"/>
  <c r="U1788" i="11"/>
  <c r="R1788" i="11"/>
  <c r="Q1788" i="11"/>
  <c r="P1788" i="11"/>
  <c r="O1788" i="11"/>
  <c r="W1787" i="11"/>
  <c r="V1787" i="11"/>
  <c r="U1787" i="11"/>
  <c r="R1787" i="11"/>
  <c r="Q1787" i="11"/>
  <c r="P1787" i="11"/>
  <c r="O1787" i="11"/>
  <c r="W1786" i="11"/>
  <c r="V1786" i="11"/>
  <c r="U1786" i="11"/>
  <c r="R1786" i="11"/>
  <c r="Q1786" i="11"/>
  <c r="P1786" i="11"/>
  <c r="O1786" i="11"/>
  <c r="W1785" i="11"/>
  <c r="V1785" i="11"/>
  <c r="U1785" i="11"/>
  <c r="R1785" i="11"/>
  <c r="Q1785" i="11"/>
  <c r="P1785" i="11"/>
  <c r="O1785" i="11"/>
  <c r="W1784" i="11"/>
  <c r="V1784" i="11"/>
  <c r="U1784" i="11"/>
  <c r="R1784" i="11"/>
  <c r="Q1784" i="11"/>
  <c r="P1784" i="11"/>
  <c r="O1784" i="11"/>
  <c r="W1783" i="11"/>
  <c r="V1783" i="11"/>
  <c r="U1783" i="11"/>
  <c r="R1783" i="11"/>
  <c r="Q1783" i="11"/>
  <c r="P1783" i="11"/>
  <c r="O1783" i="11"/>
  <c r="W1782" i="11"/>
  <c r="V1782" i="11"/>
  <c r="U1782" i="11"/>
  <c r="R1782" i="11"/>
  <c r="Q1782" i="11"/>
  <c r="P1782" i="11"/>
  <c r="O1782" i="11"/>
  <c r="W1781" i="11"/>
  <c r="V1781" i="11"/>
  <c r="U1781" i="11"/>
  <c r="R1781" i="11"/>
  <c r="Q1781" i="11"/>
  <c r="P1781" i="11"/>
  <c r="O1781" i="11"/>
  <c r="W1780" i="11"/>
  <c r="V1780" i="11"/>
  <c r="U1780" i="11"/>
  <c r="R1780" i="11"/>
  <c r="Q1780" i="11"/>
  <c r="P1780" i="11"/>
  <c r="O1780" i="11"/>
  <c r="W1779" i="11"/>
  <c r="V1779" i="11"/>
  <c r="U1779" i="11"/>
  <c r="R1779" i="11"/>
  <c r="Q1779" i="11"/>
  <c r="P1779" i="11"/>
  <c r="O1779" i="11"/>
  <c r="W1778" i="11"/>
  <c r="V1778" i="11"/>
  <c r="U1778" i="11"/>
  <c r="R1778" i="11"/>
  <c r="Q1778" i="11"/>
  <c r="P1778" i="11"/>
  <c r="O1778" i="11"/>
  <c r="W1777" i="11"/>
  <c r="V1777" i="11"/>
  <c r="U1777" i="11"/>
  <c r="R1777" i="11"/>
  <c r="Q1777" i="11"/>
  <c r="P1777" i="11"/>
  <c r="O1777" i="11"/>
  <c r="W1776" i="11"/>
  <c r="V1776" i="11"/>
  <c r="U1776" i="11"/>
  <c r="R1776" i="11"/>
  <c r="Q1776" i="11"/>
  <c r="P1776" i="11"/>
  <c r="O1776" i="11"/>
  <c r="W1775" i="11"/>
  <c r="V1775" i="11"/>
  <c r="U1775" i="11"/>
  <c r="R1775" i="11"/>
  <c r="Q1775" i="11"/>
  <c r="P1775" i="11"/>
  <c r="O1775" i="11"/>
  <c r="W1774" i="11"/>
  <c r="V1774" i="11"/>
  <c r="U1774" i="11"/>
  <c r="R1774" i="11"/>
  <c r="Q1774" i="11"/>
  <c r="P1774" i="11"/>
  <c r="O1774" i="11"/>
  <c r="W1773" i="11"/>
  <c r="V1773" i="11"/>
  <c r="U1773" i="11"/>
  <c r="R1773" i="11"/>
  <c r="Q1773" i="11"/>
  <c r="P1773" i="11"/>
  <c r="O1773" i="11"/>
  <c r="W1772" i="11"/>
  <c r="V1772" i="11"/>
  <c r="U1772" i="11"/>
  <c r="R1772" i="11"/>
  <c r="Q1772" i="11"/>
  <c r="P1772" i="11"/>
  <c r="O1772" i="11"/>
  <c r="W1771" i="11"/>
  <c r="V1771" i="11"/>
  <c r="U1771" i="11"/>
  <c r="R1771" i="11"/>
  <c r="Q1771" i="11"/>
  <c r="P1771" i="11"/>
  <c r="O1771" i="11"/>
  <c r="W1770" i="11"/>
  <c r="V1770" i="11"/>
  <c r="U1770" i="11"/>
  <c r="R1770" i="11"/>
  <c r="Q1770" i="11"/>
  <c r="P1770" i="11"/>
  <c r="O1770" i="11"/>
  <c r="W1769" i="11"/>
  <c r="V1769" i="11"/>
  <c r="U1769" i="11"/>
  <c r="R1769" i="11"/>
  <c r="Q1769" i="11"/>
  <c r="P1769" i="11"/>
  <c r="O1769" i="11"/>
  <c r="W1768" i="11"/>
  <c r="V1768" i="11"/>
  <c r="U1768" i="11"/>
  <c r="R1768" i="11"/>
  <c r="Q1768" i="11"/>
  <c r="P1768" i="11"/>
  <c r="O1768" i="11"/>
  <c r="W1767" i="11"/>
  <c r="V1767" i="11"/>
  <c r="U1767" i="11"/>
  <c r="R1767" i="11"/>
  <c r="Q1767" i="11"/>
  <c r="P1767" i="11"/>
  <c r="O1767" i="11"/>
  <c r="W1766" i="11"/>
  <c r="V1766" i="11"/>
  <c r="U1766" i="11"/>
  <c r="R1766" i="11"/>
  <c r="Q1766" i="11"/>
  <c r="P1766" i="11"/>
  <c r="O1766" i="11"/>
  <c r="W1765" i="11"/>
  <c r="V1765" i="11"/>
  <c r="U1765" i="11"/>
  <c r="R1765" i="11"/>
  <c r="Q1765" i="11"/>
  <c r="P1765" i="11"/>
  <c r="O1765" i="11"/>
  <c r="W1764" i="11"/>
  <c r="V1764" i="11"/>
  <c r="U1764" i="11"/>
  <c r="R1764" i="11"/>
  <c r="Q1764" i="11"/>
  <c r="P1764" i="11"/>
  <c r="O1764" i="11"/>
  <c r="W1763" i="11"/>
  <c r="V1763" i="11"/>
  <c r="U1763" i="11"/>
  <c r="R1763" i="11"/>
  <c r="Q1763" i="11"/>
  <c r="P1763" i="11"/>
  <c r="O1763" i="11"/>
  <c r="W1762" i="11"/>
  <c r="V1762" i="11"/>
  <c r="U1762" i="11"/>
  <c r="R1762" i="11"/>
  <c r="Q1762" i="11"/>
  <c r="P1762" i="11"/>
  <c r="O1762" i="11"/>
  <c r="W1761" i="11"/>
  <c r="V1761" i="11"/>
  <c r="U1761" i="11"/>
  <c r="R1761" i="11"/>
  <c r="Q1761" i="11"/>
  <c r="P1761" i="11"/>
  <c r="O1761" i="11"/>
  <c r="W1760" i="11"/>
  <c r="V1760" i="11"/>
  <c r="U1760" i="11"/>
  <c r="R1760" i="11"/>
  <c r="Q1760" i="11"/>
  <c r="P1760" i="11"/>
  <c r="O1760" i="11"/>
  <c r="W1759" i="11"/>
  <c r="V1759" i="11"/>
  <c r="U1759" i="11"/>
  <c r="R1759" i="11"/>
  <c r="Q1759" i="11"/>
  <c r="P1759" i="11"/>
  <c r="O1759" i="11"/>
  <c r="W1758" i="11"/>
  <c r="V1758" i="11"/>
  <c r="U1758" i="11"/>
  <c r="R1758" i="11"/>
  <c r="Q1758" i="11"/>
  <c r="P1758" i="11"/>
  <c r="O1758" i="11"/>
  <c r="W1757" i="11"/>
  <c r="V1757" i="11"/>
  <c r="U1757" i="11"/>
  <c r="R1757" i="11"/>
  <c r="Q1757" i="11"/>
  <c r="P1757" i="11"/>
  <c r="O1757" i="11"/>
  <c r="W1756" i="11"/>
  <c r="V1756" i="11"/>
  <c r="U1756" i="11"/>
  <c r="R1756" i="11"/>
  <c r="Q1756" i="11"/>
  <c r="P1756" i="11"/>
  <c r="O1756" i="11"/>
  <c r="W1755" i="11"/>
  <c r="V1755" i="11"/>
  <c r="U1755" i="11"/>
  <c r="R1755" i="11"/>
  <c r="Q1755" i="11"/>
  <c r="P1755" i="11"/>
  <c r="O1755" i="11"/>
  <c r="W1754" i="11"/>
  <c r="V1754" i="11"/>
  <c r="U1754" i="11"/>
  <c r="R1754" i="11"/>
  <c r="Q1754" i="11"/>
  <c r="P1754" i="11"/>
  <c r="O1754" i="11"/>
  <c r="W1753" i="11"/>
  <c r="V1753" i="11"/>
  <c r="U1753" i="11"/>
  <c r="R1753" i="11"/>
  <c r="Q1753" i="11"/>
  <c r="P1753" i="11"/>
  <c r="O1753" i="11"/>
  <c r="W1752" i="11"/>
  <c r="V1752" i="11"/>
  <c r="U1752" i="11"/>
  <c r="R1752" i="11"/>
  <c r="Q1752" i="11"/>
  <c r="P1752" i="11"/>
  <c r="O1752" i="11"/>
  <c r="W1751" i="11"/>
  <c r="V1751" i="11"/>
  <c r="U1751" i="11"/>
  <c r="R1751" i="11"/>
  <c r="Q1751" i="11"/>
  <c r="P1751" i="11"/>
  <c r="O1751" i="11"/>
  <c r="W1750" i="11"/>
  <c r="V1750" i="11"/>
  <c r="U1750" i="11"/>
  <c r="R1750" i="11"/>
  <c r="Q1750" i="11"/>
  <c r="P1750" i="11"/>
  <c r="O1750" i="11"/>
  <c r="W1749" i="11"/>
  <c r="V1749" i="11"/>
  <c r="U1749" i="11"/>
  <c r="R1749" i="11"/>
  <c r="Q1749" i="11"/>
  <c r="P1749" i="11"/>
  <c r="O1749" i="11"/>
  <c r="W1748" i="11"/>
  <c r="V1748" i="11"/>
  <c r="U1748" i="11"/>
  <c r="R1748" i="11"/>
  <c r="Q1748" i="11"/>
  <c r="P1748" i="11"/>
  <c r="O1748" i="11"/>
  <c r="W1747" i="11"/>
  <c r="V1747" i="11"/>
  <c r="U1747" i="11"/>
  <c r="R1747" i="11"/>
  <c r="Q1747" i="11"/>
  <c r="P1747" i="11"/>
  <c r="O1747" i="11"/>
  <c r="W1746" i="11"/>
  <c r="V1746" i="11"/>
  <c r="U1746" i="11"/>
  <c r="R1746" i="11"/>
  <c r="Q1746" i="11"/>
  <c r="P1746" i="11"/>
  <c r="O1746" i="11"/>
  <c r="W1745" i="11"/>
  <c r="V1745" i="11"/>
  <c r="U1745" i="11"/>
  <c r="R1745" i="11"/>
  <c r="Q1745" i="11"/>
  <c r="P1745" i="11"/>
  <c r="O1745" i="11"/>
  <c r="W1744" i="11"/>
  <c r="V1744" i="11"/>
  <c r="U1744" i="11"/>
  <c r="R1744" i="11"/>
  <c r="Q1744" i="11"/>
  <c r="P1744" i="11"/>
  <c r="O1744" i="11"/>
  <c r="W1743" i="11"/>
  <c r="V1743" i="11"/>
  <c r="U1743" i="11"/>
  <c r="R1743" i="11"/>
  <c r="Q1743" i="11"/>
  <c r="P1743" i="11"/>
  <c r="O1743" i="11"/>
  <c r="W1742" i="11"/>
  <c r="V1742" i="11"/>
  <c r="U1742" i="11"/>
  <c r="R1742" i="11"/>
  <c r="Q1742" i="11"/>
  <c r="P1742" i="11"/>
  <c r="O1742" i="11"/>
  <c r="W1741" i="11"/>
  <c r="V1741" i="11"/>
  <c r="U1741" i="11"/>
  <c r="R1741" i="11"/>
  <c r="Q1741" i="11"/>
  <c r="P1741" i="11"/>
  <c r="O1741" i="11"/>
  <c r="W1740" i="11"/>
  <c r="V1740" i="11"/>
  <c r="U1740" i="11"/>
  <c r="R1740" i="11"/>
  <c r="Q1740" i="11"/>
  <c r="P1740" i="11"/>
  <c r="O1740" i="11"/>
  <c r="W1739" i="11"/>
  <c r="V1739" i="11"/>
  <c r="U1739" i="11"/>
  <c r="R1739" i="11"/>
  <c r="Q1739" i="11"/>
  <c r="P1739" i="11"/>
  <c r="O1739" i="11"/>
  <c r="W1738" i="11"/>
  <c r="V1738" i="11"/>
  <c r="U1738" i="11"/>
  <c r="R1738" i="11"/>
  <c r="Q1738" i="11"/>
  <c r="P1738" i="11"/>
  <c r="O1738" i="11"/>
  <c r="W1737" i="11"/>
  <c r="V1737" i="11"/>
  <c r="U1737" i="11"/>
  <c r="R1737" i="11"/>
  <c r="Q1737" i="11"/>
  <c r="P1737" i="11"/>
  <c r="O1737" i="11"/>
  <c r="W1736" i="11"/>
  <c r="V1736" i="11"/>
  <c r="U1736" i="11"/>
  <c r="R1736" i="11"/>
  <c r="Q1736" i="11"/>
  <c r="P1736" i="11"/>
  <c r="O1736" i="11"/>
  <c r="W1735" i="11"/>
  <c r="V1735" i="11"/>
  <c r="U1735" i="11"/>
  <c r="R1735" i="11"/>
  <c r="Q1735" i="11"/>
  <c r="P1735" i="11"/>
  <c r="O1735" i="11"/>
  <c r="W1734" i="11"/>
  <c r="V1734" i="11"/>
  <c r="U1734" i="11"/>
  <c r="R1734" i="11"/>
  <c r="Q1734" i="11"/>
  <c r="P1734" i="11"/>
  <c r="O1734" i="11"/>
  <c r="W1733" i="11"/>
  <c r="V1733" i="11"/>
  <c r="U1733" i="11"/>
  <c r="R1733" i="11"/>
  <c r="Q1733" i="11"/>
  <c r="P1733" i="11"/>
  <c r="O1733" i="11"/>
  <c r="W1732" i="11"/>
  <c r="V1732" i="11"/>
  <c r="U1732" i="11"/>
  <c r="R1732" i="11"/>
  <c r="Q1732" i="11"/>
  <c r="P1732" i="11"/>
  <c r="O1732" i="11"/>
  <c r="W1731" i="11"/>
  <c r="V1731" i="11"/>
  <c r="U1731" i="11"/>
  <c r="R1731" i="11"/>
  <c r="Q1731" i="11"/>
  <c r="P1731" i="11"/>
  <c r="O1731" i="11"/>
  <c r="W1730" i="11"/>
  <c r="V1730" i="11"/>
  <c r="U1730" i="11"/>
  <c r="R1730" i="11"/>
  <c r="Q1730" i="11"/>
  <c r="P1730" i="11"/>
  <c r="O1730" i="11"/>
  <c r="W1729" i="11"/>
  <c r="V1729" i="11"/>
  <c r="U1729" i="11"/>
  <c r="R1729" i="11"/>
  <c r="Q1729" i="11"/>
  <c r="P1729" i="11"/>
  <c r="O1729" i="11"/>
  <c r="W1728" i="11"/>
  <c r="V1728" i="11"/>
  <c r="U1728" i="11"/>
  <c r="R1728" i="11"/>
  <c r="Q1728" i="11"/>
  <c r="P1728" i="11"/>
  <c r="O1728" i="11"/>
  <c r="W1727" i="11"/>
  <c r="V1727" i="11"/>
  <c r="U1727" i="11"/>
  <c r="R1727" i="11"/>
  <c r="Q1727" i="11"/>
  <c r="P1727" i="11"/>
  <c r="O1727" i="11"/>
  <c r="W1726" i="11"/>
  <c r="V1726" i="11"/>
  <c r="U1726" i="11"/>
  <c r="R1726" i="11"/>
  <c r="Q1726" i="11"/>
  <c r="P1726" i="11"/>
  <c r="O1726" i="11"/>
  <c r="W1725" i="11"/>
  <c r="V1725" i="11"/>
  <c r="U1725" i="11"/>
  <c r="R1725" i="11"/>
  <c r="Q1725" i="11"/>
  <c r="P1725" i="11"/>
  <c r="O1725" i="11"/>
  <c r="W1724" i="11"/>
  <c r="V1724" i="11"/>
  <c r="U1724" i="11"/>
  <c r="R1724" i="11"/>
  <c r="Q1724" i="11"/>
  <c r="P1724" i="11"/>
  <c r="O1724" i="11"/>
  <c r="W1723" i="11"/>
  <c r="V1723" i="11"/>
  <c r="U1723" i="11"/>
  <c r="R1723" i="11"/>
  <c r="Q1723" i="11"/>
  <c r="P1723" i="11"/>
  <c r="O1723" i="11"/>
  <c r="W1722" i="11"/>
  <c r="V1722" i="11"/>
  <c r="U1722" i="11"/>
  <c r="R1722" i="11"/>
  <c r="Q1722" i="11"/>
  <c r="P1722" i="11"/>
  <c r="O1722" i="11"/>
  <c r="W1721" i="11"/>
  <c r="V1721" i="11"/>
  <c r="U1721" i="11"/>
  <c r="R1721" i="11"/>
  <c r="Q1721" i="11"/>
  <c r="P1721" i="11"/>
  <c r="O1721" i="11"/>
  <c r="W1720" i="11"/>
  <c r="V1720" i="11"/>
  <c r="U1720" i="11"/>
  <c r="R1720" i="11"/>
  <c r="Q1720" i="11"/>
  <c r="P1720" i="11"/>
  <c r="O1720" i="11"/>
  <c r="W1719" i="11"/>
  <c r="V1719" i="11"/>
  <c r="U1719" i="11"/>
  <c r="R1719" i="11"/>
  <c r="Q1719" i="11"/>
  <c r="P1719" i="11"/>
  <c r="O1719" i="11"/>
  <c r="W1718" i="11"/>
  <c r="V1718" i="11"/>
  <c r="U1718" i="11"/>
  <c r="R1718" i="11"/>
  <c r="Q1718" i="11"/>
  <c r="P1718" i="11"/>
  <c r="O1718" i="11"/>
  <c r="W1717" i="11"/>
  <c r="V1717" i="11"/>
  <c r="U1717" i="11"/>
  <c r="R1717" i="11"/>
  <c r="Q1717" i="11"/>
  <c r="P1717" i="11"/>
  <c r="O1717" i="11"/>
  <c r="W1716" i="11"/>
  <c r="V1716" i="11"/>
  <c r="U1716" i="11"/>
  <c r="R1716" i="11"/>
  <c r="Q1716" i="11"/>
  <c r="P1716" i="11"/>
  <c r="O1716" i="11"/>
  <c r="W1715" i="11"/>
  <c r="V1715" i="11"/>
  <c r="U1715" i="11"/>
  <c r="R1715" i="11"/>
  <c r="Q1715" i="11"/>
  <c r="P1715" i="11"/>
  <c r="O1715" i="11"/>
  <c r="W1714" i="11"/>
  <c r="V1714" i="11"/>
  <c r="U1714" i="11"/>
  <c r="R1714" i="11"/>
  <c r="Q1714" i="11"/>
  <c r="P1714" i="11"/>
  <c r="O1714" i="11"/>
  <c r="W1713" i="11"/>
  <c r="V1713" i="11"/>
  <c r="U1713" i="11"/>
  <c r="R1713" i="11"/>
  <c r="Q1713" i="11"/>
  <c r="P1713" i="11"/>
  <c r="O1713" i="11"/>
  <c r="W1712" i="11"/>
  <c r="V1712" i="11"/>
  <c r="U1712" i="11"/>
  <c r="R1712" i="11"/>
  <c r="Q1712" i="11"/>
  <c r="P1712" i="11"/>
  <c r="O1712" i="11"/>
  <c r="W1711" i="11"/>
  <c r="V1711" i="11"/>
  <c r="U1711" i="11"/>
  <c r="R1711" i="11"/>
  <c r="Q1711" i="11"/>
  <c r="P1711" i="11"/>
  <c r="O1711" i="11"/>
  <c r="W1710" i="11"/>
  <c r="V1710" i="11"/>
  <c r="U1710" i="11"/>
  <c r="R1710" i="11"/>
  <c r="Q1710" i="11"/>
  <c r="P1710" i="11"/>
  <c r="O1710" i="11"/>
  <c r="W1709" i="11"/>
  <c r="V1709" i="11"/>
  <c r="U1709" i="11"/>
  <c r="R1709" i="11"/>
  <c r="Q1709" i="11"/>
  <c r="P1709" i="11"/>
  <c r="O1709" i="11"/>
  <c r="W1708" i="11"/>
  <c r="V1708" i="11"/>
  <c r="U1708" i="11"/>
  <c r="R1708" i="11"/>
  <c r="Q1708" i="11"/>
  <c r="P1708" i="11"/>
  <c r="O1708" i="11"/>
  <c r="W1707" i="11"/>
  <c r="V1707" i="11"/>
  <c r="U1707" i="11"/>
  <c r="R1707" i="11"/>
  <c r="Q1707" i="11"/>
  <c r="P1707" i="11"/>
  <c r="O1707" i="11"/>
  <c r="W1706" i="11"/>
  <c r="V1706" i="11"/>
  <c r="U1706" i="11"/>
  <c r="R1706" i="11"/>
  <c r="Q1706" i="11"/>
  <c r="P1706" i="11"/>
  <c r="O1706" i="11"/>
  <c r="W1705" i="11"/>
  <c r="V1705" i="11"/>
  <c r="U1705" i="11"/>
  <c r="R1705" i="11"/>
  <c r="Q1705" i="11"/>
  <c r="P1705" i="11"/>
  <c r="O1705" i="11"/>
  <c r="W1704" i="11"/>
  <c r="V1704" i="11"/>
  <c r="U1704" i="11"/>
  <c r="R1704" i="11"/>
  <c r="Q1704" i="11"/>
  <c r="P1704" i="11"/>
  <c r="O1704" i="11"/>
  <c r="W1703" i="11"/>
  <c r="V1703" i="11"/>
  <c r="U1703" i="11"/>
  <c r="R1703" i="11"/>
  <c r="Q1703" i="11"/>
  <c r="P1703" i="11"/>
  <c r="O1703" i="11"/>
  <c r="W1702" i="11"/>
  <c r="V1702" i="11"/>
  <c r="U1702" i="11"/>
  <c r="R1702" i="11"/>
  <c r="Q1702" i="11"/>
  <c r="P1702" i="11"/>
  <c r="O1702" i="11"/>
  <c r="W1701" i="11"/>
  <c r="V1701" i="11"/>
  <c r="U1701" i="11"/>
  <c r="R1701" i="11"/>
  <c r="Q1701" i="11"/>
  <c r="P1701" i="11"/>
  <c r="O1701" i="11"/>
  <c r="W1700" i="11"/>
  <c r="V1700" i="11"/>
  <c r="U1700" i="11"/>
  <c r="R1700" i="11"/>
  <c r="Q1700" i="11"/>
  <c r="P1700" i="11"/>
  <c r="O1700" i="11"/>
  <c r="W1699" i="11"/>
  <c r="V1699" i="11"/>
  <c r="U1699" i="11"/>
  <c r="R1699" i="11"/>
  <c r="Q1699" i="11"/>
  <c r="P1699" i="11"/>
  <c r="O1699" i="11"/>
  <c r="W1698" i="11"/>
  <c r="V1698" i="11"/>
  <c r="U1698" i="11"/>
  <c r="R1698" i="11"/>
  <c r="Q1698" i="11"/>
  <c r="P1698" i="11"/>
  <c r="O1698" i="11"/>
  <c r="W1697" i="11"/>
  <c r="V1697" i="11"/>
  <c r="U1697" i="11"/>
  <c r="R1697" i="11"/>
  <c r="Q1697" i="11"/>
  <c r="P1697" i="11"/>
  <c r="O1697" i="11"/>
  <c r="W1696" i="11"/>
  <c r="V1696" i="11"/>
  <c r="U1696" i="11"/>
  <c r="R1696" i="11"/>
  <c r="Q1696" i="11"/>
  <c r="P1696" i="11"/>
  <c r="O1696" i="11"/>
  <c r="W1695" i="11"/>
  <c r="V1695" i="11"/>
  <c r="U1695" i="11"/>
  <c r="R1695" i="11"/>
  <c r="Q1695" i="11"/>
  <c r="P1695" i="11"/>
  <c r="O1695" i="11"/>
  <c r="W1694" i="11"/>
  <c r="V1694" i="11"/>
  <c r="U1694" i="11"/>
  <c r="R1694" i="11"/>
  <c r="Q1694" i="11"/>
  <c r="P1694" i="11"/>
  <c r="O1694" i="11"/>
  <c r="W1693" i="11"/>
  <c r="V1693" i="11"/>
  <c r="U1693" i="11"/>
  <c r="R1693" i="11"/>
  <c r="Q1693" i="11"/>
  <c r="P1693" i="11"/>
  <c r="O1693" i="11"/>
  <c r="W1692" i="11"/>
  <c r="V1692" i="11"/>
  <c r="U1692" i="11"/>
  <c r="R1692" i="11"/>
  <c r="Q1692" i="11"/>
  <c r="P1692" i="11"/>
  <c r="O1692" i="11"/>
  <c r="W1691" i="11"/>
  <c r="V1691" i="11"/>
  <c r="U1691" i="11"/>
  <c r="R1691" i="11"/>
  <c r="Q1691" i="11"/>
  <c r="P1691" i="11"/>
  <c r="O1691" i="11"/>
  <c r="W1690" i="11"/>
  <c r="V1690" i="11"/>
  <c r="U1690" i="11"/>
  <c r="R1690" i="11"/>
  <c r="Q1690" i="11"/>
  <c r="P1690" i="11"/>
  <c r="O1690" i="11"/>
  <c r="W1689" i="11"/>
  <c r="V1689" i="11"/>
  <c r="U1689" i="11"/>
  <c r="R1689" i="11"/>
  <c r="Q1689" i="11"/>
  <c r="P1689" i="11"/>
  <c r="O1689" i="11"/>
  <c r="W1688" i="11"/>
  <c r="V1688" i="11"/>
  <c r="U1688" i="11"/>
  <c r="R1688" i="11"/>
  <c r="Q1688" i="11"/>
  <c r="P1688" i="11"/>
  <c r="O1688" i="11"/>
  <c r="W1687" i="11"/>
  <c r="V1687" i="11"/>
  <c r="U1687" i="11"/>
  <c r="R1687" i="11"/>
  <c r="Q1687" i="11"/>
  <c r="P1687" i="11"/>
  <c r="O1687" i="11"/>
  <c r="W1686" i="11"/>
  <c r="V1686" i="11"/>
  <c r="U1686" i="11"/>
  <c r="R1686" i="11"/>
  <c r="Q1686" i="11"/>
  <c r="P1686" i="11"/>
  <c r="O1686" i="11"/>
  <c r="W1685" i="11"/>
  <c r="V1685" i="11"/>
  <c r="U1685" i="11"/>
  <c r="R1685" i="11"/>
  <c r="Q1685" i="11"/>
  <c r="P1685" i="11"/>
  <c r="O1685" i="11"/>
  <c r="W1684" i="11"/>
  <c r="V1684" i="11"/>
  <c r="U1684" i="11"/>
  <c r="R1684" i="11"/>
  <c r="Q1684" i="11"/>
  <c r="P1684" i="11"/>
  <c r="O1684" i="11"/>
  <c r="W1683" i="11"/>
  <c r="V1683" i="11"/>
  <c r="U1683" i="11"/>
  <c r="R1683" i="11"/>
  <c r="Q1683" i="11"/>
  <c r="P1683" i="11"/>
  <c r="O1683" i="11"/>
  <c r="W1682" i="11"/>
  <c r="V1682" i="11"/>
  <c r="U1682" i="11"/>
  <c r="R1682" i="11"/>
  <c r="Q1682" i="11"/>
  <c r="P1682" i="11"/>
  <c r="O1682" i="11"/>
  <c r="W1681" i="11"/>
  <c r="V1681" i="11"/>
  <c r="U1681" i="11"/>
  <c r="R1681" i="11"/>
  <c r="Q1681" i="11"/>
  <c r="P1681" i="11"/>
  <c r="O1681" i="11"/>
  <c r="W1680" i="11"/>
  <c r="V1680" i="11"/>
  <c r="U1680" i="11"/>
  <c r="R1680" i="11"/>
  <c r="Q1680" i="11"/>
  <c r="P1680" i="11"/>
  <c r="O1680" i="11"/>
  <c r="W1679" i="11"/>
  <c r="V1679" i="11"/>
  <c r="U1679" i="11"/>
  <c r="R1679" i="11"/>
  <c r="Q1679" i="11"/>
  <c r="P1679" i="11"/>
  <c r="O1679" i="11"/>
  <c r="W1678" i="11"/>
  <c r="V1678" i="11"/>
  <c r="U1678" i="11"/>
  <c r="R1678" i="11"/>
  <c r="Q1678" i="11"/>
  <c r="P1678" i="11"/>
  <c r="O1678" i="11"/>
  <c r="W1677" i="11"/>
  <c r="V1677" i="11"/>
  <c r="U1677" i="11"/>
  <c r="R1677" i="11"/>
  <c r="Q1677" i="11"/>
  <c r="P1677" i="11"/>
  <c r="O1677" i="11"/>
  <c r="W1676" i="11"/>
  <c r="V1676" i="11"/>
  <c r="U1676" i="11"/>
  <c r="R1676" i="11"/>
  <c r="Q1676" i="11"/>
  <c r="P1676" i="11"/>
  <c r="O1676" i="11"/>
  <c r="W1675" i="11"/>
  <c r="V1675" i="11"/>
  <c r="U1675" i="11"/>
  <c r="R1675" i="11"/>
  <c r="Q1675" i="11"/>
  <c r="P1675" i="11"/>
  <c r="O1675" i="11"/>
  <c r="W1674" i="11"/>
  <c r="V1674" i="11"/>
  <c r="U1674" i="11"/>
  <c r="R1674" i="11"/>
  <c r="Q1674" i="11"/>
  <c r="P1674" i="11"/>
  <c r="O1674" i="11"/>
  <c r="W1673" i="11"/>
  <c r="V1673" i="11"/>
  <c r="U1673" i="11"/>
  <c r="R1673" i="11"/>
  <c r="Q1673" i="11"/>
  <c r="P1673" i="11"/>
  <c r="O1673" i="11"/>
  <c r="W1672" i="11"/>
  <c r="V1672" i="11"/>
  <c r="U1672" i="11"/>
  <c r="R1672" i="11"/>
  <c r="Q1672" i="11"/>
  <c r="P1672" i="11"/>
  <c r="O1672" i="11"/>
  <c r="W1671" i="11"/>
  <c r="V1671" i="11"/>
  <c r="U1671" i="11"/>
  <c r="R1671" i="11"/>
  <c r="Q1671" i="11"/>
  <c r="P1671" i="11"/>
  <c r="O1671" i="11"/>
  <c r="W1670" i="11"/>
  <c r="V1670" i="11"/>
  <c r="U1670" i="11"/>
  <c r="R1670" i="11"/>
  <c r="Q1670" i="11"/>
  <c r="P1670" i="11"/>
  <c r="O1670" i="11"/>
  <c r="W1669" i="11"/>
  <c r="V1669" i="11"/>
  <c r="U1669" i="11"/>
  <c r="R1669" i="11"/>
  <c r="Q1669" i="11"/>
  <c r="P1669" i="11"/>
  <c r="O1669" i="11"/>
  <c r="W1668" i="11"/>
  <c r="V1668" i="11"/>
  <c r="U1668" i="11"/>
  <c r="R1668" i="11"/>
  <c r="Q1668" i="11"/>
  <c r="P1668" i="11"/>
  <c r="O1668" i="11"/>
  <c r="W1667" i="11"/>
  <c r="V1667" i="11"/>
  <c r="U1667" i="11"/>
  <c r="R1667" i="11"/>
  <c r="Q1667" i="11"/>
  <c r="P1667" i="11"/>
  <c r="O1667" i="11"/>
  <c r="W1666" i="11"/>
  <c r="V1666" i="11"/>
  <c r="U1666" i="11"/>
  <c r="R1666" i="11"/>
  <c r="Q1666" i="11"/>
  <c r="P1666" i="11"/>
  <c r="O1666" i="11"/>
  <c r="W1665" i="11"/>
  <c r="V1665" i="11"/>
  <c r="U1665" i="11"/>
  <c r="R1665" i="11"/>
  <c r="Q1665" i="11"/>
  <c r="P1665" i="11"/>
  <c r="O1665" i="11"/>
  <c r="W1664" i="11"/>
  <c r="V1664" i="11"/>
  <c r="U1664" i="11"/>
  <c r="R1664" i="11"/>
  <c r="Q1664" i="11"/>
  <c r="P1664" i="11"/>
  <c r="O1664" i="11"/>
  <c r="W1663" i="11"/>
  <c r="V1663" i="11"/>
  <c r="U1663" i="11"/>
  <c r="R1663" i="11"/>
  <c r="Q1663" i="11"/>
  <c r="P1663" i="11"/>
  <c r="O1663" i="11"/>
  <c r="W1662" i="11"/>
  <c r="V1662" i="11"/>
  <c r="U1662" i="11"/>
  <c r="R1662" i="11"/>
  <c r="Q1662" i="11"/>
  <c r="P1662" i="11"/>
  <c r="O1662" i="11"/>
  <c r="W1661" i="11"/>
  <c r="V1661" i="11"/>
  <c r="U1661" i="11"/>
  <c r="R1661" i="11"/>
  <c r="Q1661" i="11"/>
  <c r="P1661" i="11"/>
  <c r="O1661" i="11"/>
  <c r="W1660" i="11"/>
  <c r="V1660" i="11"/>
  <c r="U1660" i="11"/>
  <c r="R1660" i="11"/>
  <c r="Q1660" i="11"/>
  <c r="P1660" i="11"/>
  <c r="O1660" i="11"/>
  <c r="W1659" i="11"/>
  <c r="V1659" i="11"/>
  <c r="U1659" i="11"/>
  <c r="R1659" i="11"/>
  <c r="Q1659" i="11"/>
  <c r="P1659" i="11"/>
  <c r="O1659" i="11"/>
  <c r="W1658" i="11"/>
  <c r="V1658" i="11"/>
  <c r="U1658" i="11"/>
  <c r="R1658" i="11"/>
  <c r="Q1658" i="11"/>
  <c r="P1658" i="11"/>
  <c r="O1658" i="11"/>
  <c r="W1657" i="11"/>
  <c r="V1657" i="11"/>
  <c r="U1657" i="11"/>
  <c r="R1657" i="11"/>
  <c r="Q1657" i="11"/>
  <c r="P1657" i="11"/>
  <c r="O1657" i="11"/>
  <c r="W1656" i="11"/>
  <c r="V1656" i="11"/>
  <c r="U1656" i="11"/>
  <c r="R1656" i="11"/>
  <c r="Q1656" i="11"/>
  <c r="P1656" i="11"/>
  <c r="O1656" i="11"/>
  <c r="W1655" i="11"/>
  <c r="V1655" i="11"/>
  <c r="U1655" i="11"/>
  <c r="R1655" i="11"/>
  <c r="Q1655" i="11"/>
  <c r="P1655" i="11"/>
  <c r="O1655" i="11"/>
  <c r="W1654" i="11"/>
  <c r="V1654" i="11"/>
  <c r="U1654" i="11"/>
  <c r="R1654" i="11"/>
  <c r="Q1654" i="11"/>
  <c r="P1654" i="11"/>
  <c r="O1654" i="11"/>
  <c r="W1653" i="11"/>
  <c r="V1653" i="11"/>
  <c r="U1653" i="11"/>
  <c r="R1653" i="11"/>
  <c r="Q1653" i="11"/>
  <c r="P1653" i="11"/>
  <c r="O1653" i="11"/>
  <c r="W1652" i="11"/>
  <c r="V1652" i="11"/>
  <c r="U1652" i="11"/>
  <c r="R1652" i="11"/>
  <c r="Q1652" i="11"/>
  <c r="P1652" i="11"/>
  <c r="O1652" i="11"/>
  <c r="W1651" i="11"/>
  <c r="V1651" i="11"/>
  <c r="U1651" i="11"/>
  <c r="R1651" i="11"/>
  <c r="Q1651" i="11"/>
  <c r="P1651" i="11"/>
  <c r="O1651" i="11"/>
  <c r="W1650" i="11"/>
  <c r="V1650" i="11"/>
  <c r="U1650" i="11"/>
  <c r="R1650" i="11"/>
  <c r="Q1650" i="11"/>
  <c r="P1650" i="11"/>
  <c r="O1650" i="11"/>
  <c r="W1649" i="11"/>
  <c r="V1649" i="11"/>
  <c r="U1649" i="11"/>
  <c r="R1649" i="11"/>
  <c r="Q1649" i="11"/>
  <c r="P1649" i="11"/>
  <c r="O1649" i="11"/>
  <c r="W1648" i="11"/>
  <c r="V1648" i="11"/>
  <c r="U1648" i="11"/>
  <c r="R1648" i="11"/>
  <c r="Q1648" i="11"/>
  <c r="P1648" i="11"/>
  <c r="O1648" i="11"/>
  <c r="W1647" i="11"/>
  <c r="V1647" i="11"/>
  <c r="U1647" i="11"/>
  <c r="R1647" i="11"/>
  <c r="Q1647" i="11"/>
  <c r="P1647" i="11"/>
  <c r="O1647" i="11"/>
  <c r="W1646" i="11"/>
  <c r="V1646" i="11"/>
  <c r="U1646" i="11"/>
  <c r="R1646" i="11"/>
  <c r="Q1646" i="11"/>
  <c r="P1646" i="11"/>
  <c r="O1646" i="11"/>
  <c r="W1645" i="11"/>
  <c r="V1645" i="11"/>
  <c r="U1645" i="11"/>
  <c r="R1645" i="11"/>
  <c r="Q1645" i="11"/>
  <c r="P1645" i="11"/>
  <c r="O1645" i="11"/>
  <c r="W1644" i="11"/>
  <c r="V1644" i="11"/>
  <c r="U1644" i="11"/>
  <c r="R1644" i="11"/>
  <c r="Q1644" i="11"/>
  <c r="P1644" i="11"/>
  <c r="O1644" i="11"/>
  <c r="W1643" i="11"/>
  <c r="V1643" i="11"/>
  <c r="U1643" i="11"/>
  <c r="R1643" i="11"/>
  <c r="Q1643" i="11"/>
  <c r="P1643" i="11"/>
  <c r="O1643" i="11"/>
  <c r="W1642" i="11"/>
  <c r="V1642" i="11"/>
  <c r="U1642" i="11"/>
  <c r="R1642" i="11"/>
  <c r="Q1642" i="11"/>
  <c r="P1642" i="11"/>
  <c r="O1642" i="11"/>
  <c r="W1641" i="11"/>
  <c r="V1641" i="11"/>
  <c r="U1641" i="11"/>
  <c r="R1641" i="11"/>
  <c r="Q1641" i="11"/>
  <c r="P1641" i="11"/>
  <c r="O1641" i="11"/>
  <c r="W1640" i="11"/>
  <c r="V1640" i="11"/>
  <c r="U1640" i="11"/>
  <c r="R1640" i="11"/>
  <c r="Q1640" i="11"/>
  <c r="P1640" i="11"/>
  <c r="O1640" i="11"/>
  <c r="W1639" i="11"/>
  <c r="V1639" i="11"/>
  <c r="U1639" i="11"/>
  <c r="R1639" i="11"/>
  <c r="Q1639" i="11"/>
  <c r="P1639" i="11"/>
  <c r="O1639" i="11"/>
  <c r="W1638" i="11"/>
  <c r="V1638" i="11"/>
  <c r="U1638" i="11"/>
  <c r="R1638" i="11"/>
  <c r="Q1638" i="11"/>
  <c r="P1638" i="11"/>
  <c r="O1638" i="11"/>
  <c r="W1637" i="11"/>
  <c r="V1637" i="11"/>
  <c r="U1637" i="11"/>
  <c r="R1637" i="11"/>
  <c r="Q1637" i="11"/>
  <c r="P1637" i="11"/>
  <c r="O1637" i="11"/>
  <c r="W1636" i="11"/>
  <c r="V1636" i="11"/>
  <c r="U1636" i="11"/>
  <c r="R1636" i="11"/>
  <c r="Q1636" i="11"/>
  <c r="P1636" i="11"/>
  <c r="O1636" i="11"/>
  <c r="W1635" i="11"/>
  <c r="V1635" i="11"/>
  <c r="U1635" i="11"/>
  <c r="R1635" i="11"/>
  <c r="Q1635" i="11"/>
  <c r="P1635" i="11"/>
  <c r="O1635" i="11"/>
  <c r="W1634" i="11"/>
  <c r="V1634" i="11"/>
  <c r="U1634" i="11"/>
  <c r="R1634" i="11"/>
  <c r="Q1634" i="11"/>
  <c r="P1634" i="11"/>
  <c r="O1634" i="11"/>
  <c r="W1633" i="11"/>
  <c r="V1633" i="11"/>
  <c r="U1633" i="11"/>
  <c r="R1633" i="11"/>
  <c r="Q1633" i="11"/>
  <c r="P1633" i="11"/>
  <c r="O1633" i="11"/>
  <c r="W1632" i="11"/>
  <c r="V1632" i="11"/>
  <c r="U1632" i="11"/>
  <c r="R1632" i="11"/>
  <c r="Q1632" i="11"/>
  <c r="P1632" i="11"/>
  <c r="O1632" i="11"/>
  <c r="W1631" i="11"/>
  <c r="V1631" i="11"/>
  <c r="U1631" i="11"/>
  <c r="R1631" i="11"/>
  <c r="Q1631" i="11"/>
  <c r="P1631" i="11"/>
  <c r="O1631" i="11"/>
  <c r="W1630" i="11"/>
  <c r="V1630" i="11"/>
  <c r="U1630" i="11"/>
  <c r="R1630" i="11"/>
  <c r="Q1630" i="11"/>
  <c r="P1630" i="11"/>
  <c r="O1630" i="11"/>
  <c r="W1629" i="11"/>
  <c r="V1629" i="11"/>
  <c r="U1629" i="11"/>
  <c r="R1629" i="11"/>
  <c r="Q1629" i="11"/>
  <c r="P1629" i="11"/>
  <c r="O1629" i="11"/>
  <c r="W1628" i="11"/>
  <c r="V1628" i="11"/>
  <c r="U1628" i="11"/>
  <c r="R1628" i="11"/>
  <c r="Q1628" i="11"/>
  <c r="P1628" i="11"/>
  <c r="O1628" i="11"/>
  <c r="W1627" i="11"/>
  <c r="V1627" i="11"/>
  <c r="U1627" i="11"/>
  <c r="R1627" i="11"/>
  <c r="Q1627" i="11"/>
  <c r="P1627" i="11"/>
  <c r="O1627" i="11"/>
  <c r="W1626" i="11"/>
  <c r="V1626" i="11"/>
  <c r="U1626" i="11"/>
  <c r="R1626" i="11"/>
  <c r="Q1626" i="11"/>
  <c r="P1626" i="11"/>
  <c r="O1626" i="11"/>
  <c r="W1625" i="11"/>
  <c r="V1625" i="11"/>
  <c r="U1625" i="11"/>
  <c r="R1625" i="11"/>
  <c r="Q1625" i="11"/>
  <c r="P1625" i="11"/>
  <c r="O1625" i="11"/>
  <c r="W1624" i="11"/>
  <c r="V1624" i="11"/>
  <c r="U1624" i="11"/>
  <c r="R1624" i="11"/>
  <c r="Q1624" i="11"/>
  <c r="P1624" i="11"/>
  <c r="O1624" i="11"/>
  <c r="W1623" i="11"/>
  <c r="V1623" i="11"/>
  <c r="U1623" i="11"/>
  <c r="R1623" i="11"/>
  <c r="Q1623" i="11"/>
  <c r="P1623" i="11"/>
  <c r="O1623" i="11"/>
  <c r="W1622" i="11"/>
  <c r="V1622" i="11"/>
  <c r="U1622" i="11"/>
  <c r="R1622" i="11"/>
  <c r="Q1622" i="11"/>
  <c r="P1622" i="11"/>
  <c r="O1622" i="11"/>
  <c r="W1621" i="11"/>
  <c r="V1621" i="11"/>
  <c r="U1621" i="11"/>
  <c r="R1621" i="11"/>
  <c r="Q1621" i="11"/>
  <c r="P1621" i="11"/>
  <c r="O1621" i="11"/>
  <c r="W1620" i="11"/>
  <c r="V1620" i="11"/>
  <c r="U1620" i="11"/>
  <c r="R1620" i="11"/>
  <c r="Q1620" i="11"/>
  <c r="P1620" i="11"/>
  <c r="O1620" i="11"/>
  <c r="W1619" i="11"/>
  <c r="V1619" i="11"/>
  <c r="U1619" i="11"/>
  <c r="R1619" i="11"/>
  <c r="Q1619" i="11"/>
  <c r="P1619" i="11"/>
  <c r="O1619" i="11"/>
  <c r="W1618" i="11"/>
  <c r="V1618" i="11"/>
  <c r="U1618" i="11"/>
  <c r="R1618" i="11"/>
  <c r="Q1618" i="11"/>
  <c r="P1618" i="11"/>
  <c r="O1618" i="11"/>
  <c r="W1617" i="11"/>
  <c r="V1617" i="11"/>
  <c r="U1617" i="11"/>
  <c r="R1617" i="11"/>
  <c r="Q1617" i="11"/>
  <c r="P1617" i="11"/>
  <c r="O1617" i="11"/>
  <c r="W1616" i="11"/>
  <c r="V1616" i="11"/>
  <c r="U1616" i="11"/>
  <c r="R1616" i="11"/>
  <c r="Q1616" i="11"/>
  <c r="P1616" i="11"/>
  <c r="O1616" i="11"/>
  <c r="W1615" i="11"/>
  <c r="V1615" i="11"/>
  <c r="U1615" i="11"/>
  <c r="R1615" i="11"/>
  <c r="Q1615" i="11"/>
  <c r="P1615" i="11"/>
  <c r="O1615" i="11"/>
  <c r="W1614" i="11"/>
  <c r="V1614" i="11"/>
  <c r="U1614" i="11"/>
  <c r="R1614" i="11"/>
  <c r="Q1614" i="11"/>
  <c r="P1614" i="11"/>
  <c r="O1614" i="11"/>
  <c r="W1613" i="11"/>
  <c r="V1613" i="11"/>
  <c r="U1613" i="11"/>
  <c r="R1613" i="11"/>
  <c r="Q1613" i="11"/>
  <c r="P1613" i="11"/>
  <c r="O1613" i="11"/>
  <c r="W1612" i="11"/>
  <c r="V1612" i="11"/>
  <c r="U1612" i="11"/>
  <c r="R1612" i="11"/>
  <c r="Q1612" i="11"/>
  <c r="P1612" i="11"/>
  <c r="O1612" i="11"/>
  <c r="W1611" i="11"/>
  <c r="V1611" i="11"/>
  <c r="U1611" i="11"/>
  <c r="R1611" i="11"/>
  <c r="Q1611" i="11"/>
  <c r="P1611" i="11"/>
  <c r="O1611" i="11"/>
  <c r="W1610" i="11"/>
  <c r="V1610" i="11"/>
  <c r="U1610" i="11"/>
  <c r="R1610" i="11"/>
  <c r="Q1610" i="11"/>
  <c r="P1610" i="11"/>
  <c r="O1610" i="11"/>
  <c r="W1609" i="11"/>
  <c r="V1609" i="11"/>
  <c r="U1609" i="11"/>
  <c r="R1609" i="11"/>
  <c r="Q1609" i="11"/>
  <c r="P1609" i="11"/>
  <c r="O1609" i="11"/>
  <c r="W1608" i="11"/>
  <c r="V1608" i="11"/>
  <c r="U1608" i="11"/>
  <c r="R1608" i="11"/>
  <c r="Q1608" i="11"/>
  <c r="P1608" i="11"/>
  <c r="O1608" i="11"/>
  <c r="W1607" i="11"/>
  <c r="V1607" i="11"/>
  <c r="U1607" i="11"/>
  <c r="R1607" i="11"/>
  <c r="Q1607" i="11"/>
  <c r="P1607" i="11"/>
  <c r="O1607" i="11"/>
  <c r="W1606" i="11"/>
  <c r="V1606" i="11"/>
  <c r="U1606" i="11"/>
  <c r="R1606" i="11"/>
  <c r="Q1606" i="11"/>
  <c r="P1606" i="11"/>
  <c r="O1606" i="11"/>
  <c r="W1605" i="11"/>
  <c r="V1605" i="11"/>
  <c r="U1605" i="11"/>
  <c r="R1605" i="11"/>
  <c r="Q1605" i="11"/>
  <c r="P1605" i="11"/>
  <c r="O1605" i="11"/>
  <c r="W1604" i="11"/>
  <c r="V1604" i="11"/>
  <c r="U1604" i="11"/>
  <c r="R1604" i="11"/>
  <c r="Q1604" i="11"/>
  <c r="P1604" i="11"/>
  <c r="O1604" i="11"/>
  <c r="W1603" i="11"/>
  <c r="V1603" i="11"/>
  <c r="U1603" i="11"/>
  <c r="R1603" i="11"/>
  <c r="Q1603" i="11"/>
  <c r="P1603" i="11"/>
  <c r="O1603" i="11"/>
  <c r="W1602" i="11"/>
  <c r="V1602" i="11"/>
  <c r="U1602" i="11"/>
  <c r="R1602" i="11"/>
  <c r="Q1602" i="11"/>
  <c r="P1602" i="11"/>
  <c r="O1602" i="11"/>
  <c r="W1601" i="11"/>
  <c r="V1601" i="11"/>
  <c r="U1601" i="11"/>
  <c r="R1601" i="11"/>
  <c r="Q1601" i="11"/>
  <c r="P1601" i="11"/>
  <c r="O1601" i="11"/>
  <c r="W1600" i="11"/>
  <c r="V1600" i="11"/>
  <c r="U1600" i="11"/>
  <c r="R1600" i="11"/>
  <c r="Q1600" i="11"/>
  <c r="P1600" i="11"/>
  <c r="O1600" i="11"/>
  <c r="W1599" i="11"/>
  <c r="V1599" i="11"/>
  <c r="U1599" i="11"/>
  <c r="R1599" i="11"/>
  <c r="Q1599" i="11"/>
  <c r="P1599" i="11"/>
  <c r="O1599" i="11"/>
  <c r="W1598" i="11"/>
  <c r="V1598" i="11"/>
  <c r="U1598" i="11"/>
  <c r="R1598" i="11"/>
  <c r="Q1598" i="11"/>
  <c r="P1598" i="11"/>
  <c r="O1598" i="11"/>
  <c r="W1597" i="11"/>
  <c r="V1597" i="11"/>
  <c r="U1597" i="11"/>
  <c r="R1597" i="11"/>
  <c r="Q1597" i="11"/>
  <c r="P1597" i="11"/>
  <c r="O1597" i="11"/>
  <c r="W1596" i="11"/>
  <c r="V1596" i="11"/>
  <c r="U1596" i="11"/>
  <c r="R1596" i="11"/>
  <c r="Q1596" i="11"/>
  <c r="P1596" i="11"/>
  <c r="O1596" i="11"/>
  <c r="W1595" i="11"/>
  <c r="V1595" i="11"/>
  <c r="U1595" i="11"/>
  <c r="R1595" i="11"/>
  <c r="Q1595" i="11"/>
  <c r="P1595" i="11"/>
  <c r="O1595" i="11"/>
  <c r="W1594" i="11"/>
  <c r="V1594" i="11"/>
  <c r="U1594" i="11"/>
  <c r="R1594" i="11"/>
  <c r="Q1594" i="11"/>
  <c r="P1594" i="11"/>
  <c r="O1594" i="11"/>
  <c r="W1593" i="11"/>
  <c r="V1593" i="11"/>
  <c r="U1593" i="11"/>
  <c r="R1593" i="11"/>
  <c r="Q1593" i="11"/>
  <c r="P1593" i="11"/>
  <c r="O1593" i="11"/>
  <c r="W1592" i="11"/>
  <c r="V1592" i="11"/>
  <c r="U1592" i="11"/>
  <c r="R1592" i="11"/>
  <c r="Q1592" i="11"/>
  <c r="P1592" i="11"/>
  <c r="O1592" i="11"/>
  <c r="W1591" i="11"/>
  <c r="V1591" i="11"/>
  <c r="U1591" i="11"/>
  <c r="R1591" i="11"/>
  <c r="Q1591" i="11"/>
  <c r="P1591" i="11"/>
  <c r="O1591" i="11"/>
  <c r="W1590" i="11"/>
  <c r="V1590" i="11"/>
  <c r="U1590" i="11"/>
  <c r="R1590" i="11"/>
  <c r="Q1590" i="11"/>
  <c r="P1590" i="11"/>
  <c r="O1590" i="11"/>
  <c r="W1589" i="11"/>
  <c r="V1589" i="11"/>
  <c r="U1589" i="11"/>
  <c r="R1589" i="11"/>
  <c r="Q1589" i="11"/>
  <c r="P1589" i="11"/>
  <c r="O1589" i="11"/>
  <c r="W1588" i="11"/>
  <c r="V1588" i="11"/>
  <c r="U1588" i="11"/>
  <c r="R1588" i="11"/>
  <c r="Q1588" i="11"/>
  <c r="P1588" i="11"/>
  <c r="O1588" i="11"/>
  <c r="W1587" i="11"/>
  <c r="V1587" i="11"/>
  <c r="U1587" i="11"/>
  <c r="R1587" i="11"/>
  <c r="Q1587" i="11"/>
  <c r="P1587" i="11"/>
  <c r="O1587" i="11"/>
  <c r="W1586" i="11"/>
  <c r="V1586" i="11"/>
  <c r="U1586" i="11"/>
  <c r="R1586" i="11"/>
  <c r="Q1586" i="11"/>
  <c r="P1586" i="11"/>
  <c r="O1586" i="11"/>
  <c r="W1585" i="11"/>
  <c r="V1585" i="11"/>
  <c r="U1585" i="11"/>
  <c r="R1585" i="11"/>
  <c r="Q1585" i="11"/>
  <c r="P1585" i="11"/>
  <c r="O1585" i="11"/>
  <c r="W1584" i="11"/>
  <c r="V1584" i="11"/>
  <c r="U1584" i="11"/>
  <c r="R1584" i="11"/>
  <c r="Q1584" i="11"/>
  <c r="P1584" i="11"/>
  <c r="O1584" i="11"/>
  <c r="W1583" i="11"/>
  <c r="V1583" i="11"/>
  <c r="U1583" i="11"/>
  <c r="R1583" i="11"/>
  <c r="Q1583" i="11"/>
  <c r="P1583" i="11"/>
  <c r="O1583" i="11"/>
  <c r="W1582" i="11"/>
  <c r="V1582" i="11"/>
  <c r="U1582" i="11"/>
  <c r="R1582" i="11"/>
  <c r="Q1582" i="11"/>
  <c r="P1582" i="11"/>
  <c r="O1582" i="11"/>
  <c r="W1581" i="11"/>
  <c r="V1581" i="11"/>
  <c r="U1581" i="11"/>
  <c r="R1581" i="11"/>
  <c r="Q1581" i="11"/>
  <c r="P1581" i="11"/>
  <c r="O1581" i="11"/>
  <c r="W1580" i="11"/>
  <c r="V1580" i="11"/>
  <c r="U1580" i="11"/>
  <c r="R1580" i="11"/>
  <c r="Q1580" i="11"/>
  <c r="P1580" i="11"/>
  <c r="O1580" i="11"/>
  <c r="W1579" i="11"/>
  <c r="V1579" i="11"/>
  <c r="U1579" i="11"/>
  <c r="R1579" i="11"/>
  <c r="Q1579" i="11"/>
  <c r="P1579" i="11"/>
  <c r="O1579" i="11"/>
  <c r="W1578" i="11"/>
  <c r="V1578" i="11"/>
  <c r="U1578" i="11"/>
  <c r="R1578" i="11"/>
  <c r="Q1578" i="11"/>
  <c r="P1578" i="11"/>
  <c r="O1578" i="11"/>
  <c r="W1577" i="11"/>
  <c r="V1577" i="11"/>
  <c r="U1577" i="11"/>
  <c r="R1577" i="11"/>
  <c r="Q1577" i="11"/>
  <c r="P1577" i="11"/>
  <c r="O1577" i="11"/>
  <c r="W1576" i="11"/>
  <c r="V1576" i="11"/>
  <c r="U1576" i="11"/>
  <c r="R1576" i="11"/>
  <c r="Q1576" i="11"/>
  <c r="P1576" i="11"/>
  <c r="O1576" i="11"/>
  <c r="W1575" i="11"/>
  <c r="V1575" i="11"/>
  <c r="U1575" i="11"/>
  <c r="R1575" i="11"/>
  <c r="Q1575" i="11"/>
  <c r="P1575" i="11"/>
  <c r="O1575" i="11"/>
  <c r="W1574" i="11"/>
  <c r="V1574" i="11"/>
  <c r="U1574" i="11"/>
  <c r="R1574" i="11"/>
  <c r="Q1574" i="11"/>
  <c r="P1574" i="11"/>
  <c r="O1574" i="11"/>
  <c r="W1573" i="11"/>
  <c r="V1573" i="11"/>
  <c r="U1573" i="11"/>
  <c r="R1573" i="11"/>
  <c r="Q1573" i="11"/>
  <c r="P1573" i="11"/>
  <c r="O1573" i="11"/>
  <c r="W1572" i="11"/>
  <c r="V1572" i="11"/>
  <c r="U1572" i="11"/>
  <c r="R1572" i="11"/>
  <c r="Q1572" i="11"/>
  <c r="P1572" i="11"/>
  <c r="O1572" i="11"/>
  <c r="W1571" i="11"/>
  <c r="V1571" i="11"/>
  <c r="U1571" i="11"/>
  <c r="R1571" i="11"/>
  <c r="Q1571" i="11"/>
  <c r="P1571" i="11"/>
  <c r="O1571" i="11"/>
  <c r="W1570" i="11"/>
  <c r="V1570" i="11"/>
  <c r="U1570" i="11"/>
  <c r="R1570" i="11"/>
  <c r="Q1570" i="11"/>
  <c r="P1570" i="11"/>
  <c r="O1570" i="11"/>
  <c r="W1569" i="11"/>
  <c r="V1569" i="11"/>
  <c r="U1569" i="11"/>
  <c r="R1569" i="11"/>
  <c r="Q1569" i="11"/>
  <c r="P1569" i="11"/>
  <c r="O1569" i="11"/>
  <c r="W1568" i="11"/>
  <c r="V1568" i="11"/>
  <c r="U1568" i="11"/>
  <c r="R1568" i="11"/>
  <c r="Q1568" i="11"/>
  <c r="P1568" i="11"/>
  <c r="O1568" i="11"/>
  <c r="W1567" i="11"/>
  <c r="V1567" i="11"/>
  <c r="U1567" i="11"/>
  <c r="R1567" i="11"/>
  <c r="Q1567" i="11"/>
  <c r="P1567" i="11"/>
  <c r="O1567" i="11"/>
  <c r="W1566" i="11"/>
  <c r="V1566" i="11"/>
  <c r="U1566" i="11"/>
  <c r="R1566" i="11"/>
  <c r="Q1566" i="11"/>
  <c r="P1566" i="11"/>
  <c r="O1566" i="11"/>
  <c r="W1565" i="11"/>
  <c r="V1565" i="11"/>
  <c r="U1565" i="11"/>
  <c r="R1565" i="11"/>
  <c r="Q1565" i="11"/>
  <c r="P1565" i="11"/>
  <c r="O1565" i="11"/>
  <c r="W1564" i="11"/>
  <c r="V1564" i="11"/>
  <c r="U1564" i="11"/>
  <c r="R1564" i="11"/>
  <c r="Q1564" i="11"/>
  <c r="P1564" i="11"/>
  <c r="O1564" i="11"/>
  <c r="W1563" i="11"/>
  <c r="V1563" i="11"/>
  <c r="U1563" i="11"/>
  <c r="R1563" i="11"/>
  <c r="Q1563" i="11"/>
  <c r="P1563" i="11"/>
  <c r="O1563" i="11"/>
  <c r="W1562" i="11"/>
  <c r="V1562" i="11"/>
  <c r="U1562" i="11"/>
  <c r="R1562" i="11"/>
  <c r="Q1562" i="11"/>
  <c r="P1562" i="11"/>
  <c r="O1562" i="11"/>
  <c r="W1561" i="11"/>
  <c r="V1561" i="11"/>
  <c r="U1561" i="11"/>
  <c r="R1561" i="11"/>
  <c r="Q1561" i="11"/>
  <c r="P1561" i="11"/>
  <c r="O1561" i="11"/>
  <c r="W1560" i="11"/>
  <c r="V1560" i="11"/>
  <c r="U1560" i="11"/>
  <c r="R1560" i="11"/>
  <c r="Q1560" i="11"/>
  <c r="P1560" i="11"/>
  <c r="O1560" i="11"/>
  <c r="W1559" i="11"/>
  <c r="V1559" i="11"/>
  <c r="U1559" i="11"/>
  <c r="R1559" i="11"/>
  <c r="Q1559" i="11"/>
  <c r="P1559" i="11"/>
  <c r="O1559" i="11"/>
  <c r="W1558" i="11"/>
  <c r="V1558" i="11"/>
  <c r="U1558" i="11"/>
  <c r="R1558" i="11"/>
  <c r="Q1558" i="11"/>
  <c r="P1558" i="11"/>
  <c r="O1558" i="11"/>
  <c r="W1557" i="11"/>
  <c r="V1557" i="11"/>
  <c r="U1557" i="11"/>
  <c r="R1557" i="11"/>
  <c r="Q1557" i="11"/>
  <c r="P1557" i="11"/>
  <c r="O1557" i="11"/>
  <c r="W1556" i="11"/>
  <c r="V1556" i="11"/>
  <c r="U1556" i="11"/>
  <c r="R1556" i="11"/>
  <c r="Q1556" i="11"/>
  <c r="P1556" i="11"/>
  <c r="O1556" i="11"/>
  <c r="W1555" i="11"/>
  <c r="V1555" i="11"/>
  <c r="U1555" i="11"/>
  <c r="R1555" i="11"/>
  <c r="Q1555" i="11"/>
  <c r="P1555" i="11"/>
  <c r="O1555" i="11"/>
  <c r="W1554" i="11"/>
  <c r="V1554" i="11"/>
  <c r="U1554" i="11"/>
  <c r="R1554" i="11"/>
  <c r="Q1554" i="11"/>
  <c r="P1554" i="11"/>
  <c r="O1554" i="11"/>
  <c r="W1553" i="11"/>
  <c r="V1553" i="11"/>
  <c r="U1553" i="11"/>
  <c r="R1553" i="11"/>
  <c r="Q1553" i="11"/>
  <c r="P1553" i="11"/>
  <c r="O1553" i="11"/>
  <c r="W1552" i="11"/>
  <c r="V1552" i="11"/>
  <c r="U1552" i="11"/>
  <c r="R1552" i="11"/>
  <c r="Q1552" i="11"/>
  <c r="P1552" i="11"/>
  <c r="O1552" i="11"/>
  <c r="W1551" i="11"/>
  <c r="V1551" i="11"/>
  <c r="U1551" i="11"/>
  <c r="R1551" i="11"/>
  <c r="Q1551" i="11"/>
  <c r="P1551" i="11"/>
  <c r="O1551" i="11"/>
  <c r="W1550" i="11"/>
  <c r="V1550" i="11"/>
  <c r="U1550" i="11"/>
  <c r="R1550" i="11"/>
  <c r="Q1550" i="11"/>
  <c r="P1550" i="11"/>
  <c r="O1550" i="11"/>
  <c r="W1549" i="11"/>
  <c r="V1549" i="11"/>
  <c r="U1549" i="11"/>
  <c r="R1549" i="11"/>
  <c r="Q1549" i="11"/>
  <c r="P1549" i="11"/>
  <c r="O1549" i="11"/>
  <c r="W1548" i="11"/>
  <c r="V1548" i="11"/>
  <c r="U1548" i="11"/>
  <c r="R1548" i="11"/>
  <c r="Q1548" i="11"/>
  <c r="P1548" i="11"/>
  <c r="O1548" i="11"/>
  <c r="W1547" i="11"/>
  <c r="V1547" i="11"/>
  <c r="U1547" i="11"/>
  <c r="R1547" i="11"/>
  <c r="Q1547" i="11"/>
  <c r="P1547" i="11"/>
  <c r="O1547" i="11"/>
  <c r="W1546" i="11"/>
  <c r="V1546" i="11"/>
  <c r="U1546" i="11"/>
  <c r="R1546" i="11"/>
  <c r="Q1546" i="11"/>
  <c r="P1546" i="11"/>
  <c r="O1546" i="11"/>
  <c r="W1545" i="11"/>
  <c r="V1545" i="11"/>
  <c r="U1545" i="11"/>
  <c r="R1545" i="11"/>
  <c r="Q1545" i="11"/>
  <c r="P1545" i="11"/>
  <c r="O1545" i="11"/>
  <c r="W1544" i="11"/>
  <c r="V1544" i="11"/>
  <c r="U1544" i="11"/>
  <c r="R1544" i="11"/>
  <c r="Q1544" i="11"/>
  <c r="P1544" i="11"/>
  <c r="O1544" i="11"/>
  <c r="W1543" i="11"/>
  <c r="V1543" i="11"/>
  <c r="U1543" i="11"/>
  <c r="R1543" i="11"/>
  <c r="Q1543" i="11"/>
  <c r="P1543" i="11"/>
  <c r="O1543" i="11"/>
  <c r="W1542" i="11"/>
  <c r="V1542" i="11"/>
  <c r="U1542" i="11"/>
  <c r="R1542" i="11"/>
  <c r="Q1542" i="11"/>
  <c r="P1542" i="11"/>
  <c r="O1542" i="11"/>
  <c r="W1541" i="11"/>
  <c r="V1541" i="11"/>
  <c r="U1541" i="11"/>
  <c r="R1541" i="11"/>
  <c r="Q1541" i="11"/>
  <c r="P1541" i="11"/>
  <c r="O1541" i="11"/>
  <c r="W1540" i="11"/>
  <c r="V1540" i="11"/>
  <c r="U1540" i="11"/>
  <c r="R1540" i="11"/>
  <c r="Q1540" i="11"/>
  <c r="P1540" i="11"/>
  <c r="O1540" i="11"/>
  <c r="W1539" i="11"/>
  <c r="V1539" i="11"/>
  <c r="U1539" i="11"/>
  <c r="R1539" i="11"/>
  <c r="Q1539" i="11"/>
  <c r="P1539" i="11"/>
  <c r="O1539" i="11"/>
  <c r="W1538" i="11"/>
  <c r="V1538" i="11"/>
  <c r="U1538" i="11"/>
  <c r="R1538" i="11"/>
  <c r="Q1538" i="11"/>
  <c r="P1538" i="11"/>
  <c r="O1538" i="11"/>
  <c r="W1537" i="11"/>
  <c r="V1537" i="11"/>
  <c r="U1537" i="11"/>
  <c r="R1537" i="11"/>
  <c r="Q1537" i="11"/>
  <c r="P1537" i="11"/>
  <c r="O1537" i="11"/>
  <c r="W1536" i="11"/>
  <c r="V1536" i="11"/>
  <c r="U1536" i="11"/>
  <c r="R1536" i="11"/>
  <c r="Q1536" i="11"/>
  <c r="P1536" i="11"/>
  <c r="O1536" i="11"/>
  <c r="W1535" i="11"/>
  <c r="V1535" i="11"/>
  <c r="U1535" i="11"/>
  <c r="R1535" i="11"/>
  <c r="Q1535" i="11"/>
  <c r="P1535" i="11"/>
  <c r="O1535" i="11"/>
  <c r="W1534" i="11"/>
  <c r="V1534" i="11"/>
  <c r="U1534" i="11"/>
  <c r="R1534" i="11"/>
  <c r="Q1534" i="11"/>
  <c r="P1534" i="11"/>
  <c r="O1534" i="11"/>
  <c r="W1533" i="11"/>
  <c r="V1533" i="11"/>
  <c r="U1533" i="11"/>
  <c r="R1533" i="11"/>
  <c r="Q1533" i="11"/>
  <c r="P1533" i="11"/>
  <c r="O1533" i="11"/>
  <c r="W1532" i="11"/>
  <c r="V1532" i="11"/>
  <c r="U1532" i="11"/>
  <c r="R1532" i="11"/>
  <c r="Q1532" i="11"/>
  <c r="P1532" i="11"/>
  <c r="O1532" i="11"/>
  <c r="W1531" i="11"/>
  <c r="V1531" i="11"/>
  <c r="U1531" i="11"/>
  <c r="R1531" i="11"/>
  <c r="Q1531" i="11"/>
  <c r="P1531" i="11"/>
  <c r="O1531" i="11"/>
  <c r="W1530" i="11"/>
  <c r="V1530" i="11"/>
  <c r="U1530" i="11"/>
  <c r="R1530" i="11"/>
  <c r="Q1530" i="11"/>
  <c r="P1530" i="11"/>
  <c r="O1530" i="11"/>
  <c r="W1529" i="11"/>
  <c r="V1529" i="11"/>
  <c r="U1529" i="11"/>
  <c r="R1529" i="11"/>
  <c r="Q1529" i="11"/>
  <c r="P1529" i="11"/>
  <c r="O1529" i="11"/>
  <c r="W1528" i="11"/>
  <c r="V1528" i="11"/>
  <c r="U1528" i="11"/>
  <c r="R1528" i="11"/>
  <c r="Q1528" i="11"/>
  <c r="P1528" i="11"/>
  <c r="O1528" i="11"/>
  <c r="W1527" i="11"/>
  <c r="V1527" i="11"/>
  <c r="U1527" i="11"/>
  <c r="R1527" i="11"/>
  <c r="Q1527" i="11"/>
  <c r="P1527" i="11"/>
  <c r="O1527" i="11"/>
  <c r="W1526" i="11"/>
  <c r="V1526" i="11"/>
  <c r="U1526" i="11"/>
  <c r="R1526" i="11"/>
  <c r="Q1526" i="11"/>
  <c r="P1526" i="11"/>
  <c r="O1526" i="11"/>
  <c r="W1525" i="11"/>
  <c r="V1525" i="11"/>
  <c r="U1525" i="11"/>
  <c r="R1525" i="11"/>
  <c r="Q1525" i="11"/>
  <c r="P1525" i="11"/>
  <c r="O1525" i="11"/>
  <c r="W1524" i="11"/>
  <c r="V1524" i="11"/>
  <c r="U1524" i="11"/>
  <c r="R1524" i="11"/>
  <c r="Q1524" i="11"/>
  <c r="P1524" i="11"/>
  <c r="O1524" i="11"/>
  <c r="W1523" i="11"/>
  <c r="V1523" i="11"/>
  <c r="U1523" i="11"/>
  <c r="R1523" i="11"/>
  <c r="Q1523" i="11"/>
  <c r="P1523" i="11"/>
  <c r="O1523" i="11"/>
  <c r="W1522" i="11"/>
  <c r="V1522" i="11"/>
  <c r="U1522" i="11"/>
  <c r="R1522" i="11"/>
  <c r="Q1522" i="11"/>
  <c r="P1522" i="11"/>
  <c r="O1522" i="11"/>
  <c r="W1521" i="11"/>
  <c r="V1521" i="11"/>
  <c r="U1521" i="11"/>
  <c r="R1521" i="11"/>
  <c r="Q1521" i="11"/>
  <c r="P1521" i="11"/>
  <c r="O1521" i="11"/>
  <c r="W1520" i="11"/>
  <c r="V1520" i="11"/>
  <c r="U1520" i="11"/>
  <c r="R1520" i="11"/>
  <c r="Q1520" i="11"/>
  <c r="P1520" i="11"/>
  <c r="O1520" i="11"/>
  <c r="W1519" i="11"/>
  <c r="V1519" i="11"/>
  <c r="U1519" i="11"/>
  <c r="R1519" i="11"/>
  <c r="Q1519" i="11"/>
  <c r="P1519" i="11"/>
  <c r="O1519" i="11"/>
  <c r="W1518" i="11"/>
  <c r="V1518" i="11"/>
  <c r="U1518" i="11"/>
  <c r="R1518" i="11"/>
  <c r="Q1518" i="11"/>
  <c r="P1518" i="11"/>
  <c r="O1518" i="11"/>
  <c r="W1517" i="11"/>
  <c r="V1517" i="11"/>
  <c r="U1517" i="11"/>
  <c r="R1517" i="11"/>
  <c r="Q1517" i="11"/>
  <c r="P1517" i="11"/>
  <c r="O1517" i="11"/>
  <c r="W1516" i="11"/>
  <c r="V1516" i="11"/>
  <c r="U1516" i="11"/>
  <c r="R1516" i="11"/>
  <c r="Q1516" i="11"/>
  <c r="P1516" i="11"/>
  <c r="O1516" i="11"/>
  <c r="W1515" i="11"/>
  <c r="V1515" i="11"/>
  <c r="U1515" i="11"/>
  <c r="R1515" i="11"/>
  <c r="Q1515" i="11"/>
  <c r="P1515" i="11"/>
  <c r="O1515" i="11"/>
  <c r="W1514" i="11"/>
  <c r="V1514" i="11"/>
  <c r="U1514" i="11"/>
  <c r="R1514" i="11"/>
  <c r="Q1514" i="11"/>
  <c r="P1514" i="11"/>
  <c r="O1514" i="11"/>
  <c r="W1513" i="11"/>
  <c r="V1513" i="11"/>
  <c r="U1513" i="11"/>
  <c r="R1513" i="11"/>
  <c r="Q1513" i="11"/>
  <c r="P1513" i="11"/>
  <c r="O1513" i="11"/>
  <c r="W1512" i="11"/>
  <c r="V1512" i="11"/>
  <c r="U1512" i="11"/>
  <c r="R1512" i="11"/>
  <c r="Q1512" i="11"/>
  <c r="P1512" i="11"/>
  <c r="O1512" i="11"/>
  <c r="W1511" i="11"/>
  <c r="V1511" i="11"/>
  <c r="U1511" i="11"/>
  <c r="R1511" i="11"/>
  <c r="Q1511" i="11"/>
  <c r="P1511" i="11"/>
  <c r="O1511" i="11"/>
  <c r="W1510" i="11"/>
  <c r="V1510" i="11"/>
  <c r="U1510" i="11"/>
  <c r="R1510" i="11"/>
  <c r="Q1510" i="11"/>
  <c r="P1510" i="11"/>
  <c r="O1510" i="11"/>
  <c r="W1509" i="11"/>
  <c r="V1509" i="11"/>
  <c r="U1509" i="11"/>
  <c r="R1509" i="11"/>
  <c r="Q1509" i="11"/>
  <c r="P1509" i="11"/>
  <c r="O1509" i="11"/>
  <c r="W1508" i="11"/>
  <c r="V1508" i="11"/>
  <c r="U1508" i="11"/>
  <c r="R1508" i="11"/>
  <c r="Q1508" i="11"/>
  <c r="P1508" i="11"/>
  <c r="O1508" i="11"/>
  <c r="W1507" i="11"/>
  <c r="V1507" i="11"/>
  <c r="U1507" i="11"/>
  <c r="R1507" i="11"/>
  <c r="Q1507" i="11"/>
  <c r="P1507" i="11"/>
  <c r="O1507" i="11"/>
  <c r="W1506" i="11"/>
  <c r="V1506" i="11"/>
  <c r="U1506" i="11"/>
  <c r="R1506" i="11"/>
  <c r="Q1506" i="11"/>
  <c r="P1506" i="11"/>
  <c r="O1506" i="11"/>
  <c r="W1505" i="11"/>
  <c r="V1505" i="11"/>
  <c r="U1505" i="11"/>
  <c r="R1505" i="11"/>
  <c r="Q1505" i="11"/>
  <c r="P1505" i="11"/>
  <c r="O1505" i="11"/>
  <c r="W1504" i="11"/>
  <c r="V1504" i="11"/>
  <c r="U1504" i="11"/>
  <c r="R1504" i="11"/>
  <c r="Q1504" i="11"/>
  <c r="P1504" i="11"/>
  <c r="O1504" i="11"/>
  <c r="W1503" i="11"/>
  <c r="V1503" i="11"/>
  <c r="U1503" i="11"/>
  <c r="R1503" i="11"/>
  <c r="Q1503" i="11"/>
  <c r="P1503" i="11"/>
  <c r="O1503" i="11"/>
  <c r="W1502" i="11"/>
  <c r="V1502" i="11"/>
  <c r="U1502" i="11"/>
  <c r="R1502" i="11"/>
  <c r="Q1502" i="11"/>
  <c r="P1502" i="11"/>
  <c r="O1502" i="11"/>
  <c r="W1501" i="11"/>
  <c r="V1501" i="11"/>
  <c r="U1501" i="11"/>
  <c r="R1501" i="11"/>
  <c r="Q1501" i="11"/>
  <c r="P1501" i="11"/>
  <c r="O1501" i="11"/>
  <c r="W1500" i="11"/>
  <c r="V1500" i="11"/>
  <c r="U1500" i="11"/>
  <c r="R1500" i="11"/>
  <c r="Q1500" i="11"/>
  <c r="P1500" i="11"/>
  <c r="O1500" i="11"/>
  <c r="W1499" i="11"/>
  <c r="V1499" i="11"/>
  <c r="U1499" i="11"/>
  <c r="R1499" i="11"/>
  <c r="Q1499" i="11"/>
  <c r="P1499" i="11"/>
  <c r="O1499" i="11"/>
  <c r="W1498" i="11"/>
  <c r="V1498" i="11"/>
  <c r="U1498" i="11"/>
  <c r="R1498" i="11"/>
  <c r="Q1498" i="11"/>
  <c r="P1498" i="11"/>
  <c r="O1498" i="11"/>
  <c r="W1497" i="11"/>
  <c r="V1497" i="11"/>
  <c r="U1497" i="11"/>
  <c r="R1497" i="11"/>
  <c r="Q1497" i="11"/>
  <c r="P1497" i="11"/>
  <c r="O1497" i="11"/>
  <c r="W1496" i="11"/>
  <c r="V1496" i="11"/>
  <c r="U1496" i="11"/>
  <c r="R1496" i="11"/>
  <c r="Q1496" i="11"/>
  <c r="P1496" i="11"/>
  <c r="O1496" i="11"/>
  <c r="W1495" i="11"/>
  <c r="V1495" i="11"/>
  <c r="U1495" i="11"/>
  <c r="R1495" i="11"/>
  <c r="Q1495" i="11"/>
  <c r="P1495" i="11"/>
  <c r="O1495" i="11"/>
  <c r="W1494" i="11"/>
  <c r="V1494" i="11"/>
  <c r="U1494" i="11"/>
  <c r="R1494" i="11"/>
  <c r="Q1494" i="11"/>
  <c r="P1494" i="11"/>
  <c r="O1494" i="11"/>
  <c r="W1493" i="11"/>
  <c r="V1493" i="11"/>
  <c r="U1493" i="11"/>
  <c r="R1493" i="11"/>
  <c r="Q1493" i="11"/>
  <c r="P1493" i="11"/>
  <c r="O1493" i="11"/>
  <c r="W1492" i="11"/>
  <c r="V1492" i="11"/>
  <c r="U1492" i="11"/>
  <c r="R1492" i="11"/>
  <c r="Q1492" i="11"/>
  <c r="P1492" i="11"/>
  <c r="O1492" i="11"/>
  <c r="W1491" i="11"/>
  <c r="V1491" i="11"/>
  <c r="U1491" i="11"/>
  <c r="R1491" i="11"/>
  <c r="Q1491" i="11"/>
  <c r="P1491" i="11"/>
  <c r="O1491" i="11"/>
  <c r="W1490" i="11"/>
  <c r="V1490" i="11"/>
  <c r="U1490" i="11"/>
  <c r="R1490" i="11"/>
  <c r="Q1490" i="11"/>
  <c r="P1490" i="11"/>
  <c r="O1490" i="11"/>
  <c r="W1489" i="11"/>
  <c r="V1489" i="11"/>
  <c r="U1489" i="11"/>
  <c r="R1489" i="11"/>
  <c r="Q1489" i="11"/>
  <c r="P1489" i="11"/>
  <c r="O1489" i="11"/>
  <c r="W1488" i="11"/>
  <c r="V1488" i="11"/>
  <c r="U1488" i="11"/>
  <c r="R1488" i="11"/>
  <c r="Q1488" i="11"/>
  <c r="P1488" i="11"/>
  <c r="O1488" i="11"/>
  <c r="W1487" i="11"/>
  <c r="V1487" i="11"/>
  <c r="U1487" i="11"/>
  <c r="R1487" i="11"/>
  <c r="Q1487" i="11"/>
  <c r="P1487" i="11"/>
  <c r="O1487" i="11"/>
  <c r="W1486" i="11"/>
  <c r="V1486" i="11"/>
  <c r="U1486" i="11"/>
  <c r="R1486" i="11"/>
  <c r="Q1486" i="11"/>
  <c r="P1486" i="11"/>
  <c r="O1486" i="11"/>
  <c r="W1485" i="11"/>
  <c r="V1485" i="11"/>
  <c r="U1485" i="11"/>
  <c r="R1485" i="11"/>
  <c r="Q1485" i="11"/>
  <c r="P1485" i="11"/>
  <c r="O1485" i="11"/>
  <c r="W1484" i="11"/>
  <c r="V1484" i="11"/>
  <c r="U1484" i="11"/>
  <c r="R1484" i="11"/>
  <c r="Q1484" i="11"/>
  <c r="P1484" i="11"/>
  <c r="O1484" i="11"/>
  <c r="W1483" i="11"/>
  <c r="V1483" i="11"/>
  <c r="U1483" i="11"/>
  <c r="R1483" i="11"/>
  <c r="Q1483" i="11"/>
  <c r="P1483" i="11"/>
  <c r="O1483" i="11"/>
  <c r="W1482" i="11"/>
  <c r="V1482" i="11"/>
  <c r="U1482" i="11"/>
  <c r="R1482" i="11"/>
  <c r="Q1482" i="11"/>
  <c r="P1482" i="11"/>
  <c r="O1482" i="11"/>
  <c r="W1481" i="11"/>
  <c r="V1481" i="11"/>
  <c r="U1481" i="11"/>
  <c r="R1481" i="11"/>
  <c r="Q1481" i="11"/>
  <c r="P1481" i="11"/>
  <c r="O1481" i="11"/>
  <c r="W1480" i="11"/>
  <c r="V1480" i="11"/>
  <c r="U1480" i="11"/>
  <c r="R1480" i="11"/>
  <c r="Q1480" i="11"/>
  <c r="P1480" i="11"/>
  <c r="O1480" i="11"/>
  <c r="W1479" i="11"/>
  <c r="V1479" i="11"/>
  <c r="U1479" i="11"/>
  <c r="R1479" i="11"/>
  <c r="Q1479" i="11"/>
  <c r="P1479" i="11"/>
  <c r="O1479" i="11"/>
  <c r="W1478" i="11"/>
  <c r="V1478" i="11"/>
  <c r="U1478" i="11"/>
  <c r="R1478" i="11"/>
  <c r="Q1478" i="11"/>
  <c r="P1478" i="11"/>
  <c r="O1478" i="11"/>
  <c r="W1477" i="11"/>
  <c r="V1477" i="11"/>
  <c r="U1477" i="11"/>
  <c r="R1477" i="11"/>
  <c r="Q1477" i="11"/>
  <c r="P1477" i="11"/>
  <c r="O1477" i="11"/>
  <c r="W1476" i="11"/>
  <c r="V1476" i="11"/>
  <c r="U1476" i="11"/>
  <c r="R1476" i="11"/>
  <c r="Q1476" i="11"/>
  <c r="P1476" i="11"/>
  <c r="O1476" i="11"/>
  <c r="W1475" i="11"/>
  <c r="V1475" i="11"/>
  <c r="U1475" i="11"/>
  <c r="R1475" i="11"/>
  <c r="Q1475" i="11"/>
  <c r="P1475" i="11"/>
  <c r="O1475" i="11"/>
  <c r="W1474" i="11"/>
  <c r="V1474" i="11"/>
  <c r="U1474" i="11"/>
  <c r="R1474" i="11"/>
  <c r="Q1474" i="11"/>
  <c r="P1474" i="11"/>
  <c r="O1474" i="11"/>
  <c r="W1473" i="11"/>
  <c r="V1473" i="11"/>
  <c r="U1473" i="11"/>
  <c r="R1473" i="11"/>
  <c r="Q1473" i="11"/>
  <c r="P1473" i="11"/>
  <c r="O1473" i="11"/>
  <c r="W1472" i="11"/>
  <c r="V1472" i="11"/>
  <c r="U1472" i="11"/>
  <c r="R1472" i="11"/>
  <c r="Q1472" i="11"/>
  <c r="P1472" i="11"/>
  <c r="O1472" i="11"/>
  <c r="W1471" i="11"/>
  <c r="V1471" i="11"/>
  <c r="U1471" i="11"/>
  <c r="R1471" i="11"/>
  <c r="Q1471" i="11"/>
  <c r="P1471" i="11"/>
  <c r="O1471" i="11"/>
  <c r="W1470" i="11"/>
  <c r="V1470" i="11"/>
  <c r="U1470" i="11"/>
  <c r="R1470" i="11"/>
  <c r="Q1470" i="11"/>
  <c r="P1470" i="11"/>
  <c r="O1470" i="11"/>
  <c r="W1469" i="11"/>
  <c r="V1469" i="11"/>
  <c r="U1469" i="11"/>
  <c r="R1469" i="11"/>
  <c r="Q1469" i="11"/>
  <c r="P1469" i="11"/>
  <c r="O1469" i="11"/>
  <c r="W1468" i="11"/>
  <c r="V1468" i="11"/>
  <c r="U1468" i="11"/>
  <c r="R1468" i="11"/>
  <c r="Q1468" i="11"/>
  <c r="P1468" i="11"/>
  <c r="O1468" i="11"/>
  <c r="W1467" i="11"/>
  <c r="V1467" i="11"/>
  <c r="U1467" i="11"/>
  <c r="R1467" i="11"/>
  <c r="Q1467" i="11"/>
  <c r="P1467" i="11"/>
  <c r="O1467" i="11"/>
  <c r="W1466" i="11"/>
  <c r="V1466" i="11"/>
  <c r="U1466" i="11"/>
  <c r="R1466" i="11"/>
  <c r="Q1466" i="11"/>
  <c r="P1466" i="11"/>
  <c r="O1466" i="11"/>
  <c r="W1465" i="11"/>
  <c r="V1465" i="11"/>
  <c r="U1465" i="11"/>
  <c r="R1465" i="11"/>
  <c r="Q1465" i="11"/>
  <c r="P1465" i="11"/>
  <c r="O1465" i="11"/>
  <c r="W1464" i="11"/>
  <c r="V1464" i="11"/>
  <c r="U1464" i="11"/>
  <c r="R1464" i="11"/>
  <c r="Q1464" i="11"/>
  <c r="P1464" i="11"/>
  <c r="O1464" i="11"/>
  <c r="W1463" i="11"/>
  <c r="V1463" i="11"/>
  <c r="U1463" i="11"/>
  <c r="R1463" i="11"/>
  <c r="Q1463" i="11"/>
  <c r="P1463" i="11"/>
  <c r="O1463" i="11"/>
  <c r="W1462" i="11"/>
  <c r="V1462" i="11"/>
  <c r="U1462" i="11"/>
  <c r="R1462" i="11"/>
  <c r="Q1462" i="11"/>
  <c r="P1462" i="11"/>
  <c r="O1462" i="11"/>
  <c r="W1461" i="11"/>
  <c r="V1461" i="11"/>
  <c r="U1461" i="11"/>
  <c r="R1461" i="11"/>
  <c r="Q1461" i="11"/>
  <c r="P1461" i="11"/>
  <c r="O1461" i="11"/>
  <c r="W1460" i="11"/>
  <c r="V1460" i="11"/>
  <c r="U1460" i="11"/>
  <c r="R1460" i="11"/>
  <c r="Q1460" i="11"/>
  <c r="P1460" i="11"/>
  <c r="O1460" i="11"/>
  <c r="W1459" i="11"/>
  <c r="V1459" i="11"/>
  <c r="U1459" i="11"/>
  <c r="R1459" i="11"/>
  <c r="Q1459" i="11"/>
  <c r="P1459" i="11"/>
  <c r="O1459" i="11"/>
  <c r="W1458" i="11"/>
  <c r="V1458" i="11"/>
  <c r="U1458" i="11"/>
  <c r="R1458" i="11"/>
  <c r="Q1458" i="11"/>
  <c r="P1458" i="11"/>
  <c r="O1458" i="11"/>
  <c r="W1457" i="11"/>
  <c r="V1457" i="11"/>
  <c r="U1457" i="11"/>
  <c r="R1457" i="11"/>
  <c r="Q1457" i="11"/>
  <c r="P1457" i="11"/>
  <c r="O1457" i="11"/>
  <c r="W1456" i="11"/>
  <c r="V1456" i="11"/>
  <c r="U1456" i="11"/>
  <c r="R1456" i="11"/>
  <c r="Q1456" i="11"/>
  <c r="P1456" i="11"/>
  <c r="O1456" i="11"/>
  <c r="W1455" i="11"/>
  <c r="V1455" i="11"/>
  <c r="U1455" i="11"/>
  <c r="R1455" i="11"/>
  <c r="Q1455" i="11"/>
  <c r="P1455" i="11"/>
  <c r="O1455" i="11"/>
  <c r="W1454" i="11"/>
  <c r="V1454" i="11"/>
  <c r="U1454" i="11"/>
  <c r="R1454" i="11"/>
  <c r="Q1454" i="11"/>
  <c r="P1454" i="11"/>
  <c r="O1454" i="11"/>
  <c r="W1453" i="11"/>
  <c r="V1453" i="11"/>
  <c r="U1453" i="11"/>
  <c r="R1453" i="11"/>
  <c r="Q1453" i="11"/>
  <c r="P1453" i="11"/>
  <c r="O1453" i="11"/>
  <c r="W1452" i="11"/>
  <c r="V1452" i="11"/>
  <c r="U1452" i="11"/>
  <c r="R1452" i="11"/>
  <c r="Q1452" i="11"/>
  <c r="P1452" i="11"/>
  <c r="O1452" i="11"/>
  <c r="W1451" i="11"/>
  <c r="V1451" i="11"/>
  <c r="U1451" i="11"/>
  <c r="R1451" i="11"/>
  <c r="Q1451" i="11"/>
  <c r="P1451" i="11"/>
  <c r="O1451" i="11"/>
  <c r="W1450" i="11"/>
  <c r="V1450" i="11"/>
  <c r="U1450" i="11"/>
  <c r="R1450" i="11"/>
  <c r="Q1450" i="11"/>
  <c r="P1450" i="11"/>
  <c r="O1450" i="11"/>
  <c r="W1449" i="11"/>
  <c r="V1449" i="11"/>
  <c r="U1449" i="11"/>
  <c r="R1449" i="11"/>
  <c r="Q1449" i="11"/>
  <c r="P1449" i="11"/>
  <c r="O1449" i="11"/>
  <c r="W1448" i="11"/>
  <c r="V1448" i="11"/>
  <c r="U1448" i="11"/>
  <c r="R1448" i="11"/>
  <c r="Q1448" i="11"/>
  <c r="P1448" i="11"/>
  <c r="O1448" i="11"/>
  <c r="W1447" i="11"/>
  <c r="V1447" i="11"/>
  <c r="U1447" i="11"/>
  <c r="R1447" i="11"/>
  <c r="Q1447" i="11"/>
  <c r="P1447" i="11"/>
  <c r="O1447" i="11"/>
  <c r="W1446" i="11"/>
  <c r="V1446" i="11"/>
  <c r="U1446" i="11"/>
  <c r="R1446" i="11"/>
  <c r="Q1446" i="11"/>
  <c r="P1446" i="11"/>
  <c r="O1446" i="11"/>
  <c r="W1445" i="11"/>
  <c r="V1445" i="11"/>
  <c r="U1445" i="11"/>
  <c r="R1445" i="11"/>
  <c r="Q1445" i="11"/>
  <c r="P1445" i="11"/>
  <c r="O1445" i="11"/>
  <c r="W1444" i="11"/>
  <c r="V1444" i="11"/>
  <c r="U1444" i="11"/>
  <c r="R1444" i="11"/>
  <c r="Q1444" i="11"/>
  <c r="P1444" i="11"/>
  <c r="O1444" i="11"/>
  <c r="W1443" i="11"/>
  <c r="V1443" i="11"/>
  <c r="U1443" i="11"/>
  <c r="R1443" i="11"/>
  <c r="Q1443" i="11"/>
  <c r="P1443" i="11"/>
  <c r="O1443" i="11"/>
  <c r="W1442" i="11"/>
  <c r="V1442" i="11"/>
  <c r="U1442" i="11"/>
  <c r="R1442" i="11"/>
  <c r="Q1442" i="11"/>
  <c r="P1442" i="11"/>
  <c r="O1442" i="11"/>
  <c r="W1441" i="11"/>
  <c r="V1441" i="11"/>
  <c r="U1441" i="11"/>
  <c r="R1441" i="11"/>
  <c r="Q1441" i="11"/>
  <c r="P1441" i="11"/>
  <c r="O1441" i="11"/>
  <c r="W1440" i="11"/>
  <c r="V1440" i="11"/>
  <c r="U1440" i="11"/>
  <c r="R1440" i="11"/>
  <c r="Q1440" i="11"/>
  <c r="P1440" i="11"/>
  <c r="O1440" i="11"/>
  <c r="W1439" i="11"/>
  <c r="V1439" i="11"/>
  <c r="U1439" i="11"/>
  <c r="R1439" i="11"/>
  <c r="Q1439" i="11"/>
  <c r="P1439" i="11"/>
  <c r="O1439" i="11"/>
  <c r="W1438" i="11"/>
  <c r="V1438" i="11"/>
  <c r="U1438" i="11"/>
  <c r="R1438" i="11"/>
  <c r="Q1438" i="11"/>
  <c r="P1438" i="11"/>
  <c r="O1438" i="11"/>
  <c r="W1437" i="11"/>
  <c r="V1437" i="11"/>
  <c r="U1437" i="11"/>
  <c r="R1437" i="11"/>
  <c r="Q1437" i="11"/>
  <c r="P1437" i="11"/>
  <c r="O1437" i="11"/>
  <c r="W1436" i="11"/>
  <c r="V1436" i="11"/>
  <c r="U1436" i="11"/>
  <c r="R1436" i="11"/>
  <c r="Q1436" i="11"/>
  <c r="P1436" i="11"/>
  <c r="O1436" i="11"/>
  <c r="W1435" i="11"/>
  <c r="V1435" i="11"/>
  <c r="U1435" i="11"/>
  <c r="R1435" i="11"/>
  <c r="Q1435" i="11"/>
  <c r="P1435" i="11"/>
  <c r="O1435" i="11"/>
  <c r="W1434" i="11"/>
  <c r="V1434" i="11"/>
  <c r="U1434" i="11"/>
  <c r="R1434" i="11"/>
  <c r="Q1434" i="11"/>
  <c r="P1434" i="11"/>
  <c r="O1434" i="11"/>
  <c r="W1433" i="11"/>
  <c r="V1433" i="11"/>
  <c r="U1433" i="11"/>
  <c r="R1433" i="11"/>
  <c r="Q1433" i="11"/>
  <c r="P1433" i="11"/>
  <c r="O1433" i="11"/>
  <c r="W1432" i="11"/>
  <c r="V1432" i="11"/>
  <c r="U1432" i="11"/>
  <c r="R1432" i="11"/>
  <c r="Q1432" i="11"/>
  <c r="P1432" i="11"/>
  <c r="O1432" i="11"/>
  <c r="W1431" i="11"/>
  <c r="V1431" i="11"/>
  <c r="U1431" i="11"/>
  <c r="R1431" i="11"/>
  <c r="Q1431" i="11"/>
  <c r="P1431" i="11"/>
  <c r="O1431" i="11"/>
  <c r="W1430" i="11"/>
  <c r="V1430" i="11"/>
  <c r="U1430" i="11"/>
  <c r="R1430" i="11"/>
  <c r="Q1430" i="11"/>
  <c r="P1430" i="11"/>
  <c r="O1430" i="11"/>
  <c r="W1429" i="11"/>
  <c r="V1429" i="11"/>
  <c r="U1429" i="11"/>
  <c r="R1429" i="11"/>
  <c r="Q1429" i="11"/>
  <c r="P1429" i="11"/>
  <c r="O1429" i="11"/>
  <c r="W1428" i="11"/>
  <c r="V1428" i="11"/>
  <c r="U1428" i="11"/>
  <c r="R1428" i="11"/>
  <c r="Q1428" i="11"/>
  <c r="P1428" i="11"/>
  <c r="O1428" i="11"/>
  <c r="W1427" i="11"/>
  <c r="V1427" i="11"/>
  <c r="U1427" i="11"/>
  <c r="R1427" i="11"/>
  <c r="Q1427" i="11"/>
  <c r="P1427" i="11"/>
  <c r="O1427" i="11"/>
  <c r="W1426" i="11"/>
  <c r="V1426" i="11"/>
  <c r="U1426" i="11"/>
  <c r="R1426" i="11"/>
  <c r="Q1426" i="11"/>
  <c r="P1426" i="11"/>
  <c r="O1426" i="11"/>
  <c r="W1425" i="11"/>
  <c r="V1425" i="11"/>
  <c r="U1425" i="11"/>
  <c r="R1425" i="11"/>
  <c r="Q1425" i="11"/>
  <c r="P1425" i="11"/>
  <c r="O1425" i="11"/>
  <c r="W1424" i="11"/>
  <c r="V1424" i="11"/>
  <c r="U1424" i="11"/>
  <c r="R1424" i="11"/>
  <c r="Q1424" i="11"/>
  <c r="P1424" i="11"/>
  <c r="O1424" i="11"/>
  <c r="W1423" i="11"/>
  <c r="V1423" i="11"/>
  <c r="U1423" i="11"/>
  <c r="R1423" i="11"/>
  <c r="Q1423" i="11"/>
  <c r="P1423" i="11"/>
  <c r="O1423" i="11"/>
  <c r="W1422" i="11"/>
  <c r="V1422" i="11"/>
  <c r="U1422" i="11"/>
  <c r="R1422" i="11"/>
  <c r="Q1422" i="11"/>
  <c r="P1422" i="11"/>
  <c r="O1422" i="11"/>
  <c r="W1421" i="11"/>
  <c r="V1421" i="11"/>
  <c r="U1421" i="11"/>
  <c r="R1421" i="11"/>
  <c r="Q1421" i="11"/>
  <c r="P1421" i="11"/>
  <c r="O1421" i="11"/>
  <c r="W1420" i="11"/>
  <c r="V1420" i="11"/>
  <c r="U1420" i="11"/>
  <c r="R1420" i="11"/>
  <c r="Q1420" i="11"/>
  <c r="P1420" i="11"/>
  <c r="O1420" i="11"/>
  <c r="W1419" i="11"/>
  <c r="V1419" i="11"/>
  <c r="U1419" i="11"/>
  <c r="R1419" i="11"/>
  <c r="Q1419" i="11"/>
  <c r="P1419" i="11"/>
  <c r="O1419" i="11"/>
  <c r="W1418" i="11"/>
  <c r="V1418" i="11"/>
  <c r="U1418" i="11"/>
  <c r="R1418" i="11"/>
  <c r="Q1418" i="11"/>
  <c r="P1418" i="11"/>
  <c r="O1418" i="11"/>
  <c r="W1417" i="11"/>
  <c r="V1417" i="11"/>
  <c r="U1417" i="11"/>
  <c r="R1417" i="11"/>
  <c r="Q1417" i="11"/>
  <c r="P1417" i="11"/>
  <c r="O1417" i="11"/>
  <c r="W1416" i="11"/>
  <c r="V1416" i="11"/>
  <c r="U1416" i="11"/>
  <c r="R1416" i="11"/>
  <c r="Q1416" i="11"/>
  <c r="P1416" i="11"/>
  <c r="O1416" i="11"/>
  <c r="W1415" i="11"/>
  <c r="V1415" i="11"/>
  <c r="U1415" i="11"/>
  <c r="R1415" i="11"/>
  <c r="Q1415" i="11"/>
  <c r="P1415" i="11"/>
  <c r="O1415" i="11"/>
  <c r="W1414" i="11"/>
  <c r="V1414" i="11"/>
  <c r="U1414" i="11"/>
  <c r="R1414" i="11"/>
  <c r="Q1414" i="11"/>
  <c r="P1414" i="11"/>
  <c r="O1414" i="11"/>
  <c r="W1413" i="11"/>
  <c r="V1413" i="11"/>
  <c r="U1413" i="11"/>
  <c r="R1413" i="11"/>
  <c r="Q1413" i="11"/>
  <c r="P1413" i="11"/>
  <c r="O1413" i="11"/>
  <c r="W1412" i="11"/>
  <c r="V1412" i="11"/>
  <c r="U1412" i="11"/>
  <c r="R1412" i="11"/>
  <c r="Q1412" i="11"/>
  <c r="P1412" i="11"/>
  <c r="O1412" i="11"/>
  <c r="W1411" i="11"/>
  <c r="V1411" i="11"/>
  <c r="U1411" i="11"/>
  <c r="R1411" i="11"/>
  <c r="Q1411" i="11"/>
  <c r="P1411" i="11"/>
  <c r="O1411" i="11"/>
  <c r="W1410" i="11"/>
  <c r="V1410" i="11"/>
  <c r="U1410" i="11"/>
  <c r="R1410" i="11"/>
  <c r="Q1410" i="11"/>
  <c r="P1410" i="11"/>
  <c r="O1410" i="11"/>
  <c r="W1409" i="11"/>
  <c r="V1409" i="11"/>
  <c r="U1409" i="11"/>
  <c r="R1409" i="11"/>
  <c r="Q1409" i="11"/>
  <c r="P1409" i="11"/>
  <c r="O1409" i="11"/>
  <c r="W1408" i="11"/>
  <c r="V1408" i="11"/>
  <c r="U1408" i="11"/>
  <c r="R1408" i="11"/>
  <c r="Q1408" i="11"/>
  <c r="P1408" i="11"/>
  <c r="O1408" i="11"/>
  <c r="W1407" i="11"/>
  <c r="V1407" i="11"/>
  <c r="U1407" i="11"/>
  <c r="R1407" i="11"/>
  <c r="Q1407" i="11"/>
  <c r="P1407" i="11"/>
  <c r="O1407" i="11"/>
  <c r="W1406" i="11"/>
  <c r="V1406" i="11"/>
  <c r="U1406" i="11"/>
  <c r="R1406" i="11"/>
  <c r="Q1406" i="11"/>
  <c r="P1406" i="11"/>
  <c r="O1406" i="11"/>
  <c r="W1405" i="11"/>
  <c r="V1405" i="11"/>
  <c r="U1405" i="11"/>
  <c r="R1405" i="11"/>
  <c r="Q1405" i="11"/>
  <c r="P1405" i="11"/>
  <c r="O1405" i="11"/>
  <c r="W1404" i="11"/>
  <c r="V1404" i="11"/>
  <c r="U1404" i="11"/>
  <c r="R1404" i="11"/>
  <c r="Q1404" i="11"/>
  <c r="P1404" i="11"/>
  <c r="O1404" i="11"/>
  <c r="W1403" i="11"/>
  <c r="V1403" i="11"/>
  <c r="U1403" i="11"/>
  <c r="R1403" i="11"/>
  <c r="Q1403" i="11"/>
  <c r="P1403" i="11"/>
  <c r="O1403" i="11"/>
  <c r="W1402" i="11"/>
  <c r="V1402" i="11"/>
  <c r="U1402" i="11"/>
  <c r="R1402" i="11"/>
  <c r="Q1402" i="11"/>
  <c r="P1402" i="11"/>
  <c r="O1402" i="11"/>
  <c r="W1401" i="11"/>
  <c r="V1401" i="11"/>
  <c r="U1401" i="11"/>
  <c r="R1401" i="11"/>
  <c r="Q1401" i="11"/>
  <c r="P1401" i="11"/>
  <c r="O1401" i="11"/>
  <c r="W1400" i="11"/>
  <c r="V1400" i="11"/>
  <c r="U1400" i="11"/>
  <c r="R1400" i="11"/>
  <c r="Q1400" i="11"/>
  <c r="P1400" i="11"/>
  <c r="O1400" i="11"/>
  <c r="W1399" i="11"/>
  <c r="V1399" i="11"/>
  <c r="U1399" i="11"/>
  <c r="R1399" i="11"/>
  <c r="Q1399" i="11"/>
  <c r="P1399" i="11"/>
  <c r="O1399" i="11"/>
  <c r="W1398" i="11"/>
  <c r="V1398" i="11"/>
  <c r="U1398" i="11"/>
  <c r="R1398" i="11"/>
  <c r="Q1398" i="11"/>
  <c r="P1398" i="11"/>
  <c r="O1398" i="11"/>
  <c r="W1397" i="11"/>
  <c r="V1397" i="11"/>
  <c r="U1397" i="11"/>
  <c r="R1397" i="11"/>
  <c r="Q1397" i="11"/>
  <c r="P1397" i="11"/>
  <c r="O1397" i="11"/>
  <c r="W1396" i="11"/>
  <c r="V1396" i="11"/>
  <c r="U1396" i="11"/>
  <c r="R1396" i="11"/>
  <c r="Q1396" i="11"/>
  <c r="P1396" i="11"/>
  <c r="O1396" i="11"/>
  <c r="W1395" i="11"/>
  <c r="V1395" i="11"/>
  <c r="U1395" i="11"/>
  <c r="R1395" i="11"/>
  <c r="Q1395" i="11"/>
  <c r="P1395" i="11"/>
  <c r="O1395" i="11"/>
  <c r="W1394" i="11"/>
  <c r="V1394" i="11"/>
  <c r="U1394" i="11"/>
  <c r="R1394" i="11"/>
  <c r="Q1394" i="11"/>
  <c r="P1394" i="11"/>
  <c r="O1394" i="11"/>
  <c r="W1393" i="11"/>
  <c r="V1393" i="11"/>
  <c r="U1393" i="11"/>
  <c r="R1393" i="11"/>
  <c r="Q1393" i="11"/>
  <c r="P1393" i="11"/>
  <c r="O1393" i="11"/>
  <c r="W1392" i="11"/>
  <c r="V1392" i="11"/>
  <c r="U1392" i="11"/>
  <c r="R1392" i="11"/>
  <c r="Q1392" i="11"/>
  <c r="P1392" i="11"/>
  <c r="O1392" i="11"/>
  <c r="W1391" i="11"/>
  <c r="V1391" i="11"/>
  <c r="U1391" i="11"/>
  <c r="R1391" i="11"/>
  <c r="Q1391" i="11"/>
  <c r="P1391" i="11"/>
  <c r="O1391" i="11"/>
  <c r="W1390" i="11"/>
  <c r="V1390" i="11"/>
  <c r="U1390" i="11"/>
  <c r="R1390" i="11"/>
  <c r="Q1390" i="11"/>
  <c r="P1390" i="11"/>
  <c r="O1390" i="11"/>
  <c r="W1389" i="11"/>
  <c r="V1389" i="11"/>
  <c r="U1389" i="11"/>
  <c r="R1389" i="11"/>
  <c r="Q1389" i="11"/>
  <c r="P1389" i="11"/>
  <c r="O1389" i="11"/>
  <c r="W1388" i="11"/>
  <c r="V1388" i="11"/>
  <c r="U1388" i="11"/>
  <c r="R1388" i="11"/>
  <c r="Q1388" i="11"/>
  <c r="P1388" i="11"/>
  <c r="O1388" i="11"/>
  <c r="W1387" i="11"/>
  <c r="V1387" i="11"/>
  <c r="U1387" i="11"/>
  <c r="R1387" i="11"/>
  <c r="Q1387" i="11"/>
  <c r="P1387" i="11"/>
  <c r="O1387" i="11"/>
  <c r="W1386" i="11"/>
  <c r="V1386" i="11"/>
  <c r="U1386" i="11"/>
  <c r="R1386" i="11"/>
  <c r="Q1386" i="11"/>
  <c r="P1386" i="11"/>
  <c r="O1386" i="11"/>
  <c r="W1385" i="11"/>
  <c r="V1385" i="11"/>
  <c r="U1385" i="11"/>
  <c r="R1385" i="11"/>
  <c r="Q1385" i="11"/>
  <c r="P1385" i="11"/>
  <c r="O1385" i="11"/>
  <c r="W1384" i="11"/>
  <c r="V1384" i="11"/>
  <c r="U1384" i="11"/>
  <c r="R1384" i="11"/>
  <c r="Q1384" i="11"/>
  <c r="P1384" i="11"/>
  <c r="O1384" i="11"/>
  <c r="W1383" i="11"/>
  <c r="V1383" i="11"/>
  <c r="U1383" i="11"/>
  <c r="R1383" i="11"/>
  <c r="Q1383" i="11"/>
  <c r="P1383" i="11"/>
  <c r="O1383" i="11"/>
  <c r="W1382" i="11"/>
  <c r="V1382" i="11"/>
  <c r="U1382" i="11"/>
  <c r="R1382" i="11"/>
  <c r="Q1382" i="11"/>
  <c r="P1382" i="11"/>
  <c r="O1382" i="11"/>
  <c r="W1381" i="11"/>
  <c r="V1381" i="11"/>
  <c r="U1381" i="11"/>
  <c r="R1381" i="11"/>
  <c r="Q1381" i="11"/>
  <c r="P1381" i="11"/>
  <c r="O1381" i="11"/>
  <c r="W1380" i="11"/>
  <c r="V1380" i="11"/>
  <c r="U1380" i="11"/>
  <c r="R1380" i="11"/>
  <c r="Q1380" i="11"/>
  <c r="P1380" i="11"/>
  <c r="O1380" i="11"/>
  <c r="W1379" i="11"/>
  <c r="V1379" i="11"/>
  <c r="U1379" i="11"/>
  <c r="R1379" i="11"/>
  <c r="Q1379" i="11"/>
  <c r="P1379" i="11"/>
  <c r="O1379" i="11"/>
  <c r="W1378" i="11"/>
  <c r="V1378" i="11"/>
  <c r="U1378" i="11"/>
  <c r="R1378" i="11"/>
  <c r="Q1378" i="11"/>
  <c r="P1378" i="11"/>
  <c r="O1378" i="11"/>
  <c r="W1377" i="11"/>
  <c r="V1377" i="11"/>
  <c r="U1377" i="11"/>
  <c r="R1377" i="11"/>
  <c r="Q1377" i="11"/>
  <c r="P1377" i="11"/>
  <c r="O1377" i="11"/>
  <c r="W1376" i="11"/>
  <c r="V1376" i="11"/>
  <c r="U1376" i="11"/>
  <c r="R1376" i="11"/>
  <c r="Q1376" i="11"/>
  <c r="P1376" i="11"/>
  <c r="O1376" i="11"/>
  <c r="W1375" i="11"/>
  <c r="V1375" i="11"/>
  <c r="U1375" i="11"/>
  <c r="R1375" i="11"/>
  <c r="Q1375" i="11"/>
  <c r="P1375" i="11"/>
  <c r="O1375" i="11"/>
  <c r="W1374" i="11"/>
  <c r="V1374" i="11"/>
  <c r="U1374" i="11"/>
  <c r="R1374" i="11"/>
  <c r="Q1374" i="11"/>
  <c r="P1374" i="11"/>
  <c r="O1374" i="11"/>
  <c r="W1373" i="11"/>
  <c r="V1373" i="11"/>
  <c r="U1373" i="11"/>
  <c r="R1373" i="11"/>
  <c r="Q1373" i="11"/>
  <c r="P1373" i="11"/>
  <c r="O1373" i="11"/>
  <c r="W1372" i="11"/>
  <c r="V1372" i="11"/>
  <c r="U1372" i="11"/>
  <c r="R1372" i="11"/>
  <c r="Q1372" i="11"/>
  <c r="P1372" i="11"/>
  <c r="O1372" i="11"/>
  <c r="W1371" i="11"/>
  <c r="V1371" i="11"/>
  <c r="U1371" i="11"/>
  <c r="R1371" i="11"/>
  <c r="Q1371" i="11"/>
  <c r="P1371" i="11"/>
  <c r="O1371" i="11"/>
  <c r="W1370" i="11"/>
  <c r="V1370" i="11"/>
  <c r="U1370" i="11"/>
  <c r="R1370" i="11"/>
  <c r="Q1370" i="11"/>
  <c r="P1370" i="11"/>
  <c r="O1370" i="11"/>
  <c r="W1369" i="11"/>
  <c r="V1369" i="11"/>
  <c r="U1369" i="11"/>
  <c r="R1369" i="11"/>
  <c r="Q1369" i="11"/>
  <c r="P1369" i="11"/>
  <c r="O1369" i="11"/>
  <c r="W1368" i="11"/>
  <c r="V1368" i="11"/>
  <c r="U1368" i="11"/>
  <c r="R1368" i="11"/>
  <c r="Q1368" i="11"/>
  <c r="P1368" i="11"/>
  <c r="O1368" i="11"/>
  <c r="W1367" i="11"/>
  <c r="V1367" i="11"/>
  <c r="U1367" i="11"/>
  <c r="R1367" i="11"/>
  <c r="Q1367" i="11"/>
  <c r="P1367" i="11"/>
  <c r="O1367" i="11"/>
  <c r="W1366" i="11"/>
  <c r="V1366" i="11"/>
  <c r="U1366" i="11"/>
  <c r="R1366" i="11"/>
  <c r="Q1366" i="11"/>
  <c r="P1366" i="11"/>
  <c r="O1366" i="11"/>
  <c r="W1365" i="11"/>
  <c r="V1365" i="11"/>
  <c r="U1365" i="11"/>
  <c r="R1365" i="11"/>
  <c r="Q1365" i="11"/>
  <c r="P1365" i="11"/>
  <c r="O1365" i="11"/>
  <c r="W1364" i="11"/>
  <c r="V1364" i="11"/>
  <c r="U1364" i="11"/>
  <c r="R1364" i="11"/>
  <c r="Q1364" i="11"/>
  <c r="P1364" i="11"/>
  <c r="O1364" i="11"/>
  <c r="W1363" i="11"/>
  <c r="V1363" i="11"/>
  <c r="U1363" i="11"/>
  <c r="R1363" i="11"/>
  <c r="Q1363" i="11"/>
  <c r="P1363" i="11"/>
  <c r="O1363" i="11"/>
  <c r="W1362" i="11"/>
  <c r="V1362" i="11"/>
  <c r="U1362" i="11"/>
  <c r="R1362" i="11"/>
  <c r="Q1362" i="11"/>
  <c r="P1362" i="11"/>
  <c r="O1362" i="11"/>
  <c r="W1361" i="11"/>
  <c r="V1361" i="11"/>
  <c r="U1361" i="11"/>
  <c r="R1361" i="11"/>
  <c r="Q1361" i="11"/>
  <c r="P1361" i="11"/>
  <c r="O1361" i="11"/>
  <c r="W1360" i="11"/>
  <c r="V1360" i="11"/>
  <c r="U1360" i="11"/>
  <c r="R1360" i="11"/>
  <c r="Q1360" i="11"/>
  <c r="P1360" i="11"/>
  <c r="O1360" i="11"/>
  <c r="W1359" i="11"/>
  <c r="V1359" i="11"/>
  <c r="U1359" i="11"/>
  <c r="R1359" i="11"/>
  <c r="Q1359" i="11"/>
  <c r="P1359" i="11"/>
  <c r="O1359" i="11"/>
  <c r="W1358" i="11"/>
  <c r="V1358" i="11"/>
  <c r="U1358" i="11"/>
  <c r="R1358" i="11"/>
  <c r="Q1358" i="11"/>
  <c r="P1358" i="11"/>
  <c r="O1358" i="11"/>
  <c r="W1357" i="11"/>
  <c r="V1357" i="11"/>
  <c r="U1357" i="11"/>
  <c r="R1357" i="11"/>
  <c r="Q1357" i="11"/>
  <c r="P1357" i="11"/>
  <c r="O1357" i="11"/>
  <c r="W1356" i="11"/>
  <c r="V1356" i="11"/>
  <c r="U1356" i="11"/>
  <c r="R1356" i="11"/>
  <c r="Q1356" i="11"/>
  <c r="P1356" i="11"/>
  <c r="O1356" i="11"/>
  <c r="W1355" i="11"/>
  <c r="V1355" i="11"/>
  <c r="U1355" i="11"/>
  <c r="R1355" i="11"/>
  <c r="Q1355" i="11"/>
  <c r="P1355" i="11"/>
  <c r="O1355" i="11"/>
  <c r="W1354" i="11"/>
  <c r="V1354" i="11"/>
  <c r="U1354" i="11"/>
  <c r="R1354" i="11"/>
  <c r="Q1354" i="11"/>
  <c r="P1354" i="11"/>
  <c r="O1354" i="11"/>
  <c r="W1353" i="11"/>
  <c r="V1353" i="11"/>
  <c r="U1353" i="11"/>
  <c r="R1353" i="11"/>
  <c r="Q1353" i="11"/>
  <c r="P1353" i="11"/>
  <c r="O1353" i="11"/>
  <c r="W1352" i="11"/>
  <c r="V1352" i="11"/>
  <c r="U1352" i="11"/>
  <c r="R1352" i="11"/>
  <c r="Q1352" i="11"/>
  <c r="P1352" i="11"/>
  <c r="O1352" i="11"/>
  <c r="W1351" i="11"/>
  <c r="V1351" i="11"/>
  <c r="U1351" i="11"/>
  <c r="R1351" i="11"/>
  <c r="Q1351" i="11"/>
  <c r="P1351" i="11"/>
  <c r="O1351" i="11"/>
  <c r="W1350" i="11"/>
  <c r="V1350" i="11"/>
  <c r="U1350" i="11"/>
  <c r="R1350" i="11"/>
  <c r="Q1350" i="11"/>
  <c r="P1350" i="11"/>
  <c r="O1350" i="11"/>
  <c r="W1349" i="11"/>
  <c r="V1349" i="11"/>
  <c r="U1349" i="11"/>
  <c r="R1349" i="11"/>
  <c r="Q1349" i="11"/>
  <c r="P1349" i="11"/>
  <c r="O1349" i="11"/>
  <c r="W1348" i="11"/>
  <c r="V1348" i="11"/>
  <c r="U1348" i="11"/>
  <c r="R1348" i="11"/>
  <c r="Q1348" i="11"/>
  <c r="P1348" i="11"/>
  <c r="O1348" i="11"/>
  <c r="W1347" i="11"/>
  <c r="V1347" i="11"/>
  <c r="U1347" i="11"/>
  <c r="R1347" i="11"/>
  <c r="Q1347" i="11"/>
  <c r="P1347" i="11"/>
  <c r="O1347" i="11"/>
  <c r="W1346" i="11"/>
  <c r="V1346" i="11"/>
  <c r="U1346" i="11"/>
  <c r="R1346" i="11"/>
  <c r="Q1346" i="11"/>
  <c r="P1346" i="11"/>
  <c r="O1346" i="11"/>
  <c r="W1345" i="11"/>
  <c r="V1345" i="11"/>
  <c r="U1345" i="11"/>
  <c r="R1345" i="11"/>
  <c r="Q1345" i="11"/>
  <c r="P1345" i="11"/>
  <c r="O1345" i="11"/>
  <c r="W1344" i="11"/>
  <c r="V1344" i="11"/>
  <c r="U1344" i="11"/>
  <c r="R1344" i="11"/>
  <c r="Q1344" i="11"/>
  <c r="P1344" i="11"/>
  <c r="O1344" i="11"/>
  <c r="W1343" i="11"/>
  <c r="V1343" i="11"/>
  <c r="U1343" i="11"/>
  <c r="R1343" i="11"/>
  <c r="Q1343" i="11"/>
  <c r="P1343" i="11"/>
  <c r="O1343" i="11"/>
  <c r="W1342" i="11"/>
  <c r="V1342" i="11"/>
  <c r="U1342" i="11"/>
  <c r="R1342" i="11"/>
  <c r="Q1342" i="11"/>
  <c r="P1342" i="11"/>
  <c r="O1342" i="11"/>
  <c r="W1341" i="11"/>
  <c r="V1341" i="11"/>
  <c r="U1341" i="11"/>
  <c r="R1341" i="11"/>
  <c r="Q1341" i="11"/>
  <c r="P1341" i="11"/>
  <c r="O1341" i="11"/>
  <c r="W1340" i="11"/>
  <c r="V1340" i="11"/>
  <c r="U1340" i="11"/>
  <c r="R1340" i="11"/>
  <c r="Q1340" i="11"/>
  <c r="P1340" i="11"/>
  <c r="O1340" i="11"/>
  <c r="W1339" i="11"/>
  <c r="V1339" i="11"/>
  <c r="U1339" i="11"/>
  <c r="R1339" i="11"/>
  <c r="Q1339" i="11"/>
  <c r="P1339" i="11"/>
  <c r="O1339" i="11"/>
  <c r="W1338" i="11"/>
  <c r="V1338" i="11"/>
  <c r="U1338" i="11"/>
  <c r="R1338" i="11"/>
  <c r="Q1338" i="11"/>
  <c r="P1338" i="11"/>
  <c r="O1338" i="11"/>
  <c r="W1337" i="11"/>
  <c r="V1337" i="11"/>
  <c r="U1337" i="11"/>
  <c r="R1337" i="11"/>
  <c r="Q1337" i="11"/>
  <c r="P1337" i="11"/>
  <c r="O1337" i="11"/>
  <c r="W1336" i="11"/>
  <c r="V1336" i="11"/>
  <c r="U1336" i="11"/>
  <c r="R1336" i="11"/>
  <c r="Q1336" i="11"/>
  <c r="P1336" i="11"/>
  <c r="O1336" i="11"/>
  <c r="W1335" i="11"/>
  <c r="V1335" i="11"/>
  <c r="U1335" i="11"/>
  <c r="R1335" i="11"/>
  <c r="Q1335" i="11"/>
  <c r="P1335" i="11"/>
  <c r="O1335" i="11"/>
  <c r="W1334" i="11"/>
  <c r="V1334" i="11"/>
  <c r="U1334" i="11"/>
  <c r="R1334" i="11"/>
  <c r="Q1334" i="11"/>
  <c r="P1334" i="11"/>
  <c r="O1334" i="11"/>
  <c r="W1333" i="11"/>
  <c r="V1333" i="11"/>
  <c r="U1333" i="11"/>
  <c r="R1333" i="11"/>
  <c r="Q1333" i="11"/>
  <c r="P1333" i="11"/>
  <c r="O1333" i="11"/>
  <c r="W1332" i="11"/>
  <c r="V1332" i="11"/>
  <c r="U1332" i="11"/>
  <c r="R1332" i="11"/>
  <c r="Q1332" i="11"/>
  <c r="P1332" i="11"/>
  <c r="O1332" i="11"/>
  <c r="W1331" i="11"/>
  <c r="V1331" i="11"/>
  <c r="U1331" i="11"/>
  <c r="R1331" i="11"/>
  <c r="Q1331" i="11"/>
  <c r="P1331" i="11"/>
  <c r="O1331" i="11"/>
  <c r="W1330" i="11"/>
  <c r="V1330" i="11"/>
  <c r="U1330" i="11"/>
  <c r="R1330" i="11"/>
  <c r="Q1330" i="11"/>
  <c r="P1330" i="11"/>
  <c r="O1330" i="11"/>
  <c r="W1329" i="11"/>
  <c r="V1329" i="11"/>
  <c r="U1329" i="11"/>
  <c r="R1329" i="11"/>
  <c r="Q1329" i="11"/>
  <c r="P1329" i="11"/>
  <c r="O1329" i="11"/>
  <c r="W1328" i="11"/>
  <c r="V1328" i="11"/>
  <c r="U1328" i="11"/>
  <c r="R1328" i="11"/>
  <c r="Q1328" i="11"/>
  <c r="P1328" i="11"/>
  <c r="O1328" i="11"/>
  <c r="W1327" i="11"/>
  <c r="V1327" i="11"/>
  <c r="U1327" i="11"/>
  <c r="R1327" i="11"/>
  <c r="Q1327" i="11"/>
  <c r="P1327" i="11"/>
  <c r="O1327" i="11"/>
  <c r="W1326" i="11"/>
  <c r="V1326" i="11"/>
  <c r="U1326" i="11"/>
  <c r="R1326" i="11"/>
  <c r="Q1326" i="11"/>
  <c r="P1326" i="11"/>
  <c r="O1326" i="11"/>
  <c r="W1325" i="11"/>
  <c r="V1325" i="11"/>
  <c r="U1325" i="11"/>
  <c r="R1325" i="11"/>
  <c r="Q1325" i="11"/>
  <c r="P1325" i="11"/>
  <c r="O1325" i="11"/>
  <c r="W1324" i="11"/>
  <c r="V1324" i="11"/>
  <c r="U1324" i="11"/>
  <c r="R1324" i="11"/>
  <c r="Q1324" i="11"/>
  <c r="P1324" i="11"/>
  <c r="O1324" i="11"/>
  <c r="W1323" i="11"/>
  <c r="V1323" i="11"/>
  <c r="U1323" i="11"/>
  <c r="R1323" i="11"/>
  <c r="Q1323" i="11"/>
  <c r="P1323" i="11"/>
  <c r="O1323" i="11"/>
  <c r="W1322" i="11"/>
  <c r="V1322" i="11"/>
  <c r="U1322" i="11"/>
  <c r="R1322" i="11"/>
  <c r="Q1322" i="11"/>
  <c r="P1322" i="11"/>
  <c r="O1322" i="11"/>
  <c r="W1321" i="11"/>
  <c r="V1321" i="11"/>
  <c r="U1321" i="11"/>
  <c r="R1321" i="11"/>
  <c r="Q1321" i="11"/>
  <c r="P1321" i="11"/>
  <c r="O1321" i="11"/>
  <c r="W1320" i="11"/>
  <c r="V1320" i="11"/>
  <c r="U1320" i="11"/>
  <c r="R1320" i="11"/>
  <c r="Q1320" i="11"/>
  <c r="P1320" i="11"/>
  <c r="O1320" i="11"/>
  <c r="W1319" i="11"/>
  <c r="V1319" i="11"/>
  <c r="U1319" i="11"/>
  <c r="R1319" i="11"/>
  <c r="Q1319" i="11"/>
  <c r="P1319" i="11"/>
  <c r="O1319" i="11"/>
  <c r="W1318" i="11"/>
  <c r="V1318" i="11"/>
  <c r="U1318" i="11"/>
  <c r="R1318" i="11"/>
  <c r="Q1318" i="11"/>
  <c r="P1318" i="11"/>
  <c r="O1318" i="11"/>
  <c r="W1317" i="11"/>
  <c r="V1317" i="11"/>
  <c r="U1317" i="11"/>
  <c r="R1317" i="11"/>
  <c r="Q1317" i="11"/>
  <c r="P1317" i="11"/>
  <c r="O1317" i="11"/>
  <c r="W1316" i="11"/>
  <c r="V1316" i="11"/>
  <c r="U1316" i="11"/>
  <c r="R1316" i="11"/>
  <c r="Q1316" i="11"/>
  <c r="P1316" i="11"/>
  <c r="O1316" i="11"/>
  <c r="W1315" i="11"/>
  <c r="V1315" i="11"/>
  <c r="U1315" i="11"/>
  <c r="R1315" i="11"/>
  <c r="Q1315" i="11"/>
  <c r="P1315" i="11"/>
  <c r="O1315" i="11"/>
  <c r="W1314" i="11"/>
  <c r="V1314" i="11"/>
  <c r="U1314" i="11"/>
  <c r="R1314" i="11"/>
  <c r="Q1314" i="11"/>
  <c r="P1314" i="11"/>
  <c r="O1314" i="11"/>
  <c r="W1313" i="11"/>
  <c r="V1313" i="11"/>
  <c r="U1313" i="11"/>
  <c r="R1313" i="11"/>
  <c r="Q1313" i="11"/>
  <c r="P1313" i="11"/>
  <c r="O1313" i="11"/>
  <c r="W1312" i="11"/>
  <c r="V1312" i="11"/>
  <c r="U1312" i="11"/>
  <c r="R1312" i="11"/>
  <c r="Q1312" i="11"/>
  <c r="P1312" i="11"/>
  <c r="O1312" i="11"/>
  <c r="W1311" i="11"/>
  <c r="V1311" i="11"/>
  <c r="U1311" i="11"/>
  <c r="R1311" i="11"/>
  <c r="Q1311" i="11"/>
  <c r="P1311" i="11"/>
  <c r="O1311" i="11"/>
  <c r="W1310" i="11"/>
  <c r="V1310" i="11"/>
  <c r="U1310" i="11"/>
  <c r="R1310" i="11"/>
  <c r="Q1310" i="11"/>
  <c r="P1310" i="11"/>
  <c r="O1310" i="11"/>
  <c r="W1309" i="11"/>
  <c r="V1309" i="11"/>
  <c r="U1309" i="11"/>
  <c r="R1309" i="11"/>
  <c r="Q1309" i="11"/>
  <c r="P1309" i="11"/>
  <c r="O1309" i="11"/>
  <c r="W1308" i="11"/>
  <c r="V1308" i="11"/>
  <c r="U1308" i="11"/>
  <c r="R1308" i="11"/>
  <c r="Q1308" i="11"/>
  <c r="P1308" i="11"/>
  <c r="O1308" i="11"/>
  <c r="W1307" i="11"/>
  <c r="V1307" i="11"/>
  <c r="U1307" i="11"/>
  <c r="R1307" i="11"/>
  <c r="Q1307" i="11"/>
  <c r="P1307" i="11"/>
  <c r="O1307" i="11"/>
  <c r="W1306" i="11"/>
  <c r="V1306" i="11"/>
  <c r="U1306" i="11"/>
  <c r="R1306" i="11"/>
  <c r="Q1306" i="11"/>
  <c r="P1306" i="11"/>
  <c r="O1306" i="11"/>
  <c r="W1305" i="11"/>
  <c r="V1305" i="11"/>
  <c r="U1305" i="11"/>
  <c r="R1305" i="11"/>
  <c r="Q1305" i="11"/>
  <c r="P1305" i="11"/>
  <c r="O1305" i="11"/>
  <c r="W1304" i="11"/>
  <c r="V1304" i="11"/>
  <c r="U1304" i="11"/>
  <c r="R1304" i="11"/>
  <c r="Q1304" i="11"/>
  <c r="P1304" i="11"/>
  <c r="O1304" i="11"/>
  <c r="W1303" i="11"/>
  <c r="V1303" i="11"/>
  <c r="U1303" i="11"/>
  <c r="R1303" i="11"/>
  <c r="Q1303" i="11"/>
  <c r="P1303" i="11"/>
  <c r="O1303" i="11"/>
  <c r="W1302" i="11"/>
  <c r="V1302" i="11"/>
  <c r="U1302" i="11"/>
  <c r="R1302" i="11"/>
  <c r="Q1302" i="11"/>
  <c r="P1302" i="11"/>
  <c r="O1302" i="11"/>
  <c r="W1301" i="11"/>
  <c r="V1301" i="11"/>
  <c r="U1301" i="11"/>
  <c r="R1301" i="11"/>
  <c r="Q1301" i="11"/>
  <c r="P1301" i="11"/>
  <c r="O1301" i="11"/>
  <c r="W1300" i="11"/>
  <c r="V1300" i="11"/>
  <c r="U1300" i="11"/>
  <c r="R1300" i="11"/>
  <c r="Q1300" i="11"/>
  <c r="P1300" i="11"/>
  <c r="O1300" i="11"/>
  <c r="W1299" i="11"/>
  <c r="V1299" i="11"/>
  <c r="U1299" i="11"/>
  <c r="R1299" i="11"/>
  <c r="Q1299" i="11"/>
  <c r="P1299" i="11"/>
  <c r="O1299" i="11"/>
  <c r="W1298" i="11"/>
  <c r="V1298" i="11"/>
  <c r="U1298" i="11"/>
  <c r="R1298" i="11"/>
  <c r="Q1298" i="11"/>
  <c r="P1298" i="11"/>
  <c r="O1298" i="11"/>
  <c r="W1297" i="11"/>
  <c r="V1297" i="11"/>
  <c r="U1297" i="11"/>
  <c r="R1297" i="11"/>
  <c r="Q1297" i="11"/>
  <c r="P1297" i="11"/>
  <c r="O1297" i="11"/>
  <c r="W1296" i="11"/>
  <c r="V1296" i="11"/>
  <c r="U1296" i="11"/>
  <c r="R1296" i="11"/>
  <c r="Q1296" i="11"/>
  <c r="P1296" i="11"/>
  <c r="O1296" i="11"/>
  <c r="W1295" i="11"/>
  <c r="V1295" i="11"/>
  <c r="U1295" i="11"/>
  <c r="R1295" i="11"/>
  <c r="Q1295" i="11"/>
  <c r="P1295" i="11"/>
  <c r="O1295" i="11"/>
  <c r="W1294" i="11"/>
  <c r="V1294" i="11"/>
  <c r="U1294" i="11"/>
  <c r="R1294" i="11"/>
  <c r="Q1294" i="11"/>
  <c r="P1294" i="11"/>
  <c r="O1294" i="11"/>
  <c r="W1293" i="11"/>
  <c r="V1293" i="11"/>
  <c r="U1293" i="11"/>
  <c r="R1293" i="11"/>
  <c r="Q1293" i="11"/>
  <c r="P1293" i="11"/>
  <c r="O1293" i="11"/>
  <c r="W1292" i="11"/>
  <c r="V1292" i="11"/>
  <c r="U1292" i="11"/>
  <c r="R1292" i="11"/>
  <c r="Q1292" i="11"/>
  <c r="P1292" i="11"/>
  <c r="O1292" i="11"/>
  <c r="W1291" i="11"/>
  <c r="V1291" i="11"/>
  <c r="U1291" i="11"/>
  <c r="R1291" i="11"/>
  <c r="Q1291" i="11"/>
  <c r="P1291" i="11"/>
  <c r="O1291" i="11"/>
  <c r="W1290" i="11"/>
  <c r="V1290" i="11"/>
  <c r="U1290" i="11"/>
  <c r="R1290" i="11"/>
  <c r="Q1290" i="11"/>
  <c r="P1290" i="11"/>
  <c r="O1290" i="11"/>
  <c r="W1289" i="11"/>
  <c r="V1289" i="11"/>
  <c r="U1289" i="11"/>
  <c r="R1289" i="11"/>
  <c r="Q1289" i="11"/>
  <c r="P1289" i="11"/>
  <c r="O1289" i="11"/>
  <c r="W1288" i="11"/>
  <c r="V1288" i="11"/>
  <c r="U1288" i="11"/>
  <c r="R1288" i="11"/>
  <c r="Q1288" i="11"/>
  <c r="P1288" i="11"/>
  <c r="O1288" i="11"/>
  <c r="W1287" i="11"/>
  <c r="V1287" i="11"/>
  <c r="U1287" i="11"/>
  <c r="R1287" i="11"/>
  <c r="Q1287" i="11"/>
  <c r="P1287" i="11"/>
  <c r="O1287" i="11"/>
  <c r="W1286" i="11"/>
  <c r="V1286" i="11"/>
  <c r="U1286" i="11"/>
  <c r="R1286" i="11"/>
  <c r="Q1286" i="11"/>
  <c r="P1286" i="11"/>
  <c r="O1286" i="11"/>
  <c r="W1285" i="11"/>
  <c r="V1285" i="11"/>
  <c r="U1285" i="11"/>
  <c r="R1285" i="11"/>
  <c r="Q1285" i="11"/>
  <c r="P1285" i="11"/>
  <c r="O1285" i="11"/>
  <c r="W1284" i="11"/>
  <c r="V1284" i="11"/>
  <c r="U1284" i="11"/>
  <c r="R1284" i="11"/>
  <c r="Q1284" i="11"/>
  <c r="P1284" i="11"/>
  <c r="O1284" i="11"/>
  <c r="W1283" i="11"/>
  <c r="V1283" i="11"/>
  <c r="U1283" i="11"/>
  <c r="R1283" i="11"/>
  <c r="Q1283" i="11"/>
  <c r="P1283" i="11"/>
  <c r="O1283" i="11"/>
  <c r="W1282" i="11"/>
  <c r="V1282" i="11"/>
  <c r="U1282" i="11"/>
  <c r="R1282" i="11"/>
  <c r="Q1282" i="11"/>
  <c r="P1282" i="11"/>
  <c r="O1282" i="11"/>
  <c r="W1281" i="11"/>
  <c r="V1281" i="11"/>
  <c r="U1281" i="11"/>
  <c r="R1281" i="11"/>
  <c r="Q1281" i="11"/>
  <c r="P1281" i="11"/>
  <c r="O1281" i="11"/>
  <c r="W1280" i="11"/>
  <c r="V1280" i="11"/>
  <c r="U1280" i="11"/>
  <c r="R1280" i="11"/>
  <c r="Q1280" i="11"/>
  <c r="P1280" i="11"/>
  <c r="O1280" i="11"/>
  <c r="W1279" i="11"/>
  <c r="V1279" i="11"/>
  <c r="U1279" i="11"/>
  <c r="R1279" i="11"/>
  <c r="Q1279" i="11"/>
  <c r="P1279" i="11"/>
  <c r="O1279" i="11"/>
  <c r="W1278" i="11"/>
  <c r="V1278" i="11"/>
  <c r="U1278" i="11"/>
  <c r="R1278" i="11"/>
  <c r="Q1278" i="11"/>
  <c r="P1278" i="11"/>
  <c r="O1278" i="11"/>
  <c r="W1277" i="11"/>
  <c r="V1277" i="11"/>
  <c r="U1277" i="11"/>
  <c r="R1277" i="11"/>
  <c r="Q1277" i="11"/>
  <c r="P1277" i="11"/>
  <c r="O1277" i="11"/>
  <c r="W1276" i="11"/>
  <c r="V1276" i="11"/>
  <c r="U1276" i="11"/>
  <c r="R1276" i="11"/>
  <c r="Q1276" i="11"/>
  <c r="P1276" i="11"/>
  <c r="O1276" i="11"/>
  <c r="W1275" i="11"/>
  <c r="V1275" i="11"/>
  <c r="U1275" i="11"/>
  <c r="R1275" i="11"/>
  <c r="Q1275" i="11"/>
  <c r="P1275" i="11"/>
  <c r="O1275" i="11"/>
  <c r="W1274" i="11"/>
  <c r="V1274" i="11"/>
  <c r="U1274" i="11"/>
  <c r="R1274" i="11"/>
  <c r="Q1274" i="11"/>
  <c r="P1274" i="11"/>
  <c r="O1274" i="11"/>
  <c r="W1273" i="11"/>
  <c r="V1273" i="11"/>
  <c r="U1273" i="11"/>
  <c r="R1273" i="11"/>
  <c r="Q1273" i="11"/>
  <c r="P1273" i="11"/>
  <c r="O1273" i="11"/>
  <c r="W1272" i="11"/>
  <c r="V1272" i="11"/>
  <c r="U1272" i="11"/>
  <c r="R1272" i="11"/>
  <c r="Q1272" i="11"/>
  <c r="P1272" i="11"/>
  <c r="O1272" i="11"/>
  <c r="W1271" i="11"/>
  <c r="V1271" i="11"/>
  <c r="U1271" i="11"/>
  <c r="R1271" i="11"/>
  <c r="Q1271" i="11"/>
  <c r="P1271" i="11"/>
  <c r="O1271" i="11"/>
  <c r="W1270" i="11"/>
  <c r="V1270" i="11"/>
  <c r="U1270" i="11"/>
  <c r="R1270" i="11"/>
  <c r="Q1270" i="11"/>
  <c r="P1270" i="11"/>
  <c r="O1270" i="11"/>
  <c r="W1269" i="11"/>
  <c r="V1269" i="11"/>
  <c r="U1269" i="11"/>
  <c r="R1269" i="11"/>
  <c r="Q1269" i="11"/>
  <c r="P1269" i="11"/>
  <c r="O1269" i="11"/>
  <c r="W1268" i="11"/>
  <c r="V1268" i="11"/>
  <c r="U1268" i="11"/>
  <c r="R1268" i="11"/>
  <c r="Q1268" i="11"/>
  <c r="P1268" i="11"/>
  <c r="O1268" i="11"/>
  <c r="W1267" i="11"/>
  <c r="V1267" i="11"/>
  <c r="U1267" i="11"/>
  <c r="R1267" i="11"/>
  <c r="Q1267" i="11"/>
  <c r="P1267" i="11"/>
  <c r="O1267" i="11"/>
  <c r="W1266" i="11"/>
  <c r="V1266" i="11"/>
  <c r="U1266" i="11"/>
  <c r="R1266" i="11"/>
  <c r="Q1266" i="11"/>
  <c r="P1266" i="11"/>
  <c r="O1266" i="11"/>
  <c r="W1265" i="11"/>
  <c r="V1265" i="11"/>
  <c r="U1265" i="11"/>
  <c r="R1265" i="11"/>
  <c r="Q1265" i="11"/>
  <c r="P1265" i="11"/>
  <c r="O1265" i="11"/>
  <c r="W1264" i="11"/>
  <c r="V1264" i="11"/>
  <c r="U1264" i="11"/>
  <c r="R1264" i="11"/>
  <c r="Q1264" i="11"/>
  <c r="P1264" i="11"/>
  <c r="O1264" i="11"/>
  <c r="W1263" i="11"/>
  <c r="V1263" i="11"/>
  <c r="U1263" i="11"/>
  <c r="R1263" i="11"/>
  <c r="Q1263" i="11"/>
  <c r="P1263" i="11"/>
  <c r="O1263" i="11"/>
  <c r="W1262" i="11"/>
  <c r="V1262" i="11"/>
  <c r="U1262" i="11"/>
  <c r="R1262" i="11"/>
  <c r="Q1262" i="11"/>
  <c r="P1262" i="11"/>
  <c r="O1262" i="11"/>
  <c r="W1261" i="11"/>
  <c r="V1261" i="11"/>
  <c r="U1261" i="11"/>
  <c r="R1261" i="11"/>
  <c r="Q1261" i="11"/>
  <c r="P1261" i="11"/>
  <c r="O1261" i="11"/>
  <c r="W1260" i="11"/>
  <c r="V1260" i="11"/>
  <c r="U1260" i="11"/>
  <c r="R1260" i="11"/>
  <c r="Q1260" i="11"/>
  <c r="P1260" i="11"/>
  <c r="O1260" i="11"/>
  <c r="W1259" i="11"/>
  <c r="V1259" i="11"/>
  <c r="U1259" i="11"/>
  <c r="R1259" i="11"/>
  <c r="Q1259" i="11"/>
  <c r="P1259" i="11"/>
  <c r="O1259" i="11"/>
  <c r="W1258" i="11"/>
  <c r="V1258" i="11"/>
  <c r="U1258" i="11"/>
  <c r="R1258" i="11"/>
  <c r="Q1258" i="11"/>
  <c r="P1258" i="11"/>
  <c r="O1258" i="11"/>
  <c r="W1257" i="11"/>
  <c r="V1257" i="11"/>
  <c r="U1257" i="11"/>
  <c r="R1257" i="11"/>
  <c r="Q1257" i="11"/>
  <c r="P1257" i="11"/>
  <c r="O1257" i="11"/>
  <c r="W1256" i="11"/>
  <c r="V1256" i="11"/>
  <c r="U1256" i="11"/>
  <c r="R1256" i="11"/>
  <c r="Q1256" i="11"/>
  <c r="P1256" i="11"/>
  <c r="O1256" i="11"/>
  <c r="W1255" i="11"/>
  <c r="V1255" i="11"/>
  <c r="U1255" i="11"/>
  <c r="R1255" i="11"/>
  <c r="Q1255" i="11"/>
  <c r="P1255" i="11"/>
  <c r="O1255" i="11"/>
  <c r="W1254" i="11"/>
  <c r="V1254" i="11"/>
  <c r="U1254" i="11"/>
  <c r="R1254" i="11"/>
  <c r="Q1254" i="11"/>
  <c r="P1254" i="11"/>
  <c r="O1254" i="11"/>
  <c r="W1253" i="11"/>
  <c r="V1253" i="11"/>
  <c r="U1253" i="11"/>
  <c r="R1253" i="11"/>
  <c r="Q1253" i="11"/>
  <c r="P1253" i="11"/>
  <c r="O1253" i="11"/>
  <c r="W1252" i="11"/>
  <c r="V1252" i="11"/>
  <c r="U1252" i="11"/>
  <c r="R1252" i="11"/>
  <c r="Q1252" i="11"/>
  <c r="P1252" i="11"/>
  <c r="O1252" i="11"/>
  <c r="W1251" i="11"/>
  <c r="V1251" i="11"/>
  <c r="U1251" i="11"/>
  <c r="R1251" i="11"/>
  <c r="Q1251" i="11"/>
  <c r="P1251" i="11"/>
  <c r="O1251" i="11"/>
  <c r="W1250" i="11"/>
  <c r="V1250" i="11"/>
  <c r="U1250" i="11"/>
  <c r="R1250" i="11"/>
  <c r="Q1250" i="11"/>
  <c r="P1250" i="11"/>
  <c r="O1250" i="11"/>
  <c r="W1249" i="11"/>
  <c r="V1249" i="11"/>
  <c r="U1249" i="11"/>
  <c r="R1249" i="11"/>
  <c r="Q1249" i="11"/>
  <c r="P1249" i="11"/>
  <c r="O1249" i="11"/>
  <c r="W1248" i="11"/>
  <c r="V1248" i="11"/>
  <c r="U1248" i="11"/>
  <c r="R1248" i="11"/>
  <c r="Q1248" i="11"/>
  <c r="P1248" i="11"/>
  <c r="O1248" i="11"/>
  <c r="W1247" i="11"/>
  <c r="V1247" i="11"/>
  <c r="U1247" i="11"/>
  <c r="R1247" i="11"/>
  <c r="Q1247" i="11"/>
  <c r="P1247" i="11"/>
  <c r="O1247" i="11"/>
  <c r="W1246" i="11"/>
  <c r="V1246" i="11"/>
  <c r="U1246" i="11"/>
  <c r="R1246" i="11"/>
  <c r="Q1246" i="11"/>
  <c r="P1246" i="11"/>
  <c r="O1246" i="11"/>
  <c r="W1245" i="11"/>
  <c r="V1245" i="11"/>
  <c r="U1245" i="11"/>
  <c r="R1245" i="11"/>
  <c r="Q1245" i="11"/>
  <c r="P1245" i="11"/>
  <c r="O1245" i="11"/>
  <c r="W1244" i="11"/>
  <c r="V1244" i="11"/>
  <c r="U1244" i="11"/>
  <c r="R1244" i="11"/>
  <c r="Q1244" i="11"/>
  <c r="P1244" i="11"/>
  <c r="O1244" i="11"/>
  <c r="W1243" i="11"/>
  <c r="V1243" i="11"/>
  <c r="U1243" i="11"/>
  <c r="R1243" i="11"/>
  <c r="Q1243" i="11"/>
  <c r="P1243" i="11"/>
  <c r="O1243" i="11"/>
  <c r="W1242" i="11"/>
  <c r="V1242" i="11"/>
  <c r="U1242" i="11"/>
  <c r="R1242" i="11"/>
  <c r="Q1242" i="11"/>
  <c r="P1242" i="11"/>
  <c r="O1242" i="11"/>
  <c r="W1241" i="11"/>
  <c r="V1241" i="11"/>
  <c r="U1241" i="11"/>
  <c r="R1241" i="11"/>
  <c r="Q1241" i="11"/>
  <c r="P1241" i="11"/>
  <c r="O1241" i="11"/>
  <c r="W1240" i="11"/>
  <c r="V1240" i="11"/>
  <c r="U1240" i="11"/>
  <c r="R1240" i="11"/>
  <c r="Q1240" i="11"/>
  <c r="P1240" i="11"/>
  <c r="O1240" i="11"/>
  <c r="W1239" i="11"/>
  <c r="V1239" i="11"/>
  <c r="U1239" i="11"/>
  <c r="R1239" i="11"/>
  <c r="Q1239" i="11"/>
  <c r="P1239" i="11"/>
  <c r="O1239" i="11"/>
  <c r="W1238" i="11"/>
  <c r="V1238" i="11"/>
  <c r="U1238" i="11"/>
  <c r="R1238" i="11"/>
  <c r="Q1238" i="11"/>
  <c r="P1238" i="11"/>
  <c r="O1238" i="11"/>
  <c r="W1237" i="11"/>
  <c r="V1237" i="11"/>
  <c r="U1237" i="11"/>
  <c r="R1237" i="11"/>
  <c r="Q1237" i="11"/>
  <c r="P1237" i="11"/>
  <c r="O1237" i="11"/>
  <c r="W1236" i="11"/>
  <c r="V1236" i="11"/>
  <c r="U1236" i="11"/>
  <c r="R1236" i="11"/>
  <c r="Q1236" i="11"/>
  <c r="P1236" i="11"/>
  <c r="O1236" i="11"/>
  <c r="W1235" i="11"/>
  <c r="V1235" i="11"/>
  <c r="U1235" i="11"/>
  <c r="R1235" i="11"/>
  <c r="Q1235" i="11"/>
  <c r="P1235" i="11"/>
  <c r="O1235" i="11"/>
  <c r="W1234" i="11"/>
  <c r="V1234" i="11"/>
  <c r="U1234" i="11"/>
  <c r="R1234" i="11"/>
  <c r="Q1234" i="11"/>
  <c r="P1234" i="11"/>
  <c r="O1234" i="11"/>
  <c r="W1233" i="11"/>
  <c r="V1233" i="11"/>
  <c r="U1233" i="11"/>
  <c r="R1233" i="11"/>
  <c r="Q1233" i="11"/>
  <c r="P1233" i="11"/>
  <c r="O1233" i="11"/>
  <c r="W1232" i="11"/>
  <c r="V1232" i="11"/>
  <c r="U1232" i="11"/>
  <c r="R1232" i="11"/>
  <c r="Q1232" i="11"/>
  <c r="P1232" i="11"/>
  <c r="O1232" i="11"/>
  <c r="W1231" i="11"/>
  <c r="V1231" i="11"/>
  <c r="U1231" i="11"/>
  <c r="R1231" i="11"/>
  <c r="Q1231" i="11"/>
  <c r="P1231" i="11"/>
  <c r="O1231" i="11"/>
  <c r="W1230" i="11"/>
  <c r="V1230" i="11"/>
  <c r="U1230" i="11"/>
  <c r="R1230" i="11"/>
  <c r="Q1230" i="11"/>
  <c r="P1230" i="11"/>
  <c r="O1230" i="11"/>
  <c r="W1229" i="11"/>
  <c r="V1229" i="11"/>
  <c r="U1229" i="11"/>
  <c r="R1229" i="11"/>
  <c r="Q1229" i="11"/>
  <c r="P1229" i="11"/>
  <c r="O1229" i="11"/>
  <c r="W1228" i="11"/>
  <c r="V1228" i="11"/>
  <c r="U1228" i="11"/>
  <c r="R1228" i="11"/>
  <c r="Q1228" i="11"/>
  <c r="P1228" i="11"/>
  <c r="O1228" i="11"/>
  <c r="W1227" i="11"/>
  <c r="V1227" i="11"/>
  <c r="U1227" i="11"/>
  <c r="R1227" i="11"/>
  <c r="Q1227" i="11"/>
  <c r="P1227" i="11"/>
  <c r="O1227" i="11"/>
  <c r="W1226" i="11"/>
  <c r="V1226" i="11"/>
  <c r="U1226" i="11"/>
  <c r="R1226" i="11"/>
  <c r="Q1226" i="11"/>
  <c r="P1226" i="11"/>
  <c r="O1226" i="11"/>
  <c r="W1225" i="11"/>
  <c r="V1225" i="11"/>
  <c r="U1225" i="11"/>
  <c r="R1225" i="11"/>
  <c r="Q1225" i="11"/>
  <c r="P1225" i="11"/>
  <c r="O1225" i="11"/>
  <c r="W1224" i="11"/>
  <c r="V1224" i="11"/>
  <c r="U1224" i="11"/>
  <c r="R1224" i="11"/>
  <c r="Q1224" i="11"/>
  <c r="P1224" i="11"/>
  <c r="O1224" i="11"/>
  <c r="W1223" i="11"/>
  <c r="V1223" i="11"/>
  <c r="U1223" i="11"/>
  <c r="R1223" i="11"/>
  <c r="Q1223" i="11"/>
  <c r="P1223" i="11"/>
  <c r="O1223" i="11"/>
  <c r="W1222" i="11"/>
  <c r="V1222" i="11"/>
  <c r="U1222" i="11"/>
  <c r="R1222" i="11"/>
  <c r="Q1222" i="11"/>
  <c r="P1222" i="11"/>
  <c r="O1222" i="11"/>
  <c r="W1221" i="11"/>
  <c r="V1221" i="11"/>
  <c r="U1221" i="11"/>
  <c r="R1221" i="11"/>
  <c r="Q1221" i="11"/>
  <c r="P1221" i="11"/>
  <c r="O1221" i="11"/>
  <c r="W1220" i="11"/>
  <c r="V1220" i="11"/>
  <c r="U1220" i="11"/>
  <c r="R1220" i="11"/>
  <c r="Q1220" i="11"/>
  <c r="P1220" i="11"/>
  <c r="O1220" i="11"/>
  <c r="W1219" i="11"/>
  <c r="V1219" i="11"/>
  <c r="U1219" i="11"/>
  <c r="R1219" i="11"/>
  <c r="Q1219" i="11"/>
  <c r="P1219" i="11"/>
  <c r="O1219" i="11"/>
  <c r="W1218" i="11"/>
  <c r="V1218" i="11"/>
  <c r="U1218" i="11"/>
  <c r="R1218" i="11"/>
  <c r="Q1218" i="11"/>
  <c r="P1218" i="11"/>
  <c r="O1218" i="11"/>
  <c r="W1217" i="11"/>
  <c r="V1217" i="11"/>
  <c r="U1217" i="11"/>
  <c r="R1217" i="11"/>
  <c r="Q1217" i="11"/>
  <c r="P1217" i="11"/>
  <c r="O1217" i="11"/>
  <c r="W1216" i="11"/>
  <c r="V1216" i="11"/>
  <c r="U1216" i="11"/>
  <c r="R1216" i="11"/>
  <c r="Q1216" i="11"/>
  <c r="P1216" i="11"/>
  <c r="O1216" i="11"/>
  <c r="W1215" i="11"/>
  <c r="V1215" i="11"/>
  <c r="U1215" i="11"/>
  <c r="R1215" i="11"/>
  <c r="Q1215" i="11"/>
  <c r="P1215" i="11"/>
  <c r="O1215" i="11"/>
  <c r="W1214" i="11"/>
  <c r="V1214" i="11"/>
  <c r="U1214" i="11"/>
  <c r="R1214" i="11"/>
  <c r="Q1214" i="11"/>
  <c r="P1214" i="11"/>
  <c r="O1214" i="11"/>
  <c r="W1213" i="11"/>
  <c r="V1213" i="11"/>
  <c r="U1213" i="11"/>
  <c r="R1213" i="11"/>
  <c r="Q1213" i="11"/>
  <c r="P1213" i="11"/>
  <c r="O1213" i="11"/>
  <c r="W1212" i="11"/>
  <c r="V1212" i="11"/>
  <c r="U1212" i="11"/>
  <c r="R1212" i="11"/>
  <c r="Q1212" i="11"/>
  <c r="P1212" i="11"/>
  <c r="O1212" i="11"/>
  <c r="W1211" i="11"/>
  <c r="V1211" i="11"/>
  <c r="U1211" i="11"/>
  <c r="R1211" i="11"/>
  <c r="Q1211" i="11"/>
  <c r="P1211" i="11"/>
  <c r="O1211" i="11"/>
  <c r="W1210" i="11"/>
  <c r="V1210" i="11"/>
  <c r="U1210" i="11"/>
  <c r="R1210" i="11"/>
  <c r="Q1210" i="11"/>
  <c r="P1210" i="11"/>
  <c r="O1210" i="11"/>
  <c r="W1209" i="11"/>
  <c r="V1209" i="11"/>
  <c r="U1209" i="11"/>
  <c r="R1209" i="11"/>
  <c r="Q1209" i="11"/>
  <c r="P1209" i="11"/>
  <c r="O1209" i="11"/>
  <c r="W1208" i="11"/>
  <c r="V1208" i="11"/>
  <c r="U1208" i="11"/>
  <c r="R1208" i="11"/>
  <c r="Q1208" i="11"/>
  <c r="P1208" i="11"/>
  <c r="O1208" i="11"/>
  <c r="W1207" i="11"/>
  <c r="V1207" i="11"/>
  <c r="U1207" i="11"/>
  <c r="R1207" i="11"/>
  <c r="Q1207" i="11"/>
  <c r="P1207" i="11"/>
  <c r="O1207" i="11"/>
  <c r="W1206" i="11"/>
  <c r="V1206" i="11"/>
  <c r="U1206" i="11"/>
  <c r="R1206" i="11"/>
  <c r="Q1206" i="11"/>
  <c r="P1206" i="11"/>
  <c r="O1206" i="11"/>
  <c r="W1205" i="11"/>
  <c r="V1205" i="11"/>
  <c r="U1205" i="11"/>
  <c r="R1205" i="11"/>
  <c r="Q1205" i="11"/>
  <c r="P1205" i="11"/>
  <c r="O1205" i="11"/>
  <c r="W1204" i="11"/>
  <c r="V1204" i="11"/>
  <c r="U1204" i="11"/>
  <c r="R1204" i="11"/>
  <c r="Q1204" i="11"/>
  <c r="P1204" i="11"/>
  <c r="O1204" i="11"/>
  <c r="W1203" i="11"/>
  <c r="V1203" i="11"/>
  <c r="U1203" i="11"/>
  <c r="R1203" i="11"/>
  <c r="Q1203" i="11"/>
  <c r="P1203" i="11"/>
  <c r="O1203" i="11"/>
  <c r="W1202" i="11"/>
  <c r="V1202" i="11"/>
  <c r="U1202" i="11"/>
  <c r="R1202" i="11"/>
  <c r="Q1202" i="11"/>
  <c r="P1202" i="11"/>
  <c r="O1202" i="11"/>
  <c r="W1201" i="11"/>
  <c r="V1201" i="11"/>
  <c r="U1201" i="11"/>
  <c r="R1201" i="11"/>
  <c r="Q1201" i="11"/>
  <c r="P1201" i="11"/>
  <c r="O1201" i="11"/>
  <c r="W1200" i="11"/>
  <c r="V1200" i="11"/>
  <c r="U1200" i="11"/>
  <c r="R1200" i="11"/>
  <c r="Q1200" i="11"/>
  <c r="P1200" i="11"/>
  <c r="O1200" i="11"/>
  <c r="W1199" i="11"/>
  <c r="V1199" i="11"/>
  <c r="U1199" i="11"/>
  <c r="R1199" i="11"/>
  <c r="Q1199" i="11"/>
  <c r="P1199" i="11"/>
  <c r="O1199" i="11"/>
  <c r="W1198" i="11"/>
  <c r="V1198" i="11"/>
  <c r="U1198" i="11"/>
  <c r="R1198" i="11"/>
  <c r="Q1198" i="11"/>
  <c r="P1198" i="11"/>
  <c r="O1198" i="11"/>
  <c r="W1197" i="11"/>
  <c r="V1197" i="11"/>
  <c r="U1197" i="11"/>
  <c r="R1197" i="11"/>
  <c r="Q1197" i="11"/>
  <c r="P1197" i="11"/>
  <c r="O1197" i="11"/>
  <c r="W1196" i="11"/>
  <c r="V1196" i="11"/>
  <c r="U1196" i="11"/>
  <c r="R1196" i="11"/>
  <c r="Q1196" i="11"/>
  <c r="P1196" i="11"/>
  <c r="O1196" i="11"/>
  <c r="W1195" i="11"/>
  <c r="V1195" i="11"/>
  <c r="U1195" i="11"/>
  <c r="R1195" i="11"/>
  <c r="Q1195" i="11"/>
  <c r="P1195" i="11"/>
  <c r="O1195" i="11"/>
  <c r="W1194" i="11"/>
  <c r="V1194" i="11"/>
  <c r="U1194" i="11"/>
  <c r="R1194" i="11"/>
  <c r="Q1194" i="11"/>
  <c r="P1194" i="11"/>
  <c r="O1194" i="11"/>
  <c r="W1193" i="11"/>
  <c r="V1193" i="11"/>
  <c r="U1193" i="11"/>
  <c r="R1193" i="11"/>
  <c r="Q1193" i="11"/>
  <c r="P1193" i="11"/>
  <c r="O1193" i="11"/>
  <c r="W1192" i="11"/>
  <c r="V1192" i="11"/>
  <c r="U1192" i="11"/>
  <c r="R1192" i="11"/>
  <c r="Q1192" i="11"/>
  <c r="P1192" i="11"/>
  <c r="O1192" i="11"/>
  <c r="W1191" i="11"/>
  <c r="V1191" i="11"/>
  <c r="U1191" i="11"/>
  <c r="R1191" i="11"/>
  <c r="Q1191" i="11"/>
  <c r="P1191" i="11"/>
  <c r="O1191" i="11"/>
  <c r="W1190" i="11"/>
  <c r="V1190" i="11"/>
  <c r="U1190" i="11"/>
  <c r="R1190" i="11"/>
  <c r="Q1190" i="11"/>
  <c r="P1190" i="11"/>
  <c r="O1190" i="11"/>
  <c r="W1189" i="11"/>
  <c r="V1189" i="11"/>
  <c r="U1189" i="11"/>
  <c r="R1189" i="11"/>
  <c r="Q1189" i="11"/>
  <c r="P1189" i="11"/>
  <c r="O1189" i="11"/>
  <c r="W1188" i="11"/>
  <c r="V1188" i="11"/>
  <c r="U1188" i="11"/>
  <c r="R1188" i="11"/>
  <c r="Q1188" i="11"/>
  <c r="P1188" i="11"/>
  <c r="O1188" i="11"/>
  <c r="W1187" i="11"/>
  <c r="V1187" i="11"/>
  <c r="U1187" i="11"/>
  <c r="R1187" i="11"/>
  <c r="Q1187" i="11"/>
  <c r="P1187" i="11"/>
  <c r="O1187" i="11"/>
  <c r="W1186" i="11"/>
  <c r="V1186" i="11"/>
  <c r="U1186" i="11"/>
  <c r="R1186" i="11"/>
  <c r="Q1186" i="11"/>
  <c r="P1186" i="11"/>
  <c r="O1186" i="11"/>
  <c r="W1185" i="11"/>
  <c r="V1185" i="11"/>
  <c r="U1185" i="11"/>
  <c r="R1185" i="11"/>
  <c r="Q1185" i="11"/>
  <c r="P1185" i="11"/>
  <c r="O1185" i="11"/>
  <c r="W1184" i="11"/>
  <c r="V1184" i="11"/>
  <c r="U1184" i="11"/>
  <c r="R1184" i="11"/>
  <c r="Q1184" i="11"/>
  <c r="P1184" i="11"/>
  <c r="O1184" i="11"/>
  <c r="W1183" i="11"/>
  <c r="V1183" i="11"/>
  <c r="U1183" i="11"/>
  <c r="R1183" i="11"/>
  <c r="Q1183" i="11"/>
  <c r="P1183" i="11"/>
  <c r="O1183" i="11"/>
  <c r="W1182" i="11"/>
  <c r="V1182" i="11"/>
  <c r="U1182" i="11"/>
  <c r="R1182" i="11"/>
  <c r="Q1182" i="11"/>
  <c r="P1182" i="11"/>
  <c r="O1182" i="11"/>
  <c r="W1181" i="11"/>
  <c r="V1181" i="11"/>
  <c r="U1181" i="11"/>
  <c r="R1181" i="11"/>
  <c r="Q1181" i="11"/>
  <c r="P1181" i="11"/>
  <c r="O1181" i="11"/>
  <c r="W1180" i="11"/>
  <c r="V1180" i="11"/>
  <c r="U1180" i="11"/>
  <c r="R1180" i="11"/>
  <c r="Q1180" i="11"/>
  <c r="P1180" i="11"/>
  <c r="O1180" i="11"/>
  <c r="W1179" i="11"/>
  <c r="V1179" i="11"/>
  <c r="U1179" i="11"/>
  <c r="R1179" i="11"/>
  <c r="Q1179" i="11"/>
  <c r="P1179" i="11"/>
  <c r="O1179" i="11"/>
  <c r="W1178" i="11"/>
  <c r="V1178" i="11"/>
  <c r="U1178" i="11"/>
  <c r="R1178" i="11"/>
  <c r="Q1178" i="11"/>
  <c r="P1178" i="11"/>
  <c r="O1178" i="11"/>
  <c r="W1177" i="11"/>
  <c r="V1177" i="11"/>
  <c r="U1177" i="11"/>
  <c r="R1177" i="11"/>
  <c r="Q1177" i="11"/>
  <c r="P1177" i="11"/>
  <c r="O1177" i="11"/>
  <c r="W1176" i="11"/>
  <c r="V1176" i="11"/>
  <c r="U1176" i="11"/>
  <c r="R1176" i="11"/>
  <c r="Q1176" i="11"/>
  <c r="P1176" i="11"/>
  <c r="O1176" i="11"/>
  <c r="W1175" i="11"/>
  <c r="V1175" i="11"/>
  <c r="U1175" i="11"/>
  <c r="R1175" i="11"/>
  <c r="Q1175" i="11"/>
  <c r="P1175" i="11"/>
  <c r="O1175" i="11"/>
  <c r="W1174" i="11"/>
  <c r="V1174" i="11"/>
  <c r="U1174" i="11"/>
  <c r="R1174" i="11"/>
  <c r="Q1174" i="11"/>
  <c r="P1174" i="11"/>
  <c r="O1174" i="11"/>
  <c r="W1173" i="11"/>
  <c r="V1173" i="11"/>
  <c r="U1173" i="11"/>
  <c r="R1173" i="11"/>
  <c r="Q1173" i="11"/>
  <c r="P1173" i="11"/>
  <c r="O1173" i="11"/>
  <c r="W1172" i="11"/>
  <c r="V1172" i="11"/>
  <c r="U1172" i="11"/>
  <c r="R1172" i="11"/>
  <c r="Q1172" i="11"/>
  <c r="P1172" i="11"/>
  <c r="O1172" i="11"/>
  <c r="W1171" i="11"/>
  <c r="V1171" i="11"/>
  <c r="U1171" i="11"/>
  <c r="R1171" i="11"/>
  <c r="Q1171" i="11"/>
  <c r="P1171" i="11"/>
  <c r="O1171" i="11"/>
  <c r="W1170" i="11"/>
  <c r="V1170" i="11"/>
  <c r="U1170" i="11"/>
  <c r="R1170" i="11"/>
  <c r="Q1170" i="11"/>
  <c r="P1170" i="11"/>
  <c r="O1170" i="11"/>
  <c r="W1169" i="11"/>
  <c r="V1169" i="11"/>
  <c r="U1169" i="11"/>
  <c r="R1169" i="11"/>
  <c r="Q1169" i="11"/>
  <c r="P1169" i="11"/>
  <c r="O1169" i="11"/>
  <c r="W1168" i="11"/>
  <c r="V1168" i="11"/>
  <c r="U1168" i="11"/>
  <c r="R1168" i="11"/>
  <c r="Q1168" i="11"/>
  <c r="P1168" i="11"/>
  <c r="O1168" i="11"/>
  <c r="W1167" i="11"/>
  <c r="V1167" i="11"/>
  <c r="U1167" i="11"/>
  <c r="R1167" i="11"/>
  <c r="Q1167" i="11"/>
  <c r="P1167" i="11"/>
  <c r="O1167" i="11"/>
  <c r="W1166" i="11"/>
  <c r="V1166" i="11"/>
  <c r="U1166" i="11"/>
  <c r="R1166" i="11"/>
  <c r="Q1166" i="11"/>
  <c r="P1166" i="11"/>
  <c r="O1166" i="11"/>
  <c r="W1165" i="11"/>
  <c r="V1165" i="11"/>
  <c r="U1165" i="11"/>
  <c r="R1165" i="11"/>
  <c r="Q1165" i="11"/>
  <c r="P1165" i="11"/>
  <c r="O1165" i="11"/>
  <c r="W1164" i="11"/>
  <c r="V1164" i="11"/>
  <c r="U1164" i="11"/>
  <c r="R1164" i="11"/>
  <c r="Q1164" i="11"/>
  <c r="P1164" i="11"/>
  <c r="O1164" i="11"/>
  <c r="W1163" i="11"/>
  <c r="V1163" i="11"/>
  <c r="U1163" i="11"/>
  <c r="R1163" i="11"/>
  <c r="Q1163" i="11"/>
  <c r="P1163" i="11"/>
  <c r="O1163" i="11"/>
  <c r="W1162" i="11"/>
  <c r="V1162" i="11"/>
  <c r="U1162" i="11"/>
  <c r="R1162" i="11"/>
  <c r="Q1162" i="11"/>
  <c r="P1162" i="11"/>
  <c r="O1162" i="11"/>
  <c r="W1161" i="11"/>
  <c r="V1161" i="11"/>
  <c r="U1161" i="11"/>
  <c r="R1161" i="11"/>
  <c r="Q1161" i="11"/>
  <c r="P1161" i="11"/>
  <c r="O1161" i="11"/>
  <c r="W1160" i="11"/>
  <c r="V1160" i="11"/>
  <c r="U1160" i="11"/>
  <c r="R1160" i="11"/>
  <c r="Q1160" i="11"/>
  <c r="P1160" i="11"/>
  <c r="O1160" i="11"/>
  <c r="W1159" i="11"/>
  <c r="V1159" i="11"/>
  <c r="U1159" i="11"/>
  <c r="R1159" i="11"/>
  <c r="Q1159" i="11"/>
  <c r="P1159" i="11"/>
  <c r="O1159" i="11"/>
  <c r="W1158" i="11"/>
  <c r="V1158" i="11"/>
  <c r="U1158" i="11"/>
  <c r="R1158" i="11"/>
  <c r="Q1158" i="11"/>
  <c r="P1158" i="11"/>
  <c r="O1158" i="11"/>
  <c r="W1157" i="11"/>
  <c r="V1157" i="11"/>
  <c r="U1157" i="11"/>
  <c r="R1157" i="11"/>
  <c r="Q1157" i="11"/>
  <c r="P1157" i="11"/>
  <c r="O1157" i="11"/>
  <c r="W1156" i="11"/>
  <c r="V1156" i="11"/>
  <c r="U1156" i="11"/>
  <c r="R1156" i="11"/>
  <c r="Q1156" i="11"/>
  <c r="P1156" i="11"/>
  <c r="O1156" i="11"/>
  <c r="W1155" i="11"/>
  <c r="V1155" i="11"/>
  <c r="U1155" i="11"/>
  <c r="R1155" i="11"/>
  <c r="Q1155" i="11"/>
  <c r="P1155" i="11"/>
  <c r="O1155" i="11"/>
  <c r="W1154" i="11"/>
  <c r="V1154" i="11"/>
  <c r="U1154" i="11"/>
  <c r="R1154" i="11"/>
  <c r="Q1154" i="11"/>
  <c r="P1154" i="11"/>
  <c r="O1154" i="11"/>
  <c r="W1153" i="11"/>
  <c r="V1153" i="11"/>
  <c r="U1153" i="11"/>
  <c r="R1153" i="11"/>
  <c r="Q1153" i="11"/>
  <c r="P1153" i="11"/>
  <c r="O1153" i="11"/>
  <c r="W1152" i="11"/>
  <c r="V1152" i="11"/>
  <c r="U1152" i="11"/>
  <c r="R1152" i="11"/>
  <c r="Q1152" i="11"/>
  <c r="P1152" i="11"/>
  <c r="O1152" i="11"/>
  <c r="W1151" i="11"/>
  <c r="V1151" i="11"/>
  <c r="U1151" i="11"/>
  <c r="R1151" i="11"/>
  <c r="Q1151" i="11"/>
  <c r="P1151" i="11"/>
  <c r="O1151" i="11"/>
  <c r="W1150" i="11"/>
  <c r="V1150" i="11"/>
  <c r="U1150" i="11"/>
  <c r="R1150" i="11"/>
  <c r="Q1150" i="11"/>
  <c r="P1150" i="11"/>
  <c r="O1150" i="11"/>
  <c r="W1149" i="11"/>
  <c r="V1149" i="11"/>
  <c r="U1149" i="11"/>
  <c r="R1149" i="11"/>
  <c r="Q1149" i="11"/>
  <c r="P1149" i="11"/>
  <c r="O1149" i="11"/>
  <c r="W1148" i="11"/>
  <c r="V1148" i="11"/>
  <c r="U1148" i="11"/>
  <c r="R1148" i="11"/>
  <c r="Q1148" i="11"/>
  <c r="P1148" i="11"/>
  <c r="O1148" i="11"/>
  <c r="W1147" i="11"/>
  <c r="V1147" i="11"/>
  <c r="U1147" i="11"/>
  <c r="R1147" i="11"/>
  <c r="Q1147" i="11"/>
  <c r="P1147" i="11"/>
  <c r="O1147" i="11"/>
  <c r="W1146" i="11"/>
  <c r="V1146" i="11"/>
  <c r="U1146" i="11"/>
  <c r="R1146" i="11"/>
  <c r="Q1146" i="11"/>
  <c r="P1146" i="11"/>
  <c r="O1146" i="11"/>
  <c r="W1145" i="11"/>
  <c r="V1145" i="11"/>
  <c r="U1145" i="11"/>
  <c r="R1145" i="11"/>
  <c r="Q1145" i="11"/>
  <c r="P1145" i="11"/>
  <c r="O1145" i="11"/>
  <c r="W1144" i="11"/>
  <c r="V1144" i="11"/>
  <c r="U1144" i="11"/>
  <c r="R1144" i="11"/>
  <c r="Q1144" i="11"/>
  <c r="P1144" i="11"/>
  <c r="O1144" i="11"/>
  <c r="W1143" i="11"/>
  <c r="V1143" i="11"/>
  <c r="U1143" i="11"/>
  <c r="R1143" i="11"/>
  <c r="Q1143" i="11"/>
  <c r="P1143" i="11"/>
  <c r="O1143" i="11"/>
  <c r="W1142" i="11"/>
  <c r="V1142" i="11"/>
  <c r="U1142" i="11"/>
  <c r="R1142" i="11"/>
  <c r="Q1142" i="11"/>
  <c r="P1142" i="11"/>
  <c r="O1142" i="11"/>
  <c r="W1141" i="11"/>
  <c r="V1141" i="11"/>
  <c r="U1141" i="11"/>
  <c r="R1141" i="11"/>
  <c r="Q1141" i="11"/>
  <c r="P1141" i="11"/>
  <c r="O1141" i="11"/>
  <c r="W1140" i="11"/>
  <c r="V1140" i="11"/>
  <c r="U1140" i="11"/>
  <c r="R1140" i="11"/>
  <c r="Q1140" i="11"/>
  <c r="P1140" i="11"/>
  <c r="O1140" i="11"/>
  <c r="W1139" i="11"/>
  <c r="V1139" i="11"/>
  <c r="U1139" i="11"/>
  <c r="R1139" i="11"/>
  <c r="Q1139" i="11"/>
  <c r="P1139" i="11"/>
  <c r="O1139" i="11"/>
  <c r="W1138" i="11"/>
  <c r="V1138" i="11"/>
  <c r="U1138" i="11"/>
  <c r="R1138" i="11"/>
  <c r="Q1138" i="11"/>
  <c r="P1138" i="11"/>
  <c r="O1138" i="11"/>
  <c r="W1137" i="11"/>
  <c r="V1137" i="11"/>
  <c r="U1137" i="11"/>
  <c r="R1137" i="11"/>
  <c r="Q1137" i="11"/>
  <c r="P1137" i="11"/>
  <c r="O1137" i="11"/>
  <c r="W1136" i="11"/>
  <c r="V1136" i="11"/>
  <c r="U1136" i="11"/>
  <c r="R1136" i="11"/>
  <c r="Q1136" i="11"/>
  <c r="P1136" i="11"/>
  <c r="O1136" i="11"/>
  <c r="W1135" i="11"/>
  <c r="V1135" i="11"/>
  <c r="U1135" i="11"/>
  <c r="R1135" i="11"/>
  <c r="Q1135" i="11"/>
  <c r="P1135" i="11"/>
  <c r="O1135" i="11"/>
  <c r="W1134" i="11"/>
  <c r="V1134" i="11"/>
  <c r="U1134" i="11"/>
  <c r="R1134" i="11"/>
  <c r="Q1134" i="11"/>
  <c r="P1134" i="11"/>
  <c r="O1134" i="11"/>
  <c r="W1133" i="11"/>
  <c r="V1133" i="11"/>
  <c r="U1133" i="11"/>
  <c r="R1133" i="11"/>
  <c r="Q1133" i="11"/>
  <c r="P1133" i="11"/>
  <c r="O1133" i="11"/>
  <c r="W1132" i="11"/>
  <c r="V1132" i="11"/>
  <c r="U1132" i="11"/>
  <c r="R1132" i="11"/>
  <c r="Q1132" i="11"/>
  <c r="P1132" i="11"/>
  <c r="O1132" i="11"/>
  <c r="W1131" i="11"/>
  <c r="V1131" i="11"/>
  <c r="U1131" i="11"/>
  <c r="R1131" i="11"/>
  <c r="Q1131" i="11"/>
  <c r="P1131" i="11"/>
  <c r="O1131" i="11"/>
  <c r="W1130" i="11"/>
  <c r="V1130" i="11"/>
  <c r="U1130" i="11"/>
  <c r="R1130" i="11"/>
  <c r="Q1130" i="11"/>
  <c r="P1130" i="11"/>
  <c r="O1130" i="11"/>
  <c r="W1129" i="11"/>
  <c r="V1129" i="11"/>
  <c r="U1129" i="11"/>
  <c r="R1129" i="11"/>
  <c r="Q1129" i="11"/>
  <c r="P1129" i="11"/>
  <c r="O1129" i="11"/>
  <c r="W1128" i="11"/>
  <c r="V1128" i="11"/>
  <c r="U1128" i="11"/>
  <c r="R1128" i="11"/>
  <c r="Q1128" i="11"/>
  <c r="P1128" i="11"/>
  <c r="O1128" i="11"/>
  <c r="W1127" i="11"/>
  <c r="V1127" i="11"/>
  <c r="U1127" i="11"/>
  <c r="R1127" i="11"/>
  <c r="Q1127" i="11"/>
  <c r="P1127" i="11"/>
  <c r="O1127" i="11"/>
  <c r="W1126" i="11"/>
  <c r="V1126" i="11"/>
  <c r="U1126" i="11"/>
  <c r="R1126" i="11"/>
  <c r="Q1126" i="11"/>
  <c r="P1126" i="11"/>
  <c r="O1126" i="11"/>
  <c r="W1125" i="11"/>
  <c r="V1125" i="11"/>
  <c r="U1125" i="11"/>
  <c r="R1125" i="11"/>
  <c r="Q1125" i="11"/>
  <c r="P1125" i="11"/>
  <c r="O1125" i="11"/>
  <c r="W1124" i="11"/>
  <c r="V1124" i="11"/>
  <c r="U1124" i="11"/>
  <c r="R1124" i="11"/>
  <c r="Q1124" i="11"/>
  <c r="P1124" i="11"/>
  <c r="O1124" i="11"/>
  <c r="W1123" i="11"/>
  <c r="V1123" i="11"/>
  <c r="U1123" i="11"/>
  <c r="R1123" i="11"/>
  <c r="Q1123" i="11"/>
  <c r="P1123" i="11"/>
  <c r="O1123" i="11"/>
  <c r="W1122" i="11"/>
  <c r="V1122" i="11"/>
  <c r="U1122" i="11"/>
  <c r="R1122" i="11"/>
  <c r="Q1122" i="11"/>
  <c r="P1122" i="11"/>
  <c r="O1122" i="11"/>
  <c r="W1121" i="11"/>
  <c r="V1121" i="11"/>
  <c r="U1121" i="11"/>
  <c r="R1121" i="11"/>
  <c r="Q1121" i="11"/>
  <c r="P1121" i="11"/>
  <c r="O1121" i="11"/>
  <c r="W1120" i="11"/>
  <c r="V1120" i="11"/>
  <c r="U1120" i="11"/>
  <c r="R1120" i="11"/>
  <c r="Q1120" i="11"/>
  <c r="P1120" i="11"/>
  <c r="O1120" i="11"/>
  <c r="W1119" i="11"/>
  <c r="V1119" i="11"/>
  <c r="U1119" i="11"/>
  <c r="R1119" i="11"/>
  <c r="Q1119" i="11"/>
  <c r="P1119" i="11"/>
  <c r="O1119" i="11"/>
  <c r="W1118" i="11"/>
  <c r="V1118" i="11"/>
  <c r="U1118" i="11"/>
  <c r="R1118" i="11"/>
  <c r="Q1118" i="11"/>
  <c r="P1118" i="11"/>
  <c r="O1118" i="11"/>
  <c r="W1117" i="11"/>
  <c r="V1117" i="11"/>
  <c r="U1117" i="11"/>
  <c r="R1117" i="11"/>
  <c r="Q1117" i="11"/>
  <c r="P1117" i="11"/>
  <c r="O1117" i="11"/>
  <c r="W1116" i="11"/>
  <c r="V1116" i="11"/>
  <c r="U1116" i="11"/>
  <c r="R1116" i="11"/>
  <c r="Q1116" i="11"/>
  <c r="P1116" i="11"/>
  <c r="O1116" i="11"/>
  <c r="W1115" i="11"/>
  <c r="V1115" i="11"/>
  <c r="U1115" i="11"/>
  <c r="R1115" i="11"/>
  <c r="Q1115" i="11"/>
  <c r="P1115" i="11"/>
  <c r="O1115" i="11"/>
  <c r="W1114" i="11"/>
  <c r="V1114" i="11"/>
  <c r="U1114" i="11"/>
  <c r="R1114" i="11"/>
  <c r="Q1114" i="11"/>
  <c r="P1114" i="11"/>
  <c r="O1114" i="11"/>
  <c r="W1113" i="11"/>
  <c r="V1113" i="11"/>
  <c r="U1113" i="11"/>
  <c r="R1113" i="11"/>
  <c r="Q1113" i="11"/>
  <c r="P1113" i="11"/>
  <c r="O1113" i="11"/>
  <c r="W1112" i="11"/>
  <c r="V1112" i="11"/>
  <c r="U1112" i="11"/>
  <c r="R1112" i="11"/>
  <c r="Q1112" i="11"/>
  <c r="P1112" i="11"/>
  <c r="O1112" i="11"/>
  <c r="W1111" i="11"/>
  <c r="V1111" i="11"/>
  <c r="U1111" i="11"/>
  <c r="R1111" i="11"/>
  <c r="Q1111" i="11"/>
  <c r="P1111" i="11"/>
  <c r="O1111" i="11"/>
  <c r="W1110" i="11"/>
  <c r="V1110" i="11"/>
  <c r="U1110" i="11"/>
  <c r="R1110" i="11"/>
  <c r="Q1110" i="11"/>
  <c r="P1110" i="11"/>
  <c r="O1110" i="11"/>
  <c r="W1109" i="11"/>
  <c r="V1109" i="11"/>
  <c r="U1109" i="11"/>
  <c r="R1109" i="11"/>
  <c r="Q1109" i="11"/>
  <c r="P1109" i="11"/>
  <c r="O1109" i="11"/>
  <c r="W1108" i="11"/>
  <c r="V1108" i="11"/>
  <c r="U1108" i="11"/>
  <c r="R1108" i="11"/>
  <c r="Q1108" i="11"/>
  <c r="P1108" i="11"/>
  <c r="O1108" i="11"/>
  <c r="W1107" i="11"/>
  <c r="V1107" i="11"/>
  <c r="U1107" i="11"/>
  <c r="R1107" i="11"/>
  <c r="Q1107" i="11"/>
  <c r="P1107" i="11"/>
  <c r="O1107" i="11"/>
  <c r="W1106" i="11"/>
  <c r="V1106" i="11"/>
  <c r="U1106" i="11"/>
  <c r="R1106" i="11"/>
  <c r="Q1106" i="11"/>
  <c r="P1106" i="11"/>
  <c r="O1106" i="11"/>
  <c r="W1105" i="11"/>
  <c r="V1105" i="11"/>
  <c r="U1105" i="11"/>
  <c r="R1105" i="11"/>
  <c r="Q1105" i="11"/>
  <c r="P1105" i="11"/>
  <c r="O1105" i="11"/>
  <c r="W1104" i="11"/>
  <c r="V1104" i="11"/>
  <c r="U1104" i="11"/>
  <c r="R1104" i="11"/>
  <c r="Q1104" i="11"/>
  <c r="P1104" i="11"/>
  <c r="O1104" i="11"/>
  <c r="W1103" i="11"/>
  <c r="V1103" i="11"/>
  <c r="U1103" i="11"/>
  <c r="R1103" i="11"/>
  <c r="Q1103" i="11"/>
  <c r="P1103" i="11"/>
  <c r="O1103" i="11"/>
  <c r="W1102" i="11"/>
  <c r="V1102" i="11"/>
  <c r="U1102" i="11"/>
  <c r="R1102" i="11"/>
  <c r="Q1102" i="11"/>
  <c r="P1102" i="11"/>
  <c r="O1102" i="11"/>
  <c r="W1101" i="11"/>
  <c r="V1101" i="11"/>
  <c r="U1101" i="11"/>
  <c r="R1101" i="11"/>
  <c r="Q1101" i="11"/>
  <c r="P1101" i="11"/>
  <c r="O1101" i="11"/>
  <c r="W1100" i="11"/>
  <c r="V1100" i="11"/>
  <c r="U1100" i="11"/>
  <c r="R1100" i="11"/>
  <c r="Q1100" i="11"/>
  <c r="P1100" i="11"/>
  <c r="O1100" i="11"/>
  <c r="W1099" i="11"/>
  <c r="V1099" i="11"/>
  <c r="U1099" i="11"/>
  <c r="R1099" i="11"/>
  <c r="Q1099" i="11"/>
  <c r="P1099" i="11"/>
  <c r="O1099" i="11"/>
  <c r="W1098" i="11"/>
  <c r="V1098" i="11"/>
  <c r="U1098" i="11"/>
  <c r="R1098" i="11"/>
  <c r="Q1098" i="11"/>
  <c r="P1098" i="11"/>
  <c r="O1098" i="11"/>
  <c r="W1097" i="11"/>
  <c r="V1097" i="11"/>
  <c r="U1097" i="11"/>
  <c r="R1097" i="11"/>
  <c r="Q1097" i="11"/>
  <c r="P1097" i="11"/>
  <c r="O1097" i="11"/>
  <c r="W1096" i="11"/>
  <c r="V1096" i="11"/>
  <c r="U1096" i="11"/>
  <c r="R1096" i="11"/>
  <c r="Q1096" i="11"/>
  <c r="P1096" i="11"/>
  <c r="O1096" i="11"/>
  <c r="W1095" i="11"/>
  <c r="V1095" i="11"/>
  <c r="U1095" i="11"/>
  <c r="R1095" i="11"/>
  <c r="Q1095" i="11"/>
  <c r="P1095" i="11"/>
  <c r="O1095" i="11"/>
  <c r="W1094" i="11"/>
  <c r="V1094" i="11"/>
  <c r="U1094" i="11"/>
  <c r="R1094" i="11"/>
  <c r="Q1094" i="11"/>
  <c r="P1094" i="11"/>
  <c r="O1094" i="11"/>
  <c r="W1093" i="11"/>
  <c r="V1093" i="11"/>
  <c r="U1093" i="11"/>
  <c r="R1093" i="11"/>
  <c r="Q1093" i="11"/>
  <c r="P1093" i="11"/>
  <c r="O1093" i="11"/>
  <c r="W1092" i="11"/>
  <c r="V1092" i="11"/>
  <c r="U1092" i="11"/>
  <c r="R1092" i="11"/>
  <c r="Q1092" i="11"/>
  <c r="P1092" i="11"/>
  <c r="O1092" i="11"/>
  <c r="W1091" i="11"/>
  <c r="V1091" i="11"/>
  <c r="U1091" i="11"/>
  <c r="R1091" i="11"/>
  <c r="Q1091" i="11"/>
  <c r="P1091" i="11"/>
  <c r="O1091" i="11"/>
  <c r="W1090" i="11"/>
  <c r="V1090" i="11"/>
  <c r="U1090" i="11"/>
  <c r="R1090" i="11"/>
  <c r="Q1090" i="11"/>
  <c r="P1090" i="11"/>
  <c r="O1090" i="11"/>
  <c r="W1089" i="11"/>
  <c r="V1089" i="11"/>
  <c r="U1089" i="11"/>
  <c r="R1089" i="11"/>
  <c r="Q1089" i="11"/>
  <c r="P1089" i="11"/>
  <c r="O1089" i="11"/>
  <c r="W1088" i="11"/>
  <c r="V1088" i="11"/>
  <c r="U1088" i="11"/>
  <c r="R1088" i="11"/>
  <c r="Q1088" i="11"/>
  <c r="P1088" i="11"/>
  <c r="O1088" i="11"/>
  <c r="W1087" i="11"/>
  <c r="V1087" i="11"/>
  <c r="U1087" i="11"/>
  <c r="R1087" i="11"/>
  <c r="Q1087" i="11"/>
  <c r="P1087" i="11"/>
  <c r="O1087" i="11"/>
  <c r="W1086" i="11"/>
  <c r="V1086" i="11"/>
  <c r="U1086" i="11"/>
  <c r="R1086" i="11"/>
  <c r="Q1086" i="11"/>
  <c r="P1086" i="11"/>
  <c r="O1086" i="11"/>
  <c r="W1085" i="11"/>
  <c r="V1085" i="11"/>
  <c r="U1085" i="11"/>
  <c r="R1085" i="11"/>
  <c r="Q1085" i="11"/>
  <c r="P1085" i="11"/>
  <c r="O1085" i="11"/>
  <c r="W1084" i="11"/>
  <c r="V1084" i="11"/>
  <c r="U1084" i="11"/>
  <c r="R1084" i="11"/>
  <c r="Q1084" i="11"/>
  <c r="P1084" i="11"/>
  <c r="O1084" i="11"/>
  <c r="W1083" i="11"/>
  <c r="V1083" i="11"/>
  <c r="U1083" i="11"/>
  <c r="R1083" i="11"/>
  <c r="Q1083" i="11"/>
  <c r="P1083" i="11"/>
  <c r="O1083" i="11"/>
  <c r="W1082" i="11"/>
  <c r="V1082" i="11"/>
  <c r="U1082" i="11"/>
  <c r="R1082" i="11"/>
  <c r="Q1082" i="11"/>
  <c r="P1082" i="11"/>
  <c r="O1082" i="11"/>
  <c r="W1081" i="11"/>
  <c r="V1081" i="11"/>
  <c r="U1081" i="11"/>
  <c r="R1081" i="11"/>
  <c r="Q1081" i="11"/>
  <c r="P1081" i="11"/>
  <c r="O1081" i="11"/>
  <c r="W1080" i="11"/>
  <c r="V1080" i="11"/>
  <c r="U1080" i="11"/>
  <c r="R1080" i="11"/>
  <c r="Q1080" i="11"/>
  <c r="P1080" i="11"/>
  <c r="O1080" i="11"/>
  <c r="W1079" i="11"/>
  <c r="V1079" i="11"/>
  <c r="U1079" i="11"/>
  <c r="R1079" i="11"/>
  <c r="Q1079" i="11"/>
  <c r="P1079" i="11"/>
  <c r="O1079" i="11"/>
  <c r="W1078" i="11"/>
  <c r="V1078" i="11"/>
  <c r="U1078" i="11"/>
  <c r="R1078" i="11"/>
  <c r="Q1078" i="11"/>
  <c r="P1078" i="11"/>
  <c r="O1078" i="11"/>
  <c r="W1077" i="11"/>
  <c r="V1077" i="11"/>
  <c r="U1077" i="11"/>
  <c r="R1077" i="11"/>
  <c r="Q1077" i="11"/>
  <c r="P1077" i="11"/>
  <c r="O1077" i="11"/>
  <c r="W1076" i="11"/>
  <c r="V1076" i="11"/>
  <c r="U1076" i="11"/>
  <c r="R1076" i="11"/>
  <c r="Q1076" i="11"/>
  <c r="P1076" i="11"/>
  <c r="O1076" i="11"/>
  <c r="W1075" i="11"/>
  <c r="V1075" i="11"/>
  <c r="U1075" i="11"/>
  <c r="R1075" i="11"/>
  <c r="Q1075" i="11"/>
  <c r="P1075" i="11"/>
  <c r="O1075" i="11"/>
  <c r="W1074" i="11"/>
  <c r="V1074" i="11"/>
  <c r="U1074" i="11"/>
  <c r="R1074" i="11"/>
  <c r="Q1074" i="11"/>
  <c r="P1074" i="11"/>
  <c r="O1074" i="11"/>
  <c r="W1073" i="11"/>
  <c r="V1073" i="11"/>
  <c r="U1073" i="11"/>
  <c r="R1073" i="11"/>
  <c r="Q1073" i="11"/>
  <c r="P1073" i="11"/>
  <c r="O1073" i="11"/>
  <c r="W1072" i="11"/>
  <c r="V1072" i="11"/>
  <c r="U1072" i="11"/>
  <c r="R1072" i="11"/>
  <c r="Q1072" i="11"/>
  <c r="P1072" i="11"/>
  <c r="O1072" i="11"/>
  <c r="W1071" i="11"/>
  <c r="V1071" i="11"/>
  <c r="U1071" i="11"/>
  <c r="R1071" i="11"/>
  <c r="Q1071" i="11"/>
  <c r="P1071" i="11"/>
  <c r="O1071" i="11"/>
  <c r="W1070" i="11"/>
  <c r="V1070" i="11"/>
  <c r="U1070" i="11"/>
  <c r="R1070" i="11"/>
  <c r="Q1070" i="11"/>
  <c r="P1070" i="11"/>
  <c r="O1070" i="11"/>
  <c r="W1069" i="11"/>
  <c r="V1069" i="11"/>
  <c r="U1069" i="11"/>
  <c r="R1069" i="11"/>
  <c r="Q1069" i="11"/>
  <c r="P1069" i="11"/>
  <c r="O1069" i="11"/>
  <c r="W1068" i="11"/>
  <c r="V1068" i="11"/>
  <c r="U1068" i="11"/>
  <c r="R1068" i="11"/>
  <c r="Q1068" i="11"/>
  <c r="P1068" i="11"/>
  <c r="O1068" i="11"/>
  <c r="W1067" i="11"/>
  <c r="V1067" i="11"/>
  <c r="U1067" i="11"/>
  <c r="R1067" i="11"/>
  <c r="Q1067" i="11"/>
  <c r="P1067" i="11"/>
  <c r="O1067" i="11"/>
  <c r="W1066" i="11"/>
  <c r="V1066" i="11"/>
  <c r="U1066" i="11"/>
  <c r="R1066" i="11"/>
  <c r="Q1066" i="11"/>
  <c r="P1066" i="11"/>
  <c r="O1066" i="11"/>
  <c r="W1065" i="11"/>
  <c r="V1065" i="11"/>
  <c r="U1065" i="11"/>
  <c r="R1065" i="11"/>
  <c r="Q1065" i="11"/>
  <c r="P1065" i="11"/>
  <c r="O1065" i="11"/>
  <c r="W1064" i="11"/>
  <c r="V1064" i="11"/>
  <c r="U1064" i="11"/>
  <c r="R1064" i="11"/>
  <c r="Q1064" i="11"/>
  <c r="P1064" i="11"/>
  <c r="O1064" i="11"/>
  <c r="W1063" i="11"/>
  <c r="V1063" i="11"/>
  <c r="U1063" i="11"/>
  <c r="R1063" i="11"/>
  <c r="Q1063" i="11"/>
  <c r="P1063" i="11"/>
  <c r="O1063" i="11"/>
  <c r="W1062" i="11"/>
  <c r="V1062" i="11"/>
  <c r="U1062" i="11"/>
  <c r="R1062" i="11"/>
  <c r="Q1062" i="11"/>
  <c r="P1062" i="11"/>
  <c r="O1062" i="11"/>
  <c r="W1061" i="11"/>
  <c r="V1061" i="11"/>
  <c r="U1061" i="11"/>
  <c r="R1061" i="11"/>
  <c r="Q1061" i="11"/>
  <c r="P1061" i="11"/>
  <c r="O1061" i="11"/>
  <c r="W1060" i="11"/>
  <c r="V1060" i="11"/>
  <c r="U1060" i="11"/>
  <c r="R1060" i="11"/>
  <c r="Q1060" i="11"/>
  <c r="P1060" i="11"/>
  <c r="O1060" i="11"/>
  <c r="W1059" i="11"/>
  <c r="V1059" i="11"/>
  <c r="U1059" i="11"/>
  <c r="R1059" i="11"/>
  <c r="Q1059" i="11"/>
  <c r="P1059" i="11"/>
  <c r="O1059" i="11"/>
  <c r="W1058" i="11"/>
  <c r="V1058" i="11"/>
  <c r="U1058" i="11"/>
  <c r="R1058" i="11"/>
  <c r="Q1058" i="11"/>
  <c r="P1058" i="11"/>
  <c r="O1058" i="11"/>
  <c r="W1057" i="11"/>
  <c r="V1057" i="11"/>
  <c r="U1057" i="11"/>
  <c r="R1057" i="11"/>
  <c r="Q1057" i="11"/>
  <c r="P1057" i="11"/>
  <c r="O1057" i="11"/>
  <c r="W1056" i="11"/>
  <c r="V1056" i="11"/>
  <c r="U1056" i="11"/>
  <c r="R1056" i="11"/>
  <c r="Q1056" i="11"/>
  <c r="P1056" i="11"/>
  <c r="O1056" i="11"/>
  <c r="W1055" i="11"/>
  <c r="V1055" i="11"/>
  <c r="U1055" i="11"/>
  <c r="R1055" i="11"/>
  <c r="Q1055" i="11"/>
  <c r="P1055" i="11"/>
  <c r="O1055" i="11"/>
  <c r="W1054" i="11"/>
  <c r="V1054" i="11"/>
  <c r="U1054" i="11"/>
  <c r="R1054" i="11"/>
  <c r="Q1054" i="11"/>
  <c r="P1054" i="11"/>
  <c r="O1054" i="11"/>
  <c r="W1053" i="11"/>
  <c r="V1053" i="11"/>
  <c r="U1053" i="11"/>
  <c r="R1053" i="11"/>
  <c r="Q1053" i="11"/>
  <c r="P1053" i="11"/>
  <c r="O1053" i="11"/>
  <c r="W1052" i="11"/>
  <c r="V1052" i="11"/>
  <c r="U1052" i="11"/>
  <c r="R1052" i="11"/>
  <c r="Q1052" i="11"/>
  <c r="P1052" i="11"/>
  <c r="O1052" i="11"/>
  <c r="W1051" i="11"/>
  <c r="V1051" i="11"/>
  <c r="U1051" i="11"/>
  <c r="R1051" i="11"/>
  <c r="Q1051" i="11"/>
  <c r="P1051" i="11"/>
  <c r="O1051" i="11"/>
  <c r="W1050" i="11"/>
  <c r="V1050" i="11"/>
  <c r="U1050" i="11"/>
  <c r="R1050" i="11"/>
  <c r="Q1050" i="11"/>
  <c r="P1050" i="11"/>
  <c r="O1050" i="11"/>
  <c r="W1049" i="11"/>
  <c r="V1049" i="11"/>
  <c r="U1049" i="11"/>
  <c r="R1049" i="11"/>
  <c r="Q1049" i="11"/>
  <c r="P1049" i="11"/>
  <c r="O1049" i="11"/>
  <c r="W1048" i="11"/>
  <c r="V1048" i="11"/>
  <c r="U1048" i="11"/>
  <c r="R1048" i="11"/>
  <c r="Q1048" i="11"/>
  <c r="P1048" i="11"/>
  <c r="O1048" i="11"/>
  <c r="W1047" i="11"/>
  <c r="V1047" i="11"/>
  <c r="U1047" i="11"/>
  <c r="R1047" i="11"/>
  <c r="Q1047" i="11"/>
  <c r="P1047" i="11"/>
  <c r="O1047" i="11"/>
  <c r="W1046" i="11"/>
  <c r="V1046" i="11"/>
  <c r="U1046" i="11"/>
  <c r="R1046" i="11"/>
  <c r="Q1046" i="11"/>
  <c r="P1046" i="11"/>
  <c r="O1046" i="11"/>
  <c r="W1045" i="11"/>
  <c r="V1045" i="11"/>
  <c r="U1045" i="11"/>
  <c r="R1045" i="11"/>
  <c r="Q1045" i="11"/>
  <c r="P1045" i="11"/>
  <c r="O1045" i="11"/>
  <c r="W1044" i="11"/>
  <c r="V1044" i="11"/>
  <c r="U1044" i="11"/>
  <c r="R1044" i="11"/>
  <c r="Q1044" i="11"/>
  <c r="P1044" i="11"/>
  <c r="O1044" i="11"/>
  <c r="W1043" i="11"/>
  <c r="V1043" i="11"/>
  <c r="U1043" i="11"/>
  <c r="R1043" i="11"/>
  <c r="Q1043" i="11"/>
  <c r="P1043" i="11"/>
  <c r="O1043" i="11"/>
  <c r="W1042" i="11"/>
  <c r="V1042" i="11"/>
  <c r="U1042" i="11"/>
  <c r="R1042" i="11"/>
  <c r="Q1042" i="11"/>
  <c r="P1042" i="11"/>
  <c r="O1042" i="11"/>
  <c r="W1041" i="11"/>
  <c r="V1041" i="11"/>
  <c r="U1041" i="11"/>
  <c r="R1041" i="11"/>
  <c r="Q1041" i="11"/>
  <c r="P1041" i="11"/>
  <c r="O1041" i="11"/>
  <c r="W1040" i="11"/>
  <c r="V1040" i="11"/>
  <c r="U1040" i="11"/>
  <c r="R1040" i="11"/>
  <c r="Q1040" i="11"/>
  <c r="P1040" i="11"/>
  <c r="O1040" i="11"/>
  <c r="W1039" i="11"/>
  <c r="V1039" i="11"/>
  <c r="U1039" i="11"/>
  <c r="R1039" i="11"/>
  <c r="Q1039" i="11"/>
  <c r="P1039" i="11"/>
  <c r="O1039" i="11"/>
  <c r="W1038" i="11"/>
  <c r="V1038" i="11"/>
  <c r="U1038" i="11"/>
  <c r="R1038" i="11"/>
  <c r="Q1038" i="11"/>
  <c r="P1038" i="11"/>
  <c r="O1038" i="11"/>
  <c r="W1037" i="11"/>
  <c r="V1037" i="11"/>
  <c r="U1037" i="11"/>
  <c r="R1037" i="11"/>
  <c r="Q1037" i="11"/>
  <c r="P1037" i="11"/>
  <c r="O1037" i="11"/>
  <c r="W1036" i="11"/>
  <c r="V1036" i="11"/>
  <c r="U1036" i="11"/>
  <c r="R1036" i="11"/>
  <c r="Q1036" i="11"/>
  <c r="P1036" i="11"/>
  <c r="O1036" i="11"/>
  <c r="W1035" i="11"/>
  <c r="V1035" i="11"/>
  <c r="U1035" i="11"/>
  <c r="R1035" i="11"/>
  <c r="Q1035" i="11"/>
  <c r="P1035" i="11"/>
  <c r="O1035" i="11"/>
  <c r="W1034" i="11"/>
  <c r="V1034" i="11"/>
  <c r="U1034" i="11"/>
  <c r="R1034" i="11"/>
  <c r="Q1034" i="11"/>
  <c r="P1034" i="11"/>
  <c r="O1034" i="11"/>
  <c r="W1033" i="11"/>
  <c r="V1033" i="11"/>
  <c r="U1033" i="11"/>
  <c r="R1033" i="11"/>
  <c r="Q1033" i="11"/>
  <c r="P1033" i="11"/>
  <c r="O1033" i="11"/>
  <c r="W1032" i="11"/>
  <c r="V1032" i="11"/>
  <c r="U1032" i="11"/>
  <c r="R1032" i="11"/>
  <c r="Q1032" i="11"/>
  <c r="P1032" i="11"/>
  <c r="O1032" i="11"/>
  <c r="W1031" i="11"/>
  <c r="V1031" i="11"/>
  <c r="U1031" i="11"/>
  <c r="R1031" i="11"/>
  <c r="Q1031" i="11"/>
  <c r="P1031" i="11"/>
  <c r="O1031" i="11"/>
  <c r="W1030" i="11"/>
  <c r="V1030" i="11"/>
  <c r="U1030" i="11"/>
  <c r="R1030" i="11"/>
  <c r="Q1030" i="11"/>
  <c r="P1030" i="11"/>
  <c r="O1030" i="11"/>
  <c r="W1029" i="11"/>
  <c r="V1029" i="11"/>
  <c r="U1029" i="11"/>
  <c r="R1029" i="11"/>
  <c r="Q1029" i="11"/>
  <c r="P1029" i="11"/>
  <c r="O1029" i="11"/>
  <c r="W1028" i="11"/>
  <c r="V1028" i="11"/>
  <c r="U1028" i="11"/>
  <c r="R1028" i="11"/>
  <c r="Q1028" i="11"/>
  <c r="P1028" i="11"/>
  <c r="O1028" i="11"/>
  <c r="W1027" i="11"/>
  <c r="V1027" i="11"/>
  <c r="U1027" i="11"/>
  <c r="R1027" i="11"/>
  <c r="Q1027" i="11"/>
  <c r="P1027" i="11"/>
  <c r="O1027" i="11"/>
  <c r="W1026" i="11"/>
  <c r="V1026" i="11"/>
  <c r="U1026" i="11"/>
  <c r="R1026" i="11"/>
  <c r="Q1026" i="11"/>
  <c r="P1026" i="11"/>
  <c r="O1026" i="11"/>
  <c r="W1025" i="11"/>
  <c r="V1025" i="11"/>
  <c r="U1025" i="11"/>
  <c r="R1025" i="11"/>
  <c r="Q1025" i="11"/>
  <c r="P1025" i="11"/>
  <c r="O1025" i="11"/>
  <c r="W1024" i="11"/>
  <c r="V1024" i="11"/>
  <c r="U1024" i="11"/>
  <c r="R1024" i="11"/>
  <c r="Q1024" i="11"/>
  <c r="P1024" i="11"/>
  <c r="O1024" i="11"/>
  <c r="W1023" i="11"/>
  <c r="V1023" i="11"/>
  <c r="U1023" i="11"/>
  <c r="R1023" i="11"/>
  <c r="Q1023" i="11"/>
  <c r="P1023" i="11"/>
  <c r="O1023" i="11"/>
  <c r="W1022" i="11"/>
  <c r="V1022" i="11"/>
  <c r="U1022" i="11"/>
  <c r="R1022" i="11"/>
  <c r="Q1022" i="11"/>
  <c r="P1022" i="11"/>
  <c r="O1022" i="11"/>
  <c r="W1021" i="11"/>
  <c r="V1021" i="11"/>
  <c r="U1021" i="11"/>
  <c r="R1021" i="11"/>
  <c r="Q1021" i="11"/>
  <c r="P1021" i="11"/>
  <c r="O1021" i="11"/>
  <c r="W1020" i="11"/>
  <c r="V1020" i="11"/>
  <c r="U1020" i="11"/>
  <c r="R1020" i="11"/>
  <c r="Q1020" i="11"/>
  <c r="P1020" i="11"/>
  <c r="O1020" i="11"/>
  <c r="W1019" i="11"/>
  <c r="V1019" i="11"/>
  <c r="U1019" i="11"/>
  <c r="R1019" i="11"/>
  <c r="Q1019" i="11"/>
  <c r="P1019" i="11"/>
  <c r="O1019" i="11"/>
  <c r="W1018" i="11"/>
  <c r="V1018" i="11"/>
  <c r="U1018" i="11"/>
  <c r="R1018" i="11"/>
  <c r="Q1018" i="11"/>
  <c r="P1018" i="11"/>
  <c r="O1018" i="11"/>
  <c r="W1017" i="11"/>
  <c r="V1017" i="11"/>
  <c r="U1017" i="11"/>
  <c r="R1017" i="11"/>
  <c r="Q1017" i="11"/>
  <c r="P1017" i="11"/>
  <c r="O1017" i="11"/>
  <c r="W1016" i="11"/>
  <c r="V1016" i="11"/>
  <c r="U1016" i="11"/>
  <c r="R1016" i="11"/>
  <c r="Q1016" i="11"/>
  <c r="P1016" i="11"/>
  <c r="O1016" i="11"/>
  <c r="W1015" i="11"/>
  <c r="V1015" i="11"/>
  <c r="U1015" i="11"/>
  <c r="R1015" i="11"/>
  <c r="Q1015" i="11"/>
  <c r="P1015" i="11"/>
  <c r="O1015" i="11"/>
  <c r="W1014" i="11"/>
  <c r="V1014" i="11"/>
  <c r="U1014" i="11"/>
  <c r="R1014" i="11"/>
  <c r="Q1014" i="11"/>
  <c r="P1014" i="11"/>
  <c r="O1014" i="11"/>
  <c r="W1013" i="11"/>
  <c r="V1013" i="11"/>
  <c r="U1013" i="11"/>
  <c r="R1013" i="11"/>
  <c r="Q1013" i="11"/>
  <c r="P1013" i="11"/>
  <c r="O1013" i="11"/>
  <c r="W1012" i="11"/>
  <c r="V1012" i="11"/>
  <c r="U1012" i="11"/>
  <c r="R1012" i="11"/>
  <c r="Q1012" i="11"/>
  <c r="P1012" i="11"/>
  <c r="O1012" i="11"/>
  <c r="W1011" i="11"/>
  <c r="V1011" i="11"/>
  <c r="U1011" i="11"/>
  <c r="R1011" i="11"/>
  <c r="Q1011" i="11"/>
  <c r="P1011" i="11"/>
  <c r="O1011" i="11"/>
  <c r="W1010" i="11"/>
  <c r="V1010" i="11"/>
  <c r="U1010" i="11"/>
  <c r="R1010" i="11"/>
  <c r="Q1010" i="11"/>
  <c r="P1010" i="11"/>
  <c r="O1010" i="11"/>
  <c r="W1009" i="11"/>
  <c r="V1009" i="11"/>
  <c r="U1009" i="11"/>
  <c r="R1009" i="11"/>
  <c r="Q1009" i="11"/>
  <c r="P1009" i="11"/>
  <c r="O1009" i="11"/>
  <c r="W1008" i="11"/>
  <c r="V1008" i="11"/>
  <c r="U1008" i="11"/>
  <c r="R1008" i="11"/>
  <c r="Q1008" i="11"/>
  <c r="P1008" i="11"/>
  <c r="O1008" i="11"/>
  <c r="W1007" i="11"/>
  <c r="V1007" i="11"/>
  <c r="U1007" i="11"/>
  <c r="R1007" i="11"/>
  <c r="Q1007" i="11"/>
  <c r="P1007" i="11"/>
  <c r="O1007" i="11"/>
  <c r="W1006" i="11"/>
  <c r="V1006" i="11"/>
  <c r="U1006" i="11"/>
  <c r="R1006" i="11"/>
  <c r="Q1006" i="11"/>
  <c r="P1006" i="11"/>
  <c r="O1006" i="11"/>
  <c r="W1005" i="11"/>
  <c r="V1005" i="11"/>
  <c r="U1005" i="11"/>
  <c r="R1005" i="11"/>
  <c r="Q1005" i="11"/>
  <c r="P1005" i="11"/>
  <c r="O1005" i="11"/>
  <c r="W1004" i="11"/>
  <c r="V1004" i="11"/>
  <c r="U1004" i="11"/>
  <c r="R1004" i="11"/>
  <c r="Q1004" i="11"/>
  <c r="P1004" i="11"/>
  <c r="O1004" i="11"/>
  <c r="W1003" i="11"/>
  <c r="V1003" i="11"/>
  <c r="U1003" i="11"/>
  <c r="R1003" i="11"/>
  <c r="Q1003" i="11"/>
  <c r="P1003" i="11"/>
  <c r="O1003" i="11"/>
  <c r="W1002" i="11"/>
  <c r="V1002" i="11"/>
  <c r="U1002" i="11"/>
  <c r="R1002" i="11"/>
  <c r="Q1002" i="11"/>
  <c r="P1002" i="11"/>
  <c r="O1002" i="11"/>
  <c r="W1001" i="11"/>
  <c r="V1001" i="11"/>
  <c r="U1001" i="11"/>
  <c r="R1001" i="11"/>
  <c r="Q1001" i="11"/>
  <c r="P1001" i="11"/>
  <c r="O1001" i="11"/>
  <c r="W1000" i="11"/>
  <c r="V1000" i="11"/>
  <c r="U1000" i="11"/>
  <c r="R1000" i="11"/>
  <c r="Q1000" i="11"/>
  <c r="P1000" i="11"/>
  <c r="O1000" i="11"/>
  <c r="W999" i="11"/>
  <c r="V999" i="11"/>
  <c r="U999" i="11"/>
  <c r="R999" i="11"/>
  <c r="Q999" i="11"/>
  <c r="P999" i="11"/>
  <c r="O999" i="11"/>
  <c r="W998" i="11"/>
  <c r="V998" i="11"/>
  <c r="U998" i="11"/>
  <c r="R998" i="11"/>
  <c r="Q998" i="11"/>
  <c r="P998" i="11"/>
  <c r="O998" i="11"/>
  <c r="W997" i="11"/>
  <c r="V997" i="11"/>
  <c r="U997" i="11"/>
  <c r="R997" i="11"/>
  <c r="Q997" i="11"/>
  <c r="P997" i="11"/>
  <c r="O997" i="11"/>
  <c r="W996" i="11"/>
  <c r="V996" i="11"/>
  <c r="U996" i="11"/>
  <c r="R996" i="11"/>
  <c r="Q996" i="11"/>
  <c r="P996" i="11"/>
  <c r="O996" i="11"/>
  <c r="W995" i="11"/>
  <c r="V995" i="11"/>
  <c r="U995" i="11"/>
  <c r="R995" i="11"/>
  <c r="Q995" i="11"/>
  <c r="P995" i="11"/>
  <c r="O995" i="11"/>
  <c r="W994" i="11"/>
  <c r="V994" i="11"/>
  <c r="U994" i="11"/>
  <c r="R994" i="11"/>
  <c r="Q994" i="11"/>
  <c r="P994" i="11"/>
  <c r="O994" i="11"/>
  <c r="W993" i="11"/>
  <c r="V993" i="11"/>
  <c r="U993" i="11"/>
  <c r="R993" i="11"/>
  <c r="Q993" i="11"/>
  <c r="P993" i="11"/>
  <c r="O993" i="11"/>
  <c r="W992" i="11"/>
  <c r="V992" i="11"/>
  <c r="U992" i="11"/>
  <c r="R992" i="11"/>
  <c r="Q992" i="11"/>
  <c r="P992" i="11"/>
  <c r="O992" i="11"/>
  <c r="W991" i="11"/>
  <c r="V991" i="11"/>
  <c r="U991" i="11"/>
  <c r="R991" i="11"/>
  <c r="Q991" i="11"/>
  <c r="P991" i="11"/>
  <c r="O991" i="11"/>
  <c r="W990" i="11"/>
  <c r="V990" i="11"/>
  <c r="U990" i="11"/>
  <c r="R990" i="11"/>
  <c r="Q990" i="11"/>
  <c r="P990" i="11"/>
  <c r="O990" i="11"/>
  <c r="W989" i="11"/>
  <c r="V989" i="11"/>
  <c r="U989" i="11"/>
  <c r="R989" i="11"/>
  <c r="Q989" i="11"/>
  <c r="P989" i="11"/>
  <c r="O989" i="11"/>
  <c r="W988" i="11"/>
  <c r="V988" i="11"/>
  <c r="U988" i="11"/>
  <c r="R988" i="11"/>
  <c r="Q988" i="11"/>
  <c r="P988" i="11"/>
  <c r="O988" i="11"/>
  <c r="W987" i="11"/>
  <c r="V987" i="11"/>
  <c r="U987" i="11"/>
  <c r="R987" i="11"/>
  <c r="Q987" i="11"/>
  <c r="P987" i="11"/>
  <c r="O987" i="11"/>
  <c r="W986" i="11"/>
  <c r="V986" i="11"/>
  <c r="U986" i="11"/>
  <c r="R986" i="11"/>
  <c r="Q986" i="11"/>
  <c r="P986" i="11"/>
  <c r="O986" i="11"/>
  <c r="W985" i="11"/>
  <c r="V985" i="11"/>
  <c r="U985" i="11"/>
  <c r="R985" i="11"/>
  <c r="Q985" i="11"/>
  <c r="P985" i="11"/>
  <c r="O985" i="11"/>
  <c r="W984" i="11"/>
  <c r="V984" i="11"/>
  <c r="U984" i="11"/>
  <c r="R984" i="11"/>
  <c r="Q984" i="11"/>
  <c r="P984" i="11"/>
  <c r="O984" i="11"/>
  <c r="W983" i="11"/>
  <c r="V983" i="11"/>
  <c r="U983" i="11"/>
  <c r="R983" i="11"/>
  <c r="Q983" i="11"/>
  <c r="P983" i="11"/>
  <c r="O983" i="11"/>
  <c r="W982" i="11"/>
  <c r="V982" i="11"/>
  <c r="U982" i="11"/>
  <c r="R982" i="11"/>
  <c r="Q982" i="11"/>
  <c r="P982" i="11"/>
  <c r="O982" i="11"/>
  <c r="W981" i="11"/>
  <c r="V981" i="11"/>
  <c r="U981" i="11"/>
  <c r="R981" i="11"/>
  <c r="Q981" i="11"/>
  <c r="P981" i="11"/>
  <c r="O981" i="11"/>
  <c r="W980" i="11"/>
  <c r="V980" i="11"/>
  <c r="U980" i="11"/>
  <c r="R980" i="11"/>
  <c r="Q980" i="11"/>
  <c r="P980" i="11"/>
  <c r="O980" i="11"/>
  <c r="W979" i="11"/>
  <c r="V979" i="11"/>
  <c r="U979" i="11"/>
  <c r="R979" i="11"/>
  <c r="Q979" i="11"/>
  <c r="P979" i="11"/>
  <c r="O979" i="11"/>
  <c r="W978" i="11"/>
  <c r="V978" i="11"/>
  <c r="U978" i="11"/>
  <c r="R978" i="11"/>
  <c r="Q978" i="11"/>
  <c r="P978" i="11"/>
  <c r="O978" i="11"/>
  <c r="W977" i="11"/>
  <c r="V977" i="11"/>
  <c r="U977" i="11"/>
  <c r="R977" i="11"/>
  <c r="Q977" i="11"/>
  <c r="P977" i="11"/>
  <c r="O977" i="11"/>
  <c r="W976" i="11"/>
  <c r="V976" i="11"/>
  <c r="U976" i="11"/>
  <c r="R976" i="11"/>
  <c r="Q976" i="11"/>
  <c r="P976" i="11"/>
  <c r="O976" i="11"/>
  <c r="W975" i="11"/>
  <c r="V975" i="11"/>
  <c r="U975" i="11"/>
  <c r="R975" i="11"/>
  <c r="Q975" i="11"/>
  <c r="P975" i="11"/>
  <c r="O975" i="11"/>
  <c r="W974" i="11"/>
  <c r="V974" i="11"/>
  <c r="U974" i="11"/>
  <c r="R974" i="11"/>
  <c r="Q974" i="11"/>
  <c r="P974" i="11"/>
  <c r="O974" i="11"/>
  <c r="W973" i="11"/>
  <c r="V973" i="11"/>
  <c r="U973" i="11"/>
  <c r="R973" i="11"/>
  <c r="Q973" i="11"/>
  <c r="P973" i="11"/>
  <c r="O973" i="11"/>
  <c r="W972" i="11"/>
  <c r="V972" i="11"/>
  <c r="U972" i="11"/>
  <c r="R972" i="11"/>
  <c r="Q972" i="11"/>
  <c r="P972" i="11"/>
  <c r="O972" i="11"/>
  <c r="W971" i="11"/>
  <c r="V971" i="11"/>
  <c r="U971" i="11"/>
  <c r="R971" i="11"/>
  <c r="Q971" i="11"/>
  <c r="P971" i="11"/>
  <c r="O971" i="11"/>
  <c r="W970" i="11"/>
  <c r="V970" i="11"/>
  <c r="U970" i="11"/>
  <c r="R970" i="11"/>
  <c r="Q970" i="11"/>
  <c r="P970" i="11"/>
  <c r="O970" i="11"/>
  <c r="W969" i="11"/>
  <c r="V969" i="11"/>
  <c r="U969" i="11"/>
  <c r="R969" i="11"/>
  <c r="Q969" i="11"/>
  <c r="P969" i="11"/>
  <c r="O969" i="11"/>
  <c r="W968" i="11"/>
  <c r="V968" i="11"/>
  <c r="U968" i="11"/>
  <c r="R968" i="11"/>
  <c r="Q968" i="11"/>
  <c r="P968" i="11"/>
  <c r="O968" i="11"/>
  <c r="W967" i="11"/>
  <c r="V967" i="11"/>
  <c r="U967" i="11"/>
  <c r="R967" i="11"/>
  <c r="Q967" i="11"/>
  <c r="P967" i="11"/>
  <c r="O967" i="11"/>
  <c r="W966" i="11"/>
  <c r="V966" i="11"/>
  <c r="U966" i="11"/>
  <c r="R966" i="11"/>
  <c r="Q966" i="11"/>
  <c r="P966" i="11"/>
  <c r="O966" i="11"/>
  <c r="W965" i="11"/>
  <c r="V965" i="11"/>
  <c r="U965" i="11"/>
  <c r="R965" i="11"/>
  <c r="Q965" i="11"/>
  <c r="P965" i="11"/>
  <c r="O965" i="11"/>
  <c r="W964" i="11"/>
  <c r="V964" i="11"/>
  <c r="U964" i="11"/>
  <c r="R964" i="11"/>
  <c r="Q964" i="11"/>
  <c r="P964" i="11"/>
  <c r="O964" i="11"/>
  <c r="W963" i="11"/>
  <c r="V963" i="11"/>
  <c r="U963" i="11"/>
  <c r="R963" i="11"/>
  <c r="Q963" i="11"/>
  <c r="P963" i="11"/>
  <c r="O963" i="11"/>
  <c r="W962" i="11"/>
  <c r="V962" i="11"/>
  <c r="U962" i="11"/>
  <c r="R962" i="11"/>
  <c r="Q962" i="11"/>
  <c r="P962" i="11"/>
  <c r="O962" i="11"/>
  <c r="W961" i="11"/>
  <c r="V961" i="11"/>
  <c r="U961" i="11"/>
  <c r="R961" i="11"/>
  <c r="Q961" i="11"/>
  <c r="P961" i="11"/>
  <c r="O961" i="11"/>
  <c r="W960" i="11"/>
  <c r="V960" i="11"/>
  <c r="U960" i="11"/>
  <c r="R960" i="11"/>
  <c r="Q960" i="11"/>
  <c r="P960" i="11"/>
  <c r="O960" i="11"/>
  <c r="W959" i="11"/>
  <c r="V959" i="11"/>
  <c r="U959" i="11"/>
  <c r="R959" i="11"/>
  <c r="Q959" i="11"/>
  <c r="P959" i="11"/>
  <c r="O959" i="11"/>
  <c r="W958" i="11"/>
  <c r="V958" i="11"/>
  <c r="U958" i="11"/>
  <c r="R958" i="11"/>
  <c r="Q958" i="11"/>
  <c r="P958" i="11"/>
  <c r="O958" i="11"/>
  <c r="W957" i="11"/>
  <c r="V957" i="11"/>
  <c r="U957" i="11"/>
  <c r="R957" i="11"/>
  <c r="Q957" i="11"/>
  <c r="P957" i="11"/>
  <c r="O957" i="11"/>
  <c r="W956" i="11"/>
  <c r="V956" i="11"/>
  <c r="U956" i="11"/>
  <c r="R956" i="11"/>
  <c r="Q956" i="11"/>
  <c r="P956" i="11"/>
  <c r="O956" i="11"/>
  <c r="W955" i="11"/>
  <c r="V955" i="11"/>
  <c r="U955" i="11"/>
  <c r="R955" i="11"/>
  <c r="Q955" i="11"/>
  <c r="P955" i="11"/>
  <c r="O955" i="11"/>
  <c r="W954" i="11"/>
  <c r="V954" i="11"/>
  <c r="U954" i="11"/>
  <c r="R954" i="11"/>
  <c r="Q954" i="11"/>
  <c r="P954" i="11"/>
  <c r="O954" i="11"/>
  <c r="W953" i="11"/>
  <c r="V953" i="11"/>
  <c r="U953" i="11"/>
  <c r="R953" i="11"/>
  <c r="Q953" i="11"/>
  <c r="P953" i="11"/>
  <c r="O953" i="11"/>
  <c r="W952" i="11"/>
  <c r="V952" i="11"/>
  <c r="U952" i="11"/>
  <c r="R952" i="11"/>
  <c r="Q952" i="11"/>
  <c r="P952" i="11"/>
  <c r="O952" i="11"/>
  <c r="W951" i="11"/>
  <c r="V951" i="11"/>
  <c r="U951" i="11"/>
  <c r="R951" i="11"/>
  <c r="Q951" i="11"/>
  <c r="P951" i="11"/>
  <c r="O951" i="11"/>
  <c r="W950" i="11"/>
  <c r="V950" i="11"/>
  <c r="U950" i="11"/>
  <c r="R950" i="11"/>
  <c r="Q950" i="11"/>
  <c r="P950" i="11"/>
  <c r="O950" i="11"/>
  <c r="W949" i="11"/>
  <c r="V949" i="11"/>
  <c r="U949" i="11"/>
  <c r="R949" i="11"/>
  <c r="Q949" i="11"/>
  <c r="P949" i="11"/>
  <c r="O949" i="11"/>
  <c r="W948" i="11"/>
  <c r="V948" i="11"/>
  <c r="U948" i="11"/>
  <c r="R948" i="11"/>
  <c r="Q948" i="11"/>
  <c r="P948" i="11"/>
  <c r="O948" i="11"/>
  <c r="W947" i="11"/>
  <c r="V947" i="11"/>
  <c r="U947" i="11"/>
  <c r="R947" i="11"/>
  <c r="Q947" i="11"/>
  <c r="P947" i="11"/>
  <c r="O947" i="11"/>
  <c r="W946" i="11"/>
  <c r="V946" i="11"/>
  <c r="U946" i="11"/>
  <c r="R946" i="11"/>
  <c r="Q946" i="11"/>
  <c r="P946" i="11"/>
  <c r="O946" i="11"/>
  <c r="W945" i="11"/>
  <c r="V945" i="11"/>
  <c r="U945" i="11"/>
  <c r="R945" i="11"/>
  <c r="Q945" i="11"/>
  <c r="P945" i="11"/>
  <c r="O945" i="11"/>
  <c r="W944" i="11"/>
  <c r="V944" i="11"/>
  <c r="U944" i="11"/>
  <c r="R944" i="11"/>
  <c r="Q944" i="11"/>
  <c r="P944" i="11"/>
  <c r="O944" i="11"/>
  <c r="W943" i="11"/>
  <c r="V943" i="11"/>
  <c r="U943" i="11"/>
  <c r="R943" i="11"/>
  <c r="Q943" i="11"/>
  <c r="P943" i="11"/>
  <c r="O943" i="11"/>
  <c r="W942" i="11"/>
  <c r="V942" i="11"/>
  <c r="U942" i="11"/>
  <c r="R942" i="11"/>
  <c r="Q942" i="11"/>
  <c r="P942" i="11"/>
  <c r="O942" i="11"/>
  <c r="W941" i="11"/>
  <c r="V941" i="11"/>
  <c r="U941" i="11"/>
  <c r="R941" i="11"/>
  <c r="Q941" i="11"/>
  <c r="P941" i="11"/>
  <c r="O941" i="11"/>
  <c r="W940" i="11"/>
  <c r="V940" i="11"/>
  <c r="U940" i="11"/>
  <c r="R940" i="11"/>
  <c r="Q940" i="11"/>
  <c r="P940" i="11"/>
  <c r="O940" i="11"/>
  <c r="W939" i="11"/>
  <c r="V939" i="11"/>
  <c r="U939" i="11"/>
  <c r="R939" i="11"/>
  <c r="Q939" i="11"/>
  <c r="P939" i="11"/>
  <c r="O939" i="11"/>
  <c r="W938" i="11"/>
  <c r="V938" i="11"/>
  <c r="U938" i="11"/>
  <c r="R938" i="11"/>
  <c r="Q938" i="11"/>
  <c r="P938" i="11"/>
  <c r="O938" i="11"/>
  <c r="W937" i="11"/>
  <c r="V937" i="11"/>
  <c r="U937" i="11"/>
  <c r="R937" i="11"/>
  <c r="Q937" i="11"/>
  <c r="P937" i="11"/>
  <c r="O937" i="11"/>
  <c r="W936" i="11"/>
  <c r="V936" i="11"/>
  <c r="U936" i="11"/>
  <c r="R936" i="11"/>
  <c r="Q936" i="11"/>
  <c r="P936" i="11"/>
  <c r="O936" i="11"/>
  <c r="W935" i="11"/>
  <c r="V935" i="11"/>
  <c r="U935" i="11"/>
  <c r="R935" i="11"/>
  <c r="Q935" i="11"/>
  <c r="P935" i="11"/>
  <c r="O935" i="11"/>
  <c r="W934" i="11"/>
  <c r="V934" i="11"/>
  <c r="U934" i="11"/>
  <c r="R934" i="11"/>
  <c r="Q934" i="11"/>
  <c r="P934" i="11"/>
  <c r="O934" i="11"/>
  <c r="W933" i="11"/>
  <c r="V933" i="11"/>
  <c r="U933" i="11"/>
  <c r="R933" i="11"/>
  <c r="Q933" i="11"/>
  <c r="P933" i="11"/>
  <c r="O933" i="11"/>
  <c r="W932" i="11"/>
  <c r="V932" i="11"/>
  <c r="U932" i="11"/>
  <c r="R932" i="11"/>
  <c r="Q932" i="11"/>
  <c r="P932" i="11"/>
  <c r="O932" i="11"/>
  <c r="W931" i="11"/>
  <c r="V931" i="11"/>
  <c r="U931" i="11"/>
  <c r="R931" i="11"/>
  <c r="Q931" i="11"/>
  <c r="P931" i="11"/>
  <c r="O931" i="11"/>
  <c r="W930" i="11"/>
  <c r="V930" i="11"/>
  <c r="U930" i="11"/>
  <c r="R930" i="11"/>
  <c r="Q930" i="11"/>
  <c r="P930" i="11"/>
  <c r="O930" i="11"/>
  <c r="W929" i="11"/>
  <c r="V929" i="11"/>
  <c r="U929" i="11"/>
  <c r="R929" i="11"/>
  <c r="Q929" i="11"/>
  <c r="P929" i="11"/>
  <c r="O929" i="11"/>
  <c r="W928" i="11"/>
  <c r="V928" i="11"/>
  <c r="U928" i="11"/>
  <c r="R928" i="11"/>
  <c r="Q928" i="11"/>
  <c r="P928" i="11"/>
  <c r="O928" i="11"/>
  <c r="W927" i="11"/>
  <c r="V927" i="11"/>
  <c r="U927" i="11"/>
  <c r="R927" i="11"/>
  <c r="Q927" i="11"/>
  <c r="P927" i="11"/>
  <c r="O927" i="11"/>
  <c r="W926" i="11"/>
  <c r="V926" i="11"/>
  <c r="U926" i="11"/>
  <c r="R926" i="11"/>
  <c r="Q926" i="11"/>
  <c r="P926" i="11"/>
  <c r="O926" i="11"/>
  <c r="W925" i="11"/>
  <c r="V925" i="11"/>
  <c r="U925" i="11"/>
  <c r="R925" i="11"/>
  <c r="Q925" i="11"/>
  <c r="P925" i="11"/>
  <c r="O925" i="11"/>
  <c r="W924" i="11"/>
  <c r="V924" i="11"/>
  <c r="U924" i="11"/>
  <c r="R924" i="11"/>
  <c r="Q924" i="11"/>
  <c r="P924" i="11"/>
  <c r="O924" i="11"/>
  <c r="W923" i="11"/>
  <c r="V923" i="11"/>
  <c r="U923" i="11"/>
  <c r="R923" i="11"/>
  <c r="Q923" i="11"/>
  <c r="P923" i="11"/>
  <c r="O923" i="11"/>
  <c r="W922" i="11"/>
  <c r="V922" i="11"/>
  <c r="U922" i="11"/>
  <c r="R922" i="11"/>
  <c r="Q922" i="11"/>
  <c r="P922" i="11"/>
  <c r="O922" i="11"/>
  <c r="W921" i="11"/>
  <c r="V921" i="11"/>
  <c r="U921" i="11"/>
  <c r="R921" i="11"/>
  <c r="Q921" i="11"/>
  <c r="P921" i="11"/>
  <c r="O921" i="11"/>
  <c r="W920" i="11"/>
  <c r="V920" i="11"/>
  <c r="U920" i="11"/>
  <c r="R920" i="11"/>
  <c r="Q920" i="11"/>
  <c r="P920" i="11"/>
  <c r="O920" i="11"/>
  <c r="W919" i="11"/>
  <c r="V919" i="11"/>
  <c r="U919" i="11"/>
  <c r="R919" i="11"/>
  <c r="Q919" i="11"/>
  <c r="P919" i="11"/>
  <c r="O919" i="11"/>
  <c r="W918" i="11"/>
  <c r="V918" i="11"/>
  <c r="U918" i="11"/>
  <c r="R918" i="11"/>
  <c r="Q918" i="11"/>
  <c r="P918" i="11"/>
  <c r="O918" i="11"/>
  <c r="W917" i="11"/>
  <c r="V917" i="11"/>
  <c r="U917" i="11"/>
  <c r="R917" i="11"/>
  <c r="Q917" i="11"/>
  <c r="P917" i="11"/>
  <c r="O917" i="11"/>
  <c r="W916" i="11"/>
  <c r="V916" i="11"/>
  <c r="U916" i="11"/>
  <c r="R916" i="11"/>
  <c r="Q916" i="11"/>
  <c r="P916" i="11"/>
  <c r="O916" i="11"/>
  <c r="W915" i="11"/>
  <c r="V915" i="11"/>
  <c r="U915" i="11"/>
  <c r="R915" i="11"/>
  <c r="Q915" i="11"/>
  <c r="P915" i="11"/>
  <c r="O915" i="11"/>
  <c r="W914" i="11"/>
  <c r="V914" i="11"/>
  <c r="U914" i="11"/>
  <c r="R914" i="11"/>
  <c r="Q914" i="11"/>
  <c r="P914" i="11"/>
  <c r="O914" i="11"/>
  <c r="W913" i="11"/>
  <c r="V913" i="11"/>
  <c r="U913" i="11"/>
  <c r="R913" i="11"/>
  <c r="Q913" i="11"/>
  <c r="P913" i="11"/>
  <c r="O913" i="11"/>
  <c r="W912" i="11"/>
  <c r="V912" i="11"/>
  <c r="U912" i="11"/>
  <c r="R912" i="11"/>
  <c r="Q912" i="11"/>
  <c r="P912" i="11"/>
  <c r="O912" i="11"/>
  <c r="W911" i="11"/>
  <c r="V911" i="11"/>
  <c r="U911" i="11"/>
  <c r="R911" i="11"/>
  <c r="Q911" i="11"/>
  <c r="P911" i="11"/>
  <c r="O911" i="11"/>
  <c r="W910" i="11"/>
  <c r="V910" i="11"/>
  <c r="U910" i="11"/>
  <c r="R910" i="11"/>
  <c r="Q910" i="11"/>
  <c r="P910" i="11"/>
  <c r="O910" i="11"/>
  <c r="W909" i="11"/>
  <c r="V909" i="11"/>
  <c r="U909" i="11"/>
  <c r="R909" i="11"/>
  <c r="Q909" i="11"/>
  <c r="P909" i="11"/>
  <c r="O909" i="11"/>
  <c r="W908" i="11"/>
  <c r="V908" i="11"/>
  <c r="U908" i="11"/>
  <c r="R908" i="11"/>
  <c r="Q908" i="11"/>
  <c r="P908" i="11"/>
  <c r="O908" i="11"/>
  <c r="W907" i="11"/>
  <c r="V907" i="11"/>
  <c r="U907" i="11"/>
  <c r="R907" i="11"/>
  <c r="Q907" i="11"/>
  <c r="P907" i="11"/>
  <c r="O907" i="11"/>
  <c r="W906" i="11"/>
  <c r="V906" i="11"/>
  <c r="U906" i="11"/>
  <c r="R906" i="11"/>
  <c r="Q906" i="11"/>
  <c r="P906" i="11"/>
  <c r="O906" i="11"/>
  <c r="W905" i="11"/>
  <c r="V905" i="11"/>
  <c r="U905" i="11"/>
  <c r="R905" i="11"/>
  <c r="Q905" i="11"/>
  <c r="P905" i="11"/>
  <c r="O905" i="11"/>
  <c r="W904" i="11"/>
  <c r="V904" i="11"/>
  <c r="U904" i="11"/>
  <c r="R904" i="11"/>
  <c r="Q904" i="11"/>
  <c r="P904" i="11"/>
  <c r="O904" i="11"/>
  <c r="W903" i="11"/>
  <c r="V903" i="11"/>
  <c r="U903" i="11"/>
  <c r="R903" i="11"/>
  <c r="Q903" i="11"/>
  <c r="P903" i="11"/>
  <c r="O903" i="11"/>
  <c r="W902" i="11"/>
  <c r="V902" i="11"/>
  <c r="U902" i="11"/>
  <c r="R902" i="11"/>
  <c r="Q902" i="11"/>
  <c r="P902" i="11"/>
  <c r="O902" i="11"/>
  <c r="W901" i="11"/>
  <c r="V901" i="11"/>
  <c r="U901" i="11"/>
  <c r="R901" i="11"/>
  <c r="Q901" i="11"/>
  <c r="P901" i="11"/>
  <c r="O901" i="11"/>
  <c r="W900" i="11"/>
  <c r="V900" i="11"/>
  <c r="U900" i="11"/>
  <c r="R900" i="11"/>
  <c r="Q900" i="11"/>
  <c r="P900" i="11"/>
  <c r="O900" i="11"/>
  <c r="W899" i="11"/>
  <c r="V899" i="11"/>
  <c r="U899" i="11"/>
  <c r="R899" i="11"/>
  <c r="Q899" i="11"/>
  <c r="P899" i="11"/>
  <c r="O899" i="11"/>
  <c r="W898" i="11"/>
  <c r="V898" i="11"/>
  <c r="U898" i="11"/>
  <c r="R898" i="11"/>
  <c r="Q898" i="11"/>
  <c r="P898" i="11"/>
  <c r="O898" i="11"/>
  <c r="W897" i="11"/>
  <c r="V897" i="11"/>
  <c r="U897" i="11"/>
  <c r="R897" i="11"/>
  <c r="Q897" i="11"/>
  <c r="P897" i="11"/>
  <c r="O897" i="11"/>
  <c r="W896" i="11"/>
  <c r="V896" i="11"/>
  <c r="U896" i="11"/>
  <c r="R896" i="11"/>
  <c r="Q896" i="11"/>
  <c r="P896" i="11"/>
  <c r="O896" i="11"/>
  <c r="W895" i="11"/>
  <c r="V895" i="11"/>
  <c r="U895" i="11"/>
  <c r="R895" i="11"/>
  <c r="Q895" i="11"/>
  <c r="P895" i="11"/>
  <c r="O895" i="11"/>
  <c r="W894" i="11"/>
  <c r="V894" i="11"/>
  <c r="U894" i="11"/>
  <c r="R894" i="11"/>
  <c r="Q894" i="11"/>
  <c r="P894" i="11"/>
  <c r="O894" i="11"/>
  <c r="W893" i="11"/>
  <c r="V893" i="11"/>
  <c r="U893" i="11"/>
  <c r="R893" i="11"/>
  <c r="Q893" i="11"/>
  <c r="P893" i="11"/>
  <c r="O893" i="11"/>
  <c r="W892" i="11"/>
  <c r="V892" i="11"/>
  <c r="U892" i="11"/>
  <c r="R892" i="11"/>
  <c r="Q892" i="11"/>
  <c r="P892" i="11"/>
  <c r="O892" i="11"/>
  <c r="W891" i="11"/>
  <c r="V891" i="11"/>
  <c r="U891" i="11"/>
  <c r="R891" i="11"/>
  <c r="Q891" i="11"/>
  <c r="P891" i="11"/>
  <c r="O891" i="11"/>
  <c r="W890" i="11"/>
  <c r="V890" i="11"/>
  <c r="U890" i="11"/>
  <c r="R890" i="11"/>
  <c r="Q890" i="11"/>
  <c r="P890" i="11"/>
  <c r="O890" i="11"/>
  <c r="W889" i="11"/>
  <c r="V889" i="11"/>
  <c r="U889" i="11"/>
  <c r="R889" i="11"/>
  <c r="Q889" i="11"/>
  <c r="P889" i="11"/>
  <c r="O889" i="11"/>
  <c r="W888" i="11"/>
  <c r="V888" i="11"/>
  <c r="U888" i="11"/>
  <c r="R888" i="11"/>
  <c r="Q888" i="11"/>
  <c r="P888" i="11"/>
  <c r="O888" i="11"/>
  <c r="W887" i="11"/>
  <c r="V887" i="11"/>
  <c r="U887" i="11"/>
  <c r="R887" i="11"/>
  <c r="Q887" i="11"/>
  <c r="P887" i="11"/>
  <c r="O887" i="11"/>
  <c r="W886" i="11"/>
  <c r="V886" i="11"/>
  <c r="U886" i="11"/>
  <c r="R886" i="11"/>
  <c r="Q886" i="11"/>
  <c r="P886" i="11"/>
  <c r="O886" i="11"/>
  <c r="W885" i="11"/>
  <c r="V885" i="11"/>
  <c r="U885" i="11"/>
  <c r="R885" i="11"/>
  <c r="Q885" i="11"/>
  <c r="P885" i="11"/>
  <c r="O885" i="11"/>
  <c r="W884" i="11"/>
  <c r="V884" i="11"/>
  <c r="U884" i="11"/>
  <c r="R884" i="11"/>
  <c r="Q884" i="11"/>
  <c r="P884" i="11"/>
  <c r="O884" i="11"/>
  <c r="W883" i="11"/>
  <c r="V883" i="11"/>
  <c r="U883" i="11"/>
  <c r="R883" i="11"/>
  <c r="Q883" i="11"/>
  <c r="P883" i="11"/>
  <c r="O883" i="11"/>
  <c r="W882" i="11"/>
  <c r="V882" i="11"/>
  <c r="U882" i="11"/>
  <c r="R882" i="11"/>
  <c r="Q882" i="11"/>
  <c r="P882" i="11"/>
  <c r="O882" i="11"/>
  <c r="W881" i="11"/>
  <c r="V881" i="11"/>
  <c r="U881" i="11"/>
  <c r="R881" i="11"/>
  <c r="Q881" i="11"/>
  <c r="P881" i="11"/>
  <c r="O881" i="11"/>
  <c r="W880" i="11"/>
  <c r="V880" i="11"/>
  <c r="U880" i="11"/>
  <c r="R880" i="11"/>
  <c r="Q880" i="11"/>
  <c r="P880" i="11"/>
  <c r="O880" i="11"/>
  <c r="W879" i="11"/>
  <c r="V879" i="11"/>
  <c r="U879" i="11"/>
  <c r="R879" i="11"/>
  <c r="Q879" i="11"/>
  <c r="P879" i="11"/>
  <c r="O879" i="11"/>
  <c r="W878" i="11"/>
  <c r="V878" i="11"/>
  <c r="U878" i="11"/>
  <c r="R878" i="11"/>
  <c r="Q878" i="11"/>
  <c r="P878" i="11"/>
  <c r="O878" i="11"/>
  <c r="W877" i="11"/>
  <c r="V877" i="11"/>
  <c r="U877" i="11"/>
  <c r="R877" i="11"/>
  <c r="Q877" i="11"/>
  <c r="P877" i="11"/>
  <c r="O877" i="11"/>
  <c r="W876" i="11"/>
  <c r="V876" i="11"/>
  <c r="U876" i="11"/>
  <c r="R876" i="11"/>
  <c r="Q876" i="11"/>
  <c r="P876" i="11"/>
  <c r="O876" i="11"/>
  <c r="W875" i="11"/>
  <c r="V875" i="11"/>
  <c r="U875" i="11"/>
  <c r="R875" i="11"/>
  <c r="Q875" i="11"/>
  <c r="P875" i="11"/>
  <c r="O875" i="11"/>
  <c r="W874" i="11"/>
  <c r="V874" i="11"/>
  <c r="U874" i="11"/>
  <c r="R874" i="11"/>
  <c r="Q874" i="11"/>
  <c r="P874" i="11"/>
  <c r="O874" i="11"/>
  <c r="W873" i="11"/>
  <c r="V873" i="11"/>
  <c r="U873" i="11"/>
  <c r="R873" i="11"/>
  <c r="Q873" i="11"/>
  <c r="P873" i="11"/>
  <c r="O873" i="11"/>
  <c r="W872" i="11"/>
  <c r="V872" i="11"/>
  <c r="U872" i="11"/>
  <c r="R872" i="11"/>
  <c r="Q872" i="11"/>
  <c r="P872" i="11"/>
  <c r="O872" i="11"/>
  <c r="W871" i="11"/>
  <c r="V871" i="11"/>
  <c r="U871" i="11"/>
  <c r="R871" i="11"/>
  <c r="Q871" i="11"/>
  <c r="P871" i="11"/>
  <c r="O871" i="11"/>
  <c r="W870" i="11"/>
  <c r="V870" i="11"/>
  <c r="U870" i="11"/>
  <c r="R870" i="11"/>
  <c r="Q870" i="11"/>
  <c r="P870" i="11"/>
  <c r="O870" i="11"/>
  <c r="W869" i="11"/>
  <c r="V869" i="11"/>
  <c r="U869" i="11"/>
  <c r="R869" i="11"/>
  <c r="Q869" i="11"/>
  <c r="P869" i="11"/>
  <c r="O869" i="11"/>
  <c r="W868" i="11"/>
  <c r="V868" i="11"/>
  <c r="U868" i="11"/>
  <c r="R868" i="11"/>
  <c r="Q868" i="11"/>
  <c r="P868" i="11"/>
  <c r="O868" i="11"/>
  <c r="W867" i="11"/>
  <c r="V867" i="11"/>
  <c r="U867" i="11"/>
  <c r="R867" i="11"/>
  <c r="Q867" i="11"/>
  <c r="P867" i="11"/>
  <c r="O867" i="11"/>
  <c r="W866" i="11"/>
  <c r="V866" i="11"/>
  <c r="U866" i="11"/>
  <c r="R866" i="11"/>
  <c r="Q866" i="11"/>
  <c r="P866" i="11"/>
  <c r="O866" i="11"/>
  <c r="W865" i="11"/>
  <c r="V865" i="11"/>
  <c r="U865" i="11"/>
  <c r="R865" i="11"/>
  <c r="Q865" i="11"/>
  <c r="P865" i="11"/>
  <c r="O865" i="11"/>
  <c r="W864" i="11"/>
  <c r="V864" i="11"/>
  <c r="U864" i="11"/>
  <c r="R864" i="11"/>
  <c r="Q864" i="11"/>
  <c r="P864" i="11"/>
  <c r="O864" i="11"/>
  <c r="W863" i="11"/>
  <c r="V863" i="11"/>
  <c r="U863" i="11"/>
  <c r="R863" i="11"/>
  <c r="Q863" i="11"/>
  <c r="P863" i="11"/>
  <c r="O863" i="11"/>
  <c r="W862" i="11"/>
  <c r="V862" i="11"/>
  <c r="U862" i="11"/>
  <c r="R862" i="11"/>
  <c r="Q862" i="11"/>
  <c r="P862" i="11"/>
  <c r="O862" i="11"/>
  <c r="W861" i="11"/>
  <c r="V861" i="11"/>
  <c r="U861" i="11"/>
  <c r="R861" i="11"/>
  <c r="Q861" i="11"/>
  <c r="P861" i="11"/>
  <c r="O861" i="11"/>
  <c r="W860" i="11"/>
  <c r="V860" i="11"/>
  <c r="U860" i="11"/>
  <c r="R860" i="11"/>
  <c r="Q860" i="11"/>
  <c r="P860" i="11"/>
  <c r="O860" i="11"/>
  <c r="W859" i="11"/>
  <c r="V859" i="11"/>
  <c r="U859" i="11"/>
  <c r="R859" i="11"/>
  <c r="Q859" i="11"/>
  <c r="P859" i="11"/>
  <c r="O859" i="11"/>
  <c r="W858" i="11"/>
  <c r="V858" i="11"/>
  <c r="U858" i="11"/>
  <c r="R858" i="11"/>
  <c r="Q858" i="11"/>
  <c r="P858" i="11"/>
  <c r="O858" i="11"/>
  <c r="W857" i="11"/>
  <c r="V857" i="11"/>
  <c r="U857" i="11"/>
  <c r="R857" i="11"/>
  <c r="Q857" i="11"/>
  <c r="P857" i="11"/>
  <c r="O857" i="11"/>
  <c r="W856" i="11"/>
  <c r="V856" i="11"/>
  <c r="U856" i="11"/>
  <c r="R856" i="11"/>
  <c r="Q856" i="11"/>
  <c r="P856" i="11"/>
  <c r="O856" i="11"/>
  <c r="W855" i="11"/>
  <c r="V855" i="11"/>
  <c r="U855" i="11"/>
  <c r="R855" i="11"/>
  <c r="Q855" i="11"/>
  <c r="P855" i="11"/>
  <c r="O855" i="11"/>
  <c r="W854" i="11"/>
  <c r="V854" i="11"/>
  <c r="U854" i="11"/>
  <c r="R854" i="11"/>
  <c r="Q854" i="11"/>
  <c r="P854" i="11"/>
  <c r="O854" i="11"/>
  <c r="W853" i="11"/>
  <c r="V853" i="11"/>
  <c r="U853" i="11"/>
  <c r="R853" i="11"/>
  <c r="Q853" i="11"/>
  <c r="P853" i="11"/>
  <c r="O853" i="11"/>
  <c r="W852" i="11"/>
  <c r="V852" i="11"/>
  <c r="U852" i="11"/>
  <c r="R852" i="11"/>
  <c r="Q852" i="11"/>
  <c r="P852" i="11"/>
  <c r="O852" i="11"/>
  <c r="W851" i="11"/>
  <c r="V851" i="11"/>
  <c r="U851" i="11"/>
  <c r="R851" i="11"/>
  <c r="Q851" i="11"/>
  <c r="P851" i="11"/>
  <c r="O851" i="11"/>
  <c r="W850" i="11"/>
  <c r="V850" i="11"/>
  <c r="U850" i="11"/>
  <c r="R850" i="11"/>
  <c r="Q850" i="11"/>
  <c r="P850" i="11"/>
  <c r="O850" i="11"/>
  <c r="W849" i="11"/>
  <c r="V849" i="11"/>
  <c r="U849" i="11"/>
  <c r="R849" i="11"/>
  <c r="Q849" i="11"/>
  <c r="P849" i="11"/>
  <c r="O849" i="11"/>
  <c r="W848" i="11"/>
  <c r="V848" i="11"/>
  <c r="U848" i="11"/>
  <c r="R848" i="11"/>
  <c r="Q848" i="11"/>
  <c r="P848" i="11"/>
  <c r="O848" i="11"/>
  <c r="W847" i="11"/>
  <c r="V847" i="11"/>
  <c r="U847" i="11"/>
  <c r="R847" i="11"/>
  <c r="Q847" i="11"/>
  <c r="P847" i="11"/>
  <c r="O847" i="11"/>
  <c r="W846" i="11"/>
  <c r="V846" i="11"/>
  <c r="U846" i="11"/>
  <c r="R846" i="11"/>
  <c r="Q846" i="11"/>
  <c r="P846" i="11"/>
  <c r="O846" i="11"/>
  <c r="W845" i="11"/>
  <c r="V845" i="11"/>
  <c r="U845" i="11"/>
  <c r="R845" i="11"/>
  <c r="Q845" i="11"/>
  <c r="P845" i="11"/>
  <c r="O845" i="11"/>
  <c r="W844" i="11"/>
  <c r="V844" i="11"/>
  <c r="U844" i="11"/>
  <c r="R844" i="11"/>
  <c r="Q844" i="11"/>
  <c r="P844" i="11"/>
  <c r="O844" i="11"/>
  <c r="W843" i="11"/>
  <c r="V843" i="11"/>
  <c r="U843" i="11"/>
  <c r="R843" i="11"/>
  <c r="Q843" i="11"/>
  <c r="P843" i="11"/>
  <c r="O843" i="11"/>
  <c r="W842" i="11"/>
  <c r="V842" i="11"/>
  <c r="U842" i="11"/>
  <c r="R842" i="11"/>
  <c r="Q842" i="11"/>
  <c r="P842" i="11"/>
  <c r="O842" i="11"/>
  <c r="W841" i="11"/>
  <c r="V841" i="11"/>
  <c r="U841" i="11"/>
  <c r="R841" i="11"/>
  <c r="Q841" i="11"/>
  <c r="P841" i="11"/>
  <c r="O841" i="11"/>
  <c r="W840" i="11"/>
  <c r="V840" i="11"/>
  <c r="U840" i="11"/>
  <c r="R840" i="11"/>
  <c r="Q840" i="11"/>
  <c r="P840" i="11"/>
  <c r="O840" i="11"/>
  <c r="W839" i="11"/>
  <c r="V839" i="11"/>
  <c r="U839" i="11"/>
  <c r="R839" i="11"/>
  <c r="Q839" i="11"/>
  <c r="P839" i="11"/>
  <c r="O839" i="11"/>
  <c r="W838" i="11"/>
  <c r="V838" i="11"/>
  <c r="U838" i="11"/>
  <c r="R838" i="11"/>
  <c r="Q838" i="11"/>
  <c r="P838" i="11"/>
  <c r="O838" i="11"/>
  <c r="W837" i="11"/>
  <c r="V837" i="11"/>
  <c r="U837" i="11"/>
  <c r="R837" i="11"/>
  <c r="Q837" i="11"/>
  <c r="P837" i="11"/>
  <c r="O837" i="11"/>
  <c r="W836" i="11"/>
  <c r="V836" i="11"/>
  <c r="U836" i="11"/>
  <c r="R836" i="11"/>
  <c r="Q836" i="11"/>
  <c r="P836" i="11"/>
  <c r="O836" i="11"/>
  <c r="W835" i="11"/>
  <c r="V835" i="11"/>
  <c r="U835" i="11"/>
  <c r="R835" i="11"/>
  <c r="Q835" i="11"/>
  <c r="P835" i="11"/>
  <c r="O835" i="11"/>
  <c r="W834" i="11"/>
  <c r="V834" i="11"/>
  <c r="U834" i="11"/>
  <c r="R834" i="11"/>
  <c r="Q834" i="11"/>
  <c r="P834" i="11"/>
  <c r="O834" i="11"/>
  <c r="W833" i="11"/>
  <c r="V833" i="11"/>
  <c r="U833" i="11"/>
  <c r="R833" i="11"/>
  <c r="Q833" i="11"/>
  <c r="P833" i="11"/>
  <c r="O833" i="11"/>
  <c r="W832" i="11"/>
  <c r="V832" i="11"/>
  <c r="U832" i="11"/>
  <c r="R832" i="11"/>
  <c r="Q832" i="11"/>
  <c r="P832" i="11"/>
  <c r="O832" i="11"/>
  <c r="W831" i="11"/>
  <c r="V831" i="11"/>
  <c r="U831" i="11"/>
  <c r="R831" i="11"/>
  <c r="Q831" i="11"/>
  <c r="P831" i="11"/>
  <c r="O831" i="11"/>
  <c r="W830" i="11"/>
  <c r="V830" i="11"/>
  <c r="U830" i="11"/>
  <c r="R830" i="11"/>
  <c r="Q830" i="11"/>
  <c r="P830" i="11"/>
  <c r="O830" i="11"/>
  <c r="W829" i="11"/>
  <c r="V829" i="11"/>
  <c r="U829" i="11"/>
  <c r="R829" i="11"/>
  <c r="Q829" i="11"/>
  <c r="P829" i="11"/>
  <c r="O829" i="11"/>
  <c r="W828" i="11"/>
  <c r="V828" i="11"/>
  <c r="U828" i="11"/>
  <c r="R828" i="11"/>
  <c r="Q828" i="11"/>
  <c r="P828" i="11"/>
  <c r="O828" i="11"/>
  <c r="W827" i="11"/>
  <c r="V827" i="11"/>
  <c r="U827" i="11"/>
  <c r="R827" i="11"/>
  <c r="Q827" i="11"/>
  <c r="P827" i="11"/>
  <c r="O827" i="11"/>
  <c r="W826" i="11"/>
  <c r="V826" i="11"/>
  <c r="U826" i="11"/>
  <c r="R826" i="11"/>
  <c r="Q826" i="11"/>
  <c r="P826" i="11"/>
  <c r="O826" i="11"/>
  <c r="W825" i="11"/>
  <c r="V825" i="11"/>
  <c r="U825" i="11"/>
  <c r="R825" i="11"/>
  <c r="Q825" i="11"/>
  <c r="P825" i="11"/>
  <c r="O825" i="11"/>
  <c r="W824" i="11"/>
  <c r="V824" i="11"/>
  <c r="U824" i="11"/>
  <c r="R824" i="11"/>
  <c r="Q824" i="11"/>
  <c r="P824" i="11"/>
  <c r="O824" i="11"/>
  <c r="W823" i="11"/>
  <c r="V823" i="11"/>
  <c r="U823" i="11"/>
  <c r="R823" i="11"/>
  <c r="Q823" i="11"/>
  <c r="P823" i="11"/>
  <c r="O823" i="11"/>
  <c r="W822" i="11"/>
  <c r="V822" i="11"/>
  <c r="U822" i="11"/>
  <c r="R822" i="11"/>
  <c r="Q822" i="11"/>
  <c r="P822" i="11"/>
  <c r="O822" i="11"/>
  <c r="W821" i="11"/>
  <c r="V821" i="11"/>
  <c r="U821" i="11"/>
  <c r="R821" i="11"/>
  <c r="Q821" i="11"/>
  <c r="P821" i="11"/>
  <c r="O821" i="11"/>
  <c r="W820" i="11"/>
  <c r="V820" i="11"/>
  <c r="U820" i="11"/>
  <c r="R820" i="11"/>
  <c r="Q820" i="11"/>
  <c r="P820" i="11"/>
  <c r="O820" i="11"/>
  <c r="W819" i="11"/>
  <c r="V819" i="11"/>
  <c r="U819" i="11"/>
  <c r="R819" i="11"/>
  <c r="Q819" i="11"/>
  <c r="P819" i="11"/>
  <c r="O819" i="11"/>
  <c r="W818" i="11"/>
  <c r="V818" i="11"/>
  <c r="U818" i="11"/>
  <c r="R818" i="11"/>
  <c r="Q818" i="11"/>
  <c r="P818" i="11"/>
  <c r="O818" i="11"/>
  <c r="W817" i="11"/>
  <c r="V817" i="11"/>
  <c r="U817" i="11"/>
  <c r="R817" i="11"/>
  <c r="Q817" i="11"/>
  <c r="P817" i="11"/>
  <c r="O817" i="11"/>
  <c r="W816" i="11"/>
  <c r="V816" i="11"/>
  <c r="U816" i="11"/>
  <c r="R816" i="11"/>
  <c r="Q816" i="11"/>
  <c r="P816" i="11"/>
  <c r="O816" i="11"/>
  <c r="W815" i="11"/>
  <c r="V815" i="11"/>
  <c r="U815" i="11"/>
  <c r="R815" i="11"/>
  <c r="Q815" i="11"/>
  <c r="P815" i="11"/>
  <c r="O815" i="11"/>
  <c r="W814" i="11"/>
  <c r="V814" i="11"/>
  <c r="U814" i="11"/>
  <c r="R814" i="11"/>
  <c r="Q814" i="11"/>
  <c r="P814" i="11"/>
  <c r="O814" i="11"/>
  <c r="W813" i="11"/>
  <c r="V813" i="11"/>
  <c r="U813" i="11"/>
  <c r="R813" i="11"/>
  <c r="Q813" i="11"/>
  <c r="P813" i="11"/>
  <c r="O813" i="11"/>
  <c r="W812" i="11"/>
  <c r="V812" i="11"/>
  <c r="U812" i="11"/>
  <c r="R812" i="11"/>
  <c r="Q812" i="11"/>
  <c r="P812" i="11"/>
  <c r="O812" i="11"/>
  <c r="W811" i="11"/>
  <c r="V811" i="11"/>
  <c r="U811" i="11"/>
  <c r="R811" i="11"/>
  <c r="Q811" i="11"/>
  <c r="P811" i="11"/>
  <c r="O811" i="11"/>
  <c r="W810" i="11"/>
  <c r="V810" i="11"/>
  <c r="U810" i="11"/>
  <c r="R810" i="11"/>
  <c r="Q810" i="11"/>
  <c r="P810" i="11"/>
  <c r="O810" i="11"/>
  <c r="W809" i="11"/>
  <c r="V809" i="11"/>
  <c r="U809" i="11"/>
  <c r="R809" i="11"/>
  <c r="Q809" i="11"/>
  <c r="P809" i="11"/>
  <c r="O809" i="11"/>
  <c r="W808" i="11"/>
  <c r="V808" i="11"/>
  <c r="U808" i="11"/>
  <c r="R808" i="11"/>
  <c r="Q808" i="11"/>
  <c r="P808" i="11"/>
  <c r="O808" i="11"/>
  <c r="W807" i="11"/>
  <c r="V807" i="11"/>
  <c r="U807" i="11"/>
  <c r="R807" i="11"/>
  <c r="Q807" i="11"/>
  <c r="P807" i="11"/>
  <c r="O807" i="11"/>
  <c r="W806" i="11"/>
  <c r="V806" i="11"/>
  <c r="U806" i="11"/>
  <c r="R806" i="11"/>
  <c r="Q806" i="11"/>
  <c r="P806" i="11"/>
  <c r="O806" i="11"/>
  <c r="W805" i="11"/>
  <c r="V805" i="11"/>
  <c r="U805" i="11"/>
  <c r="R805" i="11"/>
  <c r="Q805" i="11"/>
  <c r="P805" i="11"/>
  <c r="O805" i="11"/>
  <c r="W804" i="11"/>
  <c r="V804" i="11"/>
  <c r="U804" i="11"/>
  <c r="R804" i="11"/>
  <c r="Q804" i="11"/>
  <c r="P804" i="11"/>
  <c r="O804" i="11"/>
  <c r="W803" i="11"/>
  <c r="V803" i="11"/>
  <c r="U803" i="11"/>
  <c r="R803" i="11"/>
  <c r="Q803" i="11"/>
  <c r="P803" i="11"/>
  <c r="O803" i="11"/>
  <c r="W802" i="11"/>
  <c r="V802" i="11"/>
  <c r="U802" i="11"/>
  <c r="R802" i="11"/>
  <c r="Q802" i="11"/>
  <c r="P802" i="11"/>
  <c r="O802" i="11"/>
  <c r="W801" i="11"/>
  <c r="V801" i="11"/>
  <c r="U801" i="11"/>
  <c r="R801" i="11"/>
  <c r="Q801" i="11"/>
  <c r="P801" i="11"/>
  <c r="O801" i="11"/>
  <c r="W800" i="11"/>
  <c r="V800" i="11"/>
  <c r="U800" i="11"/>
  <c r="R800" i="11"/>
  <c r="Q800" i="11"/>
  <c r="P800" i="11"/>
  <c r="O800" i="11"/>
  <c r="W799" i="11"/>
  <c r="V799" i="11"/>
  <c r="U799" i="11"/>
  <c r="R799" i="11"/>
  <c r="Q799" i="11"/>
  <c r="P799" i="11"/>
  <c r="O799" i="11"/>
  <c r="W798" i="11"/>
  <c r="V798" i="11"/>
  <c r="U798" i="11"/>
  <c r="R798" i="11"/>
  <c r="Q798" i="11"/>
  <c r="P798" i="11"/>
  <c r="O798" i="11"/>
  <c r="W797" i="11"/>
  <c r="V797" i="11"/>
  <c r="U797" i="11"/>
  <c r="R797" i="11"/>
  <c r="Q797" i="11"/>
  <c r="P797" i="11"/>
  <c r="O797" i="11"/>
  <c r="W796" i="11"/>
  <c r="V796" i="11"/>
  <c r="U796" i="11"/>
  <c r="R796" i="11"/>
  <c r="Q796" i="11"/>
  <c r="P796" i="11"/>
  <c r="O796" i="11"/>
  <c r="W795" i="11"/>
  <c r="V795" i="11"/>
  <c r="U795" i="11"/>
  <c r="R795" i="11"/>
  <c r="Q795" i="11"/>
  <c r="P795" i="11"/>
  <c r="O795" i="11"/>
  <c r="W794" i="11"/>
  <c r="V794" i="11"/>
  <c r="U794" i="11"/>
  <c r="R794" i="11"/>
  <c r="Q794" i="11"/>
  <c r="P794" i="11"/>
  <c r="O794" i="11"/>
  <c r="W793" i="11"/>
  <c r="V793" i="11"/>
  <c r="U793" i="11"/>
  <c r="R793" i="11"/>
  <c r="Q793" i="11"/>
  <c r="P793" i="11"/>
  <c r="O793" i="11"/>
  <c r="W792" i="11"/>
  <c r="V792" i="11"/>
  <c r="U792" i="11"/>
  <c r="R792" i="11"/>
  <c r="Q792" i="11"/>
  <c r="P792" i="11"/>
  <c r="O792" i="11"/>
  <c r="W791" i="11"/>
  <c r="V791" i="11"/>
  <c r="U791" i="11"/>
  <c r="R791" i="11"/>
  <c r="Q791" i="11"/>
  <c r="P791" i="11"/>
  <c r="O791" i="11"/>
  <c r="W790" i="11"/>
  <c r="V790" i="11"/>
  <c r="U790" i="11"/>
  <c r="R790" i="11"/>
  <c r="Q790" i="11"/>
  <c r="P790" i="11"/>
  <c r="O790" i="11"/>
  <c r="W789" i="11"/>
  <c r="V789" i="11"/>
  <c r="U789" i="11"/>
  <c r="R789" i="11"/>
  <c r="Q789" i="11"/>
  <c r="P789" i="11"/>
  <c r="O789" i="11"/>
  <c r="W788" i="11"/>
  <c r="V788" i="11"/>
  <c r="U788" i="11"/>
  <c r="R788" i="11"/>
  <c r="Q788" i="11"/>
  <c r="P788" i="11"/>
  <c r="O788" i="11"/>
  <c r="W787" i="11"/>
  <c r="V787" i="11"/>
  <c r="U787" i="11"/>
  <c r="R787" i="11"/>
  <c r="Q787" i="11"/>
  <c r="P787" i="11"/>
  <c r="O787" i="11"/>
  <c r="W786" i="11"/>
  <c r="V786" i="11"/>
  <c r="U786" i="11"/>
  <c r="R786" i="11"/>
  <c r="Q786" i="11"/>
  <c r="P786" i="11"/>
  <c r="O786" i="11"/>
  <c r="W785" i="11"/>
  <c r="V785" i="11"/>
  <c r="U785" i="11"/>
  <c r="R785" i="11"/>
  <c r="Q785" i="11"/>
  <c r="P785" i="11"/>
  <c r="O785" i="11"/>
  <c r="W784" i="11"/>
  <c r="V784" i="11"/>
  <c r="U784" i="11"/>
  <c r="R784" i="11"/>
  <c r="Q784" i="11"/>
  <c r="P784" i="11"/>
  <c r="O784" i="11"/>
  <c r="W783" i="11"/>
  <c r="V783" i="11"/>
  <c r="U783" i="11"/>
  <c r="R783" i="11"/>
  <c r="Q783" i="11"/>
  <c r="P783" i="11"/>
  <c r="O783" i="11"/>
  <c r="W782" i="11"/>
  <c r="V782" i="11"/>
  <c r="U782" i="11"/>
  <c r="R782" i="11"/>
  <c r="Q782" i="11"/>
  <c r="P782" i="11"/>
  <c r="O782" i="11"/>
  <c r="W781" i="11"/>
  <c r="V781" i="11"/>
  <c r="U781" i="11"/>
  <c r="R781" i="11"/>
  <c r="Q781" i="11"/>
  <c r="P781" i="11"/>
  <c r="O781" i="11"/>
  <c r="W780" i="11"/>
  <c r="V780" i="11"/>
  <c r="U780" i="11"/>
  <c r="R780" i="11"/>
  <c r="Q780" i="11"/>
  <c r="P780" i="11"/>
  <c r="O780" i="11"/>
  <c r="W779" i="11"/>
  <c r="V779" i="11"/>
  <c r="U779" i="11"/>
  <c r="R779" i="11"/>
  <c r="Q779" i="11"/>
  <c r="P779" i="11"/>
  <c r="O779" i="11"/>
  <c r="W778" i="11"/>
  <c r="V778" i="11"/>
  <c r="U778" i="11"/>
  <c r="R778" i="11"/>
  <c r="Q778" i="11"/>
  <c r="P778" i="11"/>
  <c r="O778" i="11"/>
  <c r="W777" i="11"/>
  <c r="V777" i="11"/>
  <c r="U777" i="11"/>
  <c r="R777" i="11"/>
  <c r="Q777" i="11"/>
  <c r="P777" i="11"/>
  <c r="O777" i="11"/>
  <c r="W776" i="11"/>
  <c r="V776" i="11"/>
  <c r="U776" i="11"/>
  <c r="R776" i="11"/>
  <c r="Q776" i="11"/>
  <c r="P776" i="11"/>
  <c r="O776" i="11"/>
  <c r="W775" i="11"/>
  <c r="V775" i="11"/>
  <c r="U775" i="11"/>
  <c r="R775" i="11"/>
  <c r="Q775" i="11"/>
  <c r="P775" i="11"/>
  <c r="O775" i="11"/>
  <c r="W774" i="11"/>
  <c r="V774" i="11"/>
  <c r="U774" i="11"/>
  <c r="R774" i="11"/>
  <c r="Q774" i="11"/>
  <c r="P774" i="11"/>
  <c r="O774" i="11"/>
  <c r="W773" i="11"/>
  <c r="V773" i="11"/>
  <c r="U773" i="11"/>
  <c r="R773" i="11"/>
  <c r="Q773" i="11"/>
  <c r="P773" i="11"/>
  <c r="O773" i="11"/>
  <c r="W772" i="11"/>
  <c r="V772" i="11"/>
  <c r="U772" i="11"/>
  <c r="R772" i="11"/>
  <c r="Q772" i="11"/>
  <c r="P772" i="11"/>
  <c r="O772" i="11"/>
  <c r="W771" i="11"/>
  <c r="V771" i="11"/>
  <c r="U771" i="11"/>
  <c r="R771" i="11"/>
  <c r="Q771" i="11"/>
  <c r="P771" i="11"/>
  <c r="O771" i="11"/>
  <c r="W770" i="11"/>
  <c r="V770" i="11"/>
  <c r="U770" i="11"/>
  <c r="R770" i="11"/>
  <c r="Q770" i="11"/>
  <c r="P770" i="11"/>
  <c r="O770" i="11"/>
  <c r="W769" i="11"/>
  <c r="V769" i="11"/>
  <c r="U769" i="11"/>
  <c r="R769" i="11"/>
  <c r="Q769" i="11"/>
  <c r="P769" i="11"/>
  <c r="O769" i="11"/>
  <c r="W768" i="11"/>
  <c r="V768" i="11"/>
  <c r="U768" i="11"/>
  <c r="R768" i="11"/>
  <c r="Q768" i="11"/>
  <c r="P768" i="11"/>
  <c r="O768" i="11"/>
  <c r="W767" i="11"/>
  <c r="V767" i="11"/>
  <c r="U767" i="11"/>
  <c r="R767" i="11"/>
  <c r="Q767" i="11"/>
  <c r="P767" i="11"/>
  <c r="O767" i="11"/>
  <c r="W766" i="11"/>
  <c r="V766" i="11"/>
  <c r="U766" i="11"/>
  <c r="R766" i="11"/>
  <c r="Q766" i="11"/>
  <c r="P766" i="11"/>
  <c r="O766" i="11"/>
  <c r="W765" i="11"/>
  <c r="V765" i="11"/>
  <c r="U765" i="11"/>
  <c r="R765" i="11"/>
  <c r="Q765" i="11"/>
  <c r="P765" i="11"/>
  <c r="O765" i="11"/>
  <c r="W764" i="11"/>
  <c r="V764" i="11"/>
  <c r="U764" i="11"/>
  <c r="R764" i="11"/>
  <c r="Q764" i="11"/>
  <c r="P764" i="11"/>
  <c r="O764" i="11"/>
  <c r="W763" i="11"/>
  <c r="V763" i="11"/>
  <c r="U763" i="11"/>
  <c r="R763" i="11"/>
  <c r="Q763" i="11"/>
  <c r="P763" i="11"/>
  <c r="O763" i="11"/>
  <c r="W762" i="11"/>
  <c r="V762" i="11"/>
  <c r="U762" i="11"/>
  <c r="R762" i="11"/>
  <c r="Q762" i="11"/>
  <c r="P762" i="11"/>
  <c r="O762" i="11"/>
  <c r="W761" i="11"/>
  <c r="V761" i="11"/>
  <c r="U761" i="11"/>
  <c r="R761" i="11"/>
  <c r="Q761" i="11"/>
  <c r="P761" i="11"/>
  <c r="O761" i="11"/>
  <c r="W760" i="11"/>
  <c r="V760" i="11"/>
  <c r="U760" i="11"/>
  <c r="R760" i="11"/>
  <c r="Q760" i="11"/>
  <c r="P760" i="11"/>
  <c r="O760" i="11"/>
  <c r="W759" i="11"/>
  <c r="V759" i="11"/>
  <c r="U759" i="11"/>
  <c r="R759" i="11"/>
  <c r="Q759" i="11"/>
  <c r="P759" i="11"/>
  <c r="O759" i="11"/>
  <c r="W758" i="11"/>
  <c r="V758" i="11"/>
  <c r="U758" i="11"/>
  <c r="R758" i="11"/>
  <c r="Q758" i="11"/>
  <c r="P758" i="11"/>
  <c r="O758" i="11"/>
  <c r="W757" i="11"/>
  <c r="V757" i="11"/>
  <c r="U757" i="11"/>
  <c r="R757" i="11"/>
  <c r="Q757" i="11"/>
  <c r="P757" i="11"/>
  <c r="O757" i="11"/>
  <c r="W756" i="11"/>
  <c r="V756" i="11"/>
  <c r="U756" i="11"/>
  <c r="R756" i="11"/>
  <c r="Q756" i="11"/>
  <c r="P756" i="11"/>
  <c r="O756" i="11"/>
  <c r="W755" i="11"/>
  <c r="V755" i="11"/>
  <c r="U755" i="11"/>
  <c r="R755" i="11"/>
  <c r="Q755" i="11"/>
  <c r="P755" i="11"/>
  <c r="O755" i="11"/>
  <c r="W754" i="11"/>
  <c r="V754" i="11"/>
  <c r="U754" i="11"/>
  <c r="R754" i="11"/>
  <c r="Q754" i="11"/>
  <c r="P754" i="11"/>
  <c r="O754" i="11"/>
  <c r="W753" i="11"/>
  <c r="V753" i="11"/>
  <c r="U753" i="11"/>
  <c r="R753" i="11"/>
  <c r="Q753" i="11"/>
  <c r="P753" i="11"/>
  <c r="O753" i="11"/>
  <c r="W752" i="11"/>
  <c r="V752" i="11"/>
  <c r="U752" i="11"/>
  <c r="R752" i="11"/>
  <c r="Q752" i="11"/>
  <c r="P752" i="11"/>
  <c r="O752" i="11"/>
  <c r="W751" i="11"/>
  <c r="V751" i="11"/>
  <c r="U751" i="11"/>
  <c r="R751" i="11"/>
  <c r="Q751" i="11"/>
  <c r="P751" i="11"/>
  <c r="O751" i="11"/>
  <c r="W750" i="11"/>
  <c r="V750" i="11"/>
  <c r="U750" i="11"/>
  <c r="R750" i="11"/>
  <c r="Q750" i="11"/>
  <c r="P750" i="11"/>
  <c r="O750" i="11"/>
  <c r="W749" i="11"/>
  <c r="V749" i="11"/>
  <c r="U749" i="11"/>
  <c r="R749" i="11"/>
  <c r="Q749" i="11"/>
  <c r="P749" i="11"/>
  <c r="O749" i="11"/>
  <c r="W748" i="11"/>
  <c r="V748" i="11"/>
  <c r="U748" i="11"/>
  <c r="R748" i="11"/>
  <c r="Q748" i="11"/>
  <c r="P748" i="11"/>
  <c r="O748" i="11"/>
  <c r="W747" i="11"/>
  <c r="V747" i="11"/>
  <c r="U747" i="11"/>
  <c r="R747" i="11"/>
  <c r="Q747" i="11"/>
  <c r="P747" i="11"/>
  <c r="O747" i="11"/>
  <c r="W746" i="11"/>
  <c r="V746" i="11"/>
  <c r="U746" i="11"/>
  <c r="R746" i="11"/>
  <c r="Q746" i="11"/>
  <c r="P746" i="11"/>
  <c r="O746" i="11"/>
  <c r="W745" i="11"/>
  <c r="V745" i="11"/>
  <c r="U745" i="11"/>
  <c r="R745" i="11"/>
  <c r="Q745" i="11"/>
  <c r="P745" i="11"/>
  <c r="O745" i="11"/>
  <c r="W744" i="11"/>
  <c r="V744" i="11"/>
  <c r="U744" i="11"/>
  <c r="R744" i="11"/>
  <c r="Q744" i="11"/>
  <c r="P744" i="11"/>
  <c r="O744" i="11"/>
  <c r="W743" i="11"/>
  <c r="V743" i="11"/>
  <c r="U743" i="11"/>
  <c r="R743" i="11"/>
  <c r="Q743" i="11"/>
  <c r="P743" i="11"/>
  <c r="O743" i="11"/>
  <c r="W742" i="11"/>
  <c r="V742" i="11"/>
  <c r="U742" i="11"/>
  <c r="R742" i="11"/>
  <c r="Q742" i="11"/>
  <c r="P742" i="11"/>
  <c r="O742" i="11"/>
  <c r="W741" i="11"/>
  <c r="V741" i="11"/>
  <c r="U741" i="11"/>
  <c r="R741" i="11"/>
  <c r="Q741" i="11"/>
  <c r="P741" i="11"/>
  <c r="O741" i="11"/>
  <c r="W740" i="11"/>
  <c r="V740" i="11"/>
  <c r="U740" i="11"/>
  <c r="R740" i="11"/>
  <c r="Q740" i="11"/>
  <c r="P740" i="11"/>
  <c r="O740" i="11"/>
  <c r="W739" i="11"/>
  <c r="V739" i="11"/>
  <c r="U739" i="11"/>
  <c r="R739" i="11"/>
  <c r="Q739" i="11"/>
  <c r="P739" i="11"/>
  <c r="O739" i="11"/>
  <c r="W738" i="11"/>
  <c r="V738" i="11"/>
  <c r="U738" i="11"/>
  <c r="R738" i="11"/>
  <c r="Q738" i="11"/>
  <c r="P738" i="11"/>
  <c r="O738" i="11"/>
  <c r="W737" i="11"/>
  <c r="V737" i="11"/>
  <c r="U737" i="11"/>
  <c r="R737" i="11"/>
  <c r="Q737" i="11"/>
  <c r="P737" i="11"/>
  <c r="O737" i="11"/>
  <c r="W736" i="11"/>
  <c r="V736" i="11"/>
  <c r="U736" i="11"/>
  <c r="R736" i="11"/>
  <c r="Q736" i="11"/>
  <c r="P736" i="11"/>
  <c r="O736" i="11"/>
  <c r="W735" i="11"/>
  <c r="V735" i="11"/>
  <c r="U735" i="11"/>
  <c r="R735" i="11"/>
  <c r="Q735" i="11"/>
  <c r="P735" i="11"/>
  <c r="O735" i="11"/>
  <c r="W734" i="11"/>
  <c r="V734" i="11"/>
  <c r="U734" i="11"/>
  <c r="R734" i="11"/>
  <c r="Q734" i="11"/>
  <c r="P734" i="11"/>
  <c r="O734" i="11"/>
  <c r="W733" i="11"/>
  <c r="V733" i="11"/>
  <c r="U733" i="11"/>
  <c r="R733" i="11"/>
  <c r="Q733" i="11"/>
  <c r="P733" i="11"/>
  <c r="O733" i="11"/>
  <c r="W732" i="11"/>
  <c r="V732" i="11"/>
  <c r="U732" i="11"/>
  <c r="R732" i="11"/>
  <c r="Q732" i="11"/>
  <c r="P732" i="11"/>
  <c r="O732" i="11"/>
  <c r="W731" i="11"/>
  <c r="V731" i="11"/>
  <c r="U731" i="11"/>
  <c r="R731" i="11"/>
  <c r="Q731" i="11"/>
  <c r="P731" i="11"/>
  <c r="O731" i="11"/>
  <c r="W730" i="11"/>
  <c r="V730" i="11"/>
  <c r="U730" i="11"/>
  <c r="R730" i="11"/>
  <c r="Q730" i="11"/>
  <c r="P730" i="11"/>
  <c r="O730" i="11"/>
  <c r="W729" i="11"/>
  <c r="V729" i="11"/>
  <c r="U729" i="11"/>
  <c r="R729" i="11"/>
  <c r="Q729" i="11"/>
  <c r="P729" i="11"/>
  <c r="O729" i="11"/>
  <c r="W728" i="11"/>
  <c r="V728" i="11"/>
  <c r="U728" i="11"/>
  <c r="R728" i="11"/>
  <c r="Q728" i="11"/>
  <c r="P728" i="11"/>
  <c r="O728" i="11"/>
  <c r="W727" i="11"/>
  <c r="V727" i="11"/>
  <c r="U727" i="11"/>
  <c r="R727" i="11"/>
  <c r="Q727" i="11"/>
  <c r="P727" i="11"/>
  <c r="O727" i="11"/>
  <c r="W726" i="11"/>
  <c r="V726" i="11"/>
  <c r="U726" i="11"/>
  <c r="R726" i="11"/>
  <c r="Q726" i="11"/>
  <c r="P726" i="11"/>
  <c r="O726" i="11"/>
  <c r="W725" i="11"/>
  <c r="V725" i="11"/>
  <c r="U725" i="11"/>
  <c r="R725" i="11"/>
  <c r="Q725" i="11"/>
  <c r="P725" i="11"/>
  <c r="O725" i="11"/>
  <c r="W724" i="11"/>
  <c r="V724" i="11"/>
  <c r="U724" i="11"/>
  <c r="R724" i="11"/>
  <c r="Q724" i="11"/>
  <c r="P724" i="11"/>
  <c r="O724" i="11"/>
  <c r="W723" i="11"/>
  <c r="V723" i="11"/>
  <c r="U723" i="11"/>
  <c r="R723" i="11"/>
  <c r="Q723" i="11"/>
  <c r="P723" i="11"/>
  <c r="O723" i="11"/>
  <c r="W722" i="11"/>
  <c r="V722" i="11"/>
  <c r="U722" i="11"/>
  <c r="R722" i="11"/>
  <c r="Q722" i="11"/>
  <c r="P722" i="11"/>
  <c r="O722" i="11"/>
  <c r="W721" i="11"/>
  <c r="V721" i="11"/>
  <c r="U721" i="11"/>
  <c r="R721" i="11"/>
  <c r="Q721" i="11"/>
  <c r="P721" i="11"/>
  <c r="O721" i="11"/>
  <c r="W720" i="11"/>
  <c r="V720" i="11"/>
  <c r="U720" i="11"/>
  <c r="R720" i="11"/>
  <c r="Q720" i="11"/>
  <c r="P720" i="11"/>
  <c r="O720" i="11"/>
  <c r="W719" i="11"/>
  <c r="V719" i="11"/>
  <c r="U719" i="11"/>
  <c r="R719" i="11"/>
  <c r="Q719" i="11"/>
  <c r="P719" i="11"/>
  <c r="O719" i="11"/>
  <c r="W718" i="11"/>
  <c r="V718" i="11"/>
  <c r="U718" i="11"/>
  <c r="R718" i="11"/>
  <c r="Q718" i="11"/>
  <c r="P718" i="11"/>
  <c r="O718" i="11"/>
  <c r="W717" i="11"/>
  <c r="V717" i="11"/>
  <c r="U717" i="11"/>
  <c r="R717" i="11"/>
  <c r="Q717" i="11"/>
  <c r="P717" i="11"/>
  <c r="O717" i="11"/>
  <c r="W716" i="11"/>
  <c r="V716" i="11"/>
  <c r="U716" i="11"/>
  <c r="R716" i="11"/>
  <c r="Q716" i="11"/>
  <c r="P716" i="11"/>
  <c r="O716" i="11"/>
  <c r="W715" i="11"/>
  <c r="V715" i="11"/>
  <c r="U715" i="11"/>
  <c r="R715" i="11"/>
  <c r="Q715" i="11"/>
  <c r="P715" i="11"/>
  <c r="O715" i="11"/>
  <c r="W714" i="11"/>
  <c r="V714" i="11"/>
  <c r="U714" i="11"/>
  <c r="R714" i="11"/>
  <c r="Q714" i="11"/>
  <c r="P714" i="11"/>
  <c r="O714" i="11"/>
  <c r="W713" i="11"/>
  <c r="V713" i="11"/>
  <c r="U713" i="11"/>
  <c r="R713" i="11"/>
  <c r="Q713" i="11"/>
  <c r="P713" i="11"/>
  <c r="O713" i="11"/>
  <c r="W712" i="11"/>
  <c r="V712" i="11"/>
  <c r="U712" i="11"/>
  <c r="R712" i="11"/>
  <c r="Q712" i="11"/>
  <c r="P712" i="11"/>
  <c r="O712" i="11"/>
  <c r="W711" i="11"/>
  <c r="V711" i="11"/>
  <c r="U711" i="11"/>
  <c r="R711" i="11"/>
  <c r="Q711" i="11"/>
  <c r="P711" i="11"/>
  <c r="O711" i="11"/>
  <c r="W710" i="11"/>
  <c r="V710" i="11"/>
  <c r="U710" i="11"/>
  <c r="R710" i="11"/>
  <c r="Q710" i="11"/>
  <c r="P710" i="11"/>
  <c r="O710" i="11"/>
  <c r="W709" i="11"/>
  <c r="V709" i="11"/>
  <c r="U709" i="11"/>
  <c r="R709" i="11"/>
  <c r="Q709" i="11"/>
  <c r="P709" i="11"/>
  <c r="O709" i="11"/>
  <c r="W708" i="11"/>
  <c r="V708" i="11"/>
  <c r="U708" i="11"/>
  <c r="R708" i="11"/>
  <c r="Q708" i="11"/>
  <c r="P708" i="11"/>
  <c r="O708" i="11"/>
  <c r="W707" i="11"/>
  <c r="V707" i="11"/>
  <c r="U707" i="11"/>
  <c r="R707" i="11"/>
  <c r="Q707" i="11"/>
  <c r="P707" i="11"/>
  <c r="O707" i="11"/>
  <c r="W706" i="11"/>
  <c r="V706" i="11"/>
  <c r="U706" i="11"/>
  <c r="R706" i="11"/>
  <c r="Q706" i="11"/>
  <c r="P706" i="11"/>
  <c r="O706" i="11"/>
  <c r="W705" i="11"/>
  <c r="V705" i="11"/>
  <c r="U705" i="11"/>
  <c r="R705" i="11"/>
  <c r="Q705" i="11"/>
  <c r="P705" i="11"/>
  <c r="O705" i="11"/>
  <c r="W704" i="11"/>
  <c r="V704" i="11"/>
  <c r="U704" i="11"/>
  <c r="R704" i="11"/>
  <c r="Q704" i="11"/>
  <c r="P704" i="11"/>
  <c r="O704" i="11"/>
  <c r="W703" i="11"/>
  <c r="V703" i="11"/>
  <c r="U703" i="11"/>
  <c r="R703" i="11"/>
  <c r="Q703" i="11"/>
  <c r="P703" i="11"/>
  <c r="O703" i="11"/>
  <c r="W702" i="11"/>
  <c r="V702" i="11"/>
  <c r="U702" i="11"/>
  <c r="R702" i="11"/>
  <c r="Q702" i="11"/>
  <c r="P702" i="11"/>
  <c r="O702" i="11"/>
  <c r="W701" i="11"/>
  <c r="V701" i="11"/>
  <c r="U701" i="11"/>
  <c r="R701" i="11"/>
  <c r="Q701" i="11"/>
  <c r="P701" i="11"/>
  <c r="O701" i="11"/>
  <c r="W700" i="11"/>
  <c r="V700" i="11"/>
  <c r="U700" i="11"/>
  <c r="R700" i="11"/>
  <c r="Q700" i="11"/>
  <c r="P700" i="11"/>
  <c r="O700" i="11"/>
  <c r="W699" i="11"/>
  <c r="V699" i="11"/>
  <c r="U699" i="11"/>
  <c r="R699" i="11"/>
  <c r="Q699" i="11"/>
  <c r="P699" i="11"/>
  <c r="O699" i="11"/>
  <c r="W698" i="11"/>
  <c r="V698" i="11"/>
  <c r="U698" i="11"/>
  <c r="R698" i="11"/>
  <c r="Q698" i="11"/>
  <c r="P698" i="11"/>
  <c r="O698" i="11"/>
  <c r="W697" i="11"/>
  <c r="V697" i="11"/>
  <c r="U697" i="11"/>
  <c r="R697" i="11"/>
  <c r="Q697" i="11"/>
  <c r="P697" i="11"/>
  <c r="O697" i="11"/>
  <c r="W696" i="11"/>
  <c r="V696" i="11"/>
  <c r="U696" i="11"/>
  <c r="R696" i="11"/>
  <c r="Q696" i="11"/>
  <c r="P696" i="11"/>
  <c r="O696" i="11"/>
  <c r="W695" i="11"/>
  <c r="V695" i="11"/>
  <c r="U695" i="11"/>
  <c r="R695" i="11"/>
  <c r="Q695" i="11"/>
  <c r="P695" i="11"/>
  <c r="O695" i="11"/>
  <c r="W694" i="11"/>
  <c r="V694" i="11"/>
  <c r="U694" i="11"/>
  <c r="R694" i="11"/>
  <c r="Q694" i="11"/>
  <c r="P694" i="11"/>
  <c r="O694" i="11"/>
  <c r="W693" i="11"/>
  <c r="V693" i="11"/>
  <c r="U693" i="11"/>
  <c r="R693" i="11"/>
  <c r="Q693" i="11"/>
  <c r="P693" i="11"/>
  <c r="O693" i="11"/>
  <c r="W692" i="11"/>
  <c r="V692" i="11"/>
  <c r="U692" i="11"/>
  <c r="R692" i="11"/>
  <c r="Q692" i="11"/>
  <c r="P692" i="11"/>
  <c r="O692" i="11"/>
  <c r="W691" i="11"/>
  <c r="V691" i="11"/>
  <c r="U691" i="11"/>
  <c r="R691" i="11"/>
  <c r="Q691" i="11"/>
  <c r="P691" i="11"/>
  <c r="O691" i="11"/>
  <c r="W690" i="11"/>
  <c r="V690" i="11"/>
  <c r="U690" i="11"/>
  <c r="R690" i="11"/>
  <c r="Q690" i="11"/>
  <c r="P690" i="11"/>
  <c r="O690" i="11"/>
  <c r="W689" i="11"/>
  <c r="V689" i="11"/>
  <c r="U689" i="11"/>
  <c r="R689" i="11"/>
  <c r="Q689" i="11"/>
  <c r="P689" i="11"/>
  <c r="O689" i="11"/>
  <c r="W688" i="11"/>
  <c r="V688" i="11"/>
  <c r="U688" i="11"/>
  <c r="R688" i="11"/>
  <c r="Q688" i="11"/>
  <c r="P688" i="11"/>
  <c r="O688" i="11"/>
  <c r="W687" i="11"/>
  <c r="V687" i="11"/>
  <c r="U687" i="11"/>
  <c r="R687" i="11"/>
  <c r="Q687" i="11"/>
  <c r="P687" i="11"/>
  <c r="O687" i="11"/>
  <c r="W686" i="11"/>
  <c r="V686" i="11"/>
  <c r="U686" i="11"/>
  <c r="R686" i="11"/>
  <c r="Q686" i="11"/>
  <c r="P686" i="11"/>
  <c r="O686" i="11"/>
  <c r="W685" i="11"/>
  <c r="V685" i="11"/>
  <c r="U685" i="11"/>
  <c r="R685" i="11"/>
  <c r="Q685" i="11"/>
  <c r="P685" i="11"/>
  <c r="O685" i="11"/>
  <c r="W684" i="11"/>
  <c r="V684" i="11"/>
  <c r="U684" i="11"/>
  <c r="R684" i="11"/>
  <c r="Q684" i="11"/>
  <c r="P684" i="11"/>
  <c r="O684" i="11"/>
  <c r="W683" i="11"/>
  <c r="V683" i="11"/>
  <c r="U683" i="11"/>
  <c r="R683" i="11"/>
  <c r="Q683" i="11"/>
  <c r="P683" i="11"/>
  <c r="O683" i="11"/>
  <c r="W682" i="11"/>
  <c r="V682" i="11"/>
  <c r="U682" i="11"/>
  <c r="R682" i="11"/>
  <c r="Q682" i="11"/>
  <c r="P682" i="11"/>
  <c r="O682" i="11"/>
  <c r="W681" i="11"/>
  <c r="V681" i="11"/>
  <c r="U681" i="11"/>
  <c r="R681" i="11"/>
  <c r="Q681" i="11"/>
  <c r="P681" i="11"/>
  <c r="O681" i="11"/>
  <c r="W680" i="11"/>
  <c r="V680" i="11"/>
  <c r="U680" i="11"/>
  <c r="R680" i="11"/>
  <c r="Q680" i="11"/>
  <c r="P680" i="11"/>
  <c r="O680" i="11"/>
  <c r="W679" i="11"/>
  <c r="V679" i="11"/>
  <c r="U679" i="11"/>
  <c r="R679" i="11"/>
  <c r="Q679" i="11"/>
  <c r="P679" i="11"/>
  <c r="O679" i="11"/>
  <c r="W678" i="11"/>
  <c r="V678" i="11"/>
  <c r="U678" i="11"/>
  <c r="R678" i="11"/>
  <c r="Q678" i="11"/>
  <c r="P678" i="11"/>
  <c r="O678" i="11"/>
  <c r="W677" i="11"/>
  <c r="V677" i="11"/>
  <c r="U677" i="11"/>
  <c r="R677" i="11"/>
  <c r="Q677" i="11"/>
  <c r="P677" i="11"/>
  <c r="O677" i="11"/>
  <c r="W676" i="11"/>
  <c r="V676" i="11"/>
  <c r="U676" i="11"/>
  <c r="R676" i="11"/>
  <c r="Q676" i="11"/>
  <c r="P676" i="11"/>
  <c r="O676" i="11"/>
  <c r="W675" i="11"/>
  <c r="V675" i="11"/>
  <c r="U675" i="11"/>
  <c r="R675" i="11"/>
  <c r="Q675" i="11"/>
  <c r="P675" i="11"/>
  <c r="O675" i="11"/>
  <c r="W674" i="11"/>
  <c r="V674" i="11"/>
  <c r="U674" i="11"/>
  <c r="R674" i="11"/>
  <c r="Q674" i="11"/>
  <c r="P674" i="11"/>
  <c r="O674" i="11"/>
  <c r="W673" i="11"/>
  <c r="V673" i="11"/>
  <c r="U673" i="11"/>
  <c r="R673" i="11"/>
  <c r="Q673" i="11"/>
  <c r="P673" i="11"/>
  <c r="O673" i="11"/>
  <c r="W672" i="11"/>
  <c r="V672" i="11"/>
  <c r="U672" i="11"/>
  <c r="R672" i="11"/>
  <c r="Q672" i="11"/>
  <c r="P672" i="11"/>
  <c r="O672" i="11"/>
  <c r="W671" i="11"/>
  <c r="V671" i="11"/>
  <c r="U671" i="11"/>
  <c r="R671" i="11"/>
  <c r="Q671" i="11"/>
  <c r="P671" i="11"/>
  <c r="O671" i="11"/>
  <c r="W670" i="11"/>
  <c r="V670" i="11"/>
  <c r="U670" i="11"/>
  <c r="R670" i="11"/>
  <c r="Q670" i="11"/>
  <c r="P670" i="11"/>
  <c r="O670" i="11"/>
  <c r="W669" i="11"/>
  <c r="V669" i="11"/>
  <c r="U669" i="11"/>
  <c r="R669" i="11"/>
  <c r="Q669" i="11"/>
  <c r="P669" i="11"/>
  <c r="O669" i="11"/>
  <c r="W668" i="11"/>
  <c r="V668" i="11"/>
  <c r="U668" i="11"/>
  <c r="R668" i="11"/>
  <c r="Q668" i="11"/>
  <c r="P668" i="11"/>
  <c r="O668" i="11"/>
  <c r="W667" i="11"/>
  <c r="V667" i="11"/>
  <c r="U667" i="11"/>
  <c r="R667" i="11"/>
  <c r="Q667" i="11"/>
  <c r="P667" i="11"/>
  <c r="O667" i="11"/>
  <c r="W666" i="11"/>
  <c r="V666" i="11"/>
  <c r="U666" i="11"/>
  <c r="R666" i="11"/>
  <c r="Q666" i="11"/>
  <c r="P666" i="11"/>
  <c r="O666" i="11"/>
  <c r="W665" i="11"/>
  <c r="V665" i="11"/>
  <c r="U665" i="11"/>
  <c r="R665" i="11"/>
  <c r="Q665" i="11"/>
  <c r="P665" i="11"/>
  <c r="O665" i="11"/>
  <c r="W664" i="11"/>
  <c r="V664" i="11"/>
  <c r="U664" i="11"/>
  <c r="R664" i="11"/>
  <c r="Q664" i="11"/>
  <c r="P664" i="11"/>
  <c r="O664" i="11"/>
  <c r="W663" i="11"/>
  <c r="V663" i="11"/>
  <c r="U663" i="11"/>
  <c r="R663" i="11"/>
  <c r="Q663" i="11"/>
  <c r="P663" i="11"/>
  <c r="O663" i="11"/>
  <c r="W662" i="11"/>
  <c r="V662" i="11"/>
  <c r="U662" i="11"/>
  <c r="R662" i="11"/>
  <c r="Q662" i="11"/>
  <c r="P662" i="11"/>
  <c r="O662" i="11"/>
  <c r="W661" i="11"/>
  <c r="V661" i="11"/>
  <c r="U661" i="11"/>
  <c r="R661" i="11"/>
  <c r="Q661" i="11"/>
  <c r="P661" i="11"/>
  <c r="O661" i="11"/>
  <c r="W660" i="11"/>
  <c r="V660" i="11"/>
  <c r="U660" i="11"/>
  <c r="R660" i="11"/>
  <c r="Q660" i="11"/>
  <c r="P660" i="11"/>
  <c r="O660" i="11"/>
  <c r="W659" i="11"/>
  <c r="V659" i="11"/>
  <c r="U659" i="11"/>
  <c r="R659" i="11"/>
  <c r="Q659" i="11"/>
  <c r="P659" i="11"/>
  <c r="O659" i="11"/>
  <c r="W658" i="11"/>
  <c r="V658" i="11"/>
  <c r="U658" i="11"/>
  <c r="R658" i="11"/>
  <c r="Q658" i="11"/>
  <c r="P658" i="11"/>
  <c r="O658" i="11"/>
  <c r="W657" i="11"/>
  <c r="V657" i="11"/>
  <c r="U657" i="11"/>
  <c r="R657" i="11"/>
  <c r="Q657" i="11"/>
  <c r="P657" i="11"/>
  <c r="O657" i="11"/>
  <c r="W656" i="11"/>
  <c r="V656" i="11"/>
  <c r="U656" i="11"/>
  <c r="R656" i="11"/>
  <c r="Q656" i="11"/>
  <c r="P656" i="11"/>
  <c r="O656" i="11"/>
  <c r="W655" i="11"/>
  <c r="V655" i="11"/>
  <c r="U655" i="11"/>
  <c r="R655" i="11"/>
  <c r="Q655" i="11"/>
  <c r="P655" i="11"/>
  <c r="O655" i="11"/>
  <c r="W654" i="11"/>
  <c r="V654" i="11"/>
  <c r="U654" i="11"/>
  <c r="R654" i="11"/>
  <c r="Q654" i="11"/>
  <c r="P654" i="11"/>
  <c r="O654" i="11"/>
  <c r="W653" i="11"/>
  <c r="V653" i="11"/>
  <c r="U653" i="11"/>
  <c r="R653" i="11"/>
  <c r="Q653" i="11"/>
  <c r="P653" i="11"/>
  <c r="O653" i="11"/>
  <c r="W652" i="11"/>
  <c r="V652" i="11"/>
  <c r="U652" i="11"/>
  <c r="R652" i="11"/>
  <c r="Q652" i="11"/>
  <c r="P652" i="11"/>
  <c r="O652" i="11"/>
  <c r="W651" i="11"/>
  <c r="V651" i="11"/>
  <c r="U651" i="11"/>
  <c r="R651" i="11"/>
  <c r="Q651" i="11"/>
  <c r="P651" i="11"/>
  <c r="O651" i="11"/>
  <c r="W650" i="11"/>
  <c r="V650" i="11"/>
  <c r="U650" i="11"/>
  <c r="R650" i="11"/>
  <c r="Q650" i="11"/>
  <c r="P650" i="11"/>
  <c r="O650" i="11"/>
  <c r="W649" i="11"/>
  <c r="V649" i="11"/>
  <c r="U649" i="11"/>
  <c r="R649" i="11"/>
  <c r="Q649" i="11"/>
  <c r="P649" i="11"/>
  <c r="O649" i="11"/>
  <c r="W648" i="11"/>
  <c r="V648" i="11"/>
  <c r="U648" i="11"/>
  <c r="R648" i="11"/>
  <c r="Q648" i="11"/>
  <c r="P648" i="11"/>
  <c r="O648" i="11"/>
  <c r="W647" i="11"/>
  <c r="V647" i="11"/>
  <c r="U647" i="11"/>
  <c r="R647" i="11"/>
  <c r="Q647" i="11"/>
  <c r="P647" i="11"/>
  <c r="O647" i="11"/>
  <c r="W646" i="11"/>
  <c r="V646" i="11"/>
  <c r="U646" i="11"/>
  <c r="R646" i="11"/>
  <c r="Q646" i="11"/>
  <c r="P646" i="11"/>
  <c r="O646" i="11"/>
  <c r="W645" i="11"/>
  <c r="V645" i="11"/>
  <c r="U645" i="11"/>
  <c r="R645" i="11"/>
  <c r="Q645" i="11"/>
  <c r="P645" i="11"/>
  <c r="O645" i="11"/>
  <c r="W644" i="11"/>
  <c r="V644" i="11"/>
  <c r="U644" i="11"/>
  <c r="R644" i="11"/>
  <c r="Q644" i="11"/>
  <c r="P644" i="11"/>
  <c r="O644" i="11"/>
  <c r="W643" i="11"/>
  <c r="V643" i="11"/>
  <c r="U643" i="11"/>
  <c r="R643" i="11"/>
  <c r="Q643" i="11"/>
  <c r="P643" i="11"/>
  <c r="O643" i="11"/>
  <c r="W642" i="11"/>
  <c r="V642" i="11"/>
  <c r="U642" i="11"/>
  <c r="R642" i="11"/>
  <c r="Q642" i="11"/>
  <c r="P642" i="11"/>
  <c r="O642" i="11"/>
  <c r="W641" i="11"/>
  <c r="V641" i="11"/>
  <c r="U641" i="11"/>
  <c r="R641" i="11"/>
  <c r="Q641" i="11"/>
  <c r="P641" i="11"/>
  <c r="O641" i="11"/>
  <c r="W640" i="11"/>
  <c r="V640" i="11"/>
  <c r="U640" i="11"/>
  <c r="R640" i="11"/>
  <c r="Q640" i="11"/>
  <c r="P640" i="11"/>
  <c r="O640" i="11"/>
  <c r="W639" i="11"/>
  <c r="V639" i="11"/>
  <c r="U639" i="11"/>
  <c r="R639" i="11"/>
  <c r="Q639" i="11"/>
  <c r="P639" i="11"/>
  <c r="O639" i="11"/>
  <c r="W638" i="11"/>
  <c r="V638" i="11"/>
  <c r="U638" i="11"/>
  <c r="R638" i="11"/>
  <c r="Q638" i="11"/>
  <c r="P638" i="11"/>
  <c r="O638" i="11"/>
  <c r="W637" i="11"/>
  <c r="V637" i="11"/>
  <c r="U637" i="11"/>
  <c r="R637" i="11"/>
  <c r="Q637" i="11"/>
  <c r="P637" i="11"/>
  <c r="O637" i="11"/>
  <c r="W636" i="11"/>
  <c r="V636" i="11"/>
  <c r="U636" i="11"/>
  <c r="R636" i="11"/>
  <c r="Q636" i="11"/>
  <c r="P636" i="11"/>
  <c r="O636" i="11"/>
  <c r="W635" i="11"/>
  <c r="V635" i="11"/>
  <c r="U635" i="11"/>
  <c r="R635" i="11"/>
  <c r="Q635" i="11"/>
  <c r="P635" i="11"/>
  <c r="O635" i="11"/>
  <c r="W634" i="11"/>
  <c r="V634" i="11"/>
  <c r="U634" i="11"/>
  <c r="R634" i="11"/>
  <c r="Q634" i="11"/>
  <c r="P634" i="11"/>
  <c r="O634" i="11"/>
  <c r="W633" i="11"/>
  <c r="V633" i="11"/>
  <c r="U633" i="11"/>
  <c r="R633" i="11"/>
  <c r="Q633" i="11"/>
  <c r="P633" i="11"/>
  <c r="O633" i="11"/>
  <c r="W632" i="11"/>
  <c r="V632" i="11"/>
  <c r="U632" i="11"/>
  <c r="R632" i="11"/>
  <c r="Q632" i="11"/>
  <c r="P632" i="11"/>
  <c r="O632" i="11"/>
  <c r="W631" i="11"/>
  <c r="V631" i="11"/>
  <c r="U631" i="11"/>
  <c r="R631" i="11"/>
  <c r="Q631" i="11"/>
  <c r="P631" i="11"/>
  <c r="O631" i="11"/>
  <c r="W630" i="11"/>
  <c r="V630" i="11"/>
  <c r="U630" i="11"/>
  <c r="R630" i="11"/>
  <c r="Q630" i="11"/>
  <c r="P630" i="11"/>
  <c r="O630" i="11"/>
  <c r="W629" i="11"/>
  <c r="V629" i="11"/>
  <c r="U629" i="11"/>
  <c r="R629" i="11"/>
  <c r="Q629" i="11"/>
  <c r="P629" i="11"/>
  <c r="O629" i="11"/>
  <c r="W628" i="11"/>
  <c r="V628" i="11"/>
  <c r="U628" i="11"/>
  <c r="R628" i="11"/>
  <c r="Q628" i="11"/>
  <c r="P628" i="11"/>
  <c r="O628" i="11"/>
  <c r="W627" i="11"/>
  <c r="V627" i="11"/>
  <c r="U627" i="11"/>
  <c r="R627" i="11"/>
  <c r="Q627" i="11"/>
  <c r="P627" i="11"/>
  <c r="O627" i="11"/>
  <c r="W626" i="11"/>
  <c r="V626" i="11"/>
  <c r="U626" i="11"/>
  <c r="R626" i="11"/>
  <c r="Q626" i="11"/>
  <c r="P626" i="11"/>
  <c r="O626" i="11"/>
  <c r="W625" i="11"/>
  <c r="V625" i="11"/>
  <c r="U625" i="11"/>
  <c r="R625" i="11"/>
  <c r="Q625" i="11"/>
  <c r="P625" i="11"/>
  <c r="O625" i="11"/>
  <c r="W624" i="11"/>
  <c r="V624" i="11"/>
  <c r="U624" i="11"/>
  <c r="R624" i="11"/>
  <c r="Q624" i="11"/>
  <c r="P624" i="11"/>
  <c r="O624" i="11"/>
  <c r="W623" i="11"/>
  <c r="V623" i="11"/>
  <c r="U623" i="11"/>
  <c r="R623" i="11"/>
  <c r="Q623" i="11"/>
  <c r="P623" i="11"/>
  <c r="O623" i="11"/>
  <c r="W622" i="11"/>
  <c r="V622" i="11"/>
  <c r="U622" i="11"/>
  <c r="R622" i="11"/>
  <c r="Q622" i="11"/>
  <c r="P622" i="11"/>
  <c r="O622" i="11"/>
  <c r="W621" i="11"/>
  <c r="V621" i="11"/>
  <c r="U621" i="11"/>
  <c r="R621" i="11"/>
  <c r="Q621" i="11"/>
  <c r="P621" i="11"/>
  <c r="O621" i="11"/>
  <c r="W620" i="11"/>
  <c r="V620" i="11"/>
  <c r="U620" i="11"/>
  <c r="R620" i="11"/>
  <c r="Q620" i="11"/>
  <c r="P620" i="11"/>
  <c r="O620" i="11"/>
  <c r="W619" i="11"/>
  <c r="V619" i="11"/>
  <c r="U619" i="11"/>
  <c r="R619" i="11"/>
  <c r="Q619" i="11"/>
  <c r="P619" i="11"/>
  <c r="O619" i="11"/>
  <c r="W618" i="11"/>
  <c r="V618" i="11"/>
  <c r="U618" i="11"/>
  <c r="R618" i="11"/>
  <c r="Q618" i="11"/>
  <c r="P618" i="11"/>
  <c r="O618" i="11"/>
  <c r="W617" i="11"/>
  <c r="V617" i="11"/>
  <c r="U617" i="11"/>
  <c r="R617" i="11"/>
  <c r="Q617" i="11"/>
  <c r="P617" i="11"/>
  <c r="O617" i="11"/>
  <c r="W616" i="11"/>
  <c r="V616" i="11"/>
  <c r="U616" i="11"/>
  <c r="R616" i="11"/>
  <c r="Q616" i="11"/>
  <c r="P616" i="11"/>
  <c r="O616" i="11"/>
  <c r="W615" i="11"/>
  <c r="V615" i="11"/>
  <c r="U615" i="11"/>
  <c r="R615" i="11"/>
  <c r="Q615" i="11"/>
  <c r="P615" i="11"/>
  <c r="O615" i="11"/>
  <c r="W614" i="11"/>
  <c r="V614" i="11"/>
  <c r="U614" i="11"/>
  <c r="R614" i="11"/>
  <c r="Q614" i="11"/>
  <c r="P614" i="11"/>
  <c r="O614" i="11"/>
  <c r="W613" i="11"/>
  <c r="V613" i="11"/>
  <c r="U613" i="11"/>
  <c r="R613" i="11"/>
  <c r="Q613" i="11"/>
  <c r="P613" i="11"/>
  <c r="O613" i="11"/>
  <c r="W612" i="11"/>
  <c r="V612" i="11"/>
  <c r="U612" i="11"/>
  <c r="R612" i="11"/>
  <c r="Q612" i="11"/>
  <c r="P612" i="11"/>
  <c r="O612" i="11"/>
  <c r="W611" i="11"/>
  <c r="V611" i="11"/>
  <c r="U611" i="11"/>
  <c r="R611" i="11"/>
  <c r="Q611" i="11"/>
  <c r="P611" i="11"/>
  <c r="O611" i="11"/>
  <c r="W610" i="11"/>
  <c r="V610" i="11"/>
  <c r="U610" i="11"/>
  <c r="R610" i="11"/>
  <c r="Q610" i="11"/>
  <c r="P610" i="11"/>
  <c r="O610" i="11"/>
  <c r="W609" i="11"/>
  <c r="V609" i="11"/>
  <c r="U609" i="11"/>
  <c r="R609" i="11"/>
  <c r="Q609" i="11"/>
  <c r="P609" i="11"/>
  <c r="O609" i="11"/>
  <c r="W608" i="11"/>
  <c r="V608" i="11"/>
  <c r="U608" i="11"/>
  <c r="R608" i="11"/>
  <c r="Q608" i="11"/>
  <c r="P608" i="11"/>
  <c r="O608" i="11"/>
  <c r="W607" i="11"/>
  <c r="V607" i="11"/>
  <c r="U607" i="11"/>
  <c r="R607" i="11"/>
  <c r="Q607" i="11"/>
  <c r="P607" i="11"/>
  <c r="O607" i="11"/>
  <c r="W606" i="11"/>
  <c r="V606" i="11"/>
  <c r="U606" i="11"/>
  <c r="R606" i="11"/>
  <c r="Q606" i="11"/>
  <c r="P606" i="11"/>
  <c r="O606" i="11"/>
  <c r="W605" i="11"/>
  <c r="V605" i="11"/>
  <c r="U605" i="11"/>
  <c r="R605" i="11"/>
  <c r="Q605" i="11"/>
  <c r="P605" i="11"/>
  <c r="O605" i="11"/>
  <c r="W604" i="11"/>
  <c r="V604" i="11"/>
  <c r="U604" i="11"/>
  <c r="R604" i="11"/>
  <c r="Q604" i="11"/>
  <c r="P604" i="11"/>
  <c r="O604" i="11"/>
  <c r="W603" i="11"/>
  <c r="V603" i="11"/>
  <c r="U603" i="11"/>
  <c r="R603" i="11"/>
  <c r="Q603" i="11"/>
  <c r="P603" i="11"/>
  <c r="O603" i="11"/>
  <c r="W602" i="11"/>
  <c r="V602" i="11"/>
  <c r="U602" i="11"/>
  <c r="R602" i="11"/>
  <c r="Q602" i="11"/>
  <c r="P602" i="11"/>
  <c r="O602" i="11"/>
  <c r="W601" i="11"/>
  <c r="V601" i="11"/>
  <c r="U601" i="11"/>
  <c r="R601" i="11"/>
  <c r="Q601" i="11"/>
  <c r="P601" i="11"/>
  <c r="O601" i="11"/>
  <c r="W600" i="11"/>
  <c r="V600" i="11"/>
  <c r="U600" i="11"/>
  <c r="R600" i="11"/>
  <c r="Q600" i="11"/>
  <c r="P600" i="11"/>
  <c r="O600" i="11"/>
  <c r="W599" i="11"/>
  <c r="V599" i="11"/>
  <c r="U599" i="11"/>
  <c r="R599" i="11"/>
  <c r="Q599" i="11"/>
  <c r="P599" i="11"/>
  <c r="O599" i="11"/>
  <c r="W598" i="11"/>
  <c r="V598" i="11"/>
  <c r="U598" i="11"/>
  <c r="R598" i="11"/>
  <c r="Q598" i="11"/>
  <c r="P598" i="11"/>
  <c r="O598" i="11"/>
  <c r="W597" i="11"/>
  <c r="V597" i="11"/>
  <c r="U597" i="11"/>
  <c r="R597" i="11"/>
  <c r="Q597" i="11"/>
  <c r="P597" i="11"/>
  <c r="O597" i="11"/>
  <c r="W596" i="11"/>
  <c r="V596" i="11"/>
  <c r="U596" i="11"/>
  <c r="R596" i="11"/>
  <c r="Q596" i="11"/>
  <c r="P596" i="11"/>
  <c r="O596" i="11"/>
  <c r="W595" i="11"/>
  <c r="V595" i="11"/>
  <c r="U595" i="11"/>
  <c r="R595" i="11"/>
  <c r="Q595" i="11"/>
  <c r="P595" i="11"/>
  <c r="O595" i="11"/>
  <c r="W594" i="11"/>
  <c r="V594" i="11"/>
  <c r="U594" i="11"/>
  <c r="R594" i="11"/>
  <c r="Q594" i="11"/>
  <c r="P594" i="11"/>
  <c r="O594" i="11"/>
  <c r="W593" i="11"/>
  <c r="V593" i="11"/>
  <c r="U593" i="11"/>
  <c r="R593" i="11"/>
  <c r="Q593" i="11"/>
  <c r="P593" i="11"/>
  <c r="O593" i="11"/>
  <c r="W592" i="11"/>
  <c r="V592" i="11"/>
  <c r="U592" i="11"/>
  <c r="R592" i="11"/>
  <c r="Q592" i="11"/>
  <c r="P592" i="11"/>
  <c r="O592" i="11"/>
  <c r="W591" i="11"/>
  <c r="V591" i="11"/>
  <c r="U591" i="11"/>
  <c r="R591" i="11"/>
  <c r="Q591" i="11"/>
  <c r="P591" i="11"/>
  <c r="O591" i="11"/>
  <c r="W590" i="11"/>
  <c r="V590" i="11"/>
  <c r="U590" i="11"/>
  <c r="R590" i="11"/>
  <c r="Q590" i="11"/>
  <c r="P590" i="11"/>
  <c r="O590" i="11"/>
  <c r="W589" i="11"/>
  <c r="V589" i="11"/>
  <c r="U589" i="11"/>
  <c r="R589" i="11"/>
  <c r="Q589" i="11"/>
  <c r="P589" i="11"/>
  <c r="O589" i="11"/>
  <c r="W588" i="11"/>
  <c r="V588" i="11"/>
  <c r="U588" i="11"/>
  <c r="R588" i="11"/>
  <c r="Q588" i="11"/>
  <c r="P588" i="11"/>
  <c r="O588" i="11"/>
  <c r="W587" i="11"/>
  <c r="V587" i="11"/>
  <c r="U587" i="11"/>
  <c r="R587" i="11"/>
  <c r="Q587" i="11"/>
  <c r="P587" i="11"/>
  <c r="O587" i="11"/>
  <c r="W586" i="11"/>
  <c r="V586" i="11"/>
  <c r="U586" i="11"/>
  <c r="R586" i="11"/>
  <c r="Q586" i="11"/>
  <c r="P586" i="11"/>
  <c r="O586" i="11"/>
  <c r="W585" i="11"/>
  <c r="V585" i="11"/>
  <c r="U585" i="11"/>
  <c r="R585" i="11"/>
  <c r="Q585" i="11"/>
  <c r="P585" i="11"/>
  <c r="O585" i="11"/>
  <c r="W584" i="11"/>
  <c r="V584" i="11"/>
  <c r="U584" i="11"/>
  <c r="R584" i="11"/>
  <c r="Q584" i="11"/>
  <c r="P584" i="11"/>
  <c r="O584" i="11"/>
  <c r="W583" i="11"/>
  <c r="V583" i="11"/>
  <c r="U583" i="11"/>
  <c r="R583" i="11"/>
  <c r="Q583" i="11"/>
  <c r="P583" i="11"/>
  <c r="O583" i="11"/>
  <c r="W582" i="11"/>
  <c r="V582" i="11"/>
  <c r="U582" i="11"/>
  <c r="R582" i="11"/>
  <c r="Q582" i="11"/>
  <c r="P582" i="11"/>
  <c r="O582" i="11"/>
  <c r="W581" i="11"/>
  <c r="V581" i="11"/>
  <c r="U581" i="11"/>
  <c r="R581" i="11"/>
  <c r="Q581" i="11"/>
  <c r="P581" i="11"/>
  <c r="O581" i="11"/>
  <c r="W580" i="11"/>
  <c r="V580" i="11"/>
  <c r="U580" i="11"/>
  <c r="R580" i="11"/>
  <c r="Q580" i="11"/>
  <c r="P580" i="11"/>
  <c r="O580" i="11"/>
  <c r="W579" i="11"/>
  <c r="V579" i="11"/>
  <c r="U579" i="11"/>
  <c r="R579" i="11"/>
  <c r="Q579" i="11"/>
  <c r="P579" i="11"/>
  <c r="O579" i="11"/>
  <c r="W578" i="11"/>
  <c r="V578" i="11"/>
  <c r="U578" i="11"/>
  <c r="R578" i="11"/>
  <c r="Q578" i="11"/>
  <c r="P578" i="11"/>
  <c r="O578" i="11"/>
  <c r="W577" i="11"/>
  <c r="V577" i="11"/>
  <c r="U577" i="11"/>
  <c r="R577" i="11"/>
  <c r="Q577" i="11"/>
  <c r="P577" i="11"/>
  <c r="O577" i="11"/>
  <c r="W576" i="11"/>
  <c r="V576" i="11"/>
  <c r="U576" i="11"/>
  <c r="R576" i="11"/>
  <c r="Q576" i="11"/>
  <c r="P576" i="11"/>
  <c r="O576" i="11"/>
  <c r="W575" i="11"/>
  <c r="V575" i="11"/>
  <c r="U575" i="11"/>
  <c r="R575" i="11"/>
  <c r="Q575" i="11"/>
  <c r="P575" i="11"/>
  <c r="O575" i="11"/>
  <c r="W574" i="11"/>
  <c r="V574" i="11"/>
  <c r="U574" i="11"/>
  <c r="R574" i="11"/>
  <c r="Q574" i="11"/>
  <c r="P574" i="11"/>
  <c r="O574" i="11"/>
  <c r="W573" i="11"/>
  <c r="V573" i="11"/>
  <c r="U573" i="11"/>
  <c r="R573" i="11"/>
  <c r="Q573" i="11"/>
  <c r="P573" i="11"/>
  <c r="O573" i="11"/>
  <c r="W572" i="11"/>
  <c r="V572" i="11"/>
  <c r="U572" i="11"/>
  <c r="R572" i="11"/>
  <c r="Q572" i="11"/>
  <c r="P572" i="11"/>
  <c r="O572" i="11"/>
  <c r="W571" i="11"/>
  <c r="V571" i="11"/>
  <c r="U571" i="11"/>
  <c r="R571" i="11"/>
  <c r="Q571" i="11"/>
  <c r="P571" i="11"/>
  <c r="O571" i="11"/>
  <c r="W570" i="11"/>
  <c r="V570" i="11"/>
  <c r="U570" i="11"/>
  <c r="R570" i="11"/>
  <c r="Q570" i="11"/>
  <c r="P570" i="11"/>
  <c r="O570" i="11"/>
  <c r="W569" i="11"/>
  <c r="V569" i="11"/>
  <c r="U569" i="11"/>
  <c r="R569" i="11"/>
  <c r="Q569" i="11"/>
  <c r="P569" i="11"/>
  <c r="O569" i="11"/>
  <c r="W568" i="11"/>
  <c r="V568" i="11"/>
  <c r="U568" i="11"/>
  <c r="R568" i="11"/>
  <c r="Q568" i="11"/>
  <c r="P568" i="11"/>
  <c r="O568" i="11"/>
  <c r="W567" i="11"/>
  <c r="V567" i="11"/>
  <c r="U567" i="11"/>
  <c r="R567" i="11"/>
  <c r="Q567" i="11"/>
  <c r="P567" i="11"/>
  <c r="O567" i="11"/>
  <c r="W566" i="11"/>
  <c r="V566" i="11"/>
  <c r="U566" i="11"/>
  <c r="R566" i="11"/>
  <c r="Q566" i="11"/>
  <c r="P566" i="11"/>
  <c r="O566" i="11"/>
  <c r="W565" i="11"/>
  <c r="V565" i="11"/>
  <c r="U565" i="11"/>
  <c r="R565" i="11"/>
  <c r="Q565" i="11"/>
  <c r="P565" i="11"/>
  <c r="O565" i="11"/>
  <c r="W564" i="11"/>
  <c r="V564" i="11"/>
  <c r="U564" i="11"/>
  <c r="R564" i="11"/>
  <c r="Q564" i="11"/>
  <c r="P564" i="11"/>
  <c r="O564" i="11"/>
  <c r="W563" i="11"/>
  <c r="V563" i="11"/>
  <c r="U563" i="11"/>
  <c r="R563" i="11"/>
  <c r="Q563" i="11"/>
  <c r="P563" i="11"/>
  <c r="O563" i="11"/>
  <c r="W562" i="11"/>
  <c r="V562" i="11"/>
  <c r="U562" i="11"/>
  <c r="R562" i="11"/>
  <c r="Q562" i="11"/>
  <c r="P562" i="11"/>
  <c r="O562" i="11"/>
  <c r="W561" i="11"/>
  <c r="V561" i="11"/>
  <c r="U561" i="11"/>
  <c r="R561" i="11"/>
  <c r="Q561" i="11"/>
  <c r="P561" i="11"/>
  <c r="O561" i="11"/>
  <c r="W560" i="11"/>
  <c r="V560" i="11"/>
  <c r="U560" i="11"/>
  <c r="R560" i="11"/>
  <c r="Q560" i="11"/>
  <c r="P560" i="11"/>
  <c r="O560" i="11"/>
  <c r="W559" i="11"/>
  <c r="V559" i="11"/>
  <c r="U559" i="11"/>
  <c r="R559" i="11"/>
  <c r="Q559" i="11"/>
  <c r="P559" i="11"/>
  <c r="O559" i="11"/>
  <c r="W558" i="11"/>
  <c r="V558" i="11"/>
  <c r="U558" i="11"/>
  <c r="R558" i="11"/>
  <c r="Q558" i="11"/>
  <c r="P558" i="11"/>
  <c r="O558" i="11"/>
  <c r="W557" i="11"/>
  <c r="V557" i="11"/>
  <c r="U557" i="11"/>
  <c r="R557" i="11"/>
  <c r="Q557" i="11"/>
  <c r="P557" i="11"/>
  <c r="O557" i="11"/>
  <c r="W556" i="11"/>
  <c r="V556" i="11"/>
  <c r="U556" i="11"/>
  <c r="R556" i="11"/>
  <c r="Q556" i="11"/>
  <c r="P556" i="11"/>
  <c r="O556" i="11"/>
  <c r="W555" i="11"/>
  <c r="V555" i="11"/>
  <c r="U555" i="11"/>
  <c r="R555" i="11"/>
  <c r="Q555" i="11"/>
  <c r="P555" i="11"/>
  <c r="O555" i="11"/>
  <c r="W554" i="11"/>
  <c r="V554" i="11"/>
  <c r="U554" i="11"/>
  <c r="R554" i="11"/>
  <c r="Q554" i="11"/>
  <c r="P554" i="11"/>
  <c r="O554" i="11"/>
  <c r="W553" i="11"/>
  <c r="V553" i="11"/>
  <c r="U553" i="11"/>
  <c r="R553" i="11"/>
  <c r="Q553" i="11"/>
  <c r="P553" i="11"/>
  <c r="O553" i="11"/>
  <c r="W552" i="11"/>
  <c r="V552" i="11"/>
  <c r="U552" i="11"/>
  <c r="R552" i="11"/>
  <c r="Q552" i="11"/>
  <c r="P552" i="11"/>
  <c r="O552" i="11"/>
  <c r="W551" i="11"/>
  <c r="V551" i="11"/>
  <c r="U551" i="11"/>
  <c r="R551" i="11"/>
  <c r="Q551" i="11"/>
  <c r="P551" i="11"/>
  <c r="O551" i="11"/>
  <c r="W550" i="11"/>
  <c r="V550" i="11"/>
  <c r="U550" i="11"/>
  <c r="R550" i="11"/>
  <c r="Q550" i="11"/>
  <c r="P550" i="11"/>
  <c r="O550" i="11"/>
  <c r="W549" i="11"/>
  <c r="V549" i="11"/>
  <c r="U549" i="11"/>
  <c r="R549" i="11"/>
  <c r="Q549" i="11"/>
  <c r="P549" i="11"/>
  <c r="O549" i="11"/>
  <c r="W548" i="11"/>
  <c r="V548" i="11"/>
  <c r="U548" i="11"/>
  <c r="R548" i="11"/>
  <c r="Q548" i="11"/>
  <c r="P548" i="11"/>
  <c r="O548" i="11"/>
  <c r="W547" i="11"/>
  <c r="V547" i="11"/>
  <c r="U547" i="11"/>
  <c r="R547" i="11"/>
  <c r="Q547" i="11"/>
  <c r="P547" i="11"/>
  <c r="O547" i="11"/>
  <c r="W546" i="11"/>
  <c r="V546" i="11"/>
  <c r="U546" i="11"/>
  <c r="R546" i="11"/>
  <c r="Q546" i="11"/>
  <c r="P546" i="11"/>
  <c r="O546" i="11"/>
  <c r="W545" i="11"/>
  <c r="V545" i="11"/>
  <c r="U545" i="11"/>
  <c r="R545" i="11"/>
  <c r="Q545" i="11"/>
  <c r="P545" i="11"/>
  <c r="O545" i="11"/>
  <c r="W544" i="11"/>
  <c r="V544" i="11"/>
  <c r="U544" i="11"/>
  <c r="R544" i="11"/>
  <c r="Q544" i="11"/>
  <c r="P544" i="11"/>
  <c r="O544" i="11"/>
  <c r="W543" i="11"/>
  <c r="V543" i="11"/>
  <c r="U543" i="11"/>
  <c r="R543" i="11"/>
  <c r="Q543" i="11"/>
  <c r="P543" i="11"/>
  <c r="O543" i="11"/>
  <c r="W542" i="11"/>
  <c r="V542" i="11"/>
  <c r="U542" i="11"/>
  <c r="R542" i="11"/>
  <c r="Q542" i="11"/>
  <c r="P542" i="11"/>
  <c r="O542" i="11"/>
  <c r="W541" i="11"/>
  <c r="V541" i="11"/>
  <c r="U541" i="11"/>
  <c r="R541" i="11"/>
  <c r="Q541" i="11"/>
  <c r="P541" i="11"/>
  <c r="O541" i="11"/>
  <c r="W540" i="11"/>
  <c r="V540" i="11"/>
  <c r="U540" i="11"/>
  <c r="R540" i="11"/>
  <c r="Q540" i="11"/>
  <c r="P540" i="11"/>
  <c r="O540" i="11"/>
  <c r="W539" i="11"/>
  <c r="V539" i="11"/>
  <c r="U539" i="11"/>
  <c r="R539" i="11"/>
  <c r="Q539" i="11"/>
  <c r="P539" i="11"/>
  <c r="O539" i="11"/>
  <c r="W538" i="11"/>
  <c r="V538" i="11"/>
  <c r="U538" i="11"/>
  <c r="R538" i="11"/>
  <c r="Q538" i="11"/>
  <c r="P538" i="11"/>
  <c r="O538" i="11"/>
  <c r="W537" i="11"/>
  <c r="V537" i="11"/>
  <c r="U537" i="11"/>
  <c r="R537" i="11"/>
  <c r="Q537" i="11"/>
  <c r="P537" i="11"/>
  <c r="O537" i="11"/>
  <c r="W536" i="11"/>
  <c r="V536" i="11"/>
  <c r="U536" i="11"/>
  <c r="R536" i="11"/>
  <c r="Q536" i="11"/>
  <c r="P536" i="11"/>
  <c r="O536" i="11"/>
  <c r="W535" i="11"/>
  <c r="V535" i="11"/>
  <c r="U535" i="11"/>
  <c r="R535" i="11"/>
  <c r="Q535" i="11"/>
  <c r="P535" i="11"/>
  <c r="O535" i="11"/>
  <c r="W534" i="11"/>
  <c r="V534" i="11"/>
  <c r="U534" i="11"/>
  <c r="R534" i="11"/>
  <c r="Q534" i="11"/>
  <c r="P534" i="11"/>
  <c r="O534" i="11"/>
  <c r="W533" i="11"/>
  <c r="V533" i="11"/>
  <c r="U533" i="11"/>
  <c r="R533" i="11"/>
  <c r="Q533" i="11"/>
  <c r="P533" i="11"/>
  <c r="O533" i="11"/>
  <c r="W532" i="11"/>
  <c r="V532" i="11"/>
  <c r="U532" i="11"/>
  <c r="R532" i="11"/>
  <c r="Q532" i="11"/>
  <c r="P532" i="11"/>
  <c r="O532" i="11"/>
  <c r="W531" i="11"/>
  <c r="V531" i="11"/>
  <c r="U531" i="11"/>
  <c r="R531" i="11"/>
  <c r="Q531" i="11"/>
  <c r="P531" i="11"/>
  <c r="O531" i="11"/>
  <c r="W530" i="11"/>
  <c r="V530" i="11"/>
  <c r="U530" i="11"/>
  <c r="R530" i="11"/>
  <c r="Q530" i="11"/>
  <c r="P530" i="11"/>
  <c r="O530" i="11"/>
  <c r="W529" i="11"/>
  <c r="V529" i="11"/>
  <c r="U529" i="11"/>
  <c r="R529" i="11"/>
  <c r="Q529" i="11"/>
  <c r="P529" i="11"/>
  <c r="O529" i="11"/>
  <c r="W528" i="11"/>
  <c r="V528" i="11"/>
  <c r="U528" i="11"/>
  <c r="R528" i="11"/>
  <c r="Q528" i="11"/>
  <c r="P528" i="11"/>
  <c r="O528" i="11"/>
  <c r="W527" i="11"/>
  <c r="V527" i="11"/>
  <c r="U527" i="11"/>
  <c r="R527" i="11"/>
  <c r="Q527" i="11"/>
  <c r="P527" i="11"/>
  <c r="O527" i="11"/>
  <c r="W526" i="11"/>
  <c r="V526" i="11"/>
  <c r="U526" i="11"/>
  <c r="R526" i="11"/>
  <c r="Q526" i="11"/>
  <c r="P526" i="11"/>
  <c r="O526" i="11"/>
  <c r="W525" i="11"/>
  <c r="V525" i="11"/>
  <c r="U525" i="11"/>
  <c r="R525" i="11"/>
  <c r="Q525" i="11"/>
  <c r="P525" i="11"/>
  <c r="O525" i="11"/>
  <c r="W524" i="11"/>
  <c r="V524" i="11"/>
  <c r="U524" i="11"/>
  <c r="R524" i="11"/>
  <c r="Q524" i="11"/>
  <c r="P524" i="11"/>
  <c r="O524" i="11"/>
  <c r="W523" i="11"/>
  <c r="V523" i="11"/>
  <c r="U523" i="11"/>
  <c r="R523" i="11"/>
  <c r="Q523" i="11"/>
  <c r="P523" i="11"/>
  <c r="O523" i="11"/>
  <c r="W522" i="11"/>
  <c r="V522" i="11"/>
  <c r="U522" i="11"/>
  <c r="R522" i="11"/>
  <c r="Q522" i="11"/>
  <c r="P522" i="11"/>
  <c r="O522" i="11"/>
  <c r="W521" i="11"/>
  <c r="V521" i="11"/>
  <c r="U521" i="11"/>
  <c r="R521" i="11"/>
  <c r="Q521" i="11"/>
  <c r="P521" i="11"/>
  <c r="O521" i="11"/>
  <c r="W520" i="11"/>
  <c r="V520" i="11"/>
  <c r="U520" i="11"/>
  <c r="R520" i="11"/>
  <c r="Q520" i="11"/>
  <c r="P520" i="11"/>
  <c r="O520" i="11"/>
  <c r="W519" i="11"/>
  <c r="V519" i="11"/>
  <c r="U519" i="11"/>
  <c r="R519" i="11"/>
  <c r="Q519" i="11"/>
  <c r="P519" i="11"/>
  <c r="O519" i="11"/>
  <c r="W518" i="11"/>
  <c r="V518" i="11"/>
  <c r="U518" i="11"/>
  <c r="R518" i="11"/>
  <c r="Q518" i="11"/>
  <c r="P518" i="11"/>
  <c r="O518" i="11"/>
  <c r="W517" i="11"/>
  <c r="V517" i="11"/>
  <c r="U517" i="11"/>
  <c r="R517" i="11"/>
  <c r="Q517" i="11"/>
  <c r="P517" i="11"/>
  <c r="O517" i="11"/>
  <c r="W516" i="11"/>
  <c r="V516" i="11"/>
  <c r="U516" i="11"/>
  <c r="R516" i="11"/>
  <c r="Q516" i="11"/>
  <c r="P516" i="11"/>
  <c r="O516" i="11"/>
  <c r="W515" i="11"/>
  <c r="V515" i="11"/>
  <c r="U515" i="11"/>
  <c r="R515" i="11"/>
  <c r="Q515" i="11"/>
  <c r="P515" i="11"/>
  <c r="O515" i="11"/>
  <c r="W514" i="11"/>
  <c r="V514" i="11"/>
  <c r="U514" i="11"/>
  <c r="R514" i="11"/>
  <c r="Q514" i="11"/>
  <c r="P514" i="11"/>
  <c r="O514" i="11"/>
  <c r="W513" i="11"/>
  <c r="V513" i="11"/>
  <c r="U513" i="11"/>
  <c r="R513" i="11"/>
  <c r="Q513" i="11"/>
  <c r="P513" i="11"/>
  <c r="O513" i="11"/>
  <c r="W512" i="11"/>
  <c r="V512" i="11"/>
  <c r="U512" i="11"/>
  <c r="R512" i="11"/>
  <c r="Q512" i="11"/>
  <c r="P512" i="11"/>
  <c r="O512" i="11"/>
  <c r="W511" i="11"/>
  <c r="V511" i="11"/>
  <c r="U511" i="11"/>
  <c r="R511" i="11"/>
  <c r="Q511" i="11"/>
  <c r="P511" i="11"/>
  <c r="O511" i="11"/>
  <c r="W510" i="11"/>
  <c r="V510" i="11"/>
  <c r="U510" i="11"/>
  <c r="R510" i="11"/>
  <c r="Q510" i="11"/>
  <c r="P510" i="11"/>
  <c r="O510" i="11"/>
  <c r="W509" i="11"/>
  <c r="V509" i="11"/>
  <c r="U509" i="11"/>
  <c r="R509" i="11"/>
  <c r="Q509" i="11"/>
  <c r="P509" i="11"/>
  <c r="O509" i="11"/>
  <c r="W508" i="11"/>
  <c r="V508" i="11"/>
  <c r="U508" i="11"/>
  <c r="R508" i="11"/>
  <c r="Q508" i="11"/>
  <c r="P508" i="11"/>
  <c r="O508" i="11"/>
  <c r="W507" i="11"/>
  <c r="V507" i="11"/>
  <c r="U507" i="11"/>
  <c r="R507" i="11"/>
  <c r="Q507" i="11"/>
  <c r="P507" i="11"/>
  <c r="O507" i="11"/>
  <c r="W506" i="11"/>
  <c r="V506" i="11"/>
  <c r="U506" i="11"/>
  <c r="R506" i="11"/>
  <c r="Q506" i="11"/>
  <c r="P506" i="11"/>
  <c r="O506" i="11"/>
  <c r="W505" i="11"/>
  <c r="V505" i="11"/>
  <c r="U505" i="11"/>
  <c r="R505" i="11"/>
  <c r="Q505" i="11"/>
  <c r="P505" i="11"/>
  <c r="O505" i="11"/>
  <c r="W504" i="11"/>
  <c r="V504" i="11"/>
  <c r="U504" i="11"/>
  <c r="R504" i="11"/>
  <c r="Q504" i="11"/>
  <c r="P504" i="11"/>
  <c r="O504" i="11"/>
  <c r="W503" i="11"/>
  <c r="V503" i="11"/>
  <c r="U503" i="11"/>
  <c r="R503" i="11"/>
  <c r="Q503" i="11"/>
  <c r="P503" i="11"/>
  <c r="O503" i="11"/>
  <c r="W502" i="11"/>
  <c r="V502" i="11"/>
  <c r="U502" i="11"/>
  <c r="R502" i="11"/>
  <c r="Q502" i="11"/>
  <c r="P502" i="11"/>
  <c r="O502" i="11"/>
  <c r="W501" i="11"/>
  <c r="V501" i="11"/>
  <c r="U501" i="11"/>
  <c r="R501" i="11"/>
  <c r="Q501" i="11"/>
  <c r="P501" i="11"/>
  <c r="O501" i="11"/>
  <c r="W500" i="11"/>
  <c r="V500" i="11"/>
  <c r="U500" i="11"/>
  <c r="R500" i="11"/>
  <c r="Q500" i="11"/>
  <c r="P500" i="11"/>
  <c r="O500" i="11"/>
  <c r="W499" i="11"/>
  <c r="V499" i="11"/>
  <c r="U499" i="11"/>
  <c r="R499" i="11"/>
  <c r="Q499" i="11"/>
  <c r="P499" i="11"/>
  <c r="O499" i="11"/>
  <c r="W498" i="11"/>
  <c r="V498" i="11"/>
  <c r="U498" i="11"/>
  <c r="R498" i="11"/>
  <c r="Q498" i="11"/>
  <c r="P498" i="11"/>
  <c r="O498" i="11"/>
  <c r="W497" i="11"/>
  <c r="V497" i="11"/>
  <c r="U497" i="11"/>
  <c r="R497" i="11"/>
  <c r="Q497" i="11"/>
  <c r="P497" i="11"/>
  <c r="O497" i="11"/>
  <c r="W496" i="11"/>
  <c r="V496" i="11"/>
  <c r="U496" i="11"/>
  <c r="R496" i="11"/>
  <c r="Q496" i="11"/>
  <c r="P496" i="11"/>
  <c r="O496" i="11"/>
  <c r="W495" i="11"/>
  <c r="V495" i="11"/>
  <c r="U495" i="11"/>
  <c r="R495" i="11"/>
  <c r="Q495" i="11"/>
  <c r="P495" i="11"/>
  <c r="O495" i="11"/>
  <c r="W494" i="11"/>
  <c r="V494" i="11"/>
  <c r="U494" i="11"/>
  <c r="R494" i="11"/>
  <c r="Q494" i="11"/>
  <c r="P494" i="11"/>
  <c r="O494" i="11"/>
  <c r="W493" i="11"/>
  <c r="V493" i="11"/>
  <c r="U493" i="11"/>
  <c r="R493" i="11"/>
  <c r="Q493" i="11"/>
  <c r="P493" i="11"/>
  <c r="O493" i="11"/>
  <c r="W492" i="11"/>
  <c r="V492" i="11"/>
  <c r="U492" i="11"/>
  <c r="R492" i="11"/>
  <c r="Q492" i="11"/>
  <c r="P492" i="11"/>
  <c r="O492" i="11"/>
  <c r="W491" i="11"/>
  <c r="V491" i="11"/>
  <c r="U491" i="11"/>
  <c r="R491" i="11"/>
  <c r="Q491" i="11"/>
  <c r="P491" i="11"/>
  <c r="O491" i="11"/>
  <c r="W490" i="11"/>
  <c r="V490" i="11"/>
  <c r="U490" i="11"/>
  <c r="R490" i="11"/>
  <c r="Q490" i="11"/>
  <c r="P490" i="11"/>
  <c r="O490" i="11"/>
  <c r="W489" i="11"/>
  <c r="V489" i="11"/>
  <c r="U489" i="11"/>
  <c r="R489" i="11"/>
  <c r="Q489" i="11"/>
  <c r="P489" i="11"/>
  <c r="O489" i="11"/>
  <c r="W488" i="11"/>
  <c r="V488" i="11"/>
  <c r="U488" i="11"/>
  <c r="R488" i="11"/>
  <c r="Q488" i="11"/>
  <c r="P488" i="11"/>
  <c r="O488" i="11"/>
  <c r="W487" i="11"/>
  <c r="V487" i="11"/>
  <c r="U487" i="11"/>
  <c r="R487" i="11"/>
  <c r="Q487" i="11"/>
  <c r="P487" i="11"/>
  <c r="O487" i="11"/>
  <c r="W486" i="11"/>
  <c r="V486" i="11"/>
  <c r="U486" i="11"/>
  <c r="R486" i="11"/>
  <c r="Q486" i="11"/>
  <c r="P486" i="11"/>
  <c r="O486" i="11"/>
  <c r="W485" i="11"/>
  <c r="V485" i="11"/>
  <c r="U485" i="11"/>
  <c r="R485" i="11"/>
  <c r="Q485" i="11"/>
  <c r="P485" i="11"/>
  <c r="O485" i="11"/>
  <c r="W484" i="11"/>
  <c r="V484" i="11"/>
  <c r="U484" i="11"/>
  <c r="R484" i="11"/>
  <c r="Q484" i="11"/>
  <c r="P484" i="11"/>
  <c r="O484" i="11"/>
  <c r="W483" i="11"/>
  <c r="V483" i="11"/>
  <c r="U483" i="11"/>
  <c r="R483" i="11"/>
  <c r="Q483" i="11"/>
  <c r="P483" i="11"/>
  <c r="O483" i="11"/>
  <c r="W482" i="11"/>
  <c r="V482" i="11"/>
  <c r="U482" i="11"/>
  <c r="R482" i="11"/>
  <c r="Q482" i="11"/>
  <c r="P482" i="11"/>
  <c r="O482" i="11"/>
  <c r="W481" i="11"/>
  <c r="V481" i="11"/>
  <c r="U481" i="11"/>
  <c r="R481" i="11"/>
  <c r="Q481" i="11"/>
  <c r="P481" i="11"/>
  <c r="O481" i="11"/>
  <c r="W480" i="11"/>
  <c r="V480" i="11"/>
  <c r="U480" i="11"/>
  <c r="R480" i="11"/>
  <c r="Q480" i="11"/>
  <c r="P480" i="11"/>
  <c r="O480" i="11"/>
  <c r="W479" i="11"/>
  <c r="V479" i="11"/>
  <c r="U479" i="11"/>
  <c r="R479" i="11"/>
  <c r="Q479" i="11"/>
  <c r="P479" i="11"/>
  <c r="O479" i="11"/>
  <c r="W478" i="11"/>
  <c r="V478" i="11"/>
  <c r="U478" i="11"/>
  <c r="R478" i="11"/>
  <c r="Q478" i="11"/>
  <c r="P478" i="11"/>
  <c r="O478" i="11"/>
  <c r="W477" i="11"/>
  <c r="V477" i="11"/>
  <c r="U477" i="11"/>
  <c r="R477" i="11"/>
  <c r="Q477" i="11"/>
  <c r="P477" i="11"/>
  <c r="O477" i="11"/>
  <c r="W476" i="11"/>
  <c r="V476" i="11"/>
  <c r="U476" i="11"/>
  <c r="R476" i="11"/>
  <c r="Q476" i="11"/>
  <c r="P476" i="11"/>
  <c r="O476" i="11"/>
  <c r="W475" i="11"/>
  <c r="V475" i="11"/>
  <c r="U475" i="11"/>
  <c r="R475" i="11"/>
  <c r="Q475" i="11"/>
  <c r="P475" i="11"/>
  <c r="O475" i="11"/>
  <c r="W474" i="11"/>
  <c r="V474" i="11"/>
  <c r="U474" i="11"/>
  <c r="R474" i="11"/>
  <c r="Q474" i="11"/>
  <c r="P474" i="11"/>
  <c r="O474" i="11"/>
  <c r="W473" i="11"/>
  <c r="V473" i="11"/>
  <c r="U473" i="11"/>
  <c r="R473" i="11"/>
  <c r="Q473" i="11"/>
  <c r="P473" i="11"/>
  <c r="O473" i="11"/>
  <c r="W472" i="11"/>
  <c r="V472" i="11"/>
  <c r="U472" i="11"/>
  <c r="R472" i="11"/>
  <c r="Q472" i="11"/>
  <c r="P472" i="11"/>
  <c r="O472" i="11"/>
  <c r="W471" i="11"/>
  <c r="V471" i="11"/>
  <c r="U471" i="11"/>
  <c r="R471" i="11"/>
  <c r="Q471" i="11"/>
  <c r="P471" i="11"/>
  <c r="O471" i="11"/>
  <c r="W470" i="11"/>
  <c r="V470" i="11"/>
  <c r="U470" i="11"/>
  <c r="R470" i="11"/>
  <c r="Q470" i="11"/>
  <c r="P470" i="11"/>
  <c r="O470" i="11"/>
  <c r="W469" i="11"/>
  <c r="V469" i="11"/>
  <c r="U469" i="11"/>
  <c r="R469" i="11"/>
  <c r="Q469" i="11"/>
  <c r="P469" i="11"/>
  <c r="O469" i="11"/>
  <c r="W468" i="11"/>
  <c r="V468" i="11"/>
  <c r="U468" i="11"/>
  <c r="R468" i="11"/>
  <c r="Q468" i="11"/>
  <c r="P468" i="11"/>
  <c r="O468" i="11"/>
  <c r="W467" i="11"/>
  <c r="V467" i="11"/>
  <c r="U467" i="11"/>
  <c r="R467" i="11"/>
  <c r="Q467" i="11"/>
  <c r="P467" i="11"/>
  <c r="O467" i="11"/>
  <c r="W466" i="11"/>
  <c r="V466" i="11"/>
  <c r="U466" i="11"/>
  <c r="R466" i="11"/>
  <c r="Q466" i="11"/>
  <c r="P466" i="11"/>
  <c r="O466" i="11"/>
  <c r="W465" i="11"/>
  <c r="V465" i="11"/>
  <c r="U465" i="11"/>
  <c r="R465" i="11"/>
  <c r="Q465" i="11"/>
  <c r="P465" i="11"/>
  <c r="O465" i="11"/>
  <c r="W464" i="11"/>
  <c r="V464" i="11"/>
  <c r="U464" i="11"/>
  <c r="R464" i="11"/>
  <c r="Q464" i="11"/>
  <c r="P464" i="11"/>
  <c r="O464" i="11"/>
  <c r="W463" i="11"/>
  <c r="V463" i="11"/>
  <c r="U463" i="11"/>
  <c r="R463" i="11"/>
  <c r="Q463" i="11"/>
  <c r="P463" i="11"/>
  <c r="O463" i="11"/>
  <c r="W462" i="11"/>
  <c r="V462" i="11"/>
  <c r="U462" i="11"/>
  <c r="R462" i="11"/>
  <c r="Q462" i="11"/>
  <c r="P462" i="11"/>
  <c r="O462" i="11"/>
  <c r="W461" i="11"/>
  <c r="V461" i="11"/>
  <c r="U461" i="11"/>
  <c r="R461" i="11"/>
  <c r="Q461" i="11"/>
  <c r="P461" i="11"/>
  <c r="O461" i="11"/>
  <c r="W460" i="11"/>
  <c r="V460" i="11"/>
  <c r="U460" i="11"/>
  <c r="R460" i="11"/>
  <c r="Q460" i="11"/>
  <c r="P460" i="11"/>
  <c r="O460" i="11"/>
  <c r="W459" i="11"/>
  <c r="V459" i="11"/>
  <c r="U459" i="11"/>
  <c r="R459" i="11"/>
  <c r="Q459" i="11"/>
  <c r="P459" i="11"/>
  <c r="O459" i="11"/>
  <c r="W458" i="11"/>
  <c r="V458" i="11"/>
  <c r="U458" i="11"/>
  <c r="R458" i="11"/>
  <c r="Q458" i="11"/>
  <c r="P458" i="11"/>
  <c r="O458" i="11"/>
  <c r="W457" i="11"/>
  <c r="V457" i="11"/>
  <c r="U457" i="11"/>
  <c r="R457" i="11"/>
  <c r="Q457" i="11"/>
  <c r="P457" i="11"/>
  <c r="O457" i="11"/>
  <c r="W456" i="11"/>
  <c r="V456" i="11"/>
  <c r="U456" i="11"/>
  <c r="R456" i="11"/>
  <c r="Q456" i="11"/>
  <c r="P456" i="11"/>
  <c r="O456" i="11"/>
  <c r="W455" i="11"/>
  <c r="V455" i="11"/>
  <c r="U455" i="11"/>
  <c r="R455" i="11"/>
  <c r="Q455" i="11"/>
  <c r="P455" i="11"/>
  <c r="O455" i="11"/>
  <c r="W454" i="11"/>
  <c r="V454" i="11"/>
  <c r="U454" i="11"/>
  <c r="R454" i="11"/>
  <c r="Q454" i="11"/>
  <c r="P454" i="11"/>
  <c r="O454" i="11"/>
  <c r="W453" i="11"/>
  <c r="V453" i="11"/>
  <c r="U453" i="11"/>
  <c r="R453" i="11"/>
  <c r="Q453" i="11"/>
  <c r="P453" i="11"/>
  <c r="O453" i="11"/>
  <c r="W452" i="11"/>
  <c r="V452" i="11"/>
  <c r="U452" i="11"/>
  <c r="R452" i="11"/>
  <c r="Q452" i="11"/>
  <c r="P452" i="11"/>
  <c r="O452" i="11"/>
  <c r="W451" i="11"/>
  <c r="V451" i="11"/>
  <c r="U451" i="11"/>
  <c r="R451" i="11"/>
  <c r="Q451" i="11"/>
  <c r="P451" i="11"/>
  <c r="O451" i="11"/>
  <c r="W450" i="11"/>
  <c r="V450" i="11"/>
  <c r="U450" i="11"/>
  <c r="R450" i="11"/>
  <c r="Q450" i="11"/>
  <c r="P450" i="11"/>
  <c r="O450" i="11"/>
  <c r="W449" i="11"/>
  <c r="V449" i="11"/>
  <c r="U449" i="11"/>
  <c r="R449" i="11"/>
  <c r="Q449" i="11"/>
  <c r="P449" i="11"/>
  <c r="O449" i="11"/>
  <c r="W448" i="11"/>
  <c r="V448" i="11"/>
  <c r="U448" i="11"/>
  <c r="R448" i="11"/>
  <c r="Q448" i="11"/>
  <c r="P448" i="11"/>
  <c r="O448" i="11"/>
  <c r="W447" i="11"/>
  <c r="V447" i="11"/>
  <c r="U447" i="11"/>
  <c r="R447" i="11"/>
  <c r="Q447" i="11"/>
  <c r="P447" i="11"/>
  <c r="O447" i="11"/>
  <c r="W446" i="11"/>
  <c r="V446" i="11"/>
  <c r="U446" i="11"/>
  <c r="R446" i="11"/>
  <c r="Q446" i="11"/>
  <c r="P446" i="11"/>
  <c r="O446" i="11"/>
  <c r="W445" i="11"/>
  <c r="V445" i="11"/>
  <c r="U445" i="11"/>
  <c r="R445" i="11"/>
  <c r="Q445" i="11"/>
  <c r="P445" i="11"/>
  <c r="O445" i="11"/>
  <c r="W444" i="11"/>
  <c r="V444" i="11"/>
  <c r="U444" i="11"/>
  <c r="R444" i="11"/>
  <c r="Q444" i="11"/>
  <c r="P444" i="11"/>
  <c r="O444" i="11"/>
  <c r="W443" i="11"/>
  <c r="V443" i="11"/>
  <c r="U443" i="11"/>
  <c r="R443" i="11"/>
  <c r="Q443" i="11"/>
  <c r="P443" i="11"/>
  <c r="O443" i="11"/>
  <c r="W442" i="11"/>
  <c r="V442" i="11"/>
  <c r="U442" i="11"/>
  <c r="R442" i="11"/>
  <c r="Q442" i="11"/>
  <c r="P442" i="11"/>
  <c r="O442" i="11"/>
  <c r="W441" i="11"/>
  <c r="V441" i="11"/>
  <c r="U441" i="11"/>
  <c r="R441" i="11"/>
  <c r="Q441" i="11"/>
  <c r="P441" i="11"/>
  <c r="O441" i="11"/>
  <c r="W440" i="11"/>
  <c r="V440" i="11"/>
  <c r="U440" i="11"/>
  <c r="R440" i="11"/>
  <c r="Q440" i="11"/>
  <c r="P440" i="11"/>
  <c r="O440" i="11"/>
  <c r="W439" i="11"/>
  <c r="V439" i="11"/>
  <c r="U439" i="11"/>
  <c r="R439" i="11"/>
  <c r="Q439" i="11"/>
  <c r="P439" i="11"/>
  <c r="O439" i="11"/>
  <c r="W438" i="11"/>
  <c r="V438" i="11"/>
  <c r="U438" i="11"/>
  <c r="R438" i="11"/>
  <c r="Q438" i="11"/>
  <c r="P438" i="11"/>
  <c r="O438" i="11"/>
  <c r="W437" i="11"/>
  <c r="V437" i="11"/>
  <c r="U437" i="11"/>
  <c r="R437" i="11"/>
  <c r="Q437" i="11"/>
  <c r="P437" i="11"/>
  <c r="O437" i="11"/>
  <c r="W436" i="11"/>
  <c r="V436" i="11"/>
  <c r="U436" i="11"/>
  <c r="R436" i="11"/>
  <c r="Q436" i="11"/>
  <c r="P436" i="11"/>
  <c r="O436" i="11"/>
  <c r="W435" i="11"/>
  <c r="V435" i="11"/>
  <c r="U435" i="11"/>
  <c r="R435" i="11"/>
  <c r="Q435" i="11"/>
  <c r="P435" i="11"/>
  <c r="O435" i="11"/>
  <c r="W434" i="11"/>
  <c r="V434" i="11"/>
  <c r="U434" i="11"/>
  <c r="R434" i="11"/>
  <c r="Q434" i="11"/>
  <c r="P434" i="11"/>
  <c r="O434" i="11"/>
  <c r="W433" i="11"/>
  <c r="V433" i="11"/>
  <c r="U433" i="11"/>
  <c r="R433" i="11"/>
  <c r="Q433" i="11"/>
  <c r="P433" i="11"/>
  <c r="O433" i="11"/>
  <c r="W432" i="11"/>
  <c r="V432" i="11"/>
  <c r="U432" i="11"/>
  <c r="R432" i="11"/>
  <c r="Q432" i="11"/>
  <c r="P432" i="11"/>
  <c r="O432" i="11"/>
  <c r="W431" i="11"/>
  <c r="V431" i="11"/>
  <c r="U431" i="11"/>
  <c r="R431" i="11"/>
  <c r="Q431" i="11"/>
  <c r="P431" i="11"/>
  <c r="O431" i="11"/>
  <c r="W430" i="11"/>
  <c r="V430" i="11"/>
  <c r="U430" i="11"/>
  <c r="R430" i="11"/>
  <c r="Q430" i="11"/>
  <c r="P430" i="11"/>
  <c r="O430" i="11"/>
  <c r="W429" i="11"/>
  <c r="V429" i="11"/>
  <c r="U429" i="11"/>
  <c r="R429" i="11"/>
  <c r="Q429" i="11"/>
  <c r="P429" i="11"/>
  <c r="O429" i="11"/>
  <c r="W428" i="11"/>
  <c r="V428" i="11"/>
  <c r="U428" i="11"/>
  <c r="R428" i="11"/>
  <c r="Q428" i="11"/>
  <c r="P428" i="11"/>
  <c r="O428" i="11"/>
  <c r="W427" i="11"/>
  <c r="V427" i="11"/>
  <c r="U427" i="11"/>
  <c r="R427" i="11"/>
  <c r="Q427" i="11"/>
  <c r="P427" i="11"/>
  <c r="O427" i="11"/>
  <c r="W426" i="11"/>
  <c r="V426" i="11"/>
  <c r="U426" i="11"/>
  <c r="R426" i="11"/>
  <c r="Q426" i="11"/>
  <c r="P426" i="11"/>
  <c r="O426" i="11"/>
  <c r="W425" i="11"/>
  <c r="V425" i="11"/>
  <c r="U425" i="11"/>
  <c r="R425" i="11"/>
  <c r="Q425" i="11"/>
  <c r="P425" i="11"/>
  <c r="O425" i="11"/>
  <c r="W424" i="11"/>
  <c r="V424" i="11"/>
  <c r="U424" i="11"/>
  <c r="R424" i="11"/>
  <c r="Q424" i="11"/>
  <c r="P424" i="11"/>
  <c r="O424" i="11"/>
  <c r="W423" i="11"/>
  <c r="V423" i="11"/>
  <c r="U423" i="11"/>
  <c r="R423" i="11"/>
  <c r="Q423" i="11"/>
  <c r="P423" i="11"/>
  <c r="O423" i="11"/>
  <c r="W422" i="11"/>
  <c r="V422" i="11"/>
  <c r="U422" i="11"/>
  <c r="R422" i="11"/>
  <c r="Q422" i="11"/>
  <c r="P422" i="11"/>
  <c r="O422" i="11"/>
  <c r="W421" i="11"/>
  <c r="V421" i="11"/>
  <c r="U421" i="11"/>
  <c r="R421" i="11"/>
  <c r="Q421" i="11"/>
  <c r="P421" i="11"/>
  <c r="O421" i="11"/>
  <c r="W420" i="11"/>
  <c r="V420" i="11"/>
  <c r="U420" i="11"/>
  <c r="R420" i="11"/>
  <c r="Q420" i="11"/>
  <c r="P420" i="11"/>
  <c r="O420" i="11"/>
  <c r="W419" i="11"/>
  <c r="V419" i="11"/>
  <c r="U419" i="11"/>
  <c r="R419" i="11"/>
  <c r="Q419" i="11"/>
  <c r="P419" i="11"/>
  <c r="O419" i="11"/>
  <c r="W418" i="11"/>
  <c r="V418" i="11"/>
  <c r="U418" i="11"/>
  <c r="R418" i="11"/>
  <c r="Q418" i="11"/>
  <c r="P418" i="11"/>
  <c r="O418" i="11"/>
  <c r="W417" i="11"/>
  <c r="V417" i="11"/>
  <c r="U417" i="11"/>
  <c r="R417" i="11"/>
  <c r="Q417" i="11"/>
  <c r="P417" i="11"/>
  <c r="O417" i="11"/>
  <c r="W416" i="11"/>
  <c r="V416" i="11"/>
  <c r="U416" i="11"/>
  <c r="R416" i="11"/>
  <c r="Q416" i="11"/>
  <c r="P416" i="11"/>
  <c r="O416" i="11"/>
  <c r="W415" i="11"/>
  <c r="V415" i="11"/>
  <c r="U415" i="11"/>
  <c r="R415" i="11"/>
  <c r="Q415" i="11"/>
  <c r="P415" i="11"/>
  <c r="O415" i="11"/>
  <c r="W414" i="11"/>
  <c r="V414" i="11"/>
  <c r="U414" i="11"/>
  <c r="R414" i="11"/>
  <c r="Q414" i="11"/>
  <c r="P414" i="11"/>
  <c r="O414" i="11"/>
  <c r="W413" i="11"/>
  <c r="V413" i="11"/>
  <c r="U413" i="11"/>
  <c r="R413" i="11"/>
  <c r="Q413" i="11"/>
  <c r="P413" i="11"/>
  <c r="O413" i="11"/>
  <c r="W412" i="11"/>
  <c r="V412" i="11"/>
  <c r="U412" i="11"/>
  <c r="R412" i="11"/>
  <c r="Q412" i="11"/>
  <c r="P412" i="11"/>
  <c r="O412" i="11"/>
  <c r="W411" i="11"/>
  <c r="V411" i="11"/>
  <c r="U411" i="11"/>
  <c r="R411" i="11"/>
  <c r="Q411" i="11"/>
  <c r="P411" i="11"/>
  <c r="O411" i="11"/>
  <c r="W410" i="11"/>
  <c r="V410" i="11"/>
  <c r="U410" i="11"/>
  <c r="R410" i="11"/>
  <c r="Q410" i="11"/>
  <c r="P410" i="11"/>
  <c r="O410" i="11"/>
  <c r="W409" i="11"/>
  <c r="V409" i="11"/>
  <c r="U409" i="11"/>
  <c r="R409" i="11"/>
  <c r="Q409" i="11"/>
  <c r="P409" i="11"/>
  <c r="O409" i="11"/>
  <c r="W408" i="11"/>
  <c r="V408" i="11"/>
  <c r="U408" i="11"/>
  <c r="R408" i="11"/>
  <c r="Q408" i="11"/>
  <c r="P408" i="11"/>
  <c r="O408" i="11"/>
  <c r="W407" i="11"/>
  <c r="V407" i="11"/>
  <c r="U407" i="11"/>
  <c r="R407" i="11"/>
  <c r="Q407" i="11"/>
  <c r="P407" i="11"/>
  <c r="O407" i="11"/>
  <c r="W406" i="11"/>
  <c r="V406" i="11"/>
  <c r="U406" i="11"/>
  <c r="R406" i="11"/>
  <c r="Q406" i="11"/>
  <c r="P406" i="11"/>
  <c r="O406" i="11"/>
  <c r="W405" i="11"/>
  <c r="V405" i="11"/>
  <c r="U405" i="11"/>
  <c r="R405" i="11"/>
  <c r="Q405" i="11"/>
  <c r="P405" i="11"/>
  <c r="O405" i="11"/>
  <c r="W404" i="11"/>
  <c r="V404" i="11"/>
  <c r="U404" i="11"/>
  <c r="R404" i="11"/>
  <c r="Q404" i="11"/>
  <c r="P404" i="11"/>
  <c r="O404" i="11"/>
  <c r="W403" i="11"/>
  <c r="V403" i="11"/>
  <c r="U403" i="11"/>
  <c r="R403" i="11"/>
  <c r="Q403" i="11"/>
  <c r="P403" i="11"/>
  <c r="O403" i="11"/>
  <c r="W402" i="11"/>
  <c r="V402" i="11"/>
  <c r="U402" i="11"/>
  <c r="R402" i="11"/>
  <c r="Q402" i="11"/>
  <c r="P402" i="11"/>
  <c r="O402" i="11"/>
  <c r="W401" i="11"/>
  <c r="V401" i="11"/>
  <c r="U401" i="11"/>
  <c r="R401" i="11"/>
  <c r="Q401" i="11"/>
  <c r="P401" i="11"/>
  <c r="O401" i="11"/>
  <c r="W400" i="11"/>
  <c r="V400" i="11"/>
  <c r="U400" i="11"/>
  <c r="R400" i="11"/>
  <c r="Q400" i="11"/>
  <c r="P400" i="11"/>
  <c r="O400" i="11"/>
  <c r="W399" i="11"/>
  <c r="V399" i="11"/>
  <c r="U399" i="11"/>
  <c r="R399" i="11"/>
  <c r="Q399" i="11"/>
  <c r="P399" i="11"/>
  <c r="O399" i="11"/>
  <c r="W398" i="11"/>
  <c r="V398" i="11"/>
  <c r="U398" i="11"/>
  <c r="R398" i="11"/>
  <c r="Q398" i="11"/>
  <c r="P398" i="11"/>
  <c r="O398" i="11"/>
  <c r="W397" i="11"/>
  <c r="V397" i="11"/>
  <c r="U397" i="11"/>
  <c r="R397" i="11"/>
  <c r="Q397" i="11"/>
  <c r="P397" i="11"/>
  <c r="O397" i="11"/>
  <c r="W396" i="11"/>
  <c r="V396" i="11"/>
  <c r="U396" i="11"/>
  <c r="R396" i="11"/>
  <c r="Q396" i="11"/>
  <c r="P396" i="11"/>
  <c r="O396" i="11"/>
  <c r="W395" i="11"/>
  <c r="V395" i="11"/>
  <c r="U395" i="11"/>
  <c r="R395" i="11"/>
  <c r="Q395" i="11"/>
  <c r="P395" i="11"/>
  <c r="O395" i="11"/>
  <c r="W394" i="11"/>
  <c r="V394" i="11"/>
  <c r="U394" i="11"/>
  <c r="R394" i="11"/>
  <c r="Q394" i="11"/>
  <c r="P394" i="11"/>
  <c r="O394" i="11"/>
  <c r="W393" i="11"/>
  <c r="V393" i="11"/>
  <c r="U393" i="11"/>
  <c r="R393" i="11"/>
  <c r="Q393" i="11"/>
  <c r="P393" i="11"/>
  <c r="O393" i="11"/>
  <c r="W392" i="11"/>
  <c r="V392" i="11"/>
  <c r="U392" i="11"/>
  <c r="R392" i="11"/>
  <c r="Q392" i="11"/>
  <c r="P392" i="11"/>
  <c r="O392" i="11"/>
  <c r="W391" i="11"/>
  <c r="V391" i="11"/>
  <c r="U391" i="11"/>
  <c r="R391" i="11"/>
  <c r="Q391" i="11"/>
  <c r="P391" i="11"/>
  <c r="O391" i="11"/>
  <c r="W390" i="11"/>
  <c r="V390" i="11"/>
  <c r="U390" i="11"/>
  <c r="R390" i="11"/>
  <c r="Q390" i="11"/>
  <c r="P390" i="11"/>
  <c r="O390" i="11"/>
  <c r="W389" i="11"/>
  <c r="V389" i="11"/>
  <c r="U389" i="11"/>
  <c r="R389" i="11"/>
  <c r="Q389" i="11"/>
  <c r="P389" i="11"/>
  <c r="O389" i="11"/>
  <c r="W388" i="11"/>
  <c r="V388" i="11"/>
  <c r="U388" i="11"/>
  <c r="R388" i="11"/>
  <c r="Q388" i="11"/>
  <c r="P388" i="11"/>
  <c r="O388" i="11"/>
  <c r="W387" i="11"/>
  <c r="V387" i="11"/>
  <c r="U387" i="11"/>
  <c r="R387" i="11"/>
  <c r="Q387" i="11"/>
  <c r="P387" i="11"/>
  <c r="O387" i="11"/>
  <c r="W386" i="11"/>
  <c r="V386" i="11"/>
  <c r="U386" i="11"/>
  <c r="R386" i="11"/>
  <c r="Q386" i="11"/>
  <c r="P386" i="11"/>
  <c r="O386" i="11"/>
  <c r="W385" i="11"/>
  <c r="V385" i="11"/>
  <c r="U385" i="11"/>
  <c r="R385" i="11"/>
  <c r="Q385" i="11"/>
  <c r="P385" i="11"/>
  <c r="O385" i="11"/>
  <c r="W384" i="11"/>
  <c r="V384" i="11"/>
  <c r="U384" i="11"/>
  <c r="R384" i="11"/>
  <c r="Q384" i="11"/>
  <c r="P384" i="11"/>
  <c r="O384" i="11"/>
  <c r="W383" i="11"/>
  <c r="V383" i="11"/>
  <c r="U383" i="11"/>
  <c r="R383" i="11"/>
  <c r="Q383" i="11"/>
  <c r="P383" i="11"/>
  <c r="O383" i="11"/>
  <c r="W382" i="11"/>
  <c r="V382" i="11"/>
  <c r="U382" i="11"/>
  <c r="R382" i="11"/>
  <c r="Q382" i="11"/>
  <c r="P382" i="11"/>
  <c r="O382" i="11"/>
  <c r="W381" i="11"/>
  <c r="V381" i="11"/>
  <c r="U381" i="11"/>
  <c r="R381" i="11"/>
  <c r="Q381" i="11"/>
  <c r="P381" i="11"/>
  <c r="O381" i="11"/>
  <c r="W380" i="11"/>
  <c r="V380" i="11"/>
  <c r="U380" i="11"/>
  <c r="R380" i="11"/>
  <c r="Q380" i="11"/>
  <c r="P380" i="11"/>
  <c r="O380" i="11"/>
  <c r="W379" i="11"/>
  <c r="V379" i="11"/>
  <c r="U379" i="11"/>
  <c r="R379" i="11"/>
  <c r="Q379" i="11"/>
  <c r="P379" i="11"/>
  <c r="O379" i="11"/>
  <c r="W378" i="11"/>
  <c r="V378" i="11"/>
  <c r="U378" i="11"/>
  <c r="R378" i="11"/>
  <c r="Q378" i="11"/>
  <c r="P378" i="11"/>
  <c r="O378" i="11"/>
  <c r="W377" i="11"/>
  <c r="V377" i="11"/>
  <c r="U377" i="11"/>
  <c r="R377" i="11"/>
  <c r="Q377" i="11"/>
  <c r="P377" i="11"/>
  <c r="O377" i="11"/>
  <c r="W376" i="11"/>
  <c r="V376" i="11"/>
  <c r="U376" i="11"/>
  <c r="R376" i="11"/>
  <c r="Q376" i="11"/>
  <c r="P376" i="11"/>
  <c r="O376" i="11"/>
  <c r="W375" i="11"/>
  <c r="V375" i="11"/>
  <c r="U375" i="11"/>
  <c r="R375" i="11"/>
  <c r="Q375" i="11"/>
  <c r="P375" i="11"/>
  <c r="O375" i="11"/>
  <c r="W374" i="11"/>
  <c r="V374" i="11"/>
  <c r="U374" i="11"/>
  <c r="R374" i="11"/>
  <c r="Q374" i="11"/>
  <c r="P374" i="11"/>
  <c r="O374" i="11"/>
  <c r="W373" i="11"/>
  <c r="V373" i="11"/>
  <c r="U373" i="11"/>
  <c r="R373" i="11"/>
  <c r="Q373" i="11"/>
  <c r="P373" i="11"/>
  <c r="O373" i="11"/>
  <c r="W372" i="11"/>
  <c r="V372" i="11"/>
  <c r="U372" i="11"/>
  <c r="R372" i="11"/>
  <c r="Q372" i="11"/>
  <c r="P372" i="11"/>
  <c r="O372" i="11"/>
  <c r="W371" i="11"/>
  <c r="V371" i="11"/>
  <c r="U371" i="11"/>
  <c r="R371" i="11"/>
  <c r="Q371" i="11"/>
  <c r="P371" i="11"/>
  <c r="O371" i="11"/>
  <c r="W370" i="11"/>
  <c r="V370" i="11"/>
  <c r="U370" i="11"/>
  <c r="R370" i="11"/>
  <c r="Q370" i="11"/>
  <c r="P370" i="11"/>
  <c r="O370" i="11"/>
  <c r="W369" i="11"/>
  <c r="V369" i="11"/>
  <c r="U369" i="11"/>
  <c r="R369" i="11"/>
  <c r="Q369" i="11"/>
  <c r="P369" i="11"/>
  <c r="O369" i="11"/>
  <c r="W368" i="11"/>
  <c r="V368" i="11"/>
  <c r="U368" i="11"/>
  <c r="R368" i="11"/>
  <c r="Q368" i="11"/>
  <c r="P368" i="11"/>
  <c r="O368" i="11"/>
  <c r="W367" i="11"/>
  <c r="V367" i="11"/>
  <c r="U367" i="11"/>
  <c r="R367" i="11"/>
  <c r="Q367" i="11"/>
  <c r="P367" i="11"/>
  <c r="O367" i="11"/>
  <c r="W366" i="11"/>
  <c r="V366" i="11"/>
  <c r="U366" i="11"/>
  <c r="R366" i="11"/>
  <c r="Q366" i="11"/>
  <c r="P366" i="11"/>
  <c r="O366" i="11"/>
  <c r="W365" i="11"/>
  <c r="V365" i="11"/>
  <c r="U365" i="11"/>
  <c r="R365" i="11"/>
  <c r="Q365" i="11"/>
  <c r="P365" i="11"/>
  <c r="O365" i="11"/>
  <c r="W364" i="11"/>
  <c r="V364" i="11"/>
  <c r="U364" i="11"/>
  <c r="R364" i="11"/>
  <c r="Q364" i="11"/>
  <c r="P364" i="11"/>
  <c r="O364" i="11"/>
  <c r="W363" i="11"/>
  <c r="V363" i="11"/>
  <c r="U363" i="11"/>
  <c r="R363" i="11"/>
  <c r="Q363" i="11"/>
  <c r="P363" i="11"/>
  <c r="O363" i="11"/>
  <c r="W362" i="11"/>
  <c r="V362" i="11"/>
  <c r="U362" i="11"/>
  <c r="R362" i="11"/>
  <c r="Q362" i="11"/>
  <c r="P362" i="11"/>
  <c r="O362" i="11"/>
  <c r="W361" i="11"/>
  <c r="V361" i="11"/>
  <c r="U361" i="11"/>
  <c r="R361" i="11"/>
  <c r="Q361" i="11"/>
  <c r="P361" i="11"/>
  <c r="O361" i="11"/>
  <c r="W360" i="11"/>
  <c r="V360" i="11"/>
  <c r="U360" i="11"/>
  <c r="R360" i="11"/>
  <c r="Q360" i="11"/>
  <c r="P360" i="11"/>
  <c r="O360" i="11"/>
  <c r="W359" i="11"/>
  <c r="V359" i="11"/>
  <c r="U359" i="11"/>
  <c r="R359" i="11"/>
  <c r="Q359" i="11"/>
  <c r="P359" i="11"/>
  <c r="O359" i="11"/>
  <c r="W358" i="11"/>
  <c r="V358" i="11"/>
  <c r="U358" i="11"/>
  <c r="R358" i="11"/>
  <c r="Q358" i="11"/>
  <c r="P358" i="11"/>
  <c r="O358" i="11"/>
  <c r="W357" i="11"/>
  <c r="V357" i="11"/>
  <c r="U357" i="11"/>
  <c r="R357" i="11"/>
  <c r="Q357" i="11"/>
  <c r="P357" i="11"/>
  <c r="O357" i="11"/>
  <c r="W356" i="11"/>
  <c r="V356" i="11"/>
  <c r="U356" i="11"/>
  <c r="R356" i="11"/>
  <c r="Q356" i="11"/>
  <c r="P356" i="11"/>
  <c r="O356" i="11"/>
  <c r="W355" i="11"/>
  <c r="V355" i="11"/>
  <c r="U355" i="11"/>
  <c r="R355" i="11"/>
  <c r="Q355" i="11"/>
  <c r="P355" i="11"/>
  <c r="O355" i="11"/>
  <c r="W354" i="11"/>
  <c r="V354" i="11"/>
  <c r="U354" i="11"/>
  <c r="R354" i="11"/>
  <c r="Q354" i="11"/>
  <c r="P354" i="11"/>
  <c r="O354" i="11"/>
  <c r="W353" i="11"/>
  <c r="V353" i="11"/>
  <c r="U353" i="11"/>
  <c r="R353" i="11"/>
  <c r="Q353" i="11"/>
  <c r="P353" i="11"/>
  <c r="O353" i="11"/>
  <c r="W352" i="11"/>
  <c r="V352" i="11"/>
  <c r="U352" i="11"/>
  <c r="R352" i="11"/>
  <c r="Q352" i="11"/>
  <c r="P352" i="11"/>
  <c r="O352" i="11"/>
  <c r="W351" i="11"/>
  <c r="V351" i="11"/>
  <c r="U351" i="11"/>
  <c r="R351" i="11"/>
  <c r="Q351" i="11"/>
  <c r="P351" i="11"/>
  <c r="O351" i="11"/>
  <c r="W350" i="11"/>
  <c r="V350" i="11"/>
  <c r="U350" i="11"/>
  <c r="R350" i="11"/>
  <c r="Q350" i="11"/>
  <c r="P350" i="11"/>
  <c r="O350" i="11"/>
  <c r="W349" i="11"/>
  <c r="V349" i="11"/>
  <c r="U349" i="11"/>
  <c r="R349" i="11"/>
  <c r="Q349" i="11"/>
  <c r="P349" i="11"/>
  <c r="O349" i="11"/>
  <c r="W348" i="11"/>
  <c r="V348" i="11"/>
  <c r="U348" i="11"/>
  <c r="R348" i="11"/>
  <c r="Q348" i="11"/>
  <c r="P348" i="11"/>
  <c r="O348" i="11"/>
  <c r="W347" i="11"/>
  <c r="V347" i="11"/>
  <c r="U347" i="11"/>
  <c r="R347" i="11"/>
  <c r="Q347" i="11"/>
  <c r="P347" i="11"/>
  <c r="O347" i="11"/>
  <c r="W346" i="11"/>
  <c r="V346" i="11"/>
  <c r="U346" i="11"/>
  <c r="R346" i="11"/>
  <c r="Q346" i="11"/>
  <c r="P346" i="11"/>
  <c r="O346" i="11"/>
  <c r="W345" i="11"/>
  <c r="V345" i="11"/>
  <c r="U345" i="11"/>
  <c r="R345" i="11"/>
  <c r="Q345" i="11"/>
  <c r="P345" i="11"/>
  <c r="O345" i="11"/>
  <c r="W344" i="11"/>
  <c r="V344" i="11"/>
  <c r="U344" i="11"/>
  <c r="R344" i="11"/>
  <c r="Q344" i="11"/>
  <c r="P344" i="11"/>
  <c r="O344" i="11"/>
  <c r="W343" i="11"/>
  <c r="V343" i="11"/>
  <c r="U343" i="11"/>
  <c r="R343" i="11"/>
  <c r="Q343" i="11"/>
  <c r="P343" i="11"/>
  <c r="O343" i="11"/>
  <c r="W342" i="11"/>
  <c r="V342" i="11"/>
  <c r="U342" i="11"/>
  <c r="R342" i="11"/>
  <c r="Q342" i="11"/>
  <c r="P342" i="11"/>
  <c r="O342" i="11"/>
  <c r="W341" i="11"/>
  <c r="V341" i="11"/>
  <c r="U341" i="11"/>
  <c r="R341" i="11"/>
  <c r="Q341" i="11"/>
  <c r="P341" i="11"/>
  <c r="O341" i="11"/>
  <c r="W340" i="11"/>
  <c r="V340" i="11"/>
  <c r="U340" i="11"/>
  <c r="R340" i="11"/>
  <c r="Q340" i="11"/>
  <c r="P340" i="11"/>
  <c r="O340" i="11"/>
  <c r="W339" i="11"/>
  <c r="V339" i="11"/>
  <c r="U339" i="11"/>
  <c r="R339" i="11"/>
  <c r="Q339" i="11"/>
  <c r="P339" i="11"/>
  <c r="O339" i="11"/>
  <c r="W338" i="11"/>
  <c r="V338" i="11"/>
  <c r="U338" i="11"/>
  <c r="R338" i="11"/>
  <c r="Q338" i="11"/>
  <c r="P338" i="11"/>
  <c r="O338" i="11"/>
  <c r="W337" i="11"/>
  <c r="V337" i="11"/>
  <c r="U337" i="11"/>
  <c r="R337" i="11"/>
  <c r="Q337" i="11"/>
  <c r="P337" i="11"/>
  <c r="O337" i="11"/>
  <c r="W336" i="11"/>
  <c r="V336" i="11"/>
  <c r="U336" i="11"/>
  <c r="R336" i="11"/>
  <c r="Q336" i="11"/>
  <c r="P336" i="11"/>
  <c r="O336" i="11"/>
  <c r="W335" i="11"/>
  <c r="V335" i="11"/>
  <c r="U335" i="11"/>
  <c r="R335" i="11"/>
  <c r="Q335" i="11"/>
  <c r="P335" i="11"/>
  <c r="O335" i="11"/>
  <c r="W334" i="11"/>
  <c r="V334" i="11"/>
  <c r="U334" i="11"/>
  <c r="R334" i="11"/>
  <c r="Q334" i="11"/>
  <c r="P334" i="11"/>
  <c r="O334" i="11"/>
  <c r="W333" i="11"/>
  <c r="V333" i="11"/>
  <c r="U333" i="11"/>
  <c r="R333" i="11"/>
  <c r="Q333" i="11"/>
  <c r="P333" i="11"/>
  <c r="O333" i="11"/>
  <c r="W332" i="11"/>
  <c r="V332" i="11"/>
  <c r="U332" i="11"/>
  <c r="R332" i="11"/>
  <c r="Q332" i="11"/>
  <c r="P332" i="11"/>
  <c r="O332" i="11"/>
  <c r="W331" i="11"/>
  <c r="V331" i="11"/>
  <c r="U331" i="11"/>
  <c r="R331" i="11"/>
  <c r="Q331" i="11"/>
  <c r="P331" i="11"/>
  <c r="O331" i="11"/>
  <c r="W330" i="11"/>
  <c r="V330" i="11"/>
  <c r="U330" i="11"/>
  <c r="R330" i="11"/>
  <c r="Q330" i="11"/>
  <c r="P330" i="11"/>
  <c r="O330" i="11"/>
  <c r="W329" i="11"/>
  <c r="V329" i="11"/>
  <c r="U329" i="11"/>
  <c r="R329" i="11"/>
  <c r="Q329" i="11"/>
  <c r="P329" i="11"/>
  <c r="O329" i="11"/>
  <c r="W328" i="11"/>
  <c r="V328" i="11"/>
  <c r="U328" i="11"/>
  <c r="R328" i="11"/>
  <c r="Q328" i="11"/>
  <c r="P328" i="11"/>
  <c r="O328" i="11"/>
  <c r="W327" i="11"/>
  <c r="V327" i="11"/>
  <c r="U327" i="11"/>
  <c r="R327" i="11"/>
  <c r="Q327" i="11"/>
  <c r="P327" i="11"/>
  <c r="O327" i="11"/>
  <c r="W326" i="11"/>
  <c r="V326" i="11"/>
  <c r="U326" i="11"/>
  <c r="R326" i="11"/>
  <c r="Q326" i="11"/>
  <c r="P326" i="11"/>
  <c r="O326" i="11"/>
  <c r="W325" i="11"/>
  <c r="V325" i="11"/>
  <c r="U325" i="11"/>
  <c r="R325" i="11"/>
  <c r="Q325" i="11"/>
  <c r="P325" i="11"/>
  <c r="O325" i="11"/>
  <c r="W324" i="11"/>
  <c r="V324" i="11"/>
  <c r="U324" i="11"/>
  <c r="R324" i="11"/>
  <c r="Q324" i="11"/>
  <c r="P324" i="11"/>
  <c r="O324" i="11"/>
  <c r="W323" i="11"/>
  <c r="V323" i="11"/>
  <c r="U323" i="11"/>
  <c r="R323" i="11"/>
  <c r="Q323" i="11"/>
  <c r="P323" i="11"/>
  <c r="O323" i="11"/>
  <c r="W322" i="11"/>
  <c r="V322" i="11"/>
  <c r="U322" i="11"/>
  <c r="R322" i="11"/>
  <c r="Q322" i="11"/>
  <c r="P322" i="11"/>
  <c r="O322" i="11"/>
  <c r="W321" i="11"/>
  <c r="V321" i="11"/>
  <c r="U321" i="11"/>
  <c r="R321" i="11"/>
  <c r="Q321" i="11"/>
  <c r="P321" i="11"/>
  <c r="O321" i="11"/>
  <c r="W320" i="11"/>
  <c r="V320" i="11"/>
  <c r="U320" i="11"/>
  <c r="R320" i="11"/>
  <c r="Q320" i="11"/>
  <c r="P320" i="11"/>
  <c r="O320" i="11"/>
  <c r="W319" i="11"/>
  <c r="V319" i="11"/>
  <c r="U319" i="11"/>
  <c r="R319" i="11"/>
  <c r="Q319" i="11"/>
  <c r="P319" i="11"/>
  <c r="O319" i="11"/>
  <c r="W318" i="11"/>
  <c r="V318" i="11"/>
  <c r="U318" i="11"/>
  <c r="R318" i="11"/>
  <c r="Q318" i="11"/>
  <c r="P318" i="11"/>
  <c r="O318" i="11"/>
  <c r="W317" i="11"/>
  <c r="V317" i="11"/>
  <c r="U317" i="11"/>
  <c r="R317" i="11"/>
  <c r="Q317" i="11"/>
  <c r="P317" i="11"/>
  <c r="O317" i="11"/>
  <c r="W316" i="11"/>
  <c r="V316" i="11"/>
  <c r="U316" i="11"/>
  <c r="R316" i="11"/>
  <c r="Q316" i="11"/>
  <c r="P316" i="11"/>
  <c r="O316" i="11"/>
  <c r="W315" i="11"/>
  <c r="V315" i="11"/>
  <c r="U315" i="11"/>
  <c r="R315" i="11"/>
  <c r="Q315" i="11"/>
  <c r="P315" i="11"/>
  <c r="O315" i="11"/>
  <c r="W314" i="11"/>
  <c r="V314" i="11"/>
  <c r="U314" i="11"/>
  <c r="R314" i="11"/>
  <c r="Q314" i="11"/>
  <c r="P314" i="11"/>
  <c r="O314" i="11"/>
  <c r="W313" i="11"/>
  <c r="V313" i="11"/>
  <c r="U313" i="11"/>
  <c r="R313" i="11"/>
  <c r="Q313" i="11"/>
  <c r="P313" i="11"/>
  <c r="O313" i="11"/>
  <c r="W312" i="11"/>
  <c r="V312" i="11"/>
  <c r="U312" i="11"/>
  <c r="R312" i="11"/>
  <c r="Q312" i="11"/>
  <c r="P312" i="11"/>
  <c r="O312" i="11"/>
  <c r="W311" i="11"/>
  <c r="V311" i="11"/>
  <c r="U311" i="11"/>
  <c r="R311" i="11"/>
  <c r="Q311" i="11"/>
  <c r="P311" i="11"/>
  <c r="O311" i="11"/>
  <c r="W310" i="11"/>
  <c r="V310" i="11"/>
  <c r="U310" i="11"/>
  <c r="R310" i="11"/>
  <c r="Q310" i="11"/>
  <c r="P310" i="11"/>
  <c r="O310" i="11"/>
  <c r="W309" i="11"/>
  <c r="V309" i="11"/>
  <c r="U309" i="11"/>
  <c r="R309" i="11"/>
  <c r="Q309" i="11"/>
  <c r="P309" i="11"/>
  <c r="O309" i="11"/>
  <c r="W308" i="11"/>
  <c r="V308" i="11"/>
  <c r="U308" i="11"/>
  <c r="R308" i="11"/>
  <c r="Q308" i="11"/>
  <c r="P308" i="11"/>
  <c r="O308" i="11"/>
  <c r="W307" i="11"/>
  <c r="V307" i="11"/>
  <c r="U307" i="11"/>
  <c r="R307" i="11"/>
  <c r="Q307" i="11"/>
  <c r="P307" i="11"/>
  <c r="O307" i="11"/>
  <c r="W306" i="11"/>
  <c r="V306" i="11"/>
  <c r="U306" i="11"/>
  <c r="R306" i="11"/>
  <c r="Q306" i="11"/>
  <c r="P306" i="11"/>
  <c r="O306" i="11"/>
  <c r="W305" i="11"/>
  <c r="V305" i="11"/>
  <c r="U305" i="11"/>
  <c r="R305" i="11"/>
  <c r="Q305" i="11"/>
  <c r="P305" i="11"/>
  <c r="O305" i="11"/>
  <c r="W304" i="11"/>
  <c r="V304" i="11"/>
  <c r="U304" i="11"/>
  <c r="R304" i="11"/>
  <c r="Q304" i="11"/>
  <c r="P304" i="11"/>
  <c r="O304" i="11"/>
  <c r="W303" i="11"/>
  <c r="V303" i="11"/>
  <c r="U303" i="11"/>
  <c r="R303" i="11"/>
  <c r="Q303" i="11"/>
  <c r="P303" i="11"/>
  <c r="O303" i="11"/>
  <c r="W302" i="11"/>
  <c r="V302" i="11"/>
  <c r="U302" i="11"/>
  <c r="R302" i="11"/>
  <c r="Q302" i="11"/>
  <c r="P302" i="11"/>
  <c r="O302" i="11"/>
  <c r="W301" i="11"/>
  <c r="V301" i="11"/>
  <c r="U301" i="11"/>
  <c r="R301" i="11"/>
  <c r="Q301" i="11"/>
  <c r="P301" i="11"/>
  <c r="O301" i="11"/>
  <c r="W300" i="11"/>
  <c r="V300" i="11"/>
  <c r="U300" i="11"/>
  <c r="R300" i="11"/>
  <c r="Q300" i="11"/>
  <c r="P300" i="11"/>
  <c r="O300" i="11"/>
  <c r="W299" i="11"/>
  <c r="V299" i="11"/>
  <c r="U299" i="11"/>
  <c r="R299" i="11"/>
  <c r="Q299" i="11"/>
  <c r="P299" i="11"/>
  <c r="O299" i="11"/>
  <c r="W298" i="11"/>
  <c r="V298" i="11"/>
  <c r="U298" i="11"/>
  <c r="R298" i="11"/>
  <c r="Q298" i="11"/>
  <c r="P298" i="11"/>
  <c r="O298" i="11"/>
  <c r="W297" i="11"/>
  <c r="V297" i="11"/>
  <c r="U297" i="11"/>
  <c r="R297" i="11"/>
  <c r="Q297" i="11"/>
  <c r="P297" i="11"/>
  <c r="O297" i="11"/>
  <c r="W296" i="11"/>
  <c r="V296" i="11"/>
  <c r="U296" i="11"/>
  <c r="R296" i="11"/>
  <c r="Q296" i="11"/>
  <c r="P296" i="11"/>
  <c r="O296" i="11"/>
  <c r="W295" i="11"/>
  <c r="V295" i="11"/>
  <c r="U295" i="11"/>
  <c r="R295" i="11"/>
  <c r="Q295" i="11"/>
  <c r="P295" i="11"/>
  <c r="O295" i="11"/>
  <c r="W294" i="11"/>
  <c r="V294" i="11"/>
  <c r="U294" i="11"/>
  <c r="R294" i="11"/>
  <c r="Q294" i="11"/>
  <c r="P294" i="11"/>
  <c r="O294" i="11"/>
  <c r="W293" i="11"/>
  <c r="V293" i="11"/>
  <c r="U293" i="11"/>
  <c r="R293" i="11"/>
  <c r="Q293" i="11"/>
  <c r="P293" i="11"/>
  <c r="O293" i="11"/>
  <c r="W292" i="11"/>
  <c r="V292" i="11"/>
  <c r="U292" i="11"/>
  <c r="R292" i="11"/>
  <c r="Q292" i="11"/>
  <c r="P292" i="11"/>
  <c r="O292" i="11"/>
  <c r="W291" i="11"/>
  <c r="V291" i="11"/>
  <c r="U291" i="11"/>
  <c r="R291" i="11"/>
  <c r="Q291" i="11"/>
  <c r="P291" i="11"/>
  <c r="O291" i="11"/>
  <c r="W290" i="11"/>
  <c r="V290" i="11"/>
  <c r="U290" i="11"/>
  <c r="R290" i="11"/>
  <c r="Q290" i="11"/>
  <c r="P290" i="11"/>
  <c r="O290" i="11"/>
  <c r="W289" i="11"/>
  <c r="V289" i="11"/>
  <c r="U289" i="11"/>
  <c r="R289" i="11"/>
  <c r="Q289" i="11"/>
  <c r="P289" i="11"/>
  <c r="O289" i="11"/>
  <c r="W288" i="11"/>
  <c r="V288" i="11"/>
  <c r="U288" i="11"/>
  <c r="R288" i="11"/>
  <c r="Q288" i="11"/>
  <c r="P288" i="11"/>
  <c r="O288" i="11"/>
  <c r="W287" i="11"/>
  <c r="V287" i="11"/>
  <c r="U287" i="11"/>
  <c r="R287" i="11"/>
  <c r="Q287" i="11"/>
  <c r="P287" i="11"/>
  <c r="O287" i="11"/>
  <c r="W286" i="11"/>
  <c r="V286" i="11"/>
  <c r="U286" i="11"/>
  <c r="R286" i="11"/>
  <c r="Q286" i="11"/>
  <c r="P286" i="11"/>
  <c r="O286" i="11"/>
  <c r="W285" i="11"/>
  <c r="V285" i="11"/>
  <c r="U285" i="11"/>
  <c r="R285" i="11"/>
  <c r="Q285" i="11"/>
  <c r="P285" i="11"/>
  <c r="O285" i="11"/>
  <c r="W284" i="11"/>
  <c r="V284" i="11"/>
  <c r="U284" i="11"/>
  <c r="R284" i="11"/>
  <c r="Q284" i="11"/>
  <c r="P284" i="11"/>
  <c r="O284" i="11"/>
  <c r="W283" i="11"/>
  <c r="V283" i="11"/>
  <c r="U283" i="11"/>
  <c r="R283" i="11"/>
  <c r="Q283" i="11"/>
  <c r="P283" i="11"/>
  <c r="O283" i="11"/>
  <c r="W282" i="11"/>
  <c r="V282" i="11"/>
  <c r="U282" i="11"/>
  <c r="R282" i="11"/>
  <c r="Q282" i="11"/>
  <c r="P282" i="11"/>
  <c r="O282" i="11"/>
  <c r="W281" i="11"/>
  <c r="V281" i="11"/>
  <c r="U281" i="11"/>
  <c r="R281" i="11"/>
  <c r="Q281" i="11"/>
  <c r="P281" i="11"/>
  <c r="O281" i="11"/>
  <c r="W280" i="11"/>
  <c r="V280" i="11"/>
  <c r="U280" i="11"/>
  <c r="R280" i="11"/>
  <c r="Q280" i="11"/>
  <c r="P280" i="11"/>
  <c r="O280" i="11"/>
  <c r="W279" i="11"/>
  <c r="V279" i="11"/>
  <c r="U279" i="11"/>
  <c r="R279" i="11"/>
  <c r="Q279" i="11"/>
  <c r="P279" i="11"/>
  <c r="O279" i="11"/>
  <c r="W278" i="11"/>
  <c r="V278" i="11"/>
  <c r="U278" i="11"/>
  <c r="R278" i="11"/>
  <c r="Q278" i="11"/>
  <c r="P278" i="11"/>
  <c r="O278" i="11"/>
  <c r="W277" i="11"/>
  <c r="V277" i="11"/>
  <c r="U277" i="11"/>
  <c r="R277" i="11"/>
  <c r="Q277" i="11"/>
  <c r="P277" i="11"/>
  <c r="O277" i="11"/>
  <c r="W276" i="11"/>
  <c r="V276" i="11"/>
  <c r="U276" i="11"/>
  <c r="R276" i="11"/>
  <c r="Q276" i="11"/>
  <c r="P276" i="11"/>
  <c r="O276" i="11"/>
  <c r="W275" i="11"/>
  <c r="V275" i="11"/>
  <c r="U275" i="11"/>
  <c r="R275" i="11"/>
  <c r="Q275" i="11"/>
  <c r="P275" i="11"/>
  <c r="O275" i="11"/>
  <c r="W274" i="11"/>
  <c r="V274" i="11"/>
  <c r="U274" i="11"/>
  <c r="R274" i="11"/>
  <c r="Q274" i="11"/>
  <c r="P274" i="11"/>
  <c r="O274" i="11"/>
  <c r="W273" i="11"/>
  <c r="V273" i="11"/>
  <c r="U273" i="11"/>
  <c r="R273" i="11"/>
  <c r="Q273" i="11"/>
  <c r="P273" i="11"/>
  <c r="O273" i="11"/>
  <c r="W272" i="11"/>
  <c r="V272" i="11"/>
  <c r="U272" i="11"/>
  <c r="R272" i="11"/>
  <c r="Q272" i="11"/>
  <c r="P272" i="11"/>
  <c r="O272" i="11"/>
  <c r="W271" i="11"/>
  <c r="V271" i="11"/>
  <c r="U271" i="11"/>
  <c r="R271" i="11"/>
  <c r="Q271" i="11"/>
  <c r="P271" i="11"/>
  <c r="O271" i="11"/>
  <c r="W270" i="11"/>
  <c r="V270" i="11"/>
  <c r="U270" i="11"/>
  <c r="R270" i="11"/>
  <c r="Q270" i="11"/>
  <c r="P270" i="11"/>
  <c r="O270" i="11"/>
  <c r="W269" i="11"/>
  <c r="V269" i="11"/>
  <c r="U269" i="11"/>
  <c r="R269" i="11"/>
  <c r="Q269" i="11"/>
  <c r="P269" i="11"/>
  <c r="O269" i="11"/>
  <c r="W268" i="11"/>
  <c r="V268" i="11"/>
  <c r="U268" i="11"/>
  <c r="R268" i="11"/>
  <c r="Q268" i="11"/>
  <c r="P268" i="11"/>
  <c r="O268" i="11"/>
  <c r="W267" i="11"/>
  <c r="V267" i="11"/>
  <c r="U267" i="11"/>
  <c r="R267" i="11"/>
  <c r="Q267" i="11"/>
  <c r="P267" i="11"/>
  <c r="O267" i="11"/>
  <c r="W266" i="11"/>
  <c r="V266" i="11"/>
  <c r="U266" i="11"/>
  <c r="R266" i="11"/>
  <c r="Q266" i="11"/>
  <c r="P266" i="11"/>
  <c r="O266" i="11"/>
  <c r="W265" i="11"/>
  <c r="V265" i="11"/>
  <c r="U265" i="11"/>
  <c r="R265" i="11"/>
  <c r="Q265" i="11"/>
  <c r="P265" i="11"/>
  <c r="O265" i="11"/>
  <c r="W264" i="11"/>
  <c r="V264" i="11"/>
  <c r="U264" i="11"/>
  <c r="R264" i="11"/>
  <c r="Q264" i="11"/>
  <c r="P264" i="11"/>
  <c r="O264" i="11"/>
  <c r="W263" i="11"/>
  <c r="V263" i="11"/>
  <c r="U263" i="11"/>
  <c r="R263" i="11"/>
  <c r="Q263" i="11"/>
  <c r="P263" i="11"/>
  <c r="O263" i="11"/>
  <c r="W262" i="11"/>
  <c r="V262" i="11"/>
  <c r="U262" i="11"/>
  <c r="R262" i="11"/>
  <c r="Q262" i="11"/>
  <c r="P262" i="11"/>
  <c r="O262" i="11"/>
  <c r="W261" i="11"/>
  <c r="V261" i="11"/>
  <c r="U261" i="11"/>
  <c r="R261" i="11"/>
  <c r="Q261" i="11"/>
  <c r="P261" i="11"/>
  <c r="O261" i="11"/>
  <c r="W260" i="11"/>
  <c r="V260" i="11"/>
  <c r="U260" i="11"/>
  <c r="R260" i="11"/>
  <c r="Q260" i="11"/>
  <c r="P260" i="11"/>
  <c r="O260" i="11"/>
  <c r="W259" i="11"/>
  <c r="V259" i="11"/>
  <c r="U259" i="11"/>
  <c r="R259" i="11"/>
  <c r="Q259" i="11"/>
  <c r="P259" i="11"/>
  <c r="O259" i="11"/>
  <c r="W258" i="11"/>
  <c r="V258" i="11"/>
  <c r="U258" i="11"/>
  <c r="R258" i="11"/>
  <c r="Q258" i="11"/>
  <c r="P258" i="11"/>
  <c r="O258" i="11"/>
  <c r="W257" i="11"/>
  <c r="V257" i="11"/>
  <c r="U257" i="11"/>
  <c r="R257" i="11"/>
  <c r="Q257" i="11"/>
  <c r="P257" i="11"/>
  <c r="O257" i="11"/>
  <c r="W256" i="11"/>
  <c r="V256" i="11"/>
  <c r="U256" i="11"/>
  <c r="R256" i="11"/>
  <c r="Q256" i="11"/>
  <c r="P256" i="11"/>
  <c r="O256" i="11"/>
  <c r="W255" i="11"/>
  <c r="V255" i="11"/>
  <c r="U255" i="11"/>
  <c r="R255" i="11"/>
  <c r="Q255" i="11"/>
  <c r="P255" i="11"/>
  <c r="O255" i="11"/>
  <c r="W254" i="11"/>
  <c r="V254" i="11"/>
  <c r="U254" i="11"/>
  <c r="R254" i="11"/>
  <c r="Q254" i="11"/>
  <c r="P254" i="11"/>
  <c r="O254" i="11"/>
  <c r="W253" i="11"/>
  <c r="V253" i="11"/>
  <c r="U253" i="11"/>
  <c r="R253" i="11"/>
  <c r="Q253" i="11"/>
  <c r="P253" i="11"/>
  <c r="O253" i="11"/>
  <c r="W252" i="11"/>
  <c r="V252" i="11"/>
  <c r="U252" i="11"/>
  <c r="R252" i="11"/>
  <c r="Q252" i="11"/>
  <c r="P252" i="11"/>
  <c r="O252" i="11"/>
  <c r="W251" i="11"/>
  <c r="V251" i="11"/>
  <c r="U251" i="11"/>
  <c r="R251" i="11"/>
  <c r="Q251" i="11"/>
  <c r="P251" i="11"/>
  <c r="O251" i="11"/>
  <c r="W250" i="11"/>
  <c r="V250" i="11"/>
  <c r="U250" i="11"/>
  <c r="R250" i="11"/>
  <c r="Q250" i="11"/>
  <c r="P250" i="11"/>
  <c r="O250" i="11"/>
  <c r="W249" i="11"/>
  <c r="V249" i="11"/>
  <c r="U249" i="11"/>
  <c r="R249" i="11"/>
  <c r="Q249" i="11"/>
  <c r="P249" i="11"/>
  <c r="O249" i="11"/>
  <c r="W248" i="11"/>
  <c r="V248" i="11"/>
  <c r="U248" i="11"/>
  <c r="R248" i="11"/>
  <c r="Q248" i="11"/>
  <c r="P248" i="11"/>
  <c r="O248" i="11"/>
  <c r="W247" i="11"/>
  <c r="V247" i="11"/>
  <c r="U247" i="11"/>
  <c r="R247" i="11"/>
  <c r="Q247" i="11"/>
  <c r="P247" i="11"/>
  <c r="O247" i="11"/>
  <c r="W246" i="11"/>
  <c r="V246" i="11"/>
  <c r="U246" i="11"/>
  <c r="R246" i="11"/>
  <c r="Q246" i="11"/>
  <c r="P246" i="11"/>
  <c r="O246" i="11"/>
  <c r="W245" i="11"/>
  <c r="V245" i="11"/>
  <c r="U245" i="11"/>
  <c r="R245" i="11"/>
  <c r="Q245" i="11"/>
  <c r="P245" i="11"/>
  <c r="O245" i="11"/>
  <c r="W244" i="11"/>
  <c r="V244" i="11"/>
  <c r="U244" i="11"/>
  <c r="R244" i="11"/>
  <c r="Q244" i="11"/>
  <c r="P244" i="11"/>
  <c r="O244" i="11"/>
  <c r="W243" i="11"/>
  <c r="V243" i="11"/>
  <c r="U243" i="11"/>
  <c r="R243" i="11"/>
  <c r="Q243" i="11"/>
  <c r="P243" i="11"/>
  <c r="O243" i="11"/>
  <c r="W242" i="11"/>
  <c r="V242" i="11"/>
  <c r="U242" i="11"/>
  <c r="R242" i="11"/>
  <c r="Q242" i="11"/>
  <c r="P242" i="11"/>
  <c r="O242" i="11"/>
  <c r="W241" i="11"/>
  <c r="V241" i="11"/>
  <c r="U241" i="11"/>
  <c r="R241" i="11"/>
  <c r="Q241" i="11"/>
  <c r="P241" i="11"/>
  <c r="O241" i="11"/>
  <c r="W240" i="11"/>
  <c r="V240" i="11"/>
  <c r="U240" i="11"/>
  <c r="R240" i="11"/>
  <c r="Q240" i="11"/>
  <c r="P240" i="11"/>
  <c r="O240" i="11"/>
  <c r="W239" i="11"/>
  <c r="V239" i="11"/>
  <c r="U239" i="11"/>
  <c r="R239" i="11"/>
  <c r="Q239" i="11"/>
  <c r="P239" i="11"/>
  <c r="O239" i="11"/>
  <c r="W238" i="11"/>
  <c r="V238" i="11"/>
  <c r="U238" i="11"/>
  <c r="R238" i="11"/>
  <c r="Q238" i="11"/>
  <c r="P238" i="11"/>
  <c r="O238" i="11"/>
  <c r="W237" i="11"/>
  <c r="V237" i="11"/>
  <c r="U237" i="11"/>
  <c r="R237" i="11"/>
  <c r="Q237" i="11"/>
  <c r="P237" i="11"/>
  <c r="O237" i="11"/>
  <c r="W236" i="11"/>
  <c r="V236" i="11"/>
  <c r="U236" i="11"/>
  <c r="R236" i="11"/>
  <c r="Q236" i="11"/>
  <c r="P236" i="11"/>
  <c r="O236" i="11"/>
  <c r="W235" i="11"/>
  <c r="V235" i="11"/>
  <c r="U235" i="11"/>
  <c r="R235" i="11"/>
  <c r="Q235" i="11"/>
  <c r="P235" i="11"/>
  <c r="O235" i="11"/>
  <c r="W234" i="11"/>
  <c r="V234" i="11"/>
  <c r="U234" i="11"/>
  <c r="R234" i="11"/>
  <c r="Q234" i="11"/>
  <c r="P234" i="11"/>
  <c r="O234" i="11"/>
  <c r="W233" i="11"/>
  <c r="V233" i="11"/>
  <c r="U233" i="11"/>
  <c r="R233" i="11"/>
  <c r="Q233" i="11"/>
  <c r="P233" i="11"/>
  <c r="O233" i="11"/>
  <c r="W232" i="11"/>
  <c r="V232" i="11"/>
  <c r="U232" i="11"/>
  <c r="R232" i="11"/>
  <c r="Q232" i="11"/>
  <c r="P232" i="11"/>
  <c r="O232" i="11"/>
  <c r="W231" i="11"/>
  <c r="V231" i="11"/>
  <c r="U231" i="11"/>
  <c r="R231" i="11"/>
  <c r="Q231" i="11"/>
  <c r="P231" i="11"/>
  <c r="O231" i="11"/>
  <c r="W230" i="11"/>
  <c r="V230" i="11"/>
  <c r="U230" i="11"/>
  <c r="R230" i="11"/>
  <c r="Q230" i="11"/>
  <c r="P230" i="11"/>
  <c r="O230" i="11"/>
  <c r="W229" i="11"/>
  <c r="V229" i="11"/>
  <c r="U229" i="11"/>
  <c r="R229" i="11"/>
  <c r="Q229" i="11"/>
  <c r="P229" i="11"/>
  <c r="O229" i="11"/>
  <c r="W228" i="11"/>
  <c r="V228" i="11"/>
  <c r="U228" i="11"/>
  <c r="R228" i="11"/>
  <c r="Q228" i="11"/>
  <c r="P228" i="11"/>
  <c r="O228" i="11"/>
  <c r="W227" i="11"/>
  <c r="V227" i="11"/>
  <c r="U227" i="11"/>
  <c r="R227" i="11"/>
  <c r="Q227" i="11"/>
  <c r="P227" i="11"/>
  <c r="O227" i="11"/>
  <c r="W226" i="11"/>
  <c r="V226" i="11"/>
  <c r="U226" i="11"/>
  <c r="R226" i="11"/>
  <c r="Q226" i="11"/>
  <c r="P226" i="11"/>
  <c r="O226" i="11"/>
  <c r="W225" i="11"/>
  <c r="V225" i="11"/>
  <c r="U225" i="11"/>
  <c r="R225" i="11"/>
  <c r="Q225" i="11"/>
  <c r="P225" i="11"/>
  <c r="O225" i="11"/>
  <c r="W224" i="11"/>
  <c r="V224" i="11"/>
  <c r="U224" i="11"/>
  <c r="R224" i="11"/>
  <c r="Q224" i="11"/>
  <c r="P224" i="11"/>
  <c r="O224" i="11"/>
  <c r="W223" i="11"/>
  <c r="V223" i="11"/>
  <c r="U223" i="11"/>
  <c r="R223" i="11"/>
  <c r="Q223" i="11"/>
  <c r="P223" i="11"/>
  <c r="O223" i="11"/>
  <c r="W222" i="11"/>
  <c r="V222" i="11"/>
  <c r="U222" i="11"/>
  <c r="R222" i="11"/>
  <c r="Q222" i="11"/>
  <c r="P222" i="11"/>
  <c r="O222" i="11"/>
  <c r="W221" i="11"/>
  <c r="V221" i="11"/>
  <c r="U221" i="11"/>
  <c r="R221" i="11"/>
  <c r="Q221" i="11"/>
  <c r="P221" i="11"/>
  <c r="O221" i="11"/>
  <c r="W220" i="11"/>
  <c r="V220" i="11"/>
  <c r="U220" i="11"/>
  <c r="R220" i="11"/>
  <c r="Q220" i="11"/>
  <c r="P220" i="11"/>
  <c r="O220" i="11"/>
  <c r="W219" i="11"/>
  <c r="V219" i="11"/>
  <c r="U219" i="11"/>
  <c r="R219" i="11"/>
  <c r="Q219" i="11"/>
  <c r="P219" i="11"/>
  <c r="O219" i="11"/>
  <c r="W218" i="11"/>
  <c r="V218" i="11"/>
  <c r="U218" i="11"/>
  <c r="R218" i="11"/>
  <c r="Q218" i="11"/>
  <c r="P218" i="11"/>
  <c r="O218" i="11"/>
  <c r="W217" i="11"/>
  <c r="V217" i="11"/>
  <c r="U217" i="11"/>
  <c r="R217" i="11"/>
  <c r="Q217" i="11"/>
  <c r="P217" i="11"/>
  <c r="O217" i="11"/>
  <c r="W216" i="11"/>
  <c r="V216" i="11"/>
  <c r="U216" i="11"/>
  <c r="R216" i="11"/>
  <c r="Q216" i="11"/>
  <c r="P216" i="11"/>
  <c r="O216" i="11"/>
  <c r="W215" i="11"/>
  <c r="V215" i="11"/>
  <c r="U215" i="11"/>
  <c r="R215" i="11"/>
  <c r="Q215" i="11"/>
  <c r="P215" i="11"/>
  <c r="O215" i="11"/>
  <c r="W214" i="11"/>
  <c r="V214" i="11"/>
  <c r="U214" i="11"/>
  <c r="R214" i="11"/>
  <c r="Q214" i="11"/>
  <c r="P214" i="11"/>
  <c r="O214" i="11"/>
  <c r="W213" i="11"/>
  <c r="V213" i="11"/>
  <c r="U213" i="11"/>
  <c r="R213" i="11"/>
  <c r="Q213" i="11"/>
  <c r="P213" i="11"/>
  <c r="O213" i="11"/>
  <c r="W212" i="11"/>
  <c r="V212" i="11"/>
  <c r="U212" i="11"/>
  <c r="R212" i="11"/>
  <c r="Q212" i="11"/>
  <c r="P212" i="11"/>
  <c r="O212" i="11"/>
  <c r="W211" i="11"/>
  <c r="V211" i="11"/>
  <c r="U211" i="11"/>
  <c r="R211" i="11"/>
  <c r="Q211" i="11"/>
  <c r="P211" i="11"/>
  <c r="O211" i="11"/>
  <c r="W210" i="11"/>
  <c r="V210" i="11"/>
  <c r="U210" i="11"/>
  <c r="R210" i="11"/>
  <c r="Q210" i="11"/>
  <c r="P210" i="11"/>
  <c r="O210" i="11"/>
  <c r="W209" i="11"/>
  <c r="V209" i="11"/>
  <c r="U209" i="11"/>
  <c r="R209" i="11"/>
  <c r="Q209" i="11"/>
  <c r="P209" i="11"/>
  <c r="O209" i="11"/>
  <c r="W208" i="11"/>
  <c r="V208" i="11"/>
  <c r="U208" i="11"/>
  <c r="R208" i="11"/>
  <c r="Q208" i="11"/>
  <c r="P208" i="11"/>
  <c r="O208" i="11"/>
  <c r="W207" i="11"/>
  <c r="V207" i="11"/>
  <c r="U207" i="11"/>
  <c r="R207" i="11"/>
  <c r="Q207" i="11"/>
  <c r="P207" i="11"/>
  <c r="O207" i="11"/>
  <c r="W206" i="11"/>
  <c r="V206" i="11"/>
  <c r="U206" i="11"/>
  <c r="R206" i="11"/>
  <c r="Q206" i="11"/>
  <c r="P206" i="11"/>
  <c r="O206" i="11"/>
  <c r="W205" i="11"/>
  <c r="V205" i="11"/>
  <c r="U205" i="11"/>
  <c r="R205" i="11"/>
  <c r="Q205" i="11"/>
  <c r="P205" i="11"/>
  <c r="O205" i="11"/>
  <c r="W204" i="11"/>
  <c r="V204" i="11"/>
  <c r="U204" i="11"/>
  <c r="R204" i="11"/>
  <c r="Q204" i="11"/>
  <c r="P204" i="11"/>
  <c r="O204" i="11"/>
  <c r="W203" i="11"/>
  <c r="V203" i="11"/>
  <c r="U203" i="11"/>
  <c r="R203" i="11"/>
  <c r="Q203" i="11"/>
  <c r="P203" i="11"/>
  <c r="O203" i="11"/>
  <c r="W202" i="11"/>
  <c r="V202" i="11"/>
  <c r="U202" i="11"/>
  <c r="R202" i="11"/>
  <c r="Q202" i="11"/>
  <c r="P202" i="11"/>
  <c r="O202" i="11"/>
  <c r="W201" i="11"/>
  <c r="V201" i="11"/>
  <c r="U201" i="11"/>
  <c r="R201" i="11"/>
  <c r="Q201" i="11"/>
  <c r="P201" i="11"/>
  <c r="O201" i="11"/>
  <c r="W200" i="11"/>
  <c r="V200" i="11"/>
  <c r="U200" i="11"/>
  <c r="R200" i="11"/>
  <c r="Q200" i="11"/>
  <c r="P200" i="11"/>
  <c r="O200" i="11"/>
  <c r="W199" i="11"/>
  <c r="V199" i="11"/>
  <c r="U199" i="11"/>
  <c r="R199" i="11"/>
  <c r="Q199" i="11"/>
  <c r="P199" i="11"/>
  <c r="O199" i="11"/>
  <c r="W198" i="11"/>
  <c r="V198" i="11"/>
  <c r="U198" i="11"/>
  <c r="R198" i="11"/>
  <c r="Q198" i="11"/>
  <c r="P198" i="11"/>
  <c r="O198" i="11"/>
  <c r="W197" i="11"/>
  <c r="V197" i="11"/>
  <c r="U197" i="11"/>
  <c r="R197" i="11"/>
  <c r="Q197" i="11"/>
  <c r="P197" i="11"/>
  <c r="O197" i="11"/>
  <c r="W196" i="11"/>
  <c r="V196" i="11"/>
  <c r="U196" i="11"/>
  <c r="R196" i="11"/>
  <c r="Q196" i="11"/>
  <c r="P196" i="11"/>
  <c r="O196" i="11"/>
  <c r="W195" i="11"/>
  <c r="V195" i="11"/>
  <c r="U195" i="11"/>
  <c r="R195" i="11"/>
  <c r="Q195" i="11"/>
  <c r="P195" i="11"/>
  <c r="O195" i="11"/>
  <c r="W194" i="11"/>
  <c r="V194" i="11"/>
  <c r="U194" i="11"/>
  <c r="R194" i="11"/>
  <c r="Q194" i="11"/>
  <c r="P194" i="11"/>
  <c r="O194" i="11"/>
  <c r="W193" i="11"/>
  <c r="V193" i="11"/>
  <c r="U193" i="11"/>
  <c r="R193" i="11"/>
  <c r="Q193" i="11"/>
  <c r="P193" i="11"/>
  <c r="O193" i="11"/>
  <c r="W192" i="11"/>
  <c r="V192" i="11"/>
  <c r="U192" i="11"/>
  <c r="R192" i="11"/>
  <c r="Q192" i="11"/>
  <c r="P192" i="11"/>
  <c r="O192" i="11"/>
  <c r="W191" i="11"/>
  <c r="V191" i="11"/>
  <c r="U191" i="11"/>
  <c r="R191" i="11"/>
  <c r="Q191" i="11"/>
  <c r="P191" i="11"/>
  <c r="O191" i="11"/>
  <c r="W190" i="11"/>
  <c r="V190" i="11"/>
  <c r="U190" i="11"/>
  <c r="R190" i="11"/>
  <c r="Q190" i="11"/>
  <c r="P190" i="11"/>
  <c r="O190" i="11"/>
  <c r="W189" i="11"/>
  <c r="V189" i="11"/>
  <c r="U189" i="11"/>
  <c r="R189" i="11"/>
  <c r="Q189" i="11"/>
  <c r="P189" i="11"/>
  <c r="O189" i="11"/>
  <c r="W188" i="11"/>
  <c r="V188" i="11"/>
  <c r="U188" i="11"/>
  <c r="R188" i="11"/>
  <c r="Q188" i="11"/>
  <c r="P188" i="11"/>
  <c r="O188" i="11"/>
  <c r="W187" i="11"/>
  <c r="V187" i="11"/>
  <c r="U187" i="11"/>
  <c r="R187" i="11"/>
  <c r="Q187" i="11"/>
  <c r="P187" i="11"/>
  <c r="O187" i="11"/>
  <c r="W186" i="11"/>
  <c r="V186" i="11"/>
  <c r="U186" i="11"/>
  <c r="R186" i="11"/>
  <c r="Q186" i="11"/>
  <c r="P186" i="11"/>
  <c r="O186" i="11"/>
  <c r="W185" i="11"/>
  <c r="V185" i="11"/>
  <c r="U185" i="11"/>
  <c r="R185" i="11"/>
  <c r="Q185" i="11"/>
  <c r="P185" i="11"/>
  <c r="O185" i="11"/>
  <c r="W184" i="11"/>
  <c r="V184" i="11"/>
  <c r="U184" i="11"/>
  <c r="R184" i="11"/>
  <c r="Q184" i="11"/>
  <c r="P184" i="11"/>
  <c r="O184" i="11"/>
  <c r="W183" i="11"/>
  <c r="V183" i="11"/>
  <c r="U183" i="11"/>
  <c r="R183" i="11"/>
  <c r="Q183" i="11"/>
  <c r="P183" i="11"/>
  <c r="O183" i="11"/>
  <c r="W182" i="11"/>
  <c r="V182" i="11"/>
  <c r="U182" i="11"/>
  <c r="R182" i="11"/>
  <c r="Q182" i="11"/>
  <c r="P182" i="11"/>
  <c r="O182" i="11"/>
  <c r="W181" i="11"/>
  <c r="V181" i="11"/>
  <c r="U181" i="11"/>
  <c r="R181" i="11"/>
  <c r="Q181" i="11"/>
  <c r="P181" i="11"/>
  <c r="O181" i="11"/>
  <c r="W180" i="11"/>
  <c r="V180" i="11"/>
  <c r="U180" i="11"/>
  <c r="R180" i="11"/>
  <c r="Q180" i="11"/>
  <c r="P180" i="11"/>
  <c r="O180" i="11"/>
  <c r="W179" i="11"/>
  <c r="V179" i="11"/>
  <c r="U179" i="11"/>
  <c r="R179" i="11"/>
  <c r="Q179" i="11"/>
  <c r="P179" i="11"/>
  <c r="O179" i="11"/>
  <c r="W178" i="11"/>
  <c r="V178" i="11"/>
  <c r="U178" i="11"/>
  <c r="R178" i="11"/>
  <c r="Q178" i="11"/>
  <c r="P178" i="11"/>
  <c r="O178" i="11"/>
  <c r="W177" i="11"/>
  <c r="V177" i="11"/>
  <c r="U177" i="11"/>
  <c r="R177" i="11"/>
  <c r="Q177" i="11"/>
  <c r="P177" i="11"/>
  <c r="O177" i="11"/>
  <c r="W176" i="11"/>
  <c r="V176" i="11"/>
  <c r="U176" i="11"/>
  <c r="R176" i="11"/>
  <c r="Q176" i="11"/>
  <c r="P176" i="11"/>
  <c r="O176" i="11"/>
  <c r="W175" i="11"/>
  <c r="V175" i="11"/>
  <c r="U175" i="11"/>
  <c r="R175" i="11"/>
  <c r="Q175" i="11"/>
  <c r="P175" i="11"/>
  <c r="O175" i="11"/>
  <c r="W174" i="11"/>
  <c r="V174" i="11"/>
  <c r="U174" i="11"/>
  <c r="R174" i="11"/>
  <c r="Q174" i="11"/>
  <c r="P174" i="11"/>
  <c r="O174" i="11"/>
  <c r="W173" i="11"/>
  <c r="V173" i="11"/>
  <c r="U173" i="11"/>
  <c r="R173" i="11"/>
  <c r="Q173" i="11"/>
  <c r="P173" i="11"/>
  <c r="O173" i="11"/>
  <c r="W172" i="11"/>
  <c r="V172" i="11"/>
  <c r="U172" i="11"/>
  <c r="R172" i="11"/>
  <c r="Q172" i="11"/>
  <c r="P172" i="11"/>
  <c r="O172" i="11"/>
  <c r="W171" i="11"/>
  <c r="V171" i="11"/>
  <c r="U171" i="11"/>
  <c r="R171" i="11"/>
  <c r="Q171" i="11"/>
  <c r="P171" i="11"/>
  <c r="O171" i="11"/>
  <c r="W170" i="11"/>
  <c r="V170" i="11"/>
  <c r="U170" i="11"/>
  <c r="R170" i="11"/>
  <c r="Q170" i="11"/>
  <c r="P170" i="11"/>
  <c r="O170" i="11"/>
  <c r="W169" i="11"/>
  <c r="V169" i="11"/>
  <c r="U169" i="11"/>
  <c r="R169" i="11"/>
  <c r="Q169" i="11"/>
  <c r="P169" i="11"/>
  <c r="O169" i="11"/>
  <c r="W168" i="11"/>
  <c r="V168" i="11"/>
  <c r="U168" i="11"/>
  <c r="R168" i="11"/>
  <c r="Q168" i="11"/>
  <c r="P168" i="11"/>
  <c r="O168" i="11"/>
  <c r="W167" i="11"/>
  <c r="V167" i="11"/>
  <c r="U167" i="11"/>
  <c r="R167" i="11"/>
  <c r="Q167" i="11"/>
  <c r="P167" i="11"/>
  <c r="O167" i="11"/>
  <c r="W166" i="11"/>
  <c r="V166" i="11"/>
  <c r="U166" i="11"/>
  <c r="R166" i="11"/>
  <c r="Q166" i="11"/>
  <c r="P166" i="11"/>
  <c r="O166" i="11"/>
  <c r="W165" i="11"/>
  <c r="V165" i="11"/>
  <c r="U165" i="11"/>
  <c r="R165" i="11"/>
  <c r="Q165" i="11"/>
  <c r="P165" i="11"/>
  <c r="O165" i="11"/>
  <c r="W164" i="11"/>
  <c r="V164" i="11"/>
  <c r="U164" i="11"/>
  <c r="R164" i="11"/>
  <c r="Q164" i="11"/>
  <c r="P164" i="11"/>
  <c r="O164" i="11"/>
  <c r="W163" i="11"/>
  <c r="V163" i="11"/>
  <c r="U163" i="11"/>
  <c r="R163" i="11"/>
  <c r="Q163" i="11"/>
  <c r="P163" i="11"/>
  <c r="O163" i="11"/>
  <c r="W162" i="11"/>
  <c r="V162" i="11"/>
  <c r="U162" i="11"/>
  <c r="R162" i="11"/>
  <c r="Q162" i="11"/>
  <c r="P162" i="11"/>
  <c r="O162" i="11"/>
  <c r="W161" i="11"/>
  <c r="V161" i="11"/>
  <c r="U161" i="11"/>
  <c r="R161" i="11"/>
  <c r="Q161" i="11"/>
  <c r="P161" i="11"/>
  <c r="O161" i="11"/>
  <c r="W160" i="11"/>
  <c r="V160" i="11"/>
  <c r="U160" i="11"/>
  <c r="R160" i="11"/>
  <c r="Q160" i="11"/>
  <c r="P160" i="11"/>
  <c r="O160" i="11"/>
  <c r="W159" i="11"/>
  <c r="V159" i="11"/>
  <c r="U159" i="11"/>
  <c r="R159" i="11"/>
  <c r="Q159" i="11"/>
  <c r="P159" i="11"/>
  <c r="O159" i="11"/>
  <c r="W158" i="11"/>
  <c r="V158" i="11"/>
  <c r="U158" i="11"/>
  <c r="R158" i="11"/>
  <c r="Q158" i="11"/>
  <c r="P158" i="11"/>
  <c r="O158" i="11"/>
  <c r="W157" i="11"/>
  <c r="V157" i="11"/>
  <c r="U157" i="11"/>
  <c r="R157" i="11"/>
  <c r="Q157" i="11"/>
  <c r="P157" i="11"/>
  <c r="O157" i="11"/>
  <c r="W156" i="11"/>
  <c r="V156" i="11"/>
  <c r="U156" i="11"/>
  <c r="R156" i="11"/>
  <c r="Q156" i="11"/>
  <c r="P156" i="11"/>
  <c r="O156" i="11"/>
  <c r="W155" i="11"/>
  <c r="V155" i="11"/>
  <c r="U155" i="11"/>
  <c r="R155" i="11"/>
  <c r="Q155" i="11"/>
  <c r="P155" i="11"/>
  <c r="O155" i="11"/>
  <c r="W154" i="11"/>
  <c r="V154" i="11"/>
  <c r="U154" i="11"/>
  <c r="R154" i="11"/>
  <c r="Q154" i="11"/>
  <c r="P154" i="11"/>
  <c r="O154" i="11"/>
  <c r="W153" i="11"/>
  <c r="V153" i="11"/>
  <c r="U153" i="11"/>
  <c r="R153" i="11"/>
  <c r="Q153" i="11"/>
  <c r="P153" i="11"/>
  <c r="O153" i="11"/>
  <c r="W152" i="11"/>
  <c r="V152" i="11"/>
  <c r="U152" i="11"/>
  <c r="R152" i="11"/>
  <c r="Q152" i="11"/>
  <c r="P152" i="11"/>
  <c r="O152" i="11"/>
  <c r="W151" i="11"/>
  <c r="V151" i="11"/>
  <c r="U151" i="11"/>
  <c r="R151" i="11"/>
  <c r="Q151" i="11"/>
  <c r="P151" i="11"/>
  <c r="O151" i="11"/>
  <c r="W150" i="11"/>
  <c r="V150" i="11"/>
  <c r="U150" i="11"/>
  <c r="R150" i="11"/>
  <c r="Q150" i="11"/>
  <c r="P150" i="11"/>
  <c r="O150" i="11"/>
  <c r="W149" i="11"/>
  <c r="V149" i="11"/>
  <c r="U149" i="11"/>
  <c r="R149" i="11"/>
  <c r="Q149" i="11"/>
  <c r="P149" i="11"/>
  <c r="O149" i="11"/>
  <c r="W148" i="11"/>
  <c r="V148" i="11"/>
  <c r="U148" i="11"/>
  <c r="R148" i="11"/>
  <c r="Q148" i="11"/>
  <c r="P148" i="11"/>
  <c r="O148" i="11"/>
  <c r="W147" i="11"/>
  <c r="V147" i="11"/>
  <c r="U147" i="11"/>
  <c r="R147" i="11"/>
  <c r="Q147" i="11"/>
  <c r="P147" i="11"/>
  <c r="O147" i="11"/>
  <c r="W146" i="11"/>
  <c r="V146" i="11"/>
  <c r="U146" i="11"/>
  <c r="R146" i="11"/>
  <c r="Q146" i="11"/>
  <c r="P146" i="11"/>
  <c r="O146" i="11"/>
  <c r="W145" i="11"/>
  <c r="V145" i="11"/>
  <c r="U145" i="11"/>
  <c r="R145" i="11"/>
  <c r="Q145" i="11"/>
  <c r="P145" i="11"/>
  <c r="O145" i="11"/>
  <c r="W144" i="11"/>
  <c r="V144" i="11"/>
  <c r="U144" i="11"/>
  <c r="R144" i="11"/>
  <c r="Q144" i="11"/>
  <c r="P144" i="11"/>
  <c r="O144" i="11"/>
  <c r="W143" i="11"/>
  <c r="V143" i="11"/>
  <c r="U143" i="11"/>
  <c r="R143" i="11"/>
  <c r="Q143" i="11"/>
  <c r="P143" i="11"/>
  <c r="O143" i="11"/>
  <c r="W142" i="11"/>
  <c r="V142" i="11"/>
  <c r="U142" i="11"/>
  <c r="R142" i="11"/>
  <c r="Q142" i="11"/>
  <c r="P142" i="11"/>
  <c r="O142" i="11"/>
  <c r="W141" i="11"/>
  <c r="V141" i="11"/>
  <c r="U141" i="11"/>
  <c r="R141" i="11"/>
  <c r="Q141" i="11"/>
  <c r="P141" i="11"/>
  <c r="O141" i="11"/>
  <c r="W140" i="11"/>
  <c r="V140" i="11"/>
  <c r="U140" i="11"/>
  <c r="R140" i="11"/>
  <c r="Q140" i="11"/>
  <c r="P140" i="11"/>
  <c r="O140" i="11"/>
  <c r="W139" i="11"/>
  <c r="V139" i="11"/>
  <c r="U139" i="11"/>
  <c r="R139" i="11"/>
  <c r="Q139" i="11"/>
  <c r="P139" i="11"/>
  <c r="O139" i="11"/>
  <c r="W138" i="11"/>
  <c r="V138" i="11"/>
  <c r="U138" i="11"/>
  <c r="R138" i="11"/>
  <c r="Q138" i="11"/>
  <c r="P138" i="11"/>
  <c r="O138" i="11"/>
  <c r="W137" i="11"/>
  <c r="V137" i="11"/>
  <c r="U137" i="11"/>
  <c r="R137" i="11"/>
  <c r="Q137" i="11"/>
  <c r="P137" i="11"/>
  <c r="O137" i="11"/>
  <c r="W136" i="11"/>
  <c r="V136" i="11"/>
  <c r="U136" i="11"/>
  <c r="R136" i="11"/>
  <c r="Q136" i="11"/>
  <c r="P136" i="11"/>
  <c r="O136" i="11"/>
  <c r="W135" i="11"/>
  <c r="V135" i="11"/>
  <c r="U135" i="11"/>
  <c r="R135" i="11"/>
  <c r="Q135" i="11"/>
  <c r="P135" i="11"/>
  <c r="O135" i="11"/>
  <c r="W134" i="11"/>
  <c r="V134" i="11"/>
  <c r="U134" i="11"/>
  <c r="R134" i="11"/>
  <c r="Q134" i="11"/>
  <c r="P134" i="11"/>
  <c r="O134" i="11"/>
  <c r="W133" i="11"/>
  <c r="V133" i="11"/>
  <c r="U133" i="11"/>
  <c r="R133" i="11"/>
  <c r="Q133" i="11"/>
  <c r="P133" i="11"/>
  <c r="O133" i="11"/>
  <c r="W132" i="11"/>
  <c r="V132" i="11"/>
  <c r="U132" i="11"/>
  <c r="R132" i="11"/>
  <c r="Q132" i="11"/>
  <c r="P132" i="11"/>
  <c r="O132" i="11"/>
  <c r="W131" i="11"/>
  <c r="V131" i="11"/>
  <c r="U131" i="11"/>
  <c r="R131" i="11"/>
  <c r="Q131" i="11"/>
  <c r="P131" i="11"/>
  <c r="O131" i="11"/>
  <c r="W130" i="11"/>
  <c r="V130" i="11"/>
  <c r="U130" i="11"/>
  <c r="R130" i="11"/>
  <c r="Q130" i="11"/>
  <c r="P130" i="11"/>
  <c r="O130" i="11"/>
  <c r="W129" i="11"/>
  <c r="V129" i="11"/>
  <c r="U129" i="11"/>
  <c r="R129" i="11"/>
  <c r="Q129" i="11"/>
  <c r="P129" i="11"/>
  <c r="O129" i="11"/>
  <c r="W128" i="11"/>
  <c r="V128" i="11"/>
  <c r="U128" i="11"/>
  <c r="R128" i="11"/>
  <c r="Q128" i="11"/>
  <c r="P128" i="11"/>
  <c r="O128" i="11"/>
  <c r="W127" i="11"/>
  <c r="V127" i="11"/>
  <c r="U127" i="11"/>
  <c r="R127" i="11"/>
  <c r="Q127" i="11"/>
  <c r="P127" i="11"/>
  <c r="O127" i="11"/>
  <c r="W126" i="11"/>
  <c r="V126" i="11"/>
  <c r="U126" i="11"/>
  <c r="R126" i="11"/>
  <c r="Q126" i="11"/>
  <c r="P126" i="11"/>
  <c r="O126" i="11"/>
  <c r="W125" i="11"/>
  <c r="V125" i="11"/>
  <c r="U125" i="11"/>
  <c r="R125" i="11"/>
  <c r="Q125" i="11"/>
  <c r="P125" i="11"/>
  <c r="O125" i="11"/>
  <c r="W124" i="11"/>
  <c r="V124" i="11"/>
  <c r="U124" i="11"/>
  <c r="R124" i="11"/>
  <c r="Q124" i="11"/>
  <c r="P124" i="11"/>
  <c r="O124" i="11"/>
  <c r="W123" i="11"/>
  <c r="V123" i="11"/>
  <c r="U123" i="11"/>
  <c r="R123" i="11"/>
  <c r="Q123" i="11"/>
  <c r="P123" i="11"/>
  <c r="O123" i="11"/>
  <c r="W122" i="11"/>
  <c r="V122" i="11"/>
  <c r="U122" i="11"/>
  <c r="R122" i="11"/>
  <c r="Q122" i="11"/>
  <c r="P122" i="11"/>
  <c r="O122" i="11"/>
  <c r="W121" i="11"/>
  <c r="V121" i="11"/>
  <c r="U121" i="11"/>
  <c r="R121" i="11"/>
  <c r="Q121" i="11"/>
  <c r="P121" i="11"/>
  <c r="O121" i="11"/>
  <c r="W120" i="11"/>
  <c r="V120" i="11"/>
  <c r="U120" i="11"/>
  <c r="R120" i="11"/>
  <c r="Q120" i="11"/>
  <c r="P120" i="11"/>
  <c r="O120" i="11"/>
  <c r="W119" i="11"/>
  <c r="V119" i="11"/>
  <c r="U119" i="11"/>
  <c r="R119" i="11"/>
  <c r="Q119" i="11"/>
  <c r="P119" i="11"/>
  <c r="O119" i="11"/>
  <c r="W118" i="11"/>
  <c r="V118" i="11"/>
  <c r="U118" i="11"/>
  <c r="R118" i="11"/>
  <c r="Q118" i="11"/>
  <c r="P118" i="11"/>
  <c r="O118" i="11"/>
  <c r="W117" i="11"/>
  <c r="V117" i="11"/>
  <c r="U117" i="11"/>
  <c r="R117" i="11"/>
  <c r="Q117" i="11"/>
  <c r="P117" i="11"/>
  <c r="O117" i="11"/>
  <c r="W116" i="11"/>
  <c r="V116" i="11"/>
  <c r="U116" i="11"/>
  <c r="R116" i="11"/>
  <c r="Q116" i="11"/>
  <c r="P116" i="11"/>
  <c r="O116" i="11"/>
  <c r="W115" i="11"/>
  <c r="V115" i="11"/>
  <c r="U115" i="11"/>
  <c r="R115" i="11"/>
  <c r="Q115" i="11"/>
  <c r="P115" i="11"/>
  <c r="O115" i="11"/>
  <c r="W114" i="11"/>
  <c r="V114" i="11"/>
  <c r="U114" i="11"/>
  <c r="R114" i="11"/>
  <c r="Q114" i="11"/>
  <c r="P114" i="11"/>
  <c r="O114" i="11"/>
  <c r="W113" i="11"/>
  <c r="V113" i="11"/>
  <c r="U113" i="11"/>
  <c r="R113" i="11"/>
  <c r="Q113" i="11"/>
  <c r="P113" i="11"/>
  <c r="O113" i="11"/>
  <c r="W112" i="11"/>
  <c r="V112" i="11"/>
  <c r="U112" i="11"/>
  <c r="R112" i="11"/>
  <c r="Q112" i="11"/>
  <c r="P112" i="11"/>
  <c r="O112" i="11"/>
  <c r="W111" i="11"/>
  <c r="V111" i="11"/>
  <c r="U111" i="11"/>
  <c r="R111" i="11"/>
  <c r="Q111" i="11"/>
  <c r="P111" i="11"/>
  <c r="O111" i="11"/>
  <c r="W110" i="11"/>
  <c r="V110" i="11"/>
  <c r="U110" i="11"/>
  <c r="R110" i="11"/>
  <c r="Q110" i="11"/>
  <c r="P110" i="11"/>
  <c r="O110" i="11"/>
  <c r="W109" i="11"/>
  <c r="V109" i="11"/>
  <c r="U109" i="11"/>
  <c r="R109" i="11"/>
  <c r="Q109" i="11"/>
  <c r="P109" i="11"/>
  <c r="O109" i="11"/>
  <c r="W108" i="11"/>
  <c r="V108" i="11"/>
  <c r="U108" i="11"/>
  <c r="R108" i="11"/>
  <c r="Q108" i="11"/>
  <c r="P108" i="11"/>
  <c r="O108" i="11"/>
  <c r="W107" i="11"/>
  <c r="V107" i="11"/>
  <c r="U107" i="11"/>
  <c r="R107" i="11"/>
  <c r="Q107" i="11"/>
  <c r="P107" i="11"/>
  <c r="O107" i="11"/>
  <c r="W106" i="11"/>
  <c r="V106" i="11"/>
  <c r="U106" i="11"/>
  <c r="R106" i="11"/>
  <c r="Q106" i="11"/>
  <c r="P106" i="11"/>
  <c r="O106" i="11"/>
  <c r="W105" i="11"/>
  <c r="V105" i="11"/>
  <c r="U105" i="11"/>
  <c r="R105" i="11"/>
  <c r="Q105" i="11"/>
  <c r="P105" i="11"/>
  <c r="O105" i="11"/>
  <c r="W104" i="11"/>
  <c r="V104" i="11"/>
  <c r="U104" i="11"/>
  <c r="R104" i="11"/>
  <c r="Q104" i="11"/>
  <c r="P104" i="11"/>
  <c r="O104" i="11"/>
  <c r="W103" i="11"/>
  <c r="V103" i="11"/>
  <c r="U103" i="11"/>
  <c r="R103" i="11"/>
  <c r="Q103" i="11"/>
  <c r="P103" i="11"/>
  <c r="O103" i="11"/>
  <c r="W102" i="11"/>
  <c r="V102" i="11"/>
  <c r="U102" i="11"/>
  <c r="R102" i="11"/>
  <c r="Q102" i="11"/>
  <c r="P102" i="11"/>
  <c r="O102" i="11"/>
  <c r="W101" i="11"/>
  <c r="V101" i="11"/>
  <c r="U101" i="11"/>
  <c r="R101" i="11"/>
  <c r="Q101" i="11"/>
  <c r="P101" i="11"/>
  <c r="O101" i="11"/>
  <c r="W100" i="11"/>
  <c r="V100" i="11"/>
  <c r="U100" i="11"/>
  <c r="R100" i="11"/>
  <c r="Q100" i="11"/>
  <c r="P100" i="11"/>
  <c r="O100" i="11"/>
  <c r="W99" i="11"/>
  <c r="V99" i="11"/>
  <c r="U99" i="11"/>
  <c r="R99" i="11"/>
  <c r="Q99" i="11"/>
  <c r="P99" i="11"/>
  <c r="O99" i="11"/>
  <c r="W98" i="11"/>
  <c r="V98" i="11"/>
  <c r="U98" i="11"/>
  <c r="R98" i="11"/>
  <c r="Q98" i="11"/>
  <c r="P98" i="11"/>
  <c r="O98" i="11"/>
  <c r="W97" i="11"/>
  <c r="V97" i="11"/>
  <c r="U97" i="11"/>
  <c r="R97" i="11"/>
  <c r="Q97" i="11"/>
  <c r="P97" i="11"/>
  <c r="O97" i="11"/>
  <c r="W96" i="11"/>
  <c r="V96" i="11"/>
  <c r="U96" i="11"/>
  <c r="R96" i="11"/>
  <c r="Q96" i="11"/>
  <c r="P96" i="11"/>
  <c r="O96" i="11"/>
  <c r="W95" i="11"/>
  <c r="V95" i="11"/>
  <c r="U95" i="11"/>
  <c r="R95" i="11"/>
  <c r="Q95" i="11"/>
  <c r="P95" i="11"/>
  <c r="O95" i="11"/>
  <c r="W94" i="11"/>
  <c r="V94" i="11"/>
  <c r="U94" i="11"/>
  <c r="R94" i="11"/>
  <c r="Q94" i="11"/>
  <c r="P94" i="11"/>
  <c r="O94" i="11"/>
  <c r="W93" i="11"/>
  <c r="V93" i="11"/>
  <c r="U93" i="11"/>
  <c r="R93" i="11"/>
  <c r="Q93" i="11"/>
  <c r="P93" i="11"/>
  <c r="O93" i="11"/>
  <c r="W92" i="11"/>
  <c r="V92" i="11"/>
  <c r="U92" i="11"/>
  <c r="R92" i="11"/>
  <c r="Q92" i="11"/>
  <c r="P92" i="11"/>
  <c r="O92" i="11"/>
  <c r="W91" i="11"/>
  <c r="V91" i="11"/>
  <c r="U91" i="11"/>
  <c r="R91" i="11"/>
  <c r="Q91" i="11"/>
  <c r="P91" i="11"/>
  <c r="O91" i="11"/>
  <c r="W90" i="11"/>
  <c r="V90" i="11"/>
  <c r="U90" i="11"/>
  <c r="R90" i="11"/>
  <c r="Q90" i="11"/>
  <c r="P90" i="11"/>
  <c r="O90" i="11"/>
  <c r="W89" i="11"/>
  <c r="V89" i="11"/>
  <c r="U89" i="11"/>
  <c r="R89" i="11"/>
  <c r="Q89" i="11"/>
  <c r="P89" i="11"/>
  <c r="O89" i="11"/>
  <c r="W88" i="11"/>
  <c r="V88" i="11"/>
  <c r="U88" i="11"/>
  <c r="R88" i="11"/>
  <c r="Q88" i="11"/>
  <c r="P88" i="11"/>
  <c r="O88" i="11"/>
  <c r="W87" i="11"/>
  <c r="V87" i="11"/>
  <c r="U87" i="11"/>
  <c r="R87" i="11"/>
  <c r="Q87" i="11"/>
  <c r="P87" i="11"/>
  <c r="O87" i="11"/>
  <c r="W86" i="11"/>
  <c r="V86" i="11"/>
  <c r="U86" i="11"/>
  <c r="R86" i="11"/>
  <c r="Q86" i="11"/>
  <c r="P86" i="11"/>
  <c r="O86" i="11"/>
  <c r="W85" i="11"/>
  <c r="V85" i="11"/>
  <c r="U85" i="11"/>
  <c r="R85" i="11"/>
  <c r="Q85" i="11"/>
  <c r="P85" i="11"/>
  <c r="O85" i="11"/>
  <c r="W84" i="11"/>
  <c r="V84" i="11"/>
  <c r="U84" i="11"/>
  <c r="R84" i="11"/>
  <c r="Q84" i="11"/>
  <c r="P84" i="11"/>
  <c r="O84" i="11"/>
  <c r="W83" i="11"/>
  <c r="V83" i="11"/>
  <c r="U83" i="11"/>
  <c r="R83" i="11"/>
  <c r="Q83" i="11"/>
  <c r="P83" i="11"/>
  <c r="O83" i="11"/>
  <c r="W82" i="11"/>
  <c r="V82" i="11"/>
  <c r="U82" i="11"/>
  <c r="R82" i="11"/>
  <c r="Q82" i="11"/>
  <c r="P82" i="11"/>
  <c r="O82" i="11"/>
  <c r="W81" i="11"/>
  <c r="V81" i="11"/>
  <c r="U81" i="11"/>
  <c r="R81" i="11"/>
  <c r="Q81" i="11"/>
  <c r="P81" i="11"/>
  <c r="O81" i="11"/>
  <c r="W80" i="11"/>
  <c r="V80" i="11"/>
  <c r="U80" i="11"/>
  <c r="R80" i="11"/>
  <c r="Q80" i="11"/>
  <c r="P80" i="11"/>
  <c r="O80" i="11"/>
  <c r="W79" i="11"/>
  <c r="V79" i="11"/>
  <c r="U79" i="11"/>
  <c r="R79" i="11"/>
  <c r="Q79" i="11"/>
  <c r="P79" i="11"/>
  <c r="O79" i="11"/>
  <c r="W78" i="11"/>
  <c r="V78" i="11"/>
  <c r="U78" i="11"/>
  <c r="R78" i="11"/>
  <c r="Q78" i="11"/>
  <c r="P78" i="11"/>
  <c r="O78" i="11"/>
  <c r="W77" i="11"/>
  <c r="V77" i="11"/>
  <c r="U77" i="11"/>
  <c r="R77" i="11"/>
  <c r="Q77" i="11"/>
  <c r="P77" i="11"/>
  <c r="O77" i="11"/>
  <c r="W76" i="11"/>
  <c r="V76" i="11"/>
  <c r="U76" i="11"/>
  <c r="R76" i="11"/>
  <c r="Q76" i="11"/>
  <c r="P76" i="11"/>
  <c r="O76" i="11"/>
  <c r="W75" i="11"/>
  <c r="V75" i="11"/>
  <c r="U75" i="11"/>
  <c r="R75" i="11"/>
  <c r="Q75" i="11"/>
  <c r="P75" i="11"/>
  <c r="O75" i="11"/>
  <c r="W74" i="11"/>
  <c r="V74" i="11"/>
  <c r="U74" i="11"/>
  <c r="R74" i="11"/>
  <c r="Q74" i="11"/>
  <c r="P74" i="11"/>
  <c r="O74" i="11"/>
  <c r="W73" i="11"/>
  <c r="V73" i="11"/>
  <c r="U73" i="11"/>
  <c r="R73" i="11"/>
  <c r="Q73" i="11"/>
  <c r="P73" i="11"/>
  <c r="O73" i="11"/>
  <c r="W72" i="11"/>
  <c r="V72" i="11"/>
  <c r="U72" i="11"/>
  <c r="R72" i="11"/>
  <c r="Q72" i="11"/>
  <c r="P72" i="11"/>
  <c r="O72" i="11"/>
  <c r="W71" i="11"/>
  <c r="V71" i="11"/>
  <c r="U71" i="11"/>
  <c r="R71" i="11"/>
  <c r="Q71" i="11"/>
  <c r="P71" i="11"/>
  <c r="O71" i="11"/>
  <c r="W70" i="11"/>
  <c r="V70" i="11"/>
  <c r="U70" i="11"/>
  <c r="R70" i="11"/>
  <c r="Q70" i="11"/>
  <c r="P70" i="11"/>
  <c r="O70" i="11"/>
  <c r="W69" i="11"/>
  <c r="V69" i="11"/>
  <c r="U69" i="11"/>
  <c r="R69" i="11"/>
  <c r="Q69" i="11"/>
  <c r="P69" i="11"/>
  <c r="O69" i="11"/>
  <c r="W68" i="11"/>
  <c r="V68" i="11"/>
  <c r="U68" i="11"/>
  <c r="R68" i="11"/>
  <c r="Q68" i="11"/>
  <c r="P68" i="11"/>
  <c r="O68" i="11"/>
  <c r="W67" i="11"/>
  <c r="V67" i="11"/>
  <c r="U67" i="11"/>
  <c r="R67" i="11"/>
  <c r="Q67" i="11"/>
  <c r="P67" i="11"/>
  <c r="O67" i="11"/>
  <c r="W66" i="11"/>
  <c r="V66" i="11"/>
  <c r="U66" i="11"/>
  <c r="R66" i="11"/>
  <c r="Q66" i="11"/>
  <c r="P66" i="11"/>
  <c r="O66" i="11"/>
  <c r="W65" i="11"/>
  <c r="V65" i="11"/>
  <c r="U65" i="11"/>
  <c r="R65" i="11"/>
  <c r="Q65" i="11"/>
  <c r="P65" i="11"/>
  <c r="O65" i="11"/>
  <c r="W64" i="11"/>
  <c r="V64" i="11"/>
  <c r="U64" i="11"/>
  <c r="R64" i="11"/>
  <c r="Q64" i="11"/>
  <c r="P64" i="11"/>
  <c r="O64" i="11"/>
  <c r="W63" i="11"/>
  <c r="V63" i="11"/>
  <c r="U63" i="11"/>
  <c r="R63" i="11"/>
  <c r="Q63" i="11"/>
  <c r="P63" i="11"/>
  <c r="O63" i="11"/>
  <c r="W62" i="11"/>
  <c r="V62" i="11"/>
  <c r="U62" i="11"/>
  <c r="R62" i="11"/>
  <c r="Q62" i="11"/>
  <c r="P62" i="11"/>
  <c r="O62" i="11"/>
  <c r="W61" i="11"/>
  <c r="V61" i="11"/>
  <c r="U61" i="11"/>
  <c r="R61" i="11"/>
  <c r="Q61" i="11"/>
  <c r="P61" i="11"/>
  <c r="O61" i="11"/>
  <c r="W60" i="11"/>
  <c r="V60" i="11"/>
  <c r="U60" i="11"/>
  <c r="R60" i="11"/>
  <c r="Q60" i="11"/>
  <c r="P60" i="11"/>
  <c r="O60" i="11"/>
  <c r="W59" i="11"/>
  <c r="V59" i="11"/>
  <c r="U59" i="11"/>
  <c r="R59" i="11"/>
  <c r="Q59" i="11"/>
  <c r="P59" i="11"/>
  <c r="O59" i="11"/>
  <c r="W58" i="11"/>
  <c r="V58" i="11"/>
  <c r="U58" i="11"/>
  <c r="R58" i="11"/>
  <c r="Q58" i="11"/>
  <c r="P58" i="11"/>
  <c r="O58" i="11"/>
  <c r="W57" i="11"/>
  <c r="V57" i="11"/>
  <c r="U57" i="11"/>
  <c r="R57" i="11"/>
  <c r="Q57" i="11"/>
  <c r="P57" i="11"/>
  <c r="O57" i="11"/>
  <c r="W56" i="11"/>
  <c r="V56" i="11"/>
  <c r="U56" i="11"/>
  <c r="R56" i="11"/>
  <c r="Q56" i="11"/>
  <c r="P56" i="11"/>
  <c r="O56" i="11"/>
  <c r="W55" i="11"/>
  <c r="V55" i="11"/>
  <c r="U55" i="11"/>
  <c r="R55" i="11"/>
  <c r="Q55" i="11"/>
  <c r="P55" i="11"/>
  <c r="O55" i="11"/>
  <c r="W54" i="11"/>
  <c r="V54" i="11"/>
  <c r="U54" i="11"/>
  <c r="R54" i="11"/>
  <c r="Q54" i="11"/>
  <c r="P54" i="11"/>
  <c r="O54" i="11"/>
  <c r="W53" i="11"/>
  <c r="V53" i="11"/>
  <c r="U53" i="11"/>
  <c r="R53" i="11"/>
  <c r="Q53" i="11"/>
  <c r="P53" i="11"/>
  <c r="O53" i="11"/>
  <c r="W52" i="11"/>
  <c r="V52" i="11"/>
  <c r="U52" i="11"/>
  <c r="R52" i="11"/>
  <c r="Q52" i="11"/>
  <c r="P52" i="11"/>
  <c r="O52" i="11"/>
  <c r="W51" i="11"/>
  <c r="V51" i="11"/>
  <c r="U51" i="11"/>
  <c r="R51" i="11"/>
  <c r="Q51" i="11"/>
  <c r="P51" i="11"/>
  <c r="O51" i="11"/>
  <c r="W50" i="11"/>
  <c r="V50" i="11"/>
  <c r="U50" i="11"/>
  <c r="R50" i="11"/>
  <c r="Q50" i="11"/>
  <c r="P50" i="11"/>
  <c r="O50" i="11"/>
  <c r="W49" i="11"/>
  <c r="V49" i="11"/>
  <c r="U49" i="11"/>
  <c r="R49" i="11"/>
  <c r="Q49" i="11"/>
  <c r="P49" i="11"/>
  <c r="O49" i="11"/>
  <c r="W48" i="11"/>
  <c r="V48" i="11"/>
  <c r="U48" i="11"/>
  <c r="R48" i="11"/>
  <c r="Q48" i="11"/>
  <c r="P48" i="11"/>
  <c r="O48" i="11"/>
  <c r="W47" i="11"/>
  <c r="V47" i="11"/>
  <c r="U47" i="11"/>
  <c r="R47" i="11"/>
  <c r="Q47" i="11"/>
  <c r="P47" i="11"/>
  <c r="O47" i="11"/>
  <c r="W46" i="11"/>
  <c r="V46" i="11"/>
  <c r="U46" i="11"/>
  <c r="R46" i="11"/>
  <c r="Q46" i="11"/>
  <c r="P46" i="11"/>
  <c r="O46" i="11"/>
  <c r="W45" i="11"/>
  <c r="V45" i="11"/>
  <c r="U45" i="11"/>
  <c r="R45" i="11"/>
  <c r="Q45" i="11"/>
  <c r="P45" i="11"/>
  <c r="O45" i="11"/>
  <c r="W44" i="11"/>
  <c r="V44" i="11"/>
  <c r="U44" i="11"/>
  <c r="R44" i="11"/>
  <c r="Q44" i="11"/>
  <c r="P44" i="11"/>
  <c r="O44" i="11"/>
  <c r="W43" i="11"/>
  <c r="V43" i="11"/>
  <c r="U43" i="11"/>
  <c r="R43" i="11"/>
  <c r="Q43" i="11"/>
  <c r="P43" i="11"/>
  <c r="O43" i="11"/>
  <c r="W42" i="11"/>
  <c r="V42" i="11"/>
  <c r="U42" i="11"/>
  <c r="R42" i="11"/>
  <c r="Q42" i="11"/>
  <c r="P42" i="11"/>
  <c r="O42" i="11"/>
  <c r="W41" i="11"/>
  <c r="V41" i="11"/>
  <c r="U41" i="11"/>
  <c r="R41" i="11"/>
  <c r="Q41" i="11"/>
  <c r="P41" i="11"/>
  <c r="O41" i="11"/>
  <c r="W40" i="11"/>
  <c r="V40" i="11"/>
  <c r="U40" i="11"/>
  <c r="R40" i="11"/>
  <c r="Q40" i="11"/>
  <c r="P40" i="11"/>
  <c r="O40" i="11"/>
  <c r="W39" i="11"/>
  <c r="V39" i="11"/>
  <c r="U39" i="11"/>
  <c r="R39" i="11"/>
  <c r="Q39" i="11"/>
  <c r="P39" i="11"/>
  <c r="O39" i="11"/>
  <c r="W38" i="11"/>
  <c r="V38" i="11"/>
  <c r="U38" i="11"/>
  <c r="R38" i="11"/>
  <c r="Q38" i="11"/>
  <c r="P38" i="11"/>
  <c r="O38" i="11"/>
  <c r="W37" i="11"/>
  <c r="V37" i="11"/>
  <c r="U37" i="11"/>
  <c r="R37" i="11"/>
  <c r="Q37" i="11"/>
  <c r="P37" i="11"/>
  <c r="O37" i="11"/>
  <c r="W36" i="11"/>
  <c r="V36" i="11"/>
  <c r="U36" i="11"/>
  <c r="R36" i="11"/>
  <c r="Q36" i="11"/>
  <c r="P36" i="11"/>
  <c r="O36" i="11"/>
  <c r="W35" i="11"/>
  <c r="V35" i="11"/>
  <c r="U35" i="11"/>
  <c r="R35" i="11"/>
  <c r="Q35" i="11"/>
  <c r="P35" i="11"/>
  <c r="O35" i="11"/>
  <c r="W34" i="11"/>
  <c r="V34" i="11"/>
  <c r="U34" i="11"/>
  <c r="R34" i="11"/>
  <c r="Q34" i="11"/>
  <c r="P34" i="11"/>
  <c r="O34" i="11"/>
  <c r="W33" i="11"/>
  <c r="V33" i="11"/>
  <c r="U33" i="11"/>
  <c r="R33" i="11"/>
  <c r="Q33" i="11"/>
  <c r="P33" i="11"/>
  <c r="O33" i="11"/>
  <c r="W32" i="11"/>
  <c r="V32" i="11"/>
  <c r="U32" i="11"/>
  <c r="R32" i="11"/>
  <c r="Q32" i="11"/>
  <c r="P32" i="11"/>
  <c r="O32" i="11"/>
  <c r="W31" i="11"/>
  <c r="V31" i="11"/>
  <c r="U31" i="11"/>
  <c r="R31" i="11"/>
  <c r="Q31" i="11"/>
  <c r="P31" i="11"/>
  <c r="O31" i="11"/>
  <c r="W30" i="11"/>
  <c r="V30" i="11"/>
  <c r="U30" i="11"/>
  <c r="R30" i="11"/>
  <c r="Q30" i="11"/>
  <c r="P30" i="11"/>
  <c r="O30" i="11"/>
  <c r="W29" i="11"/>
  <c r="V29" i="11"/>
  <c r="U29" i="11"/>
  <c r="R29" i="11"/>
  <c r="Q29" i="11"/>
  <c r="P29" i="11"/>
  <c r="O29" i="11"/>
  <c r="W28" i="11"/>
  <c r="V28" i="11"/>
  <c r="U28" i="11"/>
  <c r="R28" i="11"/>
  <c r="Q28" i="11"/>
  <c r="P28" i="11"/>
  <c r="O28" i="11"/>
  <c r="W27" i="11"/>
  <c r="V27" i="11"/>
  <c r="U27" i="11"/>
  <c r="R27" i="11"/>
  <c r="Q27" i="11"/>
  <c r="P27" i="11"/>
  <c r="O27" i="11"/>
  <c r="W26" i="11"/>
  <c r="V26" i="11"/>
  <c r="U26" i="11"/>
  <c r="R26" i="11"/>
  <c r="Q26" i="11"/>
  <c r="P26" i="11"/>
  <c r="O26" i="11"/>
  <c r="W25" i="11"/>
  <c r="V25" i="11"/>
  <c r="U25" i="11"/>
  <c r="R25" i="11"/>
  <c r="Q25" i="11"/>
  <c r="P25" i="11"/>
  <c r="O25" i="11"/>
  <c r="W24" i="11"/>
  <c r="V24" i="11"/>
  <c r="U24" i="11"/>
  <c r="R24" i="11"/>
  <c r="Q24" i="11"/>
  <c r="P24" i="11"/>
  <c r="O24" i="11"/>
  <c r="W23" i="11"/>
  <c r="V23" i="11"/>
  <c r="U23" i="11"/>
  <c r="R23" i="11"/>
  <c r="Q23" i="11"/>
  <c r="P23" i="11"/>
  <c r="O23" i="11"/>
  <c r="W22" i="11"/>
  <c r="V22" i="11"/>
  <c r="U22" i="11"/>
  <c r="R22" i="11"/>
  <c r="Q22" i="11"/>
  <c r="P22" i="11"/>
  <c r="O22" i="11"/>
  <c r="W21" i="11"/>
  <c r="V21" i="11"/>
  <c r="U21" i="11"/>
  <c r="R21" i="11"/>
  <c r="Q21" i="11"/>
  <c r="P21" i="11"/>
  <c r="O21" i="11"/>
  <c r="W20" i="11"/>
  <c r="V20" i="11"/>
  <c r="U20" i="11"/>
  <c r="R20" i="11"/>
  <c r="Q20" i="11"/>
  <c r="P20" i="11"/>
  <c r="O20" i="11"/>
  <c r="W19" i="11"/>
  <c r="V19" i="11"/>
  <c r="U19" i="11"/>
  <c r="R19" i="11"/>
  <c r="Q19" i="11"/>
  <c r="P19" i="11"/>
  <c r="O19" i="11"/>
  <c r="W18" i="11"/>
  <c r="V18" i="11"/>
  <c r="U18" i="11"/>
  <c r="R18" i="11"/>
  <c r="Q18" i="11"/>
  <c r="P18" i="11"/>
  <c r="O18" i="11"/>
  <c r="W17" i="11"/>
  <c r="V17" i="11"/>
  <c r="U17" i="11"/>
  <c r="R17" i="11"/>
  <c r="Q17" i="11"/>
  <c r="P17" i="11"/>
  <c r="O17" i="11"/>
  <c r="W16" i="11"/>
  <c r="V16" i="11"/>
  <c r="U16" i="11"/>
  <c r="R16" i="11"/>
  <c r="Q16" i="11"/>
  <c r="P16" i="11"/>
  <c r="O16" i="11"/>
  <c r="W15" i="11"/>
  <c r="V15" i="11"/>
  <c r="U15" i="11"/>
  <c r="R15" i="11"/>
  <c r="Q15" i="11"/>
  <c r="P15" i="11"/>
  <c r="O15" i="11"/>
  <c r="W14" i="11"/>
  <c r="V14" i="11"/>
  <c r="U14" i="11"/>
  <c r="R14" i="11"/>
  <c r="Q14" i="11"/>
  <c r="P14" i="11"/>
  <c r="O14" i="11"/>
  <c r="W13" i="11"/>
  <c r="V13" i="11"/>
  <c r="U13" i="11"/>
  <c r="R13" i="11"/>
  <c r="Q13" i="11"/>
  <c r="P13" i="11"/>
  <c r="O13" i="11"/>
  <c r="W12" i="11"/>
  <c r="V12" i="11"/>
  <c r="U12" i="11"/>
  <c r="R12" i="11"/>
  <c r="Q12" i="11"/>
  <c r="P12" i="11"/>
  <c r="O12" i="11"/>
  <c r="W11" i="11"/>
  <c r="V11" i="11"/>
  <c r="U11" i="11"/>
  <c r="R11" i="11"/>
  <c r="Q11" i="11"/>
  <c r="P11" i="11"/>
  <c r="O11" i="11"/>
  <c r="W10" i="11"/>
  <c r="V10" i="11"/>
  <c r="U10" i="11"/>
  <c r="R10" i="11"/>
  <c r="Q10" i="11"/>
  <c r="P10" i="11"/>
  <c r="O10" i="11"/>
  <c r="W9" i="11"/>
  <c r="V9" i="11"/>
  <c r="U9" i="11"/>
  <c r="R9" i="11"/>
  <c r="Q9" i="11"/>
  <c r="P9" i="11"/>
  <c r="O9" i="11"/>
  <c r="W8" i="11"/>
  <c r="V8" i="11"/>
  <c r="U8" i="11"/>
  <c r="R8" i="11"/>
  <c r="Q8" i="11"/>
  <c r="P8" i="11"/>
  <c r="O8" i="11"/>
  <c r="W7" i="11"/>
  <c r="V7" i="11"/>
  <c r="U7" i="11"/>
  <c r="R7" i="11"/>
  <c r="Q7" i="11"/>
  <c r="P7" i="11"/>
  <c r="O7" i="11"/>
  <c r="W6" i="11"/>
  <c r="V6" i="11"/>
  <c r="U6" i="11"/>
  <c r="R6" i="11"/>
  <c r="Q6" i="11"/>
  <c r="P6" i="11"/>
  <c r="O6" i="11"/>
  <c r="W5" i="11"/>
  <c r="V5" i="11"/>
  <c r="U5" i="11"/>
  <c r="R5" i="11"/>
  <c r="Q5" i="11"/>
  <c r="P5" i="11"/>
  <c r="O5" i="11"/>
  <c r="W4" i="11"/>
  <c r="V4" i="11"/>
  <c r="U4" i="11"/>
  <c r="R4" i="11"/>
  <c r="Q4" i="11"/>
  <c r="P4" i="11"/>
  <c r="O4" i="11"/>
  <c r="W3" i="11"/>
  <c r="V3" i="11"/>
  <c r="U3" i="11"/>
  <c r="R3" i="11"/>
  <c r="Q3" i="11"/>
  <c r="P3" i="11"/>
  <c r="O3" i="11"/>
  <c r="W2" i="11"/>
  <c r="V2" i="11"/>
  <c r="U2" i="11"/>
  <c r="R2" i="11"/>
  <c r="Q2" i="11"/>
  <c r="P2" i="11"/>
  <c r="V4115" i="1"/>
  <c r="U4115" i="1"/>
  <c r="W4115" i="1" s="1"/>
  <c r="R4115" i="1"/>
  <c r="Q4115" i="1"/>
  <c r="P4115" i="1"/>
  <c r="O4115" i="1"/>
  <c r="V4114" i="1"/>
  <c r="W4114" i="1" s="1"/>
  <c r="U4114" i="1"/>
  <c r="R4114" i="1"/>
  <c r="Q4114" i="1"/>
  <c r="P4114" i="1"/>
  <c r="O4114" i="1"/>
  <c r="V4113" i="1"/>
  <c r="U4113" i="1"/>
  <c r="W4113" i="1" s="1"/>
  <c r="R4113" i="1"/>
  <c r="Q4113" i="1"/>
  <c r="P4113" i="1"/>
  <c r="O4113" i="1"/>
  <c r="V4112" i="1"/>
  <c r="U4112" i="1"/>
  <c r="W4112" i="1" s="1"/>
  <c r="R4112" i="1"/>
  <c r="Q4112" i="1"/>
  <c r="P4112" i="1"/>
  <c r="O4112" i="1"/>
  <c r="W4111" i="1"/>
  <c r="V4111" i="1"/>
  <c r="U4111" i="1"/>
  <c r="R4111" i="1"/>
  <c r="Q4111" i="1"/>
  <c r="P4111" i="1"/>
  <c r="O4111" i="1"/>
  <c r="V4110" i="1"/>
  <c r="U4110" i="1"/>
  <c r="R4110" i="1"/>
  <c r="Q4110" i="1"/>
  <c r="P4110" i="1"/>
  <c r="O4110" i="1"/>
  <c r="V4109" i="1"/>
  <c r="U4109" i="1"/>
  <c r="R4109" i="1"/>
  <c r="Q4109" i="1"/>
  <c r="P4109" i="1"/>
  <c r="O4109" i="1"/>
  <c r="V4108" i="1"/>
  <c r="U4108" i="1"/>
  <c r="W4108" i="1" s="1"/>
  <c r="R4108" i="1"/>
  <c r="Q4108" i="1"/>
  <c r="P4108" i="1"/>
  <c r="O4108" i="1"/>
  <c r="V4107" i="1"/>
  <c r="U4107" i="1"/>
  <c r="W4107" i="1" s="1"/>
  <c r="R4107" i="1"/>
  <c r="Q4107" i="1"/>
  <c r="P4107" i="1"/>
  <c r="O4107" i="1"/>
  <c r="V4106" i="1"/>
  <c r="W4106" i="1" s="1"/>
  <c r="U4106" i="1"/>
  <c r="R4106" i="1"/>
  <c r="Q4106" i="1"/>
  <c r="P4106" i="1"/>
  <c r="O4106" i="1"/>
  <c r="V4105" i="1"/>
  <c r="U4105" i="1"/>
  <c r="W4105" i="1" s="1"/>
  <c r="R4105" i="1"/>
  <c r="Q4105" i="1"/>
  <c r="P4105" i="1"/>
  <c r="O4105" i="1"/>
  <c r="V4104" i="1"/>
  <c r="U4104" i="1"/>
  <c r="R4104" i="1"/>
  <c r="Q4104" i="1"/>
  <c r="P4104" i="1"/>
  <c r="O4104" i="1"/>
  <c r="V4103" i="1"/>
  <c r="U4103" i="1"/>
  <c r="W4103" i="1" s="1"/>
  <c r="R4103" i="1"/>
  <c r="Q4103" i="1"/>
  <c r="P4103" i="1"/>
  <c r="O4103" i="1"/>
  <c r="V4102" i="1"/>
  <c r="U4102" i="1"/>
  <c r="R4102" i="1"/>
  <c r="Q4102" i="1"/>
  <c r="P4102" i="1"/>
  <c r="O4102" i="1"/>
  <c r="V4101" i="1"/>
  <c r="U4101" i="1"/>
  <c r="R4101" i="1"/>
  <c r="Q4101" i="1"/>
  <c r="P4101" i="1"/>
  <c r="O4101" i="1"/>
  <c r="V4100" i="1"/>
  <c r="U4100" i="1"/>
  <c r="W4100" i="1" s="1"/>
  <c r="R4100" i="1"/>
  <c r="Q4100" i="1"/>
  <c r="P4100" i="1"/>
  <c r="O4100" i="1"/>
  <c r="W4099" i="1"/>
  <c r="V4099" i="1"/>
  <c r="U4099" i="1"/>
  <c r="R4099" i="1"/>
  <c r="Q4099" i="1"/>
  <c r="P4099" i="1"/>
  <c r="O4099" i="1"/>
  <c r="V4098" i="1"/>
  <c r="U4098" i="1"/>
  <c r="R4098" i="1"/>
  <c r="Q4098" i="1"/>
  <c r="P4098" i="1"/>
  <c r="O4098" i="1"/>
  <c r="V4097" i="1"/>
  <c r="U4097" i="1"/>
  <c r="W4097" i="1" s="1"/>
  <c r="R4097" i="1"/>
  <c r="Q4097" i="1"/>
  <c r="P4097" i="1"/>
  <c r="O4097" i="1"/>
  <c r="V4096" i="1"/>
  <c r="U4096" i="1"/>
  <c r="R4096" i="1"/>
  <c r="Q4096" i="1"/>
  <c r="P4096" i="1"/>
  <c r="O4096" i="1"/>
  <c r="V4095" i="1"/>
  <c r="U4095" i="1"/>
  <c r="W4095" i="1" s="1"/>
  <c r="R4095" i="1"/>
  <c r="Q4095" i="1"/>
  <c r="P4095" i="1"/>
  <c r="O4095" i="1"/>
  <c r="V4094" i="1"/>
  <c r="W4094" i="1" s="1"/>
  <c r="U4094" i="1"/>
  <c r="R4094" i="1"/>
  <c r="Q4094" i="1"/>
  <c r="P4094" i="1"/>
  <c r="O4094" i="1"/>
  <c r="V4093" i="1"/>
  <c r="U4093" i="1"/>
  <c r="W4093" i="1" s="1"/>
  <c r="R4093" i="1"/>
  <c r="Q4093" i="1"/>
  <c r="P4093" i="1"/>
  <c r="O4093" i="1"/>
  <c r="W4092" i="1"/>
  <c r="V4092" i="1"/>
  <c r="U4092" i="1"/>
  <c r="R4092" i="1"/>
  <c r="Q4092" i="1"/>
  <c r="P4092" i="1"/>
  <c r="O4092" i="1"/>
  <c r="W4091" i="1"/>
  <c r="V4091" i="1"/>
  <c r="U4091" i="1"/>
  <c r="R4091" i="1"/>
  <c r="Q4091" i="1"/>
  <c r="P4091" i="1"/>
  <c r="O4091" i="1"/>
  <c r="V4090" i="1"/>
  <c r="U4090" i="1"/>
  <c r="R4090" i="1"/>
  <c r="Q4090" i="1"/>
  <c r="P4090" i="1"/>
  <c r="O4090" i="1"/>
  <c r="V4089" i="1"/>
  <c r="U4089" i="1"/>
  <c r="R4089" i="1"/>
  <c r="Q4089" i="1"/>
  <c r="P4089" i="1"/>
  <c r="O4089" i="1"/>
  <c r="V4088" i="1"/>
  <c r="U4088" i="1"/>
  <c r="W4088" i="1" s="1"/>
  <c r="R4088" i="1"/>
  <c r="Q4088" i="1"/>
  <c r="P4088" i="1"/>
  <c r="O4088" i="1"/>
  <c r="W4087" i="1"/>
  <c r="V4087" i="1"/>
  <c r="U4087" i="1"/>
  <c r="R4087" i="1"/>
  <c r="Q4087" i="1"/>
  <c r="P4087" i="1"/>
  <c r="O4087" i="1"/>
  <c r="V4086" i="1"/>
  <c r="W4086" i="1" s="1"/>
  <c r="U4086" i="1"/>
  <c r="R4086" i="1"/>
  <c r="Q4086" i="1"/>
  <c r="P4086" i="1"/>
  <c r="O4086" i="1"/>
  <c r="V4085" i="1"/>
  <c r="U4085" i="1"/>
  <c r="R4085" i="1"/>
  <c r="Q4085" i="1"/>
  <c r="P4085" i="1"/>
  <c r="O4085" i="1"/>
  <c r="V4084" i="1"/>
  <c r="W4084" i="1" s="1"/>
  <c r="U4084" i="1"/>
  <c r="R4084" i="1"/>
  <c r="Q4084" i="1"/>
  <c r="P4084" i="1"/>
  <c r="O4084" i="1"/>
  <c r="V4083" i="1"/>
  <c r="U4083" i="1"/>
  <c r="W4083" i="1" s="1"/>
  <c r="R4083" i="1"/>
  <c r="Q4083" i="1"/>
  <c r="P4083" i="1"/>
  <c r="O4083" i="1"/>
  <c r="V4082" i="1"/>
  <c r="W4082" i="1" s="1"/>
  <c r="U4082" i="1"/>
  <c r="R4082" i="1"/>
  <c r="Q4082" i="1"/>
  <c r="P4082" i="1"/>
  <c r="O4082" i="1"/>
  <c r="V4081" i="1"/>
  <c r="U4081" i="1"/>
  <c r="R4081" i="1"/>
  <c r="Q4081" i="1"/>
  <c r="P4081" i="1"/>
  <c r="O4081" i="1"/>
  <c r="V4080" i="1"/>
  <c r="U4080" i="1"/>
  <c r="W4080" i="1" s="1"/>
  <c r="R4080" i="1"/>
  <c r="Q4080" i="1"/>
  <c r="P4080" i="1"/>
  <c r="O4080" i="1"/>
  <c r="V4079" i="1"/>
  <c r="W4079" i="1" s="1"/>
  <c r="U4079" i="1"/>
  <c r="R4079" i="1"/>
  <c r="Q4079" i="1"/>
  <c r="P4079" i="1"/>
  <c r="O4079" i="1"/>
  <c r="V4078" i="1"/>
  <c r="U4078" i="1"/>
  <c r="R4078" i="1"/>
  <c r="Q4078" i="1"/>
  <c r="P4078" i="1"/>
  <c r="O4078" i="1"/>
  <c r="V4077" i="1"/>
  <c r="U4077" i="1"/>
  <c r="R4077" i="1"/>
  <c r="Q4077" i="1"/>
  <c r="P4077" i="1"/>
  <c r="O4077" i="1"/>
  <c r="V4076" i="1"/>
  <c r="U4076" i="1"/>
  <c r="W4076" i="1" s="1"/>
  <c r="R4076" i="1"/>
  <c r="Q4076" i="1"/>
  <c r="P4076" i="1"/>
  <c r="O4076" i="1"/>
  <c r="V4075" i="1"/>
  <c r="U4075" i="1"/>
  <c r="W4075" i="1" s="1"/>
  <c r="R4075" i="1"/>
  <c r="Q4075" i="1"/>
  <c r="P4075" i="1"/>
  <c r="O4075" i="1"/>
  <c r="V4074" i="1"/>
  <c r="W4074" i="1" s="1"/>
  <c r="U4074" i="1"/>
  <c r="R4074" i="1"/>
  <c r="Q4074" i="1"/>
  <c r="P4074" i="1"/>
  <c r="O4074" i="1"/>
  <c r="V4073" i="1"/>
  <c r="U4073" i="1"/>
  <c r="W4073" i="1" s="1"/>
  <c r="R4073" i="1"/>
  <c r="Q4073" i="1"/>
  <c r="P4073" i="1"/>
  <c r="O4073" i="1"/>
  <c r="V4072" i="1"/>
  <c r="U4072" i="1"/>
  <c r="R4072" i="1"/>
  <c r="Q4072" i="1"/>
  <c r="P4072" i="1"/>
  <c r="O4072" i="1"/>
  <c r="V4071" i="1"/>
  <c r="U4071" i="1"/>
  <c r="W4071" i="1" s="1"/>
  <c r="R4071" i="1"/>
  <c r="Q4071" i="1"/>
  <c r="P4071" i="1"/>
  <c r="O4071" i="1"/>
  <c r="V4070" i="1"/>
  <c r="U4070" i="1"/>
  <c r="R4070" i="1"/>
  <c r="Q4070" i="1"/>
  <c r="P4070" i="1"/>
  <c r="O4070" i="1"/>
  <c r="V4069" i="1"/>
  <c r="U4069" i="1"/>
  <c r="W4069" i="1" s="1"/>
  <c r="R4069" i="1"/>
  <c r="Q4069" i="1"/>
  <c r="P4069" i="1"/>
  <c r="O4069" i="1"/>
  <c r="V4068" i="1"/>
  <c r="U4068" i="1"/>
  <c r="W4068" i="1" s="1"/>
  <c r="R4068" i="1"/>
  <c r="Q4068" i="1"/>
  <c r="P4068" i="1"/>
  <c r="O4068" i="1"/>
  <c r="W4067" i="1"/>
  <c r="V4067" i="1"/>
  <c r="U4067" i="1"/>
  <c r="R4067" i="1"/>
  <c r="Q4067" i="1"/>
  <c r="P4067" i="1"/>
  <c r="O4067" i="1"/>
  <c r="V4066" i="1"/>
  <c r="W4066" i="1" s="1"/>
  <c r="U4066" i="1"/>
  <c r="R4066" i="1"/>
  <c r="Q4066" i="1"/>
  <c r="P4066" i="1"/>
  <c r="O4066" i="1"/>
  <c r="V4065" i="1"/>
  <c r="U4065" i="1"/>
  <c r="W4065" i="1" s="1"/>
  <c r="R4065" i="1"/>
  <c r="Q4065" i="1"/>
  <c r="P4065" i="1"/>
  <c r="O4065" i="1"/>
  <c r="V4064" i="1"/>
  <c r="U4064" i="1"/>
  <c r="W4064" i="1" s="1"/>
  <c r="R4064" i="1"/>
  <c r="Q4064" i="1"/>
  <c r="P4064" i="1"/>
  <c r="O4064" i="1"/>
  <c r="V4063" i="1"/>
  <c r="U4063" i="1"/>
  <c r="W4063" i="1" s="1"/>
  <c r="R4063" i="1"/>
  <c r="Q4063" i="1"/>
  <c r="P4063" i="1"/>
  <c r="O4063" i="1"/>
  <c r="V4062" i="1"/>
  <c r="W4062" i="1" s="1"/>
  <c r="U4062" i="1"/>
  <c r="R4062" i="1"/>
  <c r="Q4062" i="1"/>
  <c r="P4062" i="1"/>
  <c r="O4062" i="1"/>
  <c r="V4061" i="1"/>
  <c r="U4061" i="1"/>
  <c r="W4061" i="1" s="1"/>
  <c r="R4061" i="1"/>
  <c r="Q4061" i="1"/>
  <c r="P4061" i="1"/>
  <c r="O4061" i="1"/>
  <c r="W4060" i="1"/>
  <c r="V4060" i="1"/>
  <c r="U4060" i="1"/>
  <c r="R4060" i="1"/>
  <c r="Q4060" i="1"/>
  <c r="P4060" i="1"/>
  <c r="O4060" i="1"/>
  <c r="V4059" i="1"/>
  <c r="W4059" i="1" s="1"/>
  <c r="U4059" i="1"/>
  <c r="R4059" i="1"/>
  <c r="Q4059" i="1"/>
  <c r="P4059" i="1"/>
  <c r="O4059" i="1"/>
  <c r="V4058" i="1"/>
  <c r="U4058" i="1"/>
  <c r="R4058" i="1"/>
  <c r="Q4058" i="1"/>
  <c r="P4058" i="1"/>
  <c r="O4058" i="1"/>
  <c r="V4057" i="1"/>
  <c r="U4057" i="1"/>
  <c r="R4057" i="1"/>
  <c r="Q4057" i="1"/>
  <c r="P4057" i="1"/>
  <c r="O4057" i="1"/>
  <c r="V4056" i="1"/>
  <c r="U4056" i="1"/>
  <c r="W4056" i="1" s="1"/>
  <c r="R4056" i="1"/>
  <c r="Q4056" i="1"/>
  <c r="P4056" i="1"/>
  <c r="O4056" i="1"/>
  <c r="W4055" i="1"/>
  <c r="V4055" i="1"/>
  <c r="U4055" i="1"/>
  <c r="R4055" i="1"/>
  <c r="Q4055" i="1"/>
  <c r="P4055" i="1"/>
  <c r="O4055" i="1"/>
  <c r="V4054" i="1"/>
  <c r="U4054" i="1"/>
  <c r="R4054" i="1"/>
  <c r="Q4054" i="1"/>
  <c r="P4054" i="1"/>
  <c r="O4054" i="1"/>
  <c r="V4053" i="1"/>
  <c r="U4053" i="1"/>
  <c r="W4053" i="1" s="1"/>
  <c r="R4053" i="1"/>
  <c r="Q4053" i="1"/>
  <c r="P4053" i="1"/>
  <c r="O4053" i="1"/>
  <c r="W4052" i="1"/>
  <c r="V4052" i="1"/>
  <c r="U4052" i="1"/>
  <c r="R4052" i="1"/>
  <c r="Q4052" i="1"/>
  <c r="P4052" i="1"/>
  <c r="O4052" i="1"/>
  <c r="V4051" i="1"/>
  <c r="U4051" i="1"/>
  <c r="R4051" i="1"/>
  <c r="Q4051" i="1"/>
  <c r="P4051" i="1"/>
  <c r="O4051" i="1"/>
  <c r="V4050" i="1"/>
  <c r="W4050" i="1" s="1"/>
  <c r="U4050" i="1"/>
  <c r="R4050" i="1"/>
  <c r="Q4050" i="1"/>
  <c r="P4050" i="1"/>
  <c r="O4050" i="1"/>
  <c r="V4049" i="1"/>
  <c r="U4049" i="1"/>
  <c r="W4049" i="1" s="1"/>
  <c r="R4049" i="1"/>
  <c r="Q4049" i="1"/>
  <c r="P4049" i="1"/>
  <c r="O4049" i="1"/>
  <c r="V4048" i="1"/>
  <c r="U4048" i="1"/>
  <c r="W4048" i="1" s="1"/>
  <c r="R4048" i="1"/>
  <c r="Q4048" i="1"/>
  <c r="P4048" i="1"/>
  <c r="O4048" i="1"/>
  <c r="W4047" i="1"/>
  <c r="V4047" i="1"/>
  <c r="U4047" i="1"/>
  <c r="R4047" i="1"/>
  <c r="Q4047" i="1"/>
  <c r="P4047" i="1"/>
  <c r="O4047" i="1"/>
  <c r="V4046" i="1"/>
  <c r="U4046" i="1"/>
  <c r="R4046" i="1"/>
  <c r="Q4046" i="1"/>
  <c r="P4046" i="1"/>
  <c r="O4046" i="1"/>
  <c r="V4045" i="1"/>
  <c r="U4045" i="1"/>
  <c r="R4045" i="1"/>
  <c r="Q4045" i="1"/>
  <c r="P4045" i="1"/>
  <c r="O4045" i="1"/>
  <c r="V4044" i="1"/>
  <c r="U4044" i="1"/>
  <c r="W4044" i="1" s="1"/>
  <c r="R4044" i="1"/>
  <c r="Q4044" i="1"/>
  <c r="P4044" i="1"/>
  <c r="O4044" i="1"/>
  <c r="V4043" i="1"/>
  <c r="U4043" i="1"/>
  <c r="W4043" i="1" s="1"/>
  <c r="R4043" i="1"/>
  <c r="Q4043" i="1"/>
  <c r="P4043" i="1"/>
  <c r="O4043" i="1"/>
  <c r="V4042" i="1"/>
  <c r="W4042" i="1" s="1"/>
  <c r="U4042" i="1"/>
  <c r="R4042" i="1"/>
  <c r="Q4042" i="1"/>
  <c r="P4042" i="1"/>
  <c r="O4042" i="1"/>
  <c r="V4041" i="1"/>
  <c r="U4041" i="1"/>
  <c r="W4041" i="1" s="1"/>
  <c r="R4041" i="1"/>
  <c r="Q4041" i="1"/>
  <c r="P4041" i="1"/>
  <c r="O4041" i="1"/>
  <c r="V4040" i="1"/>
  <c r="U4040" i="1"/>
  <c r="R4040" i="1"/>
  <c r="Q4040" i="1"/>
  <c r="P4040" i="1"/>
  <c r="O4040" i="1"/>
  <c r="V4039" i="1"/>
  <c r="U4039" i="1"/>
  <c r="W4039" i="1" s="1"/>
  <c r="R4039" i="1"/>
  <c r="Q4039" i="1"/>
  <c r="P4039" i="1"/>
  <c r="O4039" i="1"/>
  <c r="V4038" i="1"/>
  <c r="U4038" i="1"/>
  <c r="R4038" i="1"/>
  <c r="Q4038" i="1"/>
  <c r="P4038" i="1"/>
  <c r="O4038" i="1"/>
  <c r="V4037" i="1"/>
  <c r="U4037" i="1"/>
  <c r="R4037" i="1"/>
  <c r="Q4037" i="1"/>
  <c r="P4037" i="1"/>
  <c r="O4037" i="1"/>
  <c r="V4036" i="1"/>
  <c r="U4036" i="1"/>
  <c r="W4036" i="1" s="1"/>
  <c r="R4036" i="1"/>
  <c r="Q4036" i="1"/>
  <c r="P4036" i="1"/>
  <c r="O4036" i="1"/>
  <c r="W4035" i="1"/>
  <c r="V4035" i="1"/>
  <c r="U4035" i="1"/>
  <c r="R4035" i="1"/>
  <c r="Q4035" i="1"/>
  <c r="P4035" i="1"/>
  <c r="O4035" i="1"/>
  <c r="V4034" i="1"/>
  <c r="U4034" i="1"/>
  <c r="R4034" i="1"/>
  <c r="Q4034" i="1"/>
  <c r="P4034" i="1"/>
  <c r="O4034" i="1"/>
  <c r="V4033" i="1"/>
  <c r="U4033" i="1"/>
  <c r="W4033" i="1" s="1"/>
  <c r="R4033" i="1"/>
  <c r="Q4033" i="1"/>
  <c r="P4033" i="1"/>
  <c r="O4033" i="1"/>
  <c r="V4032" i="1"/>
  <c r="U4032" i="1"/>
  <c r="R4032" i="1"/>
  <c r="Q4032" i="1"/>
  <c r="P4032" i="1"/>
  <c r="O4032" i="1"/>
  <c r="V4031" i="1"/>
  <c r="U4031" i="1"/>
  <c r="W4031" i="1" s="1"/>
  <c r="R4031" i="1"/>
  <c r="Q4031" i="1"/>
  <c r="P4031" i="1"/>
  <c r="O4031" i="1"/>
  <c r="V4030" i="1"/>
  <c r="W4030" i="1" s="1"/>
  <c r="U4030" i="1"/>
  <c r="R4030" i="1"/>
  <c r="Q4030" i="1"/>
  <c r="P4030" i="1"/>
  <c r="O4030" i="1"/>
  <c r="V4029" i="1"/>
  <c r="U4029" i="1"/>
  <c r="W4029" i="1" s="1"/>
  <c r="R4029" i="1"/>
  <c r="Q4029" i="1"/>
  <c r="P4029" i="1"/>
  <c r="O4029" i="1"/>
  <c r="W4028" i="1"/>
  <c r="V4028" i="1"/>
  <c r="U4028" i="1"/>
  <c r="R4028" i="1"/>
  <c r="Q4028" i="1"/>
  <c r="P4028" i="1"/>
  <c r="O4028" i="1"/>
  <c r="W4027" i="1"/>
  <c r="V4027" i="1"/>
  <c r="U4027" i="1"/>
  <c r="R4027" i="1"/>
  <c r="Q4027" i="1"/>
  <c r="P4027" i="1"/>
  <c r="O4027" i="1"/>
  <c r="V4026" i="1"/>
  <c r="U4026" i="1"/>
  <c r="R4026" i="1"/>
  <c r="Q4026" i="1"/>
  <c r="P4026" i="1"/>
  <c r="O4026" i="1"/>
  <c r="V4025" i="1"/>
  <c r="U4025" i="1"/>
  <c r="R4025" i="1"/>
  <c r="Q4025" i="1"/>
  <c r="P4025" i="1"/>
  <c r="O4025" i="1"/>
  <c r="V4024" i="1"/>
  <c r="U4024" i="1"/>
  <c r="W4024" i="1" s="1"/>
  <c r="R4024" i="1"/>
  <c r="Q4024" i="1"/>
  <c r="P4024" i="1"/>
  <c r="O4024" i="1"/>
  <c r="W4023" i="1"/>
  <c r="V4023" i="1"/>
  <c r="U4023" i="1"/>
  <c r="R4023" i="1"/>
  <c r="Q4023" i="1"/>
  <c r="P4023" i="1"/>
  <c r="O4023" i="1"/>
  <c r="V4022" i="1"/>
  <c r="W4022" i="1" s="1"/>
  <c r="U4022" i="1"/>
  <c r="R4022" i="1"/>
  <c r="Q4022" i="1"/>
  <c r="P4022" i="1"/>
  <c r="O4022" i="1"/>
  <c r="V4021" i="1"/>
  <c r="U4021" i="1"/>
  <c r="R4021" i="1"/>
  <c r="Q4021" i="1"/>
  <c r="P4021" i="1"/>
  <c r="O4021" i="1"/>
  <c r="V4020" i="1"/>
  <c r="W4020" i="1" s="1"/>
  <c r="U4020" i="1"/>
  <c r="R4020" i="1"/>
  <c r="Q4020" i="1"/>
  <c r="P4020" i="1"/>
  <c r="O4020" i="1"/>
  <c r="V4019" i="1"/>
  <c r="U4019" i="1"/>
  <c r="W4019" i="1" s="1"/>
  <c r="R4019" i="1"/>
  <c r="Q4019" i="1"/>
  <c r="P4019" i="1"/>
  <c r="O4019" i="1"/>
  <c r="V4018" i="1"/>
  <c r="U4018" i="1"/>
  <c r="R4018" i="1"/>
  <c r="Q4018" i="1"/>
  <c r="P4018" i="1"/>
  <c r="O4018" i="1"/>
  <c r="V4017" i="1"/>
  <c r="U4017" i="1"/>
  <c r="R4017" i="1"/>
  <c r="Q4017" i="1"/>
  <c r="P4017" i="1"/>
  <c r="O4017" i="1"/>
  <c r="V4016" i="1"/>
  <c r="U4016" i="1"/>
  <c r="W4016" i="1" s="1"/>
  <c r="R4016" i="1"/>
  <c r="Q4016" i="1"/>
  <c r="P4016" i="1"/>
  <c r="O4016" i="1"/>
  <c r="V4015" i="1"/>
  <c r="W4015" i="1" s="1"/>
  <c r="U4015" i="1"/>
  <c r="R4015" i="1"/>
  <c r="Q4015" i="1"/>
  <c r="P4015" i="1"/>
  <c r="O4015" i="1"/>
  <c r="V4014" i="1"/>
  <c r="U4014" i="1"/>
  <c r="W4014" i="1" s="1"/>
  <c r="R4014" i="1"/>
  <c r="Q4014" i="1"/>
  <c r="P4014" i="1"/>
  <c r="O4014" i="1"/>
  <c r="V4013" i="1"/>
  <c r="U4013" i="1"/>
  <c r="R4013" i="1"/>
  <c r="Q4013" i="1"/>
  <c r="P4013" i="1"/>
  <c r="O4013" i="1"/>
  <c r="V4012" i="1"/>
  <c r="U4012" i="1"/>
  <c r="W4012" i="1" s="1"/>
  <c r="R4012" i="1"/>
  <c r="Q4012" i="1"/>
  <c r="P4012" i="1"/>
  <c r="O4012" i="1"/>
  <c r="V4011" i="1"/>
  <c r="U4011" i="1"/>
  <c r="W4011" i="1" s="1"/>
  <c r="R4011" i="1"/>
  <c r="Q4011" i="1"/>
  <c r="P4011" i="1"/>
  <c r="O4011" i="1"/>
  <c r="V4010" i="1"/>
  <c r="W4010" i="1" s="1"/>
  <c r="U4010" i="1"/>
  <c r="R4010" i="1"/>
  <c r="Q4010" i="1"/>
  <c r="P4010" i="1"/>
  <c r="O4010" i="1"/>
  <c r="V4009" i="1"/>
  <c r="U4009" i="1"/>
  <c r="W4009" i="1" s="1"/>
  <c r="R4009" i="1"/>
  <c r="Q4009" i="1"/>
  <c r="P4009" i="1"/>
  <c r="O4009" i="1"/>
  <c r="V4008" i="1"/>
  <c r="U4008" i="1"/>
  <c r="R4008" i="1"/>
  <c r="Q4008" i="1"/>
  <c r="P4008" i="1"/>
  <c r="O4008" i="1"/>
  <c r="V4007" i="1"/>
  <c r="U4007" i="1"/>
  <c r="R4007" i="1"/>
  <c r="Q4007" i="1"/>
  <c r="P4007" i="1"/>
  <c r="O4007" i="1"/>
  <c r="V4006" i="1"/>
  <c r="U4006" i="1"/>
  <c r="R4006" i="1"/>
  <c r="Q4006" i="1"/>
  <c r="P4006" i="1"/>
  <c r="O4006" i="1"/>
  <c r="V4005" i="1"/>
  <c r="U4005" i="1"/>
  <c r="W4005" i="1" s="1"/>
  <c r="R4005" i="1"/>
  <c r="Q4005" i="1"/>
  <c r="P4005" i="1"/>
  <c r="O4005" i="1"/>
  <c r="V4004" i="1"/>
  <c r="U4004" i="1"/>
  <c r="W4004" i="1" s="1"/>
  <c r="R4004" i="1"/>
  <c r="Q4004" i="1"/>
  <c r="P4004" i="1"/>
  <c r="O4004" i="1"/>
  <c r="W4003" i="1"/>
  <c r="V4003" i="1"/>
  <c r="U4003" i="1"/>
  <c r="R4003" i="1"/>
  <c r="Q4003" i="1"/>
  <c r="P4003" i="1"/>
  <c r="O4003" i="1"/>
  <c r="V4002" i="1"/>
  <c r="W4002" i="1" s="1"/>
  <c r="U4002" i="1"/>
  <c r="R4002" i="1"/>
  <c r="Q4002" i="1"/>
  <c r="P4002" i="1"/>
  <c r="O4002" i="1"/>
  <c r="V4001" i="1"/>
  <c r="U4001" i="1"/>
  <c r="R4001" i="1"/>
  <c r="Q4001" i="1"/>
  <c r="P4001" i="1"/>
  <c r="O4001" i="1"/>
  <c r="V4000" i="1"/>
  <c r="U4000" i="1"/>
  <c r="W4000" i="1" s="1"/>
  <c r="R4000" i="1"/>
  <c r="Q4000" i="1"/>
  <c r="P4000" i="1"/>
  <c r="O4000" i="1"/>
  <c r="V3999" i="1"/>
  <c r="U3999" i="1"/>
  <c r="W3999" i="1" s="1"/>
  <c r="R3999" i="1"/>
  <c r="Q3999" i="1"/>
  <c r="P3999" i="1"/>
  <c r="O3999" i="1"/>
  <c r="V3998" i="1"/>
  <c r="W3998" i="1" s="1"/>
  <c r="U3998" i="1"/>
  <c r="R3998" i="1"/>
  <c r="Q3998" i="1"/>
  <c r="P3998" i="1"/>
  <c r="O3998" i="1"/>
  <c r="V3997" i="1"/>
  <c r="U3997" i="1"/>
  <c r="W3997" i="1" s="1"/>
  <c r="R3997" i="1"/>
  <c r="Q3997" i="1"/>
  <c r="P3997" i="1"/>
  <c r="O3997" i="1"/>
  <c r="W3996" i="1"/>
  <c r="V3996" i="1"/>
  <c r="U3996" i="1"/>
  <c r="R3996" i="1"/>
  <c r="Q3996" i="1"/>
  <c r="P3996" i="1"/>
  <c r="O3996" i="1"/>
  <c r="V3995" i="1"/>
  <c r="W3995" i="1" s="1"/>
  <c r="U3995" i="1"/>
  <c r="R3995" i="1"/>
  <c r="Q3995" i="1"/>
  <c r="P3995" i="1"/>
  <c r="O3995" i="1"/>
  <c r="V3994" i="1"/>
  <c r="U3994" i="1"/>
  <c r="R3994" i="1"/>
  <c r="Q3994" i="1"/>
  <c r="P3994" i="1"/>
  <c r="O3994" i="1"/>
  <c r="V3993" i="1"/>
  <c r="U3993" i="1"/>
  <c r="R3993" i="1"/>
  <c r="Q3993" i="1"/>
  <c r="P3993" i="1"/>
  <c r="O3993" i="1"/>
  <c r="V3992" i="1"/>
  <c r="U3992" i="1"/>
  <c r="W3992" i="1" s="1"/>
  <c r="R3992" i="1"/>
  <c r="Q3992" i="1"/>
  <c r="P3992" i="1"/>
  <c r="O3992" i="1"/>
  <c r="W3991" i="1"/>
  <c r="V3991" i="1"/>
  <c r="U3991" i="1"/>
  <c r="R3991" i="1"/>
  <c r="Q3991" i="1"/>
  <c r="P3991" i="1"/>
  <c r="O3991" i="1"/>
  <c r="V3990" i="1"/>
  <c r="U3990" i="1"/>
  <c r="W3990" i="1" s="1"/>
  <c r="R3990" i="1"/>
  <c r="Q3990" i="1"/>
  <c r="P3990" i="1"/>
  <c r="O3990" i="1"/>
  <c r="V3989" i="1"/>
  <c r="U3989" i="1"/>
  <c r="W3989" i="1" s="1"/>
  <c r="R3989" i="1"/>
  <c r="Q3989" i="1"/>
  <c r="P3989" i="1"/>
  <c r="O3989" i="1"/>
  <c r="W3988" i="1"/>
  <c r="V3988" i="1"/>
  <c r="U3988" i="1"/>
  <c r="R3988" i="1"/>
  <c r="Q3988" i="1"/>
  <c r="P3988" i="1"/>
  <c r="O3988" i="1"/>
  <c r="V3987" i="1"/>
  <c r="U3987" i="1"/>
  <c r="W3987" i="1" s="1"/>
  <c r="R3987" i="1"/>
  <c r="Q3987" i="1"/>
  <c r="P3987" i="1"/>
  <c r="O3987" i="1"/>
  <c r="V3986" i="1"/>
  <c r="W3986" i="1" s="1"/>
  <c r="U3986" i="1"/>
  <c r="R3986" i="1"/>
  <c r="Q3986" i="1"/>
  <c r="P3986" i="1"/>
  <c r="O3986" i="1"/>
  <c r="V3985" i="1"/>
  <c r="U3985" i="1"/>
  <c r="W3985" i="1" s="1"/>
  <c r="R3985" i="1"/>
  <c r="Q3985" i="1"/>
  <c r="P3985" i="1"/>
  <c r="O3985" i="1"/>
  <c r="V3984" i="1"/>
  <c r="U3984" i="1"/>
  <c r="W3984" i="1" s="1"/>
  <c r="R3984" i="1"/>
  <c r="Q3984" i="1"/>
  <c r="P3984" i="1"/>
  <c r="O3984" i="1"/>
  <c r="W3983" i="1"/>
  <c r="V3983" i="1"/>
  <c r="U3983" i="1"/>
  <c r="R3983" i="1"/>
  <c r="Q3983" i="1"/>
  <c r="P3983" i="1"/>
  <c r="O3983" i="1"/>
  <c r="V3982" i="1"/>
  <c r="U3982" i="1"/>
  <c r="R3982" i="1"/>
  <c r="Q3982" i="1"/>
  <c r="P3982" i="1"/>
  <c r="O3982" i="1"/>
  <c r="V3981" i="1"/>
  <c r="U3981" i="1"/>
  <c r="R3981" i="1"/>
  <c r="Q3981" i="1"/>
  <c r="P3981" i="1"/>
  <c r="O3981" i="1"/>
  <c r="V3980" i="1"/>
  <c r="U3980" i="1"/>
  <c r="W3980" i="1" s="1"/>
  <c r="R3980" i="1"/>
  <c r="Q3980" i="1"/>
  <c r="P3980" i="1"/>
  <c r="O3980" i="1"/>
  <c r="V3979" i="1"/>
  <c r="U3979" i="1"/>
  <c r="W3979" i="1" s="1"/>
  <c r="R3979" i="1"/>
  <c r="Q3979" i="1"/>
  <c r="P3979" i="1"/>
  <c r="O3979" i="1"/>
  <c r="V3978" i="1"/>
  <c r="W3978" i="1" s="1"/>
  <c r="U3978" i="1"/>
  <c r="R3978" i="1"/>
  <c r="Q3978" i="1"/>
  <c r="P3978" i="1"/>
  <c r="O3978" i="1"/>
  <c r="V3977" i="1"/>
  <c r="U3977" i="1"/>
  <c r="W3977" i="1" s="1"/>
  <c r="R3977" i="1"/>
  <c r="Q3977" i="1"/>
  <c r="P3977" i="1"/>
  <c r="O3977" i="1"/>
  <c r="V3976" i="1"/>
  <c r="U3976" i="1"/>
  <c r="R3976" i="1"/>
  <c r="Q3976" i="1"/>
  <c r="P3976" i="1"/>
  <c r="O3976" i="1"/>
  <c r="V3975" i="1"/>
  <c r="U3975" i="1"/>
  <c r="W3975" i="1" s="1"/>
  <c r="R3975" i="1"/>
  <c r="Q3975" i="1"/>
  <c r="P3975" i="1"/>
  <c r="O3975" i="1"/>
  <c r="V3974" i="1"/>
  <c r="U3974" i="1"/>
  <c r="W3974" i="1" s="1"/>
  <c r="R3974" i="1"/>
  <c r="Q3974" i="1"/>
  <c r="P3974" i="1"/>
  <c r="O3974" i="1"/>
  <c r="V3973" i="1"/>
  <c r="U3973" i="1"/>
  <c r="R3973" i="1"/>
  <c r="Q3973" i="1"/>
  <c r="P3973" i="1"/>
  <c r="O3973" i="1"/>
  <c r="V3972" i="1"/>
  <c r="U3972" i="1"/>
  <c r="W3972" i="1" s="1"/>
  <c r="R3972" i="1"/>
  <c r="Q3972" i="1"/>
  <c r="P3972" i="1"/>
  <c r="O3972" i="1"/>
  <c r="W3971" i="1"/>
  <c r="V3971" i="1"/>
  <c r="U3971" i="1"/>
  <c r="R3971" i="1"/>
  <c r="Q3971" i="1"/>
  <c r="P3971" i="1"/>
  <c r="O3971" i="1"/>
  <c r="V3970" i="1"/>
  <c r="U3970" i="1"/>
  <c r="R3970" i="1"/>
  <c r="Q3970" i="1"/>
  <c r="P3970" i="1"/>
  <c r="O3970" i="1"/>
  <c r="V3969" i="1"/>
  <c r="U3969" i="1"/>
  <c r="W3969" i="1" s="1"/>
  <c r="R3969" i="1"/>
  <c r="Q3969" i="1"/>
  <c r="P3969" i="1"/>
  <c r="O3969" i="1"/>
  <c r="V3968" i="1"/>
  <c r="U3968" i="1"/>
  <c r="R3968" i="1"/>
  <c r="Q3968" i="1"/>
  <c r="P3968" i="1"/>
  <c r="O3968" i="1"/>
  <c r="V3967" i="1"/>
  <c r="U3967" i="1"/>
  <c r="W3967" i="1" s="1"/>
  <c r="R3967" i="1"/>
  <c r="Q3967" i="1"/>
  <c r="P3967" i="1"/>
  <c r="O3967" i="1"/>
  <c r="V3966" i="1"/>
  <c r="W3966" i="1" s="1"/>
  <c r="U3966" i="1"/>
  <c r="R3966" i="1"/>
  <c r="Q3966" i="1"/>
  <c r="P3966" i="1"/>
  <c r="O3966" i="1"/>
  <c r="V3965" i="1"/>
  <c r="U3965" i="1"/>
  <c r="W3965" i="1" s="1"/>
  <c r="R3965" i="1"/>
  <c r="Q3965" i="1"/>
  <c r="P3965" i="1"/>
  <c r="O3965" i="1"/>
  <c r="W3964" i="1"/>
  <c r="V3964" i="1"/>
  <c r="U3964" i="1"/>
  <c r="R3964" i="1"/>
  <c r="Q3964" i="1"/>
  <c r="P3964" i="1"/>
  <c r="O3964" i="1"/>
  <c r="W3963" i="1"/>
  <c r="V3963" i="1"/>
  <c r="U3963" i="1"/>
  <c r="R3963" i="1"/>
  <c r="Q3963" i="1"/>
  <c r="P3963" i="1"/>
  <c r="O3963" i="1"/>
  <c r="V3962" i="1"/>
  <c r="U3962" i="1"/>
  <c r="R3962" i="1"/>
  <c r="Q3962" i="1"/>
  <c r="P3962" i="1"/>
  <c r="O3962" i="1"/>
  <c r="V3961" i="1"/>
  <c r="U3961" i="1"/>
  <c r="R3961" i="1"/>
  <c r="Q3961" i="1"/>
  <c r="P3961" i="1"/>
  <c r="O3961" i="1"/>
  <c r="V3960" i="1"/>
  <c r="U3960" i="1"/>
  <c r="W3960" i="1" s="1"/>
  <c r="R3960" i="1"/>
  <c r="Q3960" i="1"/>
  <c r="P3960" i="1"/>
  <c r="O3960" i="1"/>
  <c r="W3959" i="1"/>
  <c r="V3959" i="1"/>
  <c r="U3959" i="1"/>
  <c r="R3959" i="1"/>
  <c r="Q3959" i="1"/>
  <c r="P3959" i="1"/>
  <c r="O3959" i="1"/>
  <c r="V3958" i="1"/>
  <c r="W3958" i="1" s="1"/>
  <c r="U3958" i="1"/>
  <c r="R3958" i="1"/>
  <c r="Q3958" i="1"/>
  <c r="P3958" i="1"/>
  <c r="O3958" i="1"/>
  <c r="V3957" i="1"/>
  <c r="U3957" i="1"/>
  <c r="R3957" i="1"/>
  <c r="Q3957" i="1"/>
  <c r="P3957" i="1"/>
  <c r="O3957" i="1"/>
  <c r="V3956" i="1"/>
  <c r="W3956" i="1" s="1"/>
  <c r="U3956" i="1"/>
  <c r="R3956" i="1"/>
  <c r="Q3956" i="1"/>
  <c r="P3956" i="1"/>
  <c r="O3956" i="1"/>
  <c r="V3955" i="1"/>
  <c r="U3955" i="1"/>
  <c r="W3955" i="1" s="1"/>
  <c r="R3955" i="1"/>
  <c r="Q3955" i="1"/>
  <c r="P3955" i="1"/>
  <c r="O3955" i="1"/>
  <c r="V3954" i="1"/>
  <c r="U3954" i="1"/>
  <c r="R3954" i="1"/>
  <c r="Q3954" i="1"/>
  <c r="P3954" i="1"/>
  <c r="O3954" i="1"/>
  <c r="V3953" i="1"/>
  <c r="U3953" i="1"/>
  <c r="R3953" i="1"/>
  <c r="Q3953" i="1"/>
  <c r="P3953" i="1"/>
  <c r="O3953" i="1"/>
  <c r="V3952" i="1"/>
  <c r="U3952" i="1"/>
  <c r="R3952" i="1"/>
  <c r="Q3952" i="1"/>
  <c r="P3952" i="1"/>
  <c r="O3952" i="1"/>
  <c r="V3951" i="1"/>
  <c r="W3951" i="1" s="1"/>
  <c r="U3951" i="1"/>
  <c r="R3951" i="1"/>
  <c r="Q3951" i="1"/>
  <c r="P3951" i="1"/>
  <c r="O3951" i="1"/>
  <c r="V3950" i="1"/>
  <c r="U3950" i="1"/>
  <c r="R3950" i="1"/>
  <c r="Q3950" i="1"/>
  <c r="P3950" i="1"/>
  <c r="O3950" i="1"/>
  <c r="V3949" i="1"/>
  <c r="U3949" i="1"/>
  <c r="R3949" i="1"/>
  <c r="Q3949" i="1"/>
  <c r="P3949" i="1"/>
  <c r="O3949" i="1"/>
  <c r="V3948" i="1"/>
  <c r="U3948" i="1"/>
  <c r="R3948" i="1"/>
  <c r="Q3948" i="1"/>
  <c r="P3948" i="1"/>
  <c r="O3948" i="1"/>
  <c r="V3947" i="1"/>
  <c r="U3947" i="1"/>
  <c r="W3947" i="1" s="1"/>
  <c r="R3947" i="1"/>
  <c r="Q3947" i="1"/>
  <c r="P3947" i="1"/>
  <c r="O3947" i="1"/>
  <c r="V3946" i="1"/>
  <c r="W3946" i="1" s="1"/>
  <c r="U3946" i="1"/>
  <c r="R3946" i="1"/>
  <c r="Q3946" i="1"/>
  <c r="P3946" i="1"/>
  <c r="O3946" i="1"/>
  <c r="V3945" i="1"/>
  <c r="U3945" i="1"/>
  <c r="W3945" i="1" s="1"/>
  <c r="R3945" i="1"/>
  <c r="Q3945" i="1"/>
  <c r="P3945" i="1"/>
  <c r="O3945" i="1"/>
  <c r="V3944" i="1"/>
  <c r="U3944" i="1"/>
  <c r="R3944" i="1"/>
  <c r="Q3944" i="1"/>
  <c r="P3944" i="1"/>
  <c r="O3944" i="1"/>
  <c r="V3943" i="1"/>
  <c r="U3943" i="1"/>
  <c r="W3943" i="1" s="1"/>
  <c r="R3943" i="1"/>
  <c r="Q3943" i="1"/>
  <c r="P3943" i="1"/>
  <c r="O3943" i="1"/>
  <c r="V3942" i="1"/>
  <c r="W3942" i="1" s="1"/>
  <c r="U3942" i="1"/>
  <c r="R3942" i="1"/>
  <c r="Q3942" i="1"/>
  <c r="P3942" i="1"/>
  <c r="O3942" i="1"/>
  <c r="V3941" i="1"/>
  <c r="U3941" i="1"/>
  <c r="W3941" i="1" s="1"/>
  <c r="R3941" i="1"/>
  <c r="Q3941" i="1"/>
  <c r="P3941" i="1"/>
  <c r="O3941" i="1"/>
  <c r="V3940" i="1"/>
  <c r="U3940" i="1"/>
  <c r="W3940" i="1" s="1"/>
  <c r="R3940" i="1"/>
  <c r="Q3940" i="1"/>
  <c r="P3940" i="1"/>
  <c r="O3940" i="1"/>
  <c r="V3939" i="1"/>
  <c r="U3939" i="1"/>
  <c r="W3939" i="1" s="1"/>
  <c r="R3939" i="1"/>
  <c r="Q3939" i="1"/>
  <c r="P3939" i="1"/>
  <c r="O3939" i="1"/>
  <c r="V3938" i="1"/>
  <c r="W3938" i="1" s="1"/>
  <c r="U3938" i="1"/>
  <c r="R3938" i="1"/>
  <c r="Q3938" i="1"/>
  <c r="P3938" i="1"/>
  <c r="O3938" i="1"/>
  <c r="V3937" i="1"/>
  <c r="U3937" i="1"/>
  <c r="R3937" i="1"/>
  <c r="Q3937" i="1"/>
  <c r="P3937" i="1"/>
  <c r="O3937" i="1"/>
  <c r="V3936" i="1"/>
  <c r="U3936" i="1"/>
  <c r="W3936" i="1" s="1"/>
  <c r="R3936" i="1"/>
  <c r="Q3936" i="1"/>
  <c r="P3936" i="1"/>
  <c r="O3936" i="1"/>
  <c r="V3935" i="1"/>
  <c r="U3935" i="1"/>
  <c r="W3935" i="1" s="1"/>
  <c r="R3935" i="1"/>
  <c r="Q3935" i="1"/>
  <c r="P3935" i="1"/>
  <c r="O3935" i="1"/>
  <c r="V3934" i="1"/>
  <c r="W3934" i="1" s="1"/>
  <c r="U3934" i="1"/>
  <c r="R3934" i="1"/>
  <c r="Q3934" i="1"/>
  <c r="P3934" i="1"/>
  <c r="O3934" i="1"/>
  <c r="V3933" i="1"/>
  <c r="U3933" i="1"/>
  <c r="W3933" i="1" s="1"/>
  <c r="R3933" i="1"/>
  <c r="Q3933" i="1"/>
  <c r="P3933" i="1"/>
  <c r="O3933" i="1"/>
  <c r="W3932" i="1"/>
  <c r="V3932" i="1"/>
  <c r="U3932" i="1"/>
  <c r="R3932" i="1"/>
  <c r="Q3932" i="1"/>
  <c r="P3932" i="1"/>
  <c r="O3932" i="1"/>
  <c r="V3931" i="1"/>
  <c r="W3931" i="1" s="1"/>
  <c r="U3931" i="1"/>
  <c r="R3931" i="1"/>
  <c r="Q3931" i="1"/>
  <c r="P3931" i="1"/>
  <c r="O3931" i="1"/>
  <c r="V3930" i="1"/>
  <c r="U3930" i="1"/>
  <c r="R3930" i="1"/>
  <c r="Q3930" i="1"/>
  <c r="P3930" i="1"/>
  <c r="O3930" i="1"/>
  <c r="V3929" i="1"/>
  <c r="U3929" i="1"/>
  <c r="R3929" i="1"/>
  <c r="Q3929" i="1"/>
  <c r="P3929" i="1"/>
  <c r="O3929" i="1"/>
  <c r="V3928" i="1"/>
  <c r="U3928" i="1"/>
  <c r="W3928" i="1" s="1"/>
  <c r="R3928" i="1"/>
  <c r="Q3928" i="1"/>
  <c r="P3928" i="1"/>
  <c r="O3928" i="1"/>
  <c r="W3927" i="1"/>
  <c r="V3927" i="1"/>
  <c r="U3927" i="1"/>
  <c r="R3927" i="1"/>
  <c r="Q3927" i="1"/>
  <c r="P3927" i="1"/>
  <c r="O3927" i="1"/>
  <c r="V3926" i="1"/>
  <c r="U3926" i="1"/>
  <c r="R3926" i="1"/>
  <c r="Q3926" i="1"/>
  <c r="P3926" i="1"/>
  <c r="O3926" i="1"/>
  <c r="V3925" i="1"/>
  <c r="U3925" i="1"/>
  <c r="W3925" i="1" s="1"/>
  <c r="R3925" i="1"/>
  <c r="Q3925" i="1"/>
  <c r="P3925" i="1"/>
  <c r="O3925" i="1"/>
  <c r="W3924" i="1"/>
  <c r="V3924" i="1"/>
  <c r="U3924" i="1"/>
  <c r="R3924" i="1"/>
  <c r="Q3924" i="1"/>
  <c r="P3924" i="1"/>
  <c r="O3924" i="1"/>
  <c r="V3923" i="1"/>
  <c r="U3923" i="1"/>
  <c r="W3923" i="1" s="1"/>
  <c r="R3923" i="1"/>
  <c r="Q3923" i="1"/>
  <c r="P3923" i="1"/>
  <c r="O3923" i="1"/>
  <c r="V3922" i="1"/>
  <c r="W3922" i="1" s="1"/>
  <c r="U3922" i="1"/>
  <c r="R3922" i="1"/>
  <c r="Q3922" i="1"/>
  <c r="P3922" i="1"/>
  <c r="O3922" i="1"/>
  <c r="V3921" i="1"/>
  <c r="U3921" i="1"/>
  <c r="W3921" i="1" s="1"/>
  <c r="R3921" i="1"/>
  <c r="Q3921" i="1"/>
  <c r="P3921" i="1"/>
  <c r="O3921" i="1"/>
  <c r="V3920" i="1"/>
  <c r="U3920" i="1"/>
  <c r="W3920" i="1" s="1"/>
  <c r="R3920" i="1"/>
  <c r="Q3920" i="1"/>
  <c r="P3920" i="1"/>
  <c r="O3920" i="1"/>
  <c r="W3919" i="1"/>
  <c r="V3919" i="1"/>
  <c r="U3919" i="1"/>
  <c r="R3919" i="1"/>
  <c r="Q3919" i="1"/>
  <c r="P3919" i="1"/>
  <c r="O3919" i="1"/>
  <c r="V3918" i="1"/>
  <c r="U3918" i="1"/>
  <c r="R3918" i="1"/>
  <c r="Q3918" i="1"/>
  <c r="P3918" i="1"/>
  <c r="O3918" i="1"/>
  <c r="V3917" i="1"/>
  <c r="U3917" i="1"/>
  <c r="R3917" i="1"/>
  <c r="Q3917" i="1"/>
  <c r="P3917" i="1"/>
  <c r="O3917" i="1"/>
  <c r="V3916" i="1"/>
  <c r="U3916" i="1"/>
  <c r="W3916" i="1" s="1"/>
  <c r="R3916" i="1"/>
  <c r="Q3916" i="1"/>
  <c r="P3916" i="1"/>
  <c r="O3916" i="1"/>
  <c r="V3915" i="1"/>
  <c r="U3915" i="1"/>
  <c r="W3915" i="1" s="1"/>
  <c r="R3915" i="1"/>
  <c r="Q3915" i="1"/>
  <c r="P3915" i="1"/>
  <c r="O3915" i="1"/>
  <c r="V3914" i="1"/>
  <c r="W3914" i="1" s="1"/>
  <c r="U3914" i="1"/>
  <c r="R3914" i="1"/>
  <c r="Q3914" i="1"/>
  <c r="P3914" i="1"/>
  <c r="O3914" i="1"/>
  <c r="V3913" i="1"/>
  <c r="U3913" i="1"/>
  <c r="W3913" i="1" s="1"/>
  <c r="R3913" i="1"/>
  <c r="Q3913" i="1"/>
  <c r="P3913" i="1"/>
  <c r="O3913" i="1"/>
  <c r="V3912" i="1"/>
  <c r="U3912" i="1"/>
  <c r="R3912" i="1"/>
  <c r="Q3912" i="1"/>
  <c r="P3912" i="1"/>
  <c r="O3912" i="1"/>
  <c r="V3911" i="1"/>
  <c r="U3911" i="1"/>
  <c r="W3911" i="1" s="1"/>
  <c r="R3911" i="1"/>
  <c r="Q3911" i="1"/>
  <c r="P3911" i="1"/>
  <c r="O3911" i="1"/>
  <c r="V3910" i="1"/>
  <c r="U3910" i="1"/>
  <c r="R3910" i="1"/>
  <c r="Q3910" i="1"/>
  <c r="P3910" i="1"/>
  <c r="O3910" i="1"/>
  <c r="V3909" i="1"/>
  <c r="U3909" i="1"/>
  <c r="R3909" i="1"/>
  <c r="Q3909" i="1"/>
  <c r="P3909" i="1"/>
  <c r="O3909" i="1"/>
  <c r="V3908" i="1"/>
  <c r="U3908" i="1"/>
  <c r="W3908" i="1" s="1"/>
  <c r="R3908" i="1"/>
  <c r="Q3908" i="1"/>
  <c r="P3908" i="1"/>
  <c r="O3908" i="1"/>
  <c r="W3907" i="1"/>
  <c r="V3907" i="1"/>
  <c r="U3907" i="1"/>
  <c r="R3907" i="1"/>
  <c r="Q3907" i="1"/>
  <c r="P3907" i="1"/>
  <c r="O3907" i="1"/>
  <c r="V3906" i="1"/>
  <c r="U3906" i="1"/>
  <c r="R3906" i="1"/>
  <c r="Q3906" i="1"/>
  <c r="P3906" i="1"/>
  <c r="O3906" i="1"/>
  <c r="V3905" i="1"/>
  <c r="U3905" i="1"/>
  <c r="W3905" i="1" s="1"/>
  <c r="R3905" i="1"/>
  <c r="Q3905" i="1"/>
  <c r="P3905" i="1"/>
  <c r="O3905" i="1"/>
  <c r="V3904" i="1"/>
  <c r="U3904" i="1"/>
  <c r="R3904" i="1"/>
  <c r="Q3904" i="1"/>
  <c r="P3904" i="1"/>
  <c r="O3904" i="1"/>
  <c r="V3903" i="1"/>
  <c r="U3903" i="1"/>
  <c r="W3903" i="1" s="1"/>
  <c r="R3903" i="1"/>
  <c r="Q3903" i="1"/>
  <c r="P3903" i="1"/>
  <c r="O3903" i="1"/>
  <c r="V3902" i="1"/>
  <c r="W3902" i="1" s="1"/>
  <c r="U3902" i="1"/>
  <c r="R3902" i="1"/>
  <c r="Q3902" i="1"/>
  <c r="P3902" i="1"/>
  <c r="O3902" i="1"/>
  <c r="V3901" i="1"/>
  <c r="U3901" i="1"/>
  <c r="W3901" i="1" s="1"/>
  <c r="R3901" i="1"/>
  <c r="Q3901" i="1"/>
  <c r="P3901" i="1"/>
  <c r="O3901" i="1"/>
  <c r="V3900" i="1"/>
  <c r="U3900" i="1"/>
  <c r="W3900" i="1" s="1"/>
  <c r="R3900" i="1"/>
  <c r="Q3900" i="1"/>
  <c r="P3900" i="1"/>
  <c r="O3900" i="1"/>
  <c r="W3899" i="1"/>
  <c r="V3899" i="1"/>
  <c r="U3899" i="1"/>
  <c r="R3899" i="1"/>
  <c r="Q3899" i="1"/>
  <c r="P3899" i="1"/>
  <c r="O3899" i="1"/>
  <c r="V3898" i="1"/>
  <c r="U3898" i="1"/>
  <c r="R3898" i="1"/>
  <c r="Q3898" i="1"/>
  <c r="P3898" i="1"/>
  <c r="O3898" i="1"/>
  <c r="V3897" i="1"/>
  <c r="U3897" i="1"/>
  <c r="R3897" i="1"/>
  <c r="Q3897" i="1"/>
  <c r="P3897" i="1"/>
  <c r="O3897" i="1"/>
  <c r="V3896" i="1"/>
  <c r="U3896" i="1"/>
  <c r="W3896" i="1" s="1"/>
  <c r="R3896" i="1"/>
  <c r="Q3896" i="1"/>
  <c r="P3896" i="1"/>
  <c r="O3896" i="1"/>
  <c r="V3895" i="1"/>
  <c r="U3895" i="1"/>
  <c r="W3895" i="1" s="1"/>
  <c r="R3895" i="1"/>
  <c r="Q3895" i="1"/>
  <c r="P3895" i="1"/>
  <c r="O3895" i="1"/>
  <c r="V3894" i="1"/>
  <c r="W3894" i="1" s="1"/>
  <c r="U3894" i="1"/>
  <c r="R3894" i="1"/>
  <c r="Q3894" i="1"/>
  <c r="P3894" i="1"/>
  <c r="O3894" i="1"/>
  <c r="V3893" i="1"/>
  <c r="U3893" i="1"/>
  <c r="R3893" i="1"/>
  <c r="Q3893" i="1"/>
  <c r="P3893" i="1"/>
  <c r="O3893" i="1"/>
  <c r="V3892" i="1"/>
  <c r="W3892" i="1" s="1"/>
  <c r="U3892" i="1"/>
  <c r="R3892" i="1"/>
  <c r="Q3892" i="1"/>
  <c r="P3892" i="1"/>
  <c r="O3892" i="1"/>
  <c r="V3891" i="1"/>
  <c r="U3891" i="1"/>
  <c r="W3891" i="1" s="1"/>
  <c r="R3891" i="1"/>
  <c r="Q3891" i="1"/>
  <c r="P3891" i="1"/>
  <c r="O3891" i="1"/>
  <c r="V3890" i="1"/>
  <c r="U3890" i="1"/>
  <c r="R3890" i="1"/>
  <c r="Q3890" i="1"/>
  <c r="P3890" i="1"/>
  <c r="O3890" i="1"/>
  <c r="V3889" i="1"/>
  <c r="U3889" i="1"/>
  <c r="R3889" i="1"/>
  <c r="Q3889" i="1"/>
  <c r="P3889" i="1"/>
  <c r="O3889" i="1"/>
  <c r="V3888" i="1"/>
  <c r="U3888" i="1"/>
  <c r="R3888" i="1"/>
  <c r="Q3888" i="1"/>
  <c r="P3888" i="1"/>
  <c r="O3888" i="1"/>
  <c r="V3887" i="1"/>
  <c r="W3887" i="1" s="1"/>
  <c r="U3887" i="1"/>
  <c r="R3887" i="1"/>
  <c r="Q3887" i="1"/>
  <c r="P3887" i="1"/>
  <c r="O3887" i="1"/>
  <c r="V3886" i="1"/>
  <c r="U3886" i="1"/>
  <c r="R3886" i="1"/>
  <c r="Q3886" i="1"/>
  <c r="P3886" i="1"/>
  <c r="O3886" i="1"/>
  <c r="V3885" i="1"/>
  <c r="U3885" i="1"/>
  <c r="R3885" i="1"/>
  <c r="Q3885" i="1"/>
  <c r="P3885" i="1"/>
  <c r="O3885" i="1"/>
  <c r="V3884" i="1"/>
  <c r="U3884" i="1"/>
  <c r="W3884" i="1" s="1"/>
  <c r="R3884" i="1"/>
  <c r="Q3884" i="1"/>
  <c r="P3884" i="1"/>
  <c r="O3884" i="1"/>
  <c r="V3883" i="1"/>
  <c r="U3883" i="1"/>
  <c r="W3883" i="1" s="1"/>
  <c r="R3883" i="1"/>
  <c r="Q3883" i="1"/>
  <c r="P3883" i="1"/>
  <c r="O3883" i="1"/>
  <c r="V3882" i="1"/>
  <c r="W3882" i="1" s="1"/>
  <c r="U3882" i="1"/>
  <c r="R3882" i="1"/>
  <c r="Q3882" i="1"/>
  <c r="P3882" i="1"/>
  <c r="O3882" i="1"/>
  <c r="V3881" i="1"/>
  <c r="U3881" i="1"/>
  <c r="W3881" i="1" s="1"/>
  <c r="R3881" i="1"/>
  <c r="Q3881" i="1"/>
  <c r="P3881" i="1"/>
  <c r="O3881" i="1"/>
  <c r="V3880" i="1"/>
  <c r="U3880" i="1"/>
  <c r="R3880" i="1"/>
  <c r="Q3880" i="1"/>
  <c r="P3880" i="1"/>
  <c r="O3880" i="1"/>
  <c r="V3879" i="1"/>
  <c r="U3879" i="1"/>
  <c r="W3879" i="1" s="1"/>
  <c r="R3879" i="1"/>
  <c r="Q3879" i="1"/>
  <c r="P3879" i="1"/>
  <c r="O3879" i="1"/>
  <c r="V3878" i="1"/>
  <c r="W3878" i="1" s="1"/>
  <c r="U3878" i="1"/>
  <c r="R3878" i="1"/>
  <c r="Q3878" i="1"/>
  <c r="P3878" i="1"/>
  <c r="O3878" i="1"/>
  <c r="V3877" i="1"/>
  <c r="U3877" i="1"/>
  <c r="W3877" i="1" s="1"/>
  <c r="R3877" i="1"/>
  <c r="Q3877" i="1"/>
  <c r="P3877" i="1"/>
  <c r="O3877" i="1"/>
  <c r="V3876" i="1"/>
  <c r="U3876" i="1"/>
  <c r="W3876" i="1" s="1"/>
  <c r="R3876" i="1"/>
  <c r="Q3876" i="1"/>
  <c r="P3876" i="1"/>
  <c r="O3876" i="1"/>
  <c r="V3875" i="1"/>
  <c r="U3875" i="1"/>
  <c r="W3875" i="1" s="1"/>
  <c r="R3875" i="1"/>
  <c r="Q3875" i="1"/>
  <c r="P3875" i="1"/>
  <c r="O3875" i="1"/>
  <c r="V3874" i="1"/>
  <c r="W3874" i="1" s="1"/>
  <c r="U3874" i="1"/>
  <c r="R3874" i="1"/>
  <c r="Q3874" i="1"/>
  <c r="P3874" i="1"/>
  <c r="O3874" i="1"/>
  <c r="V3873" i="1"/>
  <c r="U3873" i="1"/>
  <c r="R3873" i="1"/>
  <c r="Q3873" i="1"/>
  <c r="P3873" i="1"/>
  <c r="O3873" i="1"/>
  <c r="V3872" i="1"/>
  <c r="U3872" i="1"/>
  <c r="W3872" i="1" s="1"/>
  <c r="R3872" i="1"/>
  <c r="Q3872" i="1"/>
  <c r="P3872" i="1"/>
  <c r="O3872" i="1"/>
  <c r="V3871" i="1"/>
  <c r="U3871" i="1"/>
  <c r="W3871" i="1" s="1"/>
  <c r="R3871" i="1"/>
  <c r="Q3871" i="1"/>
  <c r="P3871" i="1"/>
  <c r="O3871" i="1"/>
  <c r="V3870" i="1"/>
  <c r="W3870" i="1" s="1"/>
  <c r="U3870" i="1"/>
  <c r="R3870" i="1"/>
  <c r="Q3870" i="1"/>
  <c r="P3870" i="1"/>
  <c r="O3870" i="1"/>
  <c r="V3869" i="1"/>
  <c r="U3869" i="1"/>
  <c r="W3869" i="1" s="1"/>
  <c r="R3869" i="1"/>
  <c r="Q3869" i="1"/>
  <c r="P3869" i="1"/>
  <c r="O3869" i="1"/>
  <c r="W3868" i="1"/>
  <c r="V3868" i="1"/>
  <c r="U3868" i="1"/>
  <c r="R3868" i="1"/>
  <c r="Q3868" i="1"/>
  <c r="P3868" i="1"/>
  <c r="O3868" i="1"/>
  <c r="V3867" i="1"/>
  <c r="W3867" i="1" s="1"/>
  <c r="U3867" i="1"/>
  <c r="R3867" i="1"/>
  <c r="Q3867" i="1"/>
  <c r="P3867" i="1"/>
  <c r="O3867" i="1"/>
  <c r="V3866" i="1"/>
  <c r="U3866" i="1"/>
  <c r="R3866" i="1"/>
  <c r="Q3866" i="1"/>
  <c r="P3866" i="1"/>
  <c r="O3866" i="1"/>
  <c r="V3865" i="1"/>
  <c r="U3865" i="1"/>
  <c r="R3865" i="1"/>
  <c r="Q3865" i="1"/>
  <c r="P3865" i="1"/>
  <c r="O3865" i="1"/>
  <c r="V3864" i="1"/>
  <c r="U3864" i="1"/>
  <c r="W3864" i="1" s="1"/>
  <c r="R3864" i="1"/>
  <c r="Q3864" i="1"/>
  <c r="P3864" i="1"/>
  <c r="O3864" i="1"/>
  <c r="W3863" i="1"/>
  <c r="V3863" i="1"/>
  <c r="U3863" i="1"/>
  <c r="R3863" i="1"/>
  <c r="Q3863" i="1"/>
  <c r="P3863" i="1"/>
  <c r="O3863" i="1"/>
  <c r="V3862" i="1"/>
  <c r="U3862" i="1"/>
  <c r="R3862" i="1"/>
  <c r="Q3862" i="1"/>
  <c r="P3862" i="1"/>
  <c r="O3862" i="1"/>
  <c r="V3861" i="1"/>
  <c r="U3861" i="1"/>
  <c r="W3861" i="1" s="1"/>
  <c r="R3861" i="1"/>
  <c r="Q3861" i="1"/>
  <c r="P3861" i="1"/>
  <c r="O3861" i="1"/>
  <c r="W3860" i="1"/>
  <c r="V3860" i="1"/>
  <c r="U3860" i="1"/>
  <c r="R3860" i="1"/>
  <c r="Q3860" i="1"/>
  <c r="P3860" i="1"/>
  <c r="O3860" i="1"/>
  <c r="V3859" i="1"/>
  <c r="U3859" i="1"/>
  <c r="W3859" i="1" s="1"/>
  <c r="R3859" i="1"/>
  <c r="Q3859" i="1"/>
  <c r="P3859" i="1"/>
  <c r="O3859" i="1"/>
  <c r="V3858" i="1"/>
  <c r="W3858" i="1" s="1"/>
  <c r="U3858" i="1"/>
  <c r="R3858" i="1"/>
  <c r="Q3858" i="1"/>
  <c r="P3858" i="1"/>
  <c r="O3858" i="1"/>
  <c r="V3857" i="1"/>
  <c r="U3857" i="1"/>
  <c r="W3857" i="1" s="1"/>
  <c r="R3857" i="1"/>
  <c r="Q3857" i="1"/>
  <c r="P3857" i="1"/>
  <c r="O3857" i="1"/>
  <c r="V3856" i="1"/>
  <c r="U3856" i="1"/>
  <c r="W3856" i="1" s="1"/>
  <c r="R3856" i="1"/>
  <c r="Q3856" i="1"/>
  <c r="P3856" i="1"/>
  <c r="O3856" i="1"/>
  <c r="W3855" i="1"/>
  <c r="V3855" i="1"/>
  <c r="U3855" i="1"/>
  <c r="R3855" i="1"/>
  <c r="Q3855" i="1"/>
  <c r="P3855" i="1"/>
  <c r="O3855" i="1"/>
  <c r="V3854" i="1"/>
  <c r="U3854" i="1"/>
  <c r="R3854" i="1"/>
  <c r="Q3854" i="1"/>
  <c r="P3854" i="1"/>
  <c r="O3854" i="1"/>
  <c r="V3853" i="1"/>
  <c r="U3853" i="1"/>
  <c r="R3853" i="1"/>
  <c r="Q3853" i="1"/>
  <c r="P3853" i="1"/>
  <c r="O3853" i="1"/>
  <c r="V3852" i="1"/>
  <c r="U3852" i="1"/>
  <c r="W3852" i="1" s="1"/>
  <c r="R3852" i="1"/>
  <c r="Q3852" i="1"/>
  <c r="P3852" i="1"/>
  <c r="O3852" i="1"/>
  <c r="V3851" i="1"/>
  <c r="U3851" i="1"/>
  <c r="W3851" i="1" s="1"/>
  <c r="R3851" i="1"/>
  <c r="Q3851" i="1"/>
  <c r="P3851" i="1"/>
  <c r="O3851" i="1"/>
  <c r="V3850" i="1"/>
  <c r="W3850" i="1" s="1"/>
  <c r="U3850" i="1"/>
  <c r="R3850" i="1"/>
  <c r="Q3850" i="1"/>
  <c r="P3850" i="1"/>
  <c r="O3850" i="1"/>
  <c r="V3849" i="1"/>
  <c r="U3849" i="1"/>
  <c r="W3849" i="1" s="1"/>
  <c r="R3849" i="1"/>
  <c r="Q3849" i="1"/>
  <c r="P3849" i="1"/>
  <c r="O3849" i="1"/>
  <c r="V3848" i="1"/>
  <c r="U3848" i="1"/>
  <c r="R3848" i="1"/>
  <c r="Q3848" i="1"/>
  <c r="P3848" i="1"/>
  <c r="O3848" i="1"/>
  <c r="V3847" i="1"/>
  <c r="U3847" i="1"/>
  <c r="W3847" i="1" s="1"/>
  <c r="R3847" i="1"/>
  <c r="Q3847" i="1"/>
  <c r="P3847" i="1"/>
  <c r="O3847" i="1"/>
  <c r="V3846" i="1"/>
  <c r="U3846" i="1"/>
  <c r="R3846" i="1"/>
  <c r="Q3846" i="1"/>
  <c r="P3846" i="1"/>
  <c r="O3846" i="1"/>
  <c r="V3845" i="1"/>
  <c r="U3845" i="1"/>
  <c r="R3845" i="1"/>
  <c r="Q3845" i="1"/>
  <c r="P3845" i="1"/>
  <c r="O3845" i="1"/>
  <c r="V3844" i="1"/>
  <c r="U3844" i="1"/>
  <c r="W3844" i="1" s="1"/>
  <c r="R3844" i="1"/>
  <c r="Q3844" i="1"/>
  <c r="P3844" i="1"/>
  <c r="O3844" i="1"/>
  <c r="W3843" i="1"/>
  <c r="V3843" i="1"/>
  <c r="U3843" i="1"/>
  <c r="R3843" i="1"/>
  <c r="Q3843" i="1"/>
  <c r="P3843" i="1"/>
  <c r="O3843" i="1"/>
  <c r="V3842" i="1"/>
  <c r="U3842" i="1"/>
  <c r="R3842" i="1"/>
  <c r="Q3842" i="1"/>
  <c r="P3842" i="1"/>
  <c r="O3842" i="1"/>
  <c r="V3841" i="1"/>
  <c r="U3841" i="1"/>
  <c r="W3841" i="1" s="1"/>
  <c r="R3841" i="1"/>
  <c r="Q3841" i="1"/>
  <c r="P3841" i="1"/>
  <c r="O3841" i="1"/>
  <c r="V3840" i="1"/>
  <c r="U3840" i="1"/>
  <c r="R3840" i="1"/>
  <c r="Q3840" i="1"/>
  <c r="P3840" i="1"/>
  <c r="O3840" i="1"/>
  <c r="V3839" i="1"/>
  <c r="U3839" i="1"/>
  <c r="W3839" i="1" s="1"/>
  <c r="R3839" i="1"/>
  <c r="Q3839" i="1"/>
  <c r="P3839" i="1"/>
  <c r="O3839" i="1"/>
  <c r="V3838" i="1"/>
  <c r="W3838" i="1" s="1"/>
  <c r="U3838" i="1"/>
  <c r="R3838" i="1"/>
  <c r="Q3838" i="1"/>
  <c r="P3838" i="1"/>
  <c r="O3838" i="1"/>
  <c r="V3837" i="1"/>
  <c r="U3837" i="1"/>
  <c r="W3837" i="1" s="1"/>
  <c r="R3837" i="1"/>
  <c r="Q3837" i="1"/>
  <c r="P3837" i="1"/>
  <c r="O3837" i="1"/>
  <c r="W3836" i="1"/>
  <c r="V3836" i="1"/>
  <c r="U3836" i="1"/>
  <c r="R3836" i="1"/>
  <c r="Q3836" i="1"/>
  <c r="P3836" i="1"/>
  <c r="O3836" i="1"/>
  <c r="W3835" i="1"/>
  <c r="V3835" i="1"/>
  <c r="U3835" i="1"/>
  <c r="R3835" i="1"/>
  <c r="Q3835" i="1"/>
  <c r="P3835" i="1"/>
  <c r="O3835" i="1"/>
  <c r="V3834" i="1"/>
  <c r="U3834" i="1"/>
  <c r="R3834" i="1"/>
  <c r="Q3834" i="1"/>
  <c r="P3834" i="1"/>
  <c r="O3834" i="1"/>
  <c r="V3833" i="1"/>
  <c r="U3833" i="1"/>
  <c r="R3833" i="1"/>
  <c r="Q3833" i="1"/>
  <c r="P3833" i="1"/>
  <c r="O3833" i="1"/>
  <c r="V3832" i="1"/>
  <c r="U3832" i="1"/>
  <c r="W3832" i="1" s="1"/>
  <c r="R3832" i="1"/>
  <c r="Q3832" i="1"/>
  <c r="P3832" i="1"/>
  <c r="O3832" i="1"/>
  <c r="W3831" i="1"/>
  <c r="V3831" i="1"/>
  <c r="U3831" i="1"/>
  <c r="R3831" i="1"/>
  <c r="Q3831" i="1"/>
  <c r="P3831" i="1"/>
  <c r="O3831" i="1"/>
  <c r="V3830" i="1"/>
  <c r="U3830" i="1"/>
  <c r="R3830" i="1"/>
  <c r="Q3830" i="1"/>
  <c r="P3830" i="1"/>
  <c r="O3830" i="1"/>
  <c r="V3829" i="1"/>
  <c r="U3829" i="1"/>
  <c r="R3829" i="1"/>
  <c r="Q3829" i="1"/>
  <c r="P3829" i="1"/>
  <c r="O3829" i="1"/>
  <c r="V3828" i="1"/>
  <c r="W3828" i="1" s="1"/>
  <c r="U3828" i="1"/>
  <c r="R3828" i="1"/>
  <c r="Q3828" i="1"/>
  <c r="P3828" i="1"/>
  <c r="O3828" i="1"/>
  <c r="V3827" i="1"/>
  <c r="U3827" i="1"/>
  <c r="W3827" i="1" s="1"/>
  <c r="R3827" i="1"/>
  <c r="Q3827" i="1"/>
  <c r="P3827" i="1"/>
  <c r="O3827" i="1"/>
  <c r="V3826" i="1"/>
  <c r="U3826" i="1"/>
  <c r="R3826" i="1"/>
  <c r="Q3826" i="1"/>
  <c r="P3826" i="1"/>
  <c r="O3826" i="1"/>
  <c r="V3825" i="1"/>
  <c r="U3825" i="1"/>
  <c r="R3825" i="1"/>
  <c r="Q3825" i="1"/>
  <c r="P3825" i="1"/>
  <c r="O3825" i="1"/>
  <c r="V3824" i="1"/>
  <c r="U3824" i="1"/>
  <c r="R3824" i="1"/>
  <c r="Q3824" i="1"/>
  <c r="P3824" i="1"/>
  <c r="O3824" i="1"/>
  <c r="V3823" i="1"/>
  <c r="W3823" i="1" s="1"/>
  <c r="U3823" i="1"/>
  <c r="R3823" i="1"/>
  <c r="Q3823" i="1"/>
  <c r="P3823" i="1"/>
  <c r="O3823" i="1"/>
  <c r="V3822" i="1"/>
  <c r="U3822" i="1"/>
  <c r="W3822" i="1" s="1"/>
  <c r="R3822" i="1"/>
  <c r="Q3822" i="1"/>
  <c r="P3822" i="1"/>
  <c r="O3822" i="1"/>
  <c r="V3821" i="1"/>
  <c r="U3821" i="1"/>
  <c r="R3821" i="1"/>
  <c r="Q3821" i="1"/>
  <c r="P3821" i="1"/>
  <c r="O3821" i="1"/>
  <c r="V3820" i="1"/>
  <c r="U3820" i="1"/>
  <c r="W3820" i="1" s="1"/>
  <c r="R3820" i="1"/>
  <c r="Q3820" i="1"/>
  <c r="P3820" i="1"/>
  <c r="O3820" i="1"/>
  <c r="V3819" i="1"/>
  <c r="U3819" i="1"/>
  <c r="W3819" i="1" s="1"/>
  <c r="R3819" i="1"/>
  <c r="Q3819" i="1"/>
  <c r="P3819" i="1"/>
  <c r="O3819" i="1"/>
  <c r="V3818" i="1"/>
  <c r="W3818" i="1" s="1"/>
  <c r="U3818" i="1"/>
  <c r="R3818" i="1"/>
  <c r="Q3818" i="1"/>
  <c r="P3818" i="1"/>
  <c r="O3818" i="1"/>
  <c r="V3817" i="1"/>
  <c r="U3817" i="1"/>
  <c r="W3817" i="1" s="1"/>
  <c r="R3817" i="1"/>
  <c r="Q3817" i="1"/>
  <c r="P3817" i="1"/>
  <c r="O3817" i="1"/>
  <c r="V3816" i="1"/>
  <c r="U3816" i="1"/>
  <c r="R3816" i="1"/>
  <c r="Q3816" i="1"/>
  <c r="P3816" i="1"/>
  <c r="O3816" i="1"/>
  <c r="V3815" i="1"/>
  <c r="U3815" i="1"/>
  <c r="W3815" i="1" s="1"/>
  <c r="R3815" i="1"/>
  <c r="Q3815" i="1"/>
  <c r="P3815" i="1"/>
  <c r="O3815" i="1"/>
  <c r="V3814" i="1"/>
  <c r="U3814" i="1"/>
  <c r="R3814" i="1"/>
  <c r="Q3814" i="1"/>
  <c r="P3814" i="1"/>
  <c r="O3814" i="1"/>
  <c r="V3813" i="1"/>
  <c r="U3813" i="1"/>
  <c r="W3813" i="1" s="1"/>
  <c r="R3813" i="1"/>
  <c r="Q3813" i="1"/>
  <c r="P3813" i="1"/>
  <c r="O3813" i="1"/>
  <c r="V3812" i="1"/>
  <c r="U3812" i="1"/>
  <c r="W3812" i="1" s="1"/>
  <c r="R3812" i="1"/>
  <c r="Q3812" i="1"/>
  <c r="P3812" i="1"/>
  <c r="O3812" i="1"/>
  <c r="W3811" i="1"/>
  <c r="V3811" i="1"/>
  <c r="U3811" i="1"/>
  <c r="R3811" i="1"/>
  <c r="Q3811" i="1"/>
  <c r="P3811" i="1"/>
  <c r="O3811" i="1"/>
  <c r="V3810" i="1"/>
  <c r="W3810" i="1" s="1"/>
  <c r="U3810" i="1"/>
  <c r="R3810" i="1"/>
  <c r="Q3810" i="1"/>
  <c r="P3810" i="1"/>
  <c r="O3810" i="1"/>
  <c r="V3809" i="1"/>
  <c r="U3809" i="1"/>
  <c r="R3809" i="1"/>
  <c r="Q3809" i="1"/>
  <c r="P3809" i="1"/>
  <c r="O3809" i="1"/>
  <c r="V3808" i="1"/>
  <c r="U3808" i="1"/>
  <c r="W3808" i="1" s="1"/>
  <c r="R3808" i="1"/>
  <c r="Q3808" i="1"/>
  <c r="P3808" i="1"/>
  <c r="O3808" i="1"/>
  <c r="V3807" i="1"/>
  <c r="U3807" i="1"/>
  <c r="W3807" i="1" s="1"/>
  <c r="R3807" i="1"/>
  <c r="Q3807" i="1"/>
  <c r="P3807" i="1"/>
  <c r="O3807" i="1"/>
  <c r="V3806" i="1"/>
  <c r="U3806" i="1"/>
  <c r="R3806" i="1"/>
  <c r="Q3806" i="1"/>
  <c r="P3806" i="1"/>
  <c r="O3806" i="1"/>
  <c r="V3805" i="1"/>
  <c r="U3805" i="1"/>
  <c r="W3805" i="1" s="1"/>
  <c r="R3805" i="1"/>
  <c r="Q3805" i="1"/>
  <c r="P3805" i="1"/>
  <c r="O3805" i="1"/>
  <c r="W3804" i="1"/>
  <c r="V3804" i="1"/>
  <c r="U3804" i="1"/>
  <c r="R3804" i="1"/>
  <c r="Q3804" i="1"/>
  <c r="P3804" i="1"/>
  <c r="O3804" i="1"/>
  <c r="V3803" i="1"/>
  <c r="W3803" i="1" s="1"/>
  <c r="U3803" i="1"/>
  <c r="R3803" i="1"/>
  <c r="Q3803" i="1"/>
  <c r="P3803" i="1"/>
  <c r="O3803" i="1"/>
  <c r="V3802" i="1"/>
  <c r="U3802" i="1"/>
  <c r="R3802" i="1"/>
  <c r="Q3802" i="1"/>
  <c r="P3802" i="1"/>
  <c r="O3802" i="1"/>
  <c r="V3801" i="1"/>
  <c r="U3801" i="1"/>
  <c r="R3801" i="1"/>
  <c r="Q3801" i="1"/>
  <c r="P3801" i="1"/>
  <c r="O3801" i="1"/>
  <c r="V3800" i="1"/>
  <c r="U3800" i="1"/>
  <c r="W3800" i="1" s="1"/>
  <c r="R3800" i="1"/>
  <c r="Q3800" i="1"/>
  <c r="P3800" i="1"/>
  <c r="O3800" i="1"/>
  <c r="W3799" i="1"/>
  <c r="V3799" i="1"/>
  <c r="U3799" i="1"/>
  <c r="R3799" i="1"/>
  <c r="Q3799" i="1"/>
  <c r="P3799" i="1"/>
  <c r="O3799" i="1"/>
  <c r="V3798" i="1"/>
  <c r="U3798" i="1"/>
  <c r="W3798" i="1" s="1"/>
  <c r="R3798" i="1"/>
  <c r="Q3798" i="1"/>
  <c r="P3798" i="1"/>
  <c r="O3798" i="1"/>
  <c r="V3797" i="1"/>
  <c r="U3797" i="1"/>
  <c r="W3797" i="1" s="1"/>
  <c r="R3797" i="1"/>
  <c r="Q3797" i="1"/>
  <c r="P3797" i="1"/>
  <c r="O3797" i="1"/>
  <c r="W3796" i="1"/>
  <c r="V3796" i="1"/>
  <c r="U3796" i="1"/>
  <c r="R3796" i="1"/>
  <c r="Q3796" i="1"/>
  <c r="P3796" i="1"/>
  <c r="O3796" i="1"/>
  <c r="V3795" i="1"/>
  <c r="U3795" i="1"/>
  <c r="R3795" i="1"/>
  <c r="Q3795" i="1"/>
  <c r="P3795" i="1"/>
  <c r="O3795" i="1"/>
  <c r="V3794" i="1"/>
  <c r="W3794" i="1" s="1"/>
  <c r="U3794" i="1"/>
  <c r="R3794" i="1"/>
  <c r="Q3794" i="1"/>
  <c r="P3794" i="1"/>
  <c r="O3794" i="1"/>
  <c r="V3793" i="1"/>
  <c r="U3793" i="1"/>
  <c r="W3793" i="1" s="1"/>
  <c r="R3793" i="1"/>
  <c r="Q3793" i="1"/>
  <c r="P3793" i="1"/>
  <c r="O3793" i="1"/>
  <c r="V3792" i="1"/>
  <c r="U3792" i="1"/>
  <c r="W3792" i="1" s="1"/>
  <c r="R3792" i="1"/>
  <c r="Q3792" i="1"/>
  <c r="P3792" i="1"/>
  <c r="O3792" i="1"/>
  <c r="W3791" i="1"/>
  <c r="V3791" i="1"/>
  <c r="U3791" i="1"/>
  <c r="R3791" i="1"/>
  <c r="Q3791" i="1"/>
  <c r="P3791" i="1"/>
  <c r="O3791" i="1"/>
  <c r="V3790" i="1"/>
  <c r="U3790" i="1"/>
  <c r="W3790" i="1" s="1"/>
  <c r="R3790" i="1"/>
  <c r="Q3790" i="1"/>
  <c r="P3790" i="1"/>
  <c r="O3790" i="1"/>
  <c r="V3789" i="1"/>
  <c r="U3789" i="1"/>
  <c r="R3789" i="1"/>
  <c r="Q3789" i="1"/>
  <c r="P3789" i="1"/>
  <c r="O3789" i="1"/>
  <c r="V3788" i="1"/>
  <c r="U3788" i="1"/>
  <c r="W3788" i="1" s="1"/>
  <c r="R3788" i="1"/>
  <c r="Q3788" i="1"/>
  <c r="P3788" i="1"/>
  <c r="O3788" i="1"/>
  <c r="V3787" i="1"/>
  <c r="U3787" i="1"/>
  <c r="W3787" i="1" s="1"/>
  <c r="R3787" i="1"/>
  <c r="Q3787" i="1"/>
  <c r="P3787" i="1"/>
  <c r="O3787" i="1"/>
  <c r="V3786" i="1"/>
  <c r="W3786" i="1" s="1"/>
  <c r="U3786" i="1"/>
  <c r="R3786" i="1"/>
  <c r="Q3786" i="1"/>
  <c r="P3786" i="1"/>
  <c r="O3786" i="1"/>
  <c r="V3785" i="1"/>
  <c r="U3785" i="1"/>
  <c r="W3785" i="1" s="1"/>
  <c r="R3785" i="1"/>
  <c r="Q3785" i="1"/>
  <c r="P3785" i="1"/>
  <c r="O3785" i="1"/>
  <c r="V3784" i="1"/>
  <c r="U3784" i="1"/>
  <c r="R3784" i="1"/>
  <c r="Q3784" i="1"/>
  <c r="P3784" i="1"/>
  <c r="O3784" i="1"/>
  <c r="V3783" i="1"/>
  <c r="U3783" i="1"/>
  <c r="W3783" i="1" s="1"/>
  <c r="R3783" i="1"/>
  <c r="Q3783" i="1"/>
  <c r="P3783" i="1"/>
  <c r="O3783" i="1"/>
  <c r="V3782" i="1"/>
  <c r="U3782" i="1"/>
  <c r="W3782" i="1" s="1"/>
  <c r="R3782" i="1"/>
  <c r="Q3782" i="1"/>
  <c r="P3782" i="1"/>
  <c r="O3782" i="1"/>
  <c r="V3781" i="1"/>
  <c r="U3781" i="1"/>
  <c r="R3781" i="1"/>
  <c r="Q3781" i="1"/>
  <c r="P3781" i="1"/>
  <c r="O3781" i="1"/>
  <c r="V3780" i="1"/>
  <c r="U3780" i="1"/>
  <c r="W3780" i="1" s="1"/>
  <c r="R3780" i="1"/>
  <c r="Q3780" i="1"/>
  <c r="P3780" i="1"/>
  <c r="O3780" i="1"/>
  <c r="W3779" i="1"/>
  <c r="V3779" i="1"/>
  <c r="U3779" i="1"/>
  <c r="R3779" i="1"/>
  <c r="Q3779" i="1"/>
  <c r="P3779" i="1"/>
  <c r="O3779" i="1"/>
  <c r="V3778" i="1"/>
  <c r="U3778" i="1"/>
  <c r="R3778" i="1"/>
  <c r="Q3778" i="1"/>
  <c r="P3778" i="1"/>
  <c r="O3778" i="1"/>
  <c r="V3777" i="1"/>
  <c r="U3777" i="1"/>
  <c r="W3777" i="1" s="1"/>
  <c r="R3777" i="1"/>
  <c r="Q3777" i="1"/>
  <c r="P3777" i="1"/>
  <c r="O3777" i="1"/>
  <c r="V3776" i="1"/>
  <c r="U3776" i="1"/>
  <c r="R3776" i="1"/>
  <c r="Q3776" i="1"/>
  <c r="P3776" i="1"/>
  <c r="O3776" i="1"/>
  <c r="V3775" i="1"/>
  <c r="U3775" i="1"/>
  <c r="W3775" i="1" s="1"/>
  <c r="R3775" i="1"/>
  <c r="Q3775" i="1"/>
  <c r="P3775" i="1"/>
  <c r="O3775" i="1"/>
  <c r="V3774" i="1"/>
  <c r="U3774" i="1"/>
  <c r="R3774" i="1"/>
  <c r="Q3774" i="1"/>
  <c r="P3774" i="1"/>
  <c r="O3774" i="1"/>
  <c r="V3773" i="1"/>
  <c r="U3773" i="1"/>
  <c r="W3773" i="1" s="1"/>
  <c r="R3773" i="1"/>
  <c r="Q3773" i="1"/>
  <c r="P3773" i="1"/>
  <c r="O3773" i="1"/>
  <c r="W3772" i="1"/>
  <c r="V3772" i="1"/>
  <c r="U3772" i="1"/>
  <c r="R3772" i="1"/>
  <c r="Q3772" i="1"/>
  <c r="P3772" i="1"/>
  <c r="O3772" i="1"/>
  <c r="W3771" i="1"/>
  <c r="V3771" i="1"/>
  <c r="U3771" i="1"/>
  <c r="R3771" i="1"/>
  <c r="Q3771" i="1"/>
  <c r="P3771" i="1"/>
  <c r="O3771" i="1"/>
  <c r="V3770" i="1"/>
  <c r="U3770" i="1"/>
  <c r="R3770" i="1"/>
  <c r="Q3770" i="1"/>
  <c r="P3770" i="1"/>
  <c r="O3770" i="1"/>
  <c r="V3769" i="1"/>
  <c r="U3769" i="1"/>
  <c r="R3769" i="1"/>
  <c r="Q3769" i="1"/>
  <c r="P3769" i="1"/>
  <c r="O3769" i="1"/>
  <c r="V3768" i="1"/>
  <c r="U3768" i="1"/>
  <c r="W3768" i="1" s="1"/>
  <c r="R3768" i="1"/>
  <c r="Q3768" i="1"/>
  <c r="P3768" i="1"/>
  <c r="O3768" i="1"/>
  <c r="W3767" i="1"/>
  <c r="V3767" i="1"/>
  <c r="U3767" i="1"/>
  <c r="R3767" i="1"/>
  <c r="Q3767" i="1"/>
  <c r="P3767" i="1"/>
  <c r="O3767" i="1"/>
  <c r="V3766" i="1"/>
  <c r="U3766" i="1"/>
  <c r="R3766" i="1"/>
  <c r="Q3766" i="1"/>
  <c r="P3766" i="1"/>
  <c r="O3766" i="1"/>
  <c r="V3765" i="1"/>
  <c r="U3765" i="1"/>
  <c r="R3765" i="1"/>
  <c r="Q3765" i="1"/>
  <c r="P3765" i="1"/>
  <c r="O3765" i="1"/>
  <c r="V3764" i="1"/>
  <c r="W3764" i="1" s="1"/>
  <c r="U3764" i="1"/>
  <c r="R3764" i="1"/>
  <c r="Q3764" i="1"/>
  <c r="P3764" i="1"/>
  <c r="O3764" i="1"/>
  <c r="V3763" i="1"/>
  <c r="U3763" i="1"/>
  <c r="W3763" i="1" s="1"/>
  <c r="R3763" i="1"/>
  <c r="Q3763" i="1"/>
  <c r="P3763" i="1"/>
  <c r="O3763" i="1"/>
  <c r="V3762" i="1"/>
  <c r="U3762" i="1"/>
  <c r="R3762" i="1"/>
  <c r="Q3762" i="1"/>
  <c r="P3762" i="1"/>
  <c r="O3762" i="1"/>
  <c r="V3761" i="1"/>
  <c r="U3761" i="1"/>
  <c r="R3761" i="1"/>
  <c r="Q3761" i="1"/>
  <c r="P3761" i="1"/>
  <c r="O3761" i="1"/>
  <c r="V3760" i="1"/>
  <c r="U3760" i="1"/>
  <c r="R3760" i="1"/>
  <c r="Q3760" i="1"/>
  <c r="P3760" i="1"/>
  <c r="O3760" i="1"/>
  <c r="V3759" i="1"/>
  <c r="W3759" i="1" s="1"/>
  <c r="U3759" i="1"/>
  <c r="R3759" i="1"/>
  <c r="Q3759" i="1"/>
  <c r="P3759" i="1"/>
  <c r="O3759" i="1"/>
  <c r="V3758" i="1"/>
  <c r="U3758" i="1"/>
  <c r="W3758" i="1" s="1"/>
  <c r="R3758" i="1"/>
  <c r="Q3758" i="1"/>
  <c r="P3758" i="1"/>
  <c r="O3758" i="1"/>
  <c r="V3757" i="1"/>
  <c r="U3757" i="1"/>
  <c r="R3757" i="1"/>
  <c r="Q3757" i="1"/>
  <c r="P3757" i="1"/>
  <c r="O3757" i="1"/>
  <c r="V3756" i="1"/>
  <c r="U3756" i="1"/>
  <c r="W3756" i="1" s="1"/>
  <c r="R3756" i="1"/>
  <c r="Q3756" i="1"/>
  <c r="P3756" i="1"/>
  <c r="O3756" i="1"/>
  <c r="V3755" i="1"/>
  <c r="U3755" i="1"/>
  <c r="W3755" i="1" s="1"/>
  <c r="R3755" i="1"/>
  <c r="Q3755" i="1"/>
  <c r="P3755" i="1"/>
  <c r="O3755" i="1"/>
  <c r="V3754" i="1"/>
  <c r="W3754" i="1" s="1"/>
  <c r="U3754" i="1"/>
  <c r="R3754" i="1"/>
  <c r="Q3754" i="1"/>
  <c r="P3754" i="1"/>
  <c r="O3754" i="1"/>
  <c r="V3753" i="1"/>
  <c r="U3753" i="1"/>
  <c r="W3753" i="1" s="1"/>
  <c r="R3753" i="1"/>
  <c r="Q3753" i="1"/>
  <c r="P3753" i="1"/>
  <c r="O3753" i="1"/>
  <c r="V3752" i="1"/>
  <c r="U3752" i="1"/>
  <c r="R3752" i="1"/>
  <c r="Q3752" i="1"/>
  <c r="P3752" i="1"/>
  <c r="O3752" i="1"/>
  <c r="V3751" i="1"/>
  <c r="U3751" i="1"/>
  <c r="R3751" i="1"/>
  <c r="Q3751" i="1"/>
  <c r="P3751" i="1"/>
  <c r="O3751" i="1"/>
  <c r="V3750" i="1"/>
  <c r="U3750" i="1"/>
  <c r="R3750" i="1"/>
  <c r="Q3750" i="1"/>
  <c r="P3750" i="1"/>
  <c r="O3750" i="1"/>
  <c r="V3749" i="1"/>
  <c r="U3749" i="1"/>
  <c r="W3749" i="1" s="1"/>
  <c r="R3749" i="1"/>
  <c r="Q3749" i="1"/>
  <c r="P3749" i="1"/>
  <c r="O3749" i="1"/>
  <c r="V3748" i="1"/>
  <c r="U3748" i="1"/>
  <c r="W3748" i="1" s="1"/>
  <c r="R3748" i="1"/>
  <c r="Q3748" i="1"/>
  <c r="P3748" i="1"/>
  <c r="O3748" i="1"/>
  <c r="W3747" i="1"/>
  <c r="V3747" i="1"/>
  <c r="U3747" i="1"/>
  <c r="R3747" i="1"/>
  <c r="Q3747" i="1"/>
  <c r="P3747" i="1"/>
  <c r="O3747" i="1"/>
  <c r="V3746" i="1"/>
  <c r="W3746" i="1" s="1"/>
  <c r="U3746" i="1"/>
  <c r="R3746" i="1"/>
  <c r="Q3746" i="1"/>
  <c r="P3746" i="1"/>
  <c r="O3746" i="1"/>
  <c r="V3745" i="1"/>
  <c r="U3745" i="1"/>
  <c r="R3745" i="1"/>
  <c r="Q3745" i="1"/>
  <c r="P3745" i="1"/>
  <c r="O3745" i="1"/>
  <c r="V3744" i="1"/>
  <c r="U3744" i="1"/>
  <c r="W3744" i="1" s="1"/>
  <c r="R3744" i="1"/>
  <c r="Q3744" i="1"/>
  <c r="P3744" i="1"/>
  <c r="O3744" i="1"/>
  <c r="V3743" i="1"/>
  <c r="U3743" i="1"/>
  <c r="W3743" i="1" s="1"/>
  <c r="R3743" i="1"/>
  <c r="Q3743" i="1"/>
  <c r="P3743" i="1"/>
  <c r="O3743" i="1"/>
  <c r="V3742" i="1"/>
  <c r="U3742" i="1"/>
  <c r="R3742" i="1"/>
  <c r="Q3742" i="1"/>
  <c r="P3742" i="1"/>
  <c r="O3742" i="1"/>
  <c r="V3741" i="1"/>
  <c r="U3741" i="1"/>
  <c r="W3741" i="1" s="1"/>
  <c r="R3741" i="1"/>
  <c r="Q3741" i="1"/>
  <c r="P3741" i="1"/>
  <c r="O3741" i="1"/>
  <c r="W3740" i="1"/>
  <c r="V3740" i="1"/>
  <c r="U3740" i="1"/>
  <c r="R3740" i="1"/>
  <c r="Q3740" i="1"/>
  <c r="P3740" i="1"/>
  <c r="O3740" i="1"/>
  <c r="V3739" i="1"/>
  <c r="W3739" i="1" s="1"/>
  <c r="U3739" i="1"/>
  <c r="R3739" i="1"/>
  <c r="Q3739" i="1"/>
  <c r="P3739" i="1"/>
  <c r="O3739" i="1"/>
  <c r="V3738" i="1"/>
  <c r="U3738" i="1"/>
  <c r="R3738" i="1"/>
  <c r="Q3738" i="1"/>
  <c r="P3738" i="1"/>
  <c r="O3738" i="1"/>
  <c r="V3737" i="1"/>
  <c r="U3737" i="1"/>
  <c r="R3737" i="1"/>
  <c r="Q3737" i="1"/>
  <c r="P3737" i="1"/>
  <c r="O3737" i="1"/>
  <c r="V3736" i="1"/>
  <c r="U3736" i="1"/>
  <c r="W3736" i="1" s="1"/>
  <c r="R3736" i="1"/>
  <c r="Q3736" i="1"/>
  <c r="P3736" i="1"/>
  <c r="O3736" i="1"/>
  <c r="W3735" i="1"/>
  <c r="V3735" i="1"/>
  <c r="U3735" i="1"/>
  <c r="R3735" i="1"/>
  <c r="Q3735" i="1"/>
  <c r="P3735" i="1"/>
  <c r="O3735" i="1"/>
  <c r="V3734" i="1"/>
  <c r="U3734" i="1"/>
  <c r="W3734" i="1" s="1"/>
  <c r="R3734" i="1"/>
  <c r="Q3734" i="1"/>
  <c r="P3734" i="1"/>
  <c r="O3734" i="1"/>
  <c r="V3733" i="1"/>
  <c r="U3733" i="1"/>
  <c r="W3733" i="1" s="1"/>
  <c r="R3733" i="1"/>
  <c r="Q3733" i="1"/>
  <c r="P3733" i="1"/>
  <c r="O3733" i="1"/>
  <c r="W3732" i="1"/>
  <c r="V3732" i="1"/>
  <c r="U3732" i="1"/>
  <c r="R3732" i="1"/>
  <c r="Q3732" i="1"/>
  <c r="P3732" i="1"/>
  <c r="O3732" i="1"/>
  <c r="V3731" i="1"/>
  <c r="U3731" i="1"/>
  <c r="W3731" i="1" s="1"/>
  <c r="R3731" i="1"/>
  <c r="Q3731" i="1"/>
  <c r="P3731" i="1"/>
  <c r="O3731" i="1"/>
  <c r="V3730" i="1"/>
  <c r="U3730" i="1"/>
  <c r="R3730" i="1"/>
  <c r="Q3730" i="1"/>
  <c r="P3730" i="1"/>
  <c r="O3730" i="1"/>
  <c r="V3729" i="1"/>
  <c r="U3729" i="1"/>
  <c r="W3729" i="1" s="1"/>
  <c r="R3729" i="1"/>
  <c r="Q3729" i="1"/>
  <c r="P3729" i="1"/>
  <c r="O3729" i="1"/>
  <c r="V3728" i="1"/>
  <c r="U3728" i="1"/>
  <c r="W3728" i="1" s="1"/>
  <c r="R3728" i="1"/>
  <c r="Q3728" i="1"/>
  <c r="P3728" i="1"/>
  <c r="O3728" i="1"/>
  <c r="W3727" i="1"/>
  <c r="V3727" i="1"/>
  <c r="U3727" i="1"/>
  <c r="R3727" i="1"/>
  <c r="Q3727" i="1"/>
  <c r="P3727" i="1"/>
  <c r="O3727" i="1"/>
  <c r="V3726" i="1"/>
  <c r="U3726" i="1"/>
  <c r="R3726" i="1"/>
  <c r="Q3726" i="1"/>
  <c r="P3726" i="1"/>
  <c r="O3726" i="1"/>
  <c r="V3725" i="1"/>
  <c r="U3725" i="1"/>
  <c r="R3725" i="1"/>
  <c r="Q3725" i="1"/>
  <c r="P3725" i="1"/>
  <c r="O3725" i="1"/>
  <c r="V3724" i="1"/>
  <c r="U3724" i="1"/>
  <c r="W3724" i="1" s="1"/>
  <c r="R3724" i="1"/>
  <c r="Q3724" i="1"/>
  <c r="P3724" i="1"/>
  <c r="O3724" i="1"/>
  <c r="V3723" i="1"/>
  <c r="U3723" i="1"/>
  <c r="W3723" i="1" s="1"/>
  <c r="R3723" i="1"/>
  <c r="Q3723" i="1"/>
  <c r="P3723" i="1"/>
  <c r="O3723" i="1"/>
  <c r="V3722" i="1"/>
  <c r="U3722" i="1"/>
  <c r="R3722" i="1"/>
  <c r="Q3722" i="1"/>
  <c r="P3722" i="1"/>
  <c r="O3722" i="1"/>
  <c r="V3721" i="1"/>
  <c r="U3721" i="1"/>
  <c r="W3721" i="1" s="1"/>
  <c r="R3721" i="1"/>
  <c r="Q3721" i="1"/>
  <c r="P3721" i="1"/>
  <c r="O3721" i="1"/>
  <c r="V3720" i="1"/>
  <c r="U3720" i="1"/>
  <c r="R3720" i="1"/>
  <c r="Q3720" i="1"/>
  <c r="P3720" i="1"/>
  <c r="O3720" i="1"/>
  <c r="V3719" i="1"/>
  <c r="U3719" i="1"/>
  <c r="W3719" i="1" s="1"/>
  <c r="R3719" i="1"/>
  <c r="Q3719" i="1"/>
  <c r="P3719" i="1"/>
  <c r="O3719" i="1"/>
  <c r="V3718" i="1"/>
  <c r="U3718" i="1"/>
  <c r="W3718" i="1" s="1"/>
  <c r="R3718" i="1"/>
  <c r="Q3718" i="1"/>
  <c r="P3718" i="1"/>
  <c r="O3718" i="1"/>
  <c r="V3717" i="1"/>
  <c r="U3717" i="1"/>
  <c r="R3717" i="1"/>
  <c r="Q3717" i="1"/>
  <c r="P3717" i="1"/>
  <c r="O3717" i="1"/>
  <c r="V3716" i="1"/>
  <c r="U3716" i="1"/>
  <c r="W3716" i="1" s="1"/>
  <c r="R3716" i="1"/>
  <c r="Q3716" i="1"/>
  <c r="P3716" i="1"/>
  <c r="O3716" i="1"/>
  <c r="W3715" i="1"/>
  <c r="V3715" i="1"/>
  <c r="U3715" i="1"/>
  <c r="R3715" i="1"/>
  <c r="Q3715" i="1"/>
  <c r="P3715" i="1"/>
  <c r="O3715" i="1"/>
  <c r="V3714" i="1"/>
  <c r="U3714" i="1"/>
  <c r="R3714" i="1"/>
  <c r="Q3714" i="1"/>
  <c r="P3714" i="1"/>
  <c r="O3714" i="1"/>
  <c r="V3713" i="1"/>
  <c r="U3713" i="1"/>
  <c r="W3713" i="1" s="1"/>
  <c r="R3713" i="1"/>
  <c r="Q3713" i="1"/>
  <c r="P3713" i="1"/>
  <c r="O3713" i="1"/>
  <c r="V3712" i="1"/>
  <c r="U3712" i="1"/>
  <c r="R3712" i="1"/>
  <c r="Q3712" i="1"/>
  <c r="P3712" i="1"/>
  <c r="O3712" i="1"/>
  <c r="V3711" i="1"/>
  <c r="U3711" i="1"/>
  <c r="W3711" i="1" s="1"/>
  <c r="R3711" i="1"/>
  <c r="Q3711" i="1"/>
  <c r="P3711" i="1"/>
  <c r="O3711" i="1"/>
  <c r="V3710" i="1"/>
  <c r="W3710" i="1" s="1"/>
  <c r="U3710" i="1"/>
  <c r="R3710" i="1"/>
  <c r="Q3710" i="1"/>
  <c r="P3710" i="1"/>
  <c r="O3710" i="1"/>
  <c r="V3709" i="1"/>
  <c r="U3709" i="1"/>
  <c r="W3709" i="1" s="1"/>
  <c r="R3709" i="1"/>
  <c r="Q3709" i="1"/>
  <c r="P3709" i="1"/>
  <c r="O3709" i="1"/>
  <c r="W3708" i="1"/>
  <c r="V3708" i="1"/>
  <c r="U3708" i="1"/>
  <c r="R3708" i="1"/>
  <c r="Q3708" i="1"/>
  <c r="P3708" i="1"/>
  <c r="O3708" i="1"/>
  <c r="W3707" i="1"/>
  <c r="V3707" i="1"/>
  <c r="U3707" i="1"/>
  <c r="R3707" i="1"/>
  <c r="Q3707" i="1"/>
  <c r="P3707" i="1"/>
  <c r="O3707" i="1"/>
  <c r="V3706" i="1"/>
  <c r="U3706" i="1"/>
  <c r="R3706" i="1"/>
  <c r="Q3706" i="1"/>
  <c r="P3706" i="1"/>
  <c r="O3706" i="1"/>
  <c r="V3705" i="1"/>
  <c r="U3705" i="1"/>
  <c r="R3705" i="1"/>
  <c r="Q3705" i="1"/>
  <c r="P3705" i="1"/>
  <c r="O3705" i="1"/>
  <c r="V3704" i="1"/>
  <c r="U3704" i="1"/>
  <c r="W3704" i="1" s="1"/>
  <c r="R3704" i="1"/>
  <c r="Q3704" i="1"/>
  <c r="P3704" i="1"/>
  <c r="O3704" i="1"/>
  <c r="W3703" i="1"/>
  <c r="V3703" i="1"/>
  <c r="U3703" i="1"/>
  <c r="R3703" i="1"/>
  <c r="Q3703" i="1"/>
  <c r="P3703" i="1"/>
  <c r="O3703" i="1"/>
  <c r="V3702" i="1"/>
  <c r="W3702" i="1" s="1"/>
  <c r="U3702" i="1"/>
  <c r="R3702" i="1"/>
  <c r="Q3702" i="1"/>
  <c r="P3702" i="1"/>
  <c r="O3702" i="1"/>
  <c r="V3701" i="1"/>
  <c r="U3701" i="1"/>
  <c r="R3701" i="1"/>
  <c r="Q3701" i="1"/>
  <c r="P3701" i="1"/>
  <c r="O3701" i="1"/>
  <c r="V3700" i="1"/>
  <c r="W3700" i="1" s="1"/>
  <c r="U3700" i="1"/>
  <c r="R3700" i="1"/>
  <c r="Q3700" i="1"/>
  <c r="P3700" i="1"/>
  <c r="O3700" i="1"/>
  <c r="V3699" i="1"/>
  <c r="U3699" i="1"/>
  <c r="W3699" i="1" s="1"/>
  <c r="R3699" i="1"/>
  <c r="Q3699" i="1"/>
  <c r="P3699" i="1"/>
  <c r="O3699" i="1"/>
  <c r="V3698" i="1"/>
  <c r="U3698" i="1"/>
  <c r="R3698" i="1"/>
  <c r="Q3698" i="1"/>
  <c r="P3698" i="1"/>
  <c r="O3698" i="1"/>
  <c r="V3697" i="1"/>
  <c r="U3697" i="1"/>
  <c r="R3697" i="1"/>
  <c r="Q3697" i="1"/>
  <c r="P3697" i="1"/>
  <c r="O3697" i="1"/>
  <c r="V3696" i="1"/>
  <c r="U3696" i="1"/>
  <c r="R3696" i="1"/>
  <c r="Q3696" i="1"/>
  <c r="P3696" i="1"/>
  <c r="O3696" i="1"/>
  <c r="V3695" i="1"/>
  <c r="W3695" i="1" s="1"/>
  <c r="U3695" i="1"/>
  <c r="R3695" i="1"/>
  <c r="Q3695" i="1"/>
  <c r="P3695" i="1"/>
  <c r="O3695" i="1"/>
  <c r="V3694" i="1"/>
  <c r="U3694" i="1"/>
  <c r="R3694" i="1"/>
  <c r="Q3694" i="1"/>
  <c r="P3694" i="1"/>
  <c r="O3694" i="1"/>
  <c r="V3693" i="1"/>
  <c r="U3693" i="1"/>
  <c r="R3693" i="1"/>
  <c r="Q3693" i="1"/>
  <c r="P3693" i="1"/>
  <c r="O3693" i="1"/>
  <c r="V3692" i="1"/>
  <c r="U3692" i="1"/>
  <c r="R3692" i="1"/>
  <c r="Q3692" i="1"/>
  <c r="P3692" i="1"/>
  <c r="O3692" i="1"/>
  <c r="V3691" i="1"/>
  <c r="W3691" i="1" s="1"/>
  <c r="U3691" i="1"/>
  <c r="R3691" i="1"/>
  <c r="Q3691" i="1"/>
  <c r="P3691" i="1"/>
  <c r="O3691" i="1"/>
  <c r="V3690" i="1"/>
  <c r="U3690" i="1"/>
  <c r="W3690" i="1" s="1"/>
  <c r="R3690" i="1"/>
  <c r="Q3690" i="1"/>
  <c r="P3690" i="1"/>
  <c r="O3690" i="1"/>
  <c r="V3689" i="1"/>
  <c r="U3689" i="1"/>
  <c r="W3689" i="1" s="1"/>
  <c r="R3689" i="1"/>
  <c r="Q3689" i="1"/>
  <c r="P3689" i="1"/>
  <c r="O3689" i="1"/>
  <c r="V3688" i="1"/>
  <c r="U3688" i="1"/>
  <c r="R3688" i="1"/>
  <c r="Q3688" i="1"/>
  <c r="P3688" i="1"/>
  <c r="O3688" i="1"/>
  <c r="V3687" i="1"/>
  <c r="U3687" i="1"/>
  <c r="W3687" i="1" s="1"/>
  <c r="R3687" i="1"/>
  <c r="Q3687" i="1"/>
  <c r="P3687" i="1"/>
  <c r="O3687" i="1"/>
  <c r="V3686" i="1"/>
  <c r="W3686" i="1" s="1"/>
  <c r="U3686" i="1"/>
  <c r="R3686" i="1"/>
  <c r="Q3686" i="1"/>
  <c r="P3686" i="1"/>
  <c r="O3686" i="1"/>
  <c r="V3685" i="1"/>
  <c r="U3685" i="1"/>
  <c r="W3685" i="1" s="1"/>
  <c r="R3685" i="1"/>
  <c r="Q3685" i="1"/>
  <c r="P3685" i="1"/>
  <c r="O3685" i="1"/>
  <c r="W3684" i="1"/>
  <c r="V3684" i="1"/>
  <c r="U3684" i="1"/>
  <c r="R3684" i="1"/>
  <c r="Q3684" i="1"/>
  <c r="P3684" i="1"/>
  <c r="O3684" i="1"/>
  <c r="V3683" i="1"/>
  <c r="W3683" i="1" s="1"/>
  <c r="U3683" i="1"/>
  <c r="R3683" i="1"/>
  <c r="Q3683" i="1"/>
  <c r="P3683" i="1"/>
  <c r="O3683" i="1"/>
  <c r="V3682" i="1"/>
  <c r="U3682" i="1"/>
  <c r="R3682" i="1"/>
  <c r="Q3682" i="1"/>
  <c r="P3682" i="1"/>
  <c r="O3682" i="1"/>
  <c r="V3681" i="1"/>
  <c r="U3681" i="1"/>
  <c r="W3681" i="1" s="1"/>
  <c r="R3681" i="1"/>
  <c r="Q3681" i="1"/>
  <c r="P3681" i="1"/>
  <c r="O3681" i="1"/>
  <c r="V3680" i="1"/>
  <c r="U3680" i="1"/>
  <c r="W3680" i="1" s="1"/>
  <c r="R3680" i="1"/>
  <c r="Q3680" i="1"/>
  <c r="P3680" i="1"/>
  <c r="O3680" i="1"/>
  <c r="W3679" i="1"/>
  <c r="V3679" i="1"/>
  <c r="U3679" i="1"/>
  <c r="R3679" i="1"/>
  <c r="Q3679" i="1"/>
  <c r="P3679" i="1"/>
  <c r="O3679" i="1"/>
  <c r="V3678" i="1"/>
  <c r="U3678" i="1"/>
  <c r="R3678" i="1"/>
  <c r="Q3678" i="1"/>
  <c r="P3678" i="1"/>
  <c r="O3678" i="1"/>
  <c r="V3677" i="1"/>
  <c r="U3677" i="1"/>
  <c r="R3677" i="1"/>
  <c r="Q3677" i="1"/>
  <c r="P3677" i="1"/>
  <c r="O3677" i="1"/>
  <c r="V3676" i="1"/>
  <c r="U3676" i="1"/>
  <c r="W3676" i="1" s="1"/>
  <c r="R3676" i="1"/>
  <c r="Q3676" i="1"/>
  <c r="P3676" i="1"/>
  <c r="O3676" i="1"/>
  <c r="V3675" i="1"/>
  <c r="U3675" i="1"/>
  <c r="W3675" i="1" s="1"/>
  <c r="R3675" i="1"/>
  <c r="Q3675" i="1"/>
  <c r="P3675" i="1"/>
  <c r="O3675" i="1"/>
  <c r="V3674" i="1"/>
  <c r="U3674" i="1"/>
  <c r="R3674" i="1"/>
  <c r="Q3674" i="1"/>
  <c r="P3674" i="1"/>
  <c r="O3674" i="1"/>
  <c r="V3673" i="1"/>
  <c r="U3673" i="1"/>
  <c r="W3673" i="1" s="1"/>
  <c r="R3673" i="1"/>
  <c r="Q3673" i="1"/>
  <c r="P3673" i="1"/>
  <c r="O3673" i="1"/>
  <c r="V3672" i="1"/>
  <c r="U3672" i="1"/>
  <c r="R3672" i="1"/>
  <c r="Q3672" i="1"/>
  <c r="P3672" i="1"/>
  <c r="O3672" i="1"/>
  <c r="V3671" i="1"/>
  <c r="U3671" i="1"/>
  <c r="W3671" i="1" s="1"/>
  <c r="R3671" i="1"/>
  <c r="Q3671" i="1"/>
  <c r="P3671" i="1"/>
  <c r="O3671" i="1"/>
  <c r="V3670" i="1"/>
  <c r="U3670" i="1"/>
  <c r="R3670" i="1"/>
  <c r="Q3670" i="1"/>
  <c r="P3670" i="1"/>
  <c r="O3670" i="1"/>
  <c r="V3669" i="1"/>
  <c r="U3669" i="1"/>
  <c r="R3669" i="1"/>
  <c r="Q3669" i="1"/>
  <c r="P3669" i="1"/>
  <c r="O3669" i="1"/>
  <c r="V3668" i="1"/>
  <c r="U3668" i="1"/>
  <c r="W3668" i="1" s="1"/>
  <c r="R3668" i="1"/>
  <c r="Q3668" i="1"/>
  <c r="P3668" i="1"/>
  <c r="O3668" i="1"/>
  <c r="W3667" i="1"/>
  <c r="V3667" i="1"/>
  <c r="U3667" i="1"/>
  <c r="R3667" i="1"/>
  <c r="Q3667" i="1"/>
  <c r="P3667" i="1"/>
  <c r="O3667" i="1"/>
  <c r="V3666" i="1"/>
  <c r="U3666" i="1"/>
  <c r="R3666" i="1"/>
  <c r="Q3666" i="1"/>
  <c r="P3666" i="1"/>
  <c r="O3666" i="1"/>
  <c r="V3665" i="1"/>
  <c r="U3665" i="1"/>
  <c r="W3665" i="1" s="1"/>
  <c r="R3665" i="1"/>
  <c r="Q3665" i="1"/>
  <c r="P3665" i="1"/>
  <c r="O3665" i="1"/>
  <c r="V3664" i="1"/>
  <c r="U3664" i="1"/>
  <c r="R3664" i="1"/>
  <c r="Q3664" i="1"/>
  <c r="P3664" i="1"/>
  <c r="O3664" i="1"/>
  <c r="V3663" i="1"/>
  <c r="U3663" i="1"/>
  <c r="W3663" i="1" s="1"/>
  <c r="R3663" i="1"/>
  <c r="Q3663" i="1"/>
  <c r="P3663" i="1"/>
  <c r="O3663" i="1"/>
  <c r="V3662" i="1"/>
  <c r="W3662" i="1" s="1"/>
  <c r="U3662" i="1"/>
  <c r="R3662" i="1"/>
  <c r="Q3662" i="1"/>
  <c r="P3662" i="1"/>
  <c r="O3662" i="1"/>
  <c r="V3661" i="1"/>
  <c r="U3661" i="1"/>
  <c r="W3661" i="1" s="1"/>
  <c r="R3661" i="1"/>
  <c r="Q3661" i="1"/>
  <c r="P3661" i="1"/>
  <c r="O3661" i="1"/>
  <c r="W3660" i="1"/>
  <c r="V3660" i="1"/>
  <c r="U3660" i="1"/>
  <c r="R3660" i="1"/>
  <c r="Q3660" i="1"/>
  <c r="P3660" i="1"/>
  <c r="O3660" i="1"/>
  <c r="V3659" i="1"/>
  <c r="W3659" i="1" s="1"/>
  <c r="U3659" i="1"/>
  <c r="R3659" i="1"/>
  <c r="Q3659" i="1"/>
  <c r="P3659" i="1"/>
  <c r="O3659" i="1"/>
  <c r="V3658" i="1"/>
  <c r="U3658" i="1"/>
  <c r="R3658" i="1"/>
  <c r="Q3658" i="1"/>
  <c r="P3658" i="1"/>
  <c r="O3658" i="1"/>
  <c r="V3657" i="1"/>
  <c r="U3657" i="1"/>
  <c r="W3657" i="1" s="1"/>
  <c r="R3657" i="1"/>
  <c r="Q3657" i="1"/>
  <c r="P3657" i="1"/>
  <c r="O3657" i="1"/>
  <c r="V3656" i="1"/>
  <c r="U3656" i="1"/>
  <c r="W3656" i="1" s="1"/>
  <c r="R3656" i="1"/>
  <c r="Q3656" i="1"/>
  <c r="P3656" i="1"/>
  <c r="O3656" i="1"/>
  <c r="W3655" i="1"/>
  <c r="V3655" i="1"/>
  <c r="U3655" i="1"/>
  <c r="R3655" i="1"/>
  <c r="Q3655" i="1"/>
  <c r="P3655" i="1"/>
  <c r="O3655" i="1"/>
  <c r="V3654" i="1"/>
  <c r="U3654" i="1"/>
  <c r="R3654" i="1"/>
  <c r="Q3654" i="1"/>
  <c r="P3654" i="1"/>
  <c r="O3654" i="1"/>
  <c r="V3653" i="1"/>
  <c r="U3653" i="1"/>
  <c r="R3653" i="1"/>
  <c r="Q3653" i="1"/>
  <c r="P3653" i="1"/>
  <c r="O3653" i="1"/>
  <c r="V3652" i="1"/>
  <c r="U3652" i="1"/>
  <c r="W3652" i="1" s="1"/>
  <c r="R3652" i="1"/>
  <c r="Q3652" i="1"/>
  <c r="P3652" i="1"/>
  <c r="O3652" i="1"/>
  <c r="V3651" i="1"/>
  <c r="U3651" i="1"/>
  <c r="W3651" i="1" s="1"/>
  <c r="R3651" i="1"/>
  <c r="Q3651" i="1"/>
  <c r="P3651" i="1"/>
  <c r="O3651" i="1"/>
  <c r="V3650" i="1"/>
  <c r="W3650" i="1" s="1"/>
  <c r="U3650" i="1"/>
  <c r="R3650" i="1"/>
  <c r="Q3650" i="1"/>
  <c r="P3650" i="1"/>
  <c r="O3650" i="1"/>
  <c r="V3649" i="1"/>
  <c r="U3649" i="1"/>
  <c r="W3649" i="1" s="1"/>
  <c r="R3649" i="1"/>
  <c r="Q3649" i="1"/>
  <c r="P3649" i="1"/>
  <c r="O3649" i="1"/>
  <c r="V3648" i="1"/>
  <c r="U3648" i="1"/>
  <c r="R3648" i="1"/>
  <c r="Q3648" i="1"/>
  <c r="P3648" i="1"/>
  <c r="O3648" i="1"/>
  <c r="V3647" i="1"/>
  <c r="U3647" i="1"/>
  <c r="W3647" i="1" s="1"/>
  <c r="R3647" i="1"/>
  <c r="Q3647" i="1"/>
  <c r="P3647" i="1"/>
  <c r="O3647" i="1"/>
  <c r="V3646" i="1"/>
  <c r="U3646" i="1"/>
  <c r="R3646" i="1"/>
  <c r="Q3646" i="1"/>
  <c r="P3646" i="1"/>
  <c r="O3646" i="1"/>
  <c r="V3645" i="1"/>
  <c r="U3645" i="1"/>
  <c r="R3645" i="1"/>
  <c r="Q3645" i="1"/>
  <c r="P3645" i="1"/>
  <c r="O3645" i="1"/>
  <c r="V3644" i="1"/>
  <c r="U3644" i="1"/>
  <c r="W3644" i="1" s="1"/>
  <c r="R3644" i="1"/>
  <c r="Q3644" i="1"/>
  <c r="P3644" i="1"/>
  <c r="O3644" i="1"/>
  <c r="V3643" i="1"/>
  <c r="W3643" i="1" s="1"/>
  <c r="U3643" i="1"/>
  <c r="R3643" i="1"/>
  <c r="Q3643" i="1"/>
  <c r="P3643" i="1"/>
  <c r="O3643" i="1"/>
  <c r="V3642" i="1"/>
  <c r="U3642" i="1"/>
  <c r="W3642" i="1" s="1"/>
  <c r="R3642" i="1"/>
  <c r="Q3642" i="1"/>
  <c r="P3642" i="1"/>
  <c r="O3642" i="1"/>
  <c r="V3641" i="1"/>
  <c r="U3641" i="1"/>
  <c r="R3641" i="1"/>
  <c r="Q3641" i="1"/>
  <c r="P3641" i="1"/>
  <c r="O3641" i="1"/>
  <c r="V3640" i="1"/>
  <c r="U3640" i="1"/>
  <c r="W3640" i="1" s="1"/>
  <c r="R3640" i="1"/>
  <c r="Q3640" i="1"/>
  <c r="P3640" i="1"/>
  <c r="O3640" i="1"/>
  <c r="W3639" i="1"/>
  <c r="V3639" i="1"/>
  <c r="U3639" i="1"/>
  <c r="R3639" i="1"/>
  <c r="Q3639" i="1"/>
  <c r="P3639" i="1"/>
  <c r="O3639" i="1"/>
  <c r="V3638" i="1"/>
  <c r="U3638" i="1"/>
  <c r="R3638" i="1"/>
  <c r="Q3638" i="1"/>
  <c r="P3638" i="1"/>
  <c r="O3638" i="1"/>
  <c r="V3637" i="1"/>
  <c r="U3637" i="1"/>
  <c r="W3637" i="1" s="1"/>
  <c r="R3637" i="1"/>
  <c r="Q3637" i="1"/>
  <c r="P3637" i="1"/>
  <c r="O3637" i="1"/>
  <c r="W3636" i="1"/>
  <c r="V3636" i="1"/>
  <c r="U3636" i="1"/>
  <c r="R3636" i="1"/>
  <c r="Q3636" i="1"/>
  <c r="P3636" i="1"/>
  <c r="O3636" i="1"/>
  <c r="V3635" i="1"/>
  <c r="U3635" i="1"/>
  <c r="R3635" i="1"/>
  <c r="Q3635" i="1"/>
  <c r="P3635" i="1"/>
  <c r="O3635" i="1"/>
  <c r="V3634" i="1"/>
  <c r="W3634" i="1" s="1"/>
  <c r="U3634" i="1"/>
  <c r="R3634" i="1"/>
  <c r="Q3634" i="1"/>
  <c r="P3634" i="1"/>
  <c r="O3634" i="1"/>
  <c r="V3633" i="1"/>
  <c r="U3633" i="1"/>
  <c r="W3633" i="1" s="1"/>
  <c r="R3633" i="1"/>
  <c r="Q3633" i="1"/>
  <c r="P3633" i="1"/>
  <c r="O3633" i="1"/>
  <c r="V3632" i="1"/>
  <c r="U3632" i="1"/>
  <c r="W3632" i="1" s="1"/>
  <c r="R3632" i="1"/>
  <c r="Q3632" i="1"/>
  <c r="P3632" i="1"/>
  <c r="O3632" i="1"/>
  <c r="W3631" i="1"/>
  <c r="V3631" i="1"/>
  <c r="U3631" i="1"/>
  <c r="R3631" i="1"/>
  <c r="Q3631" i="1"/>
  <c r="P3631" i="1"/>
  <c r="O3631" i="1"/>
  <c r="V3630" i="1"/>
  <c r="U3630" i="1"/>
  <c r="R3630" i="1"/>
  <c r="Q3630" i="1"/>
  <c r="P3630" i="1"/>
  <c r="O3630" i="1"/>
  <c r="V3629" i="1"/>
  <c r="U3629" i="1"/>
  <c r="R3629" i="1"/>
  <c r="Q3629" i="1"/>
  <c r="P3629" i="1"/>
  <c r="O3629" i="1"/>
  <c r="V3628" i="1"/>
  <c r="U3628" i="1"/>
  <c r="W3628" i="1" s="1"/>
  <c r="R3628" i="1"/>
  <c r="Q3628" i="1"/>
  <c r="P3628" i="1"/>
  <c r="O3628" i="1"/>
  <c r="V3627" i="1"/>
  <c r="U3627" i="1"/>
  <c r="R3627" i="1"/>
  <c r="Q3627" i="1"/>
  <c r="P3627" i="1"/>
  <c r="O3627" i="1"/>
  <c r="V3626" i="1"/>
  <c r="U3626" i="1"/>
  <c r="R3626" i="1"/>
  <c r="Q3626" i="1"/>
  <c r="P3626" i="1"/>
  <c r="O3626" i="1"/>
  <c r="V3625" i="1"/>
  <c r="U3625" i="1"/>
  <c r="R3625" i="1"/>
  <c r="Q3625" i="1"/>
  <c r="P3625" i="1"/>
  <c r="O3625" i="1"/>
  <c r="V3624" i="1"/>
  <c r="U3624" i="1"/>
  <c r="W3624" i="1" s="1"/>
  <c r="R3624" i="1"/>
  <c r="Q3624" i="1"/>
  <c r="P3624" i="1"/>
  <c r="O3624" i="1"/>
  <c r="V3623" i="1"/>
  <c r="U3623" i="1"/>
  <c r="W3623" i="1" s="1"/>
  <c r="R3623" i="1"/>
  <c r="Q3623" i="1"/>
  <c r="P3623" i="1"/>
  <c r="O3623" i="1"/>
  <c r="V3622" i="1"/>
  <c r="W3622" i="1" s="1"/>
  <c r="U3622" i="1"/>
  <c r="R3622" i="1"/>
  <c r="Q3622" i="1"/>
  <c r="P3622" i="1"/>
  <c r="O3622" i="1"/>
  <c r="V3621" i="1"/>
  <c r="U3621" i="1"/>
  <c r="W3621" i="1" s="1"/>
  <c r="R3621" i="1"/>
  <c r="Q3621" i="1"/>
  <c r="P3621" i="1"/>
  <c r="O3621" i="1"/>
  <c r="W3620" i="1"/>
  <c r="V3620" i="1"/>
  <c r="U3620" i="1"/>
  <c r="R3620" i="1"/>
  <c r="Q3620" i="1"/>
  <c r="P3620" i="1"/>
  <c r="O3620" i="1"/>
  <c r="V3619" i="1"/>
  <c r="W3619" i="1" s="1"/>
  <c r="U3619" i="1"/>
  <c r="R3619" i="1"/>
  <c r="Q3619" i="1"/>
  <c r="P3619" i="1"/>
  <c r="O3619" i="1"/>
  <c r="V3618" i="1"/>
  <c r="U3618" i="1"/>
  <c r="R3618" i="1"/>
  <c r="Q3618" i="1"/>
  <c r="P3618" i="1"/>
  <c r="O3618" i="1"/>
  <c r="V3617" i="1"/>
  <c r="U3617" i="1"/>
  <c r="R3617" i="1"/>
  <c r="Q3617" i="1"/>
  <c r="P3617" i="1"/>
  <c r="O3617" i="1"/>
  <c r="V3616" i="1"/>
  <c r="U3616" i="1"/>
  <c r="W3616" i="1" s="1"/>
  <c r="R3616" i="1"/>
  <c r="Q3616" i="1"/>
  <c r="P3616" i="1"/>
  <c r="O3616" i="1"/>
  <c r="W3615" i="1"/>
  <c r="V3615" i="1"/>
  <c r="U3615" i="1"/>
  <c r="R3615" i="1"/>
  <c r="Q3615" i="1"/>
  <c r="P3615" i="1"/>
  <c r="O3615" i="1"/>
  <c r="V3614" i="1"/>
  <c r="U3614" i="1"/>
  <c r="R3614" i="1"/>
  <c r="Q3614" i="1"/>
  <c r="P3614" i="1"/>
  <c r="O3614" i="1"/>
  <c r="V3613" i="1"/>
  <c r="U3613" i="1"/>
  <c r="W3613" i="1" s="1"/>
  <c r="R3613" i="1"/>
  <c r="Q3613" i="1"/>
  <c r="P3613" i="1"/>
  <c r="O3613" i="1"/>
  <c r="W3612" i="1"/>
  <c r="V3612" i="1"/>
  <c r="U3612" i="1"/>
  <c r="R3612" i="1"/>
  <c r="Q3612" i="1"/>
  <c r="P3612" i="1"/>
  <c r="O3612" i="1"/>
  <c r="V3611" i="1"/>
  <c r="U3611" i="1"/>
  <c r="R3611" i="1"/>
  <c r="Q3611" i="1"/>
  <c r="P3611" i="1"/>
  <c r="O3611" i="1"/>
  <c r="V3610" i="1"/>
  <c r="U3610" i="1"/>
  <c r="R3610" i="1"/>
  <c r="Q3610" i="1"/>
  <c r="P3610" i="1"/>
  <c r="O3610" i="1"/>
  <c r="V3609" i="1"/>
  <c r="U3609" i="1"/>
  <c r="W3609" i="1" s="1"/>
  <c r="R3609" i="1"/>
  <c r="Q3609" i="1"/>
  <c r="P3609" i="1"/>
  <c r="O3609" i="1"/>
  <c r="V3608" i="1"/>
  <c r="U3608" i="1"/>
  <c r="R3608" i="1"/>
  <c r="Q3608" i="1"/>
  <c r="P3608" i="1"/>
  <c r="O3608" i="1"/>
  <c r="V3607" i="1"/>
  <c r="U3607" i="1"/>
  <c r="W3607" i="1" s="1"/>
  <c r="R3607" i="1"/>
  <c r="Q3607" i="1"/>
  <c r="P3607" i="1"/>
  <c r="O3607" i="1"/>
  <c r="V3606" i="1"/>
  <c r="W3606" i="1" s="1"/>
  <c r="U3606" i="1"/>
  <c r="R3606" i="1"/>
  <c r="Q3606" i="1"/>
  <c r="P3606" i="1"/>
  <c r="O3606" i="1"/>
  <c r="V3605" i="1"/>
  <c r="U3605" i="1"/>
  <c r="W3605" i="1" s="1"/>
  <c r="R3605" i="1"/>
  <c r="Q3605" i="1"/>
  <c r="P3605" i="1"/>
  <c r="O3605" i="1"/>
  <c r="V3604" i="1"/>
  <c r="U3604" i="1"/>
  <c r="W3604" i="1" s="1"/>
  <c r="R3604" i="1"/>
  <c r="Q3604" i="1"/>
  <c r="P3604" i="1"/>
  <c r="O3604" i="1"/>
  <c r="W3603" i="1"/>
  <c r="V3603" i="1"/>
  <c r="U3603" i="1"/>
  <c r="R3603" i="1"/>
  <c r="Q3603" i="1"/>
  <c r="P3603" i="1"/>
  <c r="O3603" i="1"/>
  <c r="V3602" i="1"/>
  <c r="W3602" i="1" s="1"/>
  <c r="U3602" i="1"/>
  <c r="R3602" i="1"/>
  <c r="Q3602" i="1"/>
  <c r="P3602" i="1"/>
  <c r="O3602" i="1"/>
  <c r="V3601" i="1"/>
  <c r="U3601" i="1"/>
  <c r="R3601" i="1"/>
  <c r="Q3601" i="1"/>
  <c r="P3601" i="1"/>
  <c r="O3601" i="1"/>
  <c r="V3600" i="1"/>
  <c r="U3600" i="1"/>
  <c r="W3600" i="1" s="1"/>
  <c r="R3600" i="1"/>
  <c r="Q3600" i="1"/>
  <c r="P3600" i="1"/>
  <c r="O3600" i="1"/>
  <c r="V3599" i="1"/>
  <c r="U3599" i="1"/>
  <c r="W3599" i="1" s="1"/>
  <c r="R3599" i="1"/>
  <c r="Q3599" i="1"/>
  <c r="P3599" i="1"/>
  <c r="O3599" i="1"/>
  <c r="V3598" i="1"/>
  <c r="W3598" i="1" s="1"/>
  <c r="U3598" i="1"/>
  <c r="R3598" i="1"/>
  <c r="Q3598" i="1"/>
  <c r="P3598" i="1"/>
  <c r="O3598" i="1"/>
  <c r="V3597" i="1"/>
  <c r="U3597" i="1"/>
  <c r="W3597" i="1" s="1"/>
  <c r="R3597" i="1"/>
  <c r="Q3597" i="1"/>
  <c r="P3597" i="1"/>
  <c r="O3597" i="1"/>
  <c r="W3596" i="1"/>
  <c r="V3596" i="1"/>
  <c r="U3596" i="1"/>
  <c r="R3596" i="1"/>
  <c r="Q3596" i="1"/>
  <c r="P3596" i="1"/>
  <c r="O3596" i="1"/>
  <c r="V3595" i="1"/>
  <c r="U3595" i="1"/>
  <c r="R3595" i="1"/>
  <c r="Q3595" i="1"/>
  <c r="P3595" i="1"/>
  <c r="O3595" i="1"/>
  <c r="V3594" i="1"/>
  <c r="U3594" i="1"/>
  <c r="W3594" i="1" s="1"/>
  <c r="R3594" i="1"/>
  <c r="Q3594" i="1"/>
  <c r="P3594" i="1"/>
  <c r="O3594" i="1"/>
  <c r="V3593" i="1"/>
  <c r="U3593" i="1"/>
  <c r="R3593" i="1"/>
  <c r="Q3593" i="1"/>
  <c r="P3593" i="1"/>
  <c r="O3593" i="1"/>
  <c r="V3592" i="1"/>
  <c r="U3592" i="1"/>
  <c r="R3592" i="1"/>
  <c r="Q3592" i="1"/>
  <c r="P3592" i="1"/>
  <c r="O3592" i="1"/>
  <c r="V3591" i="1"/>
  <c r="W3591" i="1" s="1"/>
  <c r="U3591" i="1"/>
  <c r="R3591" i="1"/>
  <c r="Q3591" i="1"/>
  <c r="P3591" i="1"/>
  <c r="O3591" i="1"/>
  <c r="V3590" i="1"/>
  <c r="U3590" i="1"/>
  <c r="R3590" i="1"/>
  <c r="Q3590" i="1"/>
  <c r="P3590" i="1"/>
  <c r="O3590" i="1"/>
  <c r="V3589" i="1"/>
  <c r="U3589" i="1"/>
  <c r="R3589" i="1"/>
  <c r="Q3589" i="1"/>
  <c r="P3589" i="1"/>
  <c r="O3589" i="1"/>
  <c r="V3588" i="1"/>
  <c r="U3588" i="1"/>
  <c r="R3588" i="1"/>
  <c r="Q3588" i="1"/>
  <c r="P3588" i="1"/>
  <c r="O3588" i="1"/>
  <c r="V3587" i="1"/>
  <c r="U3587" i="1"/>
  <c r="W3587" i="1" s="1"/>
  <c r="R3587" i="1"/>
  <c r="Q3587" i="1"/>
  <c r="P3587" i="1"/>
  <c r="O3587" i="1"/>
  <c r="V3586" i="1"/>
  <c r="W3586" i="1" s="1"/>
  <c r="U3586" i="1"/>
  <c r="R3586" i="1"/>
  <c r="Q3586" i="1"/>
  <c r="P3586" i="1"/>
  <c r="O3586" i="1"/>
  <c r="V3585" i="1"/>
  <c r="U3585" i="1"/>
  <c r="W3585" i="1" s="1"/>
  <c r="R3585" i="1"/>
  <c r="Q3585" i="1"/>
  <c r="P3585" i="1"/>
  <c r="O3585" i="1"/>
  <c r="V3584" i="1"/>
  <c r="U3584" i="1"/>
  <c r="R3584" i="1"/>
  <c r="Q3584" i="1"/>
  <c r="P3584" i="1"/>
  <c r="O3584" i="1"/>
  <c r="V3583" i="1"/>
  <c r="U3583" i="1"/>
  <c r="R3583" i="1"/>
  <c r="Q3583" i="1"/>
  <c r="P3583" i="1"/>
  <c r="O3583" i="1"/>
  <c r="V3582" i="1"/>
  <c r="W3582" i="1" s="1"/>
  <c r="U3582" i="1"/>
  <c r="R3582" i="1"/>
  <c r="Q3582" i="1"/>
  <c r="P3582" i="1"/>
  <c r="O3582" i="1"/>
  <c r="V3581" i="1"/>
  <c r="U3581" i="1"/>
  <c r="W3581" i="1" s="1"/>
  <c r="R3581" i="1"/>
  <c r="Q3581" i="1"/>
  <c r="P3581" i="1"/>
  <c r="O3581" i="1"/>
  <c r="V3580" i="1"/>
  <c r="U3580" i="1"/>
  <c r="W3580" i="1" s="1"/>
  <c r="R3580" i="1"/>
  <c r="Q3580" i="1"/>
  <c r="P3580" i="1"/>
  <c r="O3580" i="1"/>
  <c r="V3579" i="1"/>
  <c r="W3579" i="1" s="1"/>
  <c r="U3579" i="1"/>
  <c r="R3579" i="1"/>
  <c r="Q3579" i="1"/>
  <c r="P3579" i="1"/>
  <c r="O3579" i="1"/>
  <c r="V3578" i="1"/>
  <c r="U3578" i="1"/>
  <c r="W3578" i="1" s="1"/>
  <c r="R3578" i="1"/>
  <c r="Q3578" i="1"/>
  <c r="P3578" i="1"/>
  <c r="O3578" i="1"/>
  <c r="V3577" i="1"/>
  <c r="U3577" i="1"/>
  <c r="R3577" i="1"/>
  <c r="Q3577" i="1"/>
  <c r="P3577" i="1"/>
  <c r="O3577" i="1"/>
  <c r="V3576" i="1"/>
  <c r="U3576" i="1"/>
  <c r="W3576" i="1" s="1"/>
  <c r="R3576" i="1"/>
  <c r="Q3576" i="1"/>
  <c r="P3576" i="1"/>
  <c r="O3576" i="1"/>
  <c r="W3575" i="1"/>
  <c r="V3575" i="1"/>
  <c r="U3575" i="1"/>
  <c r="R3575" i="1"/>
  <c r="Q3575" i="1"/>
  <c r="P3575" i="1"/>
  <c r="O3575" i="1"/>
  <c r="V3574" i="1"/>
  <c r="W3574" i="1" s="1"/>
  <c r="U3574" i="1"/>
  <c r="R3574" i="1"/>
  <c r="Q3574" i="1"/>
  <c r="P3574" i="1"/>
  <c r="O3574" i="1"/>
  <c r="V3573" i="1"/>
  <c r="U3573" i="1"/>
  <c r="R3573" i="1"/>
  <c r="Q3573" i="1"/>
  <c r="P3573" i="1"/>
  <c r="O3573" i="1"/>
  <c r="V3572" i="1"/>
  <c r="W3572" i="1" s="1"/>
  <c r="U3572" i="1"/>
  <c r="R3572" i="1"/>
  <c r="Q3572" i="1"/>
  <c r="P3572" i="1"/>
  <c r="O3572" i="1"/>
  <c r="V3571" i="1"/>
  <c r="U3571" i="1"/>
  <c r="W3571" i="1" s="1"/>
  <c r="R3571" i="1"/>
  <c r="Q3571" i="1"/>
  <c r="P3571" i="1"/>
  <c r="O3571" i="1"/>
  <c r="V3570" i="1"/>
  <c r="U3570" i="1"/>
  <c r="R3570" i="1"/>
  <c r="Q3570" i="1"/>
  <c r="P3570" i="1"/>
  <c r="O3570" i="1"/>
  <c r="V3569" i="1"/>
  <c r="U3569" i="1"/>
  <c r="R3569" i="1"/>
  <c r="Q3569" i="1"/>
  <c r="P3569" i="1"/>
  <c r="O3569" i="1"/>
  <c r="V3568" i="1"/>
  <c r="U3568" i="1"/>
  <c r="R3568" i="1"/>
  <c r="Q3568" i="1"/>
  <c r="P3568" i="1"/>
  <c r="O3568" i="1"/>
  <c r="V3567" i="1"/>
  <c r="W3567" i="1" s="1"/>
  <c r="U3567" i="1"/>
  <c r="R3567" i="1"/>
  <c r="Q3567" i="1"/>
  <c r="P3567" i="1"/>
  <c r="O3567" i="1"/>
  <c r="V3566" i="1"/>
  <c r="U3566" i="1"/>
  <c r="R3566" i="1"/>
  <c r="Q3566" i="1"/>
  <c r="P3566" i="1"/>
  <c r="O3566" i="1"/>
  <c r="V3565" i="1"/>
  <c r="U3565" i="1"/>
  <c r="R3565" i="1"/>
  <c r="Q3565" i="1"/>
  <c r="P3565" i="1"/>
  <c r="O3565" i="1"/>
  <c r="V3564" i="1"/>
  <c r="U3564" i="1"/>
  <c r="W3564" i="1" s="1"/>
  <c r="R3564" i="1"/>
  <c r="Q3564" i="1"/>
  <c r="P3564" i="1"/>
  <c r="O3564" i="1"/>
  <c r="V3563" i="1"/>
  <c r="W3563" i="1" s="1"/>
  <c r="U3563" i="1"/>
  <c r="R3563" i="1"/>
  <c r="Q3563" i="1"/>
  <c r="P3563" i="1"/>
  <c r="O3563" i="1"/>
  <c r="V3562" i="1"/>
  <c r="U3562" i="1"/>
  <c r="W3562" i="1" s="1"/>
  <c r="R3562" i="1"/>
  <c r="Q3562" i="1"/>
  <c r="P3562" i="1"/>
  <c r="O3562" i="1"/>
  <c r="V3561" i="1"/>
  <c r="U3561" i="1"/>
  <c r="W3561" i="1" s="1"/>
  <c r="R3561" i="1"/>
  <c r="Q3561" i="1"/>
  <c r="P3561" i="1"/>
  <c r="O3561" i="1"/>
  <c r="V3560" i="1"/>
  <c r="U3560" i="1"/>
  <c r="R3560" i="1"/>
  <c r="Q3560" i="1"/>
  <c r="P3560" i="1"/>
  <c r="O3560" i="1"/>
  <c r="V3559" i="1"/>
  <c r="U3559" i="1"/>
  <c r="W3559" i="1" s="1"/>
  <c r="R3559" i="1"/>
  <c r="Q3559" i="1"/>
  <c r="P3559" i="1"/>
  <c r="O3559" i="1"/>
  <c r="V3558" i="1"/>
  <c r="W3558" i="1" s="1"/>
  <c r="U3558" i="1"/>
  <c r="R3558" i="1"/>
  <c r="Q3558" i="1"/>
  <c r="P3558" i="1"/>
  <c r="O3558" i="1"/>
  <c r="V3557" i="1"/>
  <c r="U3557" i="1"/>
  <c r="W3557" i="1" s="1"/>
  <c r="R3557" i="1"/>
  <c r="Q3557" i="1"/>
  <c r="P3557" i="1"/>
  <c r="O3557" i="1"/>
  <c r="W3556" i="1"/>
  <c r="V3556" i="1"/>
  <c r="U3556" i="1"/>
  <c r="R3556" i="1"/>
  <c r="Q3556" i="1"/>
  <c r="P3556" i="1"/>
  <c r="O3556" i="1"/>
  <c r="W3555" i="1"/>
  <c r="V3555" i="1"/>
  <c r="U3555" i="1"/>
  <c r="R3555" i="1"/>
  <c r="Q3555" i="1"/>
  <c r="P3555" i="1"/>
  <c r="O3555" i="1"/>
  <c r="V3554" i="1"/>
  <c r="U3554" i="1"/>
  <c r="R3554" i="1"/>
  <c r="Q3554" i="1"/>
  <c r="P3554" i="1"/>
  <c r="O3554" i="1"/>
  <c r="V3553" i="1"/>
  <c r="U3553" i="1"/>
  <c r="R3553" i="1"/>
  <c r="Q3553" i="1"/>
  <c r="P3553" i="1"/>
  <c r="O3553" i="1"/>
  <c r="V3552" i="1"/>
  <c r="U3552" i="1"/>
  <c r="W3552" i="1" s="1"/>
  <c r="R3552" i="1"/>
  <c r="Q3552" i="1"/>
  <c r="P3552" i="1"/>
  <c r="O3552" i="1"/>
  <c r="W3551" i="1"/>
  <c r="V3551" i="1"/>
  <c r="U3551" i="1"/>
  <c r="R3551" i="1"/>
  <c r="Q3551" i="1"/>
  <c r="P3551" i="1"/>
  <c r="O3551" i="1"/>
  <c r="V3550" i="1"/>
  <c r="W3550" i="1" s="1"/>
  <c r="U3550" i="1"/>
  <c r="R3550" i="1"/>
  <c r="Q3550" i="1"/>
  <c r="P3550" i="1"/>
  <c r="O3550" i="1"/>
  <c r="V3549" i="1"/>
  <c r="U3549" i="1"/>
  <c r="R3549" i="1"/>
  <c r="Q3549" i="1"/>
  <c r="P3549" i="1"/>
  <c r="O3549" i="1"/>
  <c r="V3548" i="1"/>
  <c r="W3548" i="1" s="1"/>
  <c r="U3548" i="1"/>
  <c r="R3548" i="1"/>
  <c r="Q3548" i="1"/>
  <c r="P3548" i="1"/>
  <c r="O3548" i="1"/>
  <c r="V3547" i="1"/>
  <c r="U3547" i="1"/>
  <c r="R3547" i="1"/>
  <c r="Q3547" i="1"/>
  <c r="P3547" i="1"/>
  <c r="O3547" i="1"/>
  <c r="V3546" i="1"/>
  <c r="U3546" i="1"/>
  <c r="R3546" i="1"/>
  <c r="Q3546" i="1"/>
  <c r="P3546" i="1"/>
  <c r="O3546" i="1"/>
  <c r="V3545" i="1"/>
  <c r="U3545" i="1"/>
  <c r="W3545" i="1" s="1"/>
  <c r="R3545" i="1"/>
  <c r="Q3545" i="1"/>
  <c r="P3545" i="1"/>
  <c r="O3545" i="1"/>
  <c r="V3544" i="1"/>
  <c r="U3544" i="1"/>
  <c r="R3544" i="1"/>
  <c r="Q3544" i="1"/>
  <c r="P3544" i="1"/>
  <c r="O3544" i="1"/>
  <c r="V3543" i="1"/>
  <c r="U3543" i="1"/>
  <c r="W3543" i="1" s="1"/>
  <c r="R3543" i="1"/>
  <c r="Q3543" i="1"/>
  <c r="P3543" i="1"/>
  <c r="O3543" i="1"/>
  <c r="V3542" i="1"/>
  <c r="U3542" i="1"/>
  <c r="R3542" i="1"/>
  <c r="Q3542" i="1"/>
  <c r="P3542" i="1"/>
  <c r="O3542" i="1"/>
  <c r="V3541" i="1"/>
  <c r="U3541" i="1"/>
  <c r="R3541" i="1"/>
  <c r="Q3541" i="1"/>
  <c r="P3541" i="1"/>
  <c r="O3541" i="1"/>
  <c r="V3540" i="1"/>
  <c r="U3540" i="1"/>
  <c r="W3540" i="1" s="1"/>
  <c r="R3540" i="1"/>
  <c r="Q3540" i="1"/>
  <c r="P3540" i="1"/>
  <c r="O3540" i="1"/>
  <c r="W3539" i="1"/>
  <c r="V3539" i="1"/>
  <c r="U3539" i="1"/>
  <c r="R3539" i="1"/>
  <c r="Q3539" i="1"/>
  <c r="P3539" i="1"/>
  <c r="O3539" i="1"/>
  <c r="V3538" i="1"/>
  <c r="U3538" i="1"/>
  <c r="R3538" i="1"/>
  <c r="Q3538" i="1"/>
  <c r="P3538" i="1"/>
  <c r="O3538" i="1"/>
  <c r="V3537" i="1"/>
  <c r="U3537" i="1"/>
  <c r="W3537" i="1" s="1"/>
  <c r="R3537" i="1"/>
  <c r="Q3537" i="1"/>
  <c r="P3537" i="1"/>
  <c r="O3537" i="1"/>
  <c r="V3536" i="1"/>
  <c r="U3536" i="1"/>
  <c r="R3536" i="1"/>
  <c r="Q3536" i="1"/>
  <c r="P3536" i="1"/>
  <c r="O3536" i="1"/>
  <c r="V3535" i="1"/>
  <c r="U3535" i="1"/>
  <c r="W3535" i="1" s="1"/>
  <c r="R3535" i="1"/>
  <c r="Q3535" i="1"/>
  <c r="P3535" i="1"/>
  <c r="O3535" i="1"/>
  <c r="V3534" i="1"/>
  <c r="W3534" i="1" s="1"/>
  <c r="U3534" i="1"/>
  <c r="R3534" i="1"/>
  <c r="Q3534" i="1"/>
  <c r="P3534" i="1"/>
  <c r="O3534" i="1"/>
  <c r="V3533" i="1"/>
  <c r="U3533" i="1"/>
  <c r="W3533" i="1" s="1"/>
  <c r="R3533" i="1"/>
  <c r="Q3533" i="1"/>
  <c r="P3533" i="1"/>
  <c r="O3533" i="1"/>
  <c r="W3532" i="1"/>
  <c r="V3532" i="1"/>
  <c r="U3532" i="1"/>
  <c r="R3532" i="1"/>
  <c r="Q3532" i="1"/>
  <c r="P3532" i="1"/>
  <c r="O3532" i="1"/>
  <c r="V3531" i="1"/>
  <c r="W3531" i="1" s="1"/>
  <c r="U3531" i="1"/>
  <c r="R3531" i="1"/>
  <c r="Q3531" i="1"/>
  <c r="P3531" i="1"/>
  <c r="O3531" i="1"/>
  <c r="V3530" i="1"/>
  <c r="U3530" i="1"/>
  <c r="R3530" i="1"/>
  <c r="Q3530" i="1"/>
  <c r="P3530" i="1"/>
  <c r="O3530" i="1"/>
  <c r="V3529" i="1"/>
  <c r="U3529" i="1"/>
  <c r="W3529" i="1" s="1"/>
  <c r="R3529" i="1"/>
  <c r="Q3529" i="1"/>
  <c r="P3529" i="1"/>
  <c r="O3529" i="1"/>
  <c r="V3528" i="1"/>
  <c r="U3528" i="1"/>
  <c r="W3528" i="1" s="1"/>
  <c r="R3528" i="1"/>
  <c r="Q3528" i="1"/>
  <c r="P3528" i="1"/>
  <c r="O3528" i="1"/>
  <c r="W3527" i="1"/>
  <c r="V3527" i="1"/>
  <c r="U3527" i="1"/>
  <c r="R3527" i="1"/>
  <c r="Q3527" i="1"/>
  <c r="P3527" i="1"/>
  <c r="O3527" i="1"/>
  <c r="V3526" i="1"/>
  <c r="U3526" i="1"/>
  <c r="R3526" i="1"/>
  <c r="Q3526" i="1"/>
  <c r="P3526" i="1"/>
  <c r="O3526" i="1"/>
  <c r="V3525" i="1"/>
  <c r="U3525" i="1"/>
  <c r="R3525" i="1"/>
  <c r="Q3525" i="1"/>
  <c r="P3525" i="1"/>
  <c r="O3525" i="1"/>
  <c r="V3524" i="1"/>
  <c r="U3524" i="1"/>
  <c r="W3524" i="1" s="1"/>
  <c r="R3524" i="1"/>
  <c r="Q3524" i="1"/>
  <c r="P3524" i="1"/>
  <c r="O3524" i="1"/>
  <c r="V3523" i="1"/>
  <c r="U3523" i="1"/>
  <c r="W3523" i="1" s="1"/>
  <c r="R3523" i="1"/>
  <c r="Q3523" i="1"/>
  <c r="P3523" i="1"/>
  <c r="O3523" i="1"/>
  <c r="V3522" i="1"/>
  <c r="W3522" i="1" s="1"/>
  <c r="U3522" i="1"/>
  <c r="R3522" i="1"/>
  <c r="Q3522" i="1"/>
  <c r="P3522" i="1"/>
  <c r="O3522" i="1"/>
  <c r="V3521" i="1"/>
  <c r="U3521" i="1"/>
  <c r="W3521" i="1" s="1"/>
  <c r="R3521" i="1"/>
  <c r="Q3521" i="1"/>
  <c r="P3521" i="1"/>
  <c r="O3521" i="1"/>
  <c r="V3520" i="1"/>
  <c r="U3520" i="1"/>
  <c r="R3520" i="1"/>
  <c r="Q3520" i="1"/>
  <c r="P3520" i="1"/>
  <c r="O3520" i="1"/>
  <c r="V3519" i="1"/>
  <c r="U3519" i="1"/>
  <c r="W3519" i="1" s="1"/>
  <c r="R3519" i="1"/>
  <c r="Q3519" i="1"/>
  <c r="P3519" i="1"/>
  <c r="O3519" i="1"/>
  <c r="V3518" i="1"/>
  <c r="U3518" i="1"/>
  <c r="R3518" i="1"/>
  <c r="Q3518" i="1"/>
  <c r="P3518" i="1"/>
  <c r="O3518" i="1"/>
  <c r="V3517" i="1"/>
  <c r="U3517" i="1"/>
  <c r="R3517" i="1"/>
  <c r="Q3517" i="1"/>
  <c r="P3517" i="1"/>
  <c r="O3517" i="1"/>
  <c r="V3516" i="1"/>
  <c r="U3516" i="1"/>
  <c r="W3516" i="1" s="1"/>
  <c r="R3516" i="1"/>
  <c r="Q3516" i="1"/>
  <c r="P3516" i="1"/>
  <c r="O3516" i="1"/>
  <c r="V3515" i="1"/>
  <c r="W3515" i="1" s="1"/>
  <c r="U3515" i="1"/>
  <c r="R3515" i="1"/>
  <c r="Q3515" i="1"/>
  <c r="P3515" i="1"/>
  <c r="O3515" i="1"/>
  <c r="V3514" i="1"/>
  <c r="U3514" i="1"/>
  <c r="W3514" i="1" s="1"/>
  <c r="R3514" i="1"/>
  <c r="Q3514" i="1"/>
  <c r="P3514" i="1"/>
  <c r="O3514" i="1"/>
  <c r="V3513" i="1"/>
  <c r="U3513" i="1"/>
  <c r="R3513" i="1"/>
  <c r="Q3513" i="1"/>
  <c r="P3513" i="1"/>
  <c r="O3513" i="1"/>
  <c r="V3512" i="1"/>
  <c r="U3512" i="1"/>
  <c r="W3512" i="1" s="1"/>
  <c r="R3512" i="1"/>
  <c r="Q3512" i="1"/>
  <c r="P3512" i="1"/>
  <c r="O3512" i="1"/>
  <c r="W3511" i="1"/>
  <c r="V3511" i="1"/>
  <c r="U3511" i="1"/>
  <c r="R3511" i="1"/>
  <c r="Q3511" i="1"/>
  <c r="P3511" i="1"/>
  <c r="O3511" i="1"/>
  <c r="V3510" i="1"/>
  <c r="U3510" i="1"/>
  <c r="W3510" i="1" s="1"/>
  <c r="R3510" i="1"/>
  <c r="Q3510" i="1"/>
  <c r="P3510" i="1"/>
  <c r="O3510" i="1"/>
  <c r="V3509" i="1"/>
  <c r="U3509" i="1"/>
  <c r="W3509" i="1" s="1"/>
  <c r="R3509" i="1"/>
  <c r="Q3509" i="1"/>
  <c r="P3509" i="1"/>
  <c r="O3509" i="1"/>
  <c r="W3508" i="1"/>
  <c r="V3508" i="1"/>
  <c r="U3508" i="1"/>
  <c r="R3508" i="1"/>
  <c r="Q3508" i="1"/>
  <c r="P3508" i="1"/>
  <c r="O3508" i="1"/>
  <c r="V3507" i="1"/>
  <c r="U3507" i="1"/>
  <c r="W3507" i="1" s="1"/>
  <c r="R3507" i="1"/>
  <c r="Q3507" i="1"/>
  <c r="P3507" i="1"/>
  <c r="O3507" i="1"/>
  <c r="V3506" i="1"/>
  <c r="W3506" i="1" s="1"/>
  <c r="U3506" i="1"/>
  <c r="R3506" i="1"/>
  <c r="Q3506" i="1"/>
  <c r="P3506" i="1"/>
  <c r="O3506" i="1"/>
  <c r="V3505" i="1"/>
  <c r="U3505" i="1"/>
  <c r="W3505" i="1" s="1"/>
  <c r="R3505" i="1"/>
  <c r="Q3505" i="1"/>
  <c r="P3505" i="1"/>
  <c r="O3505" i="1"/>
  <c r="V3504" i="1"/>
  <c r="U3504" i="1"/>
  <c r="W3504" i="1" s="1"/>
  <c r="R3504" i="1"/>
  <c r="Q3504" i="1"/>
  <c r="P3504" i="1"/>
  <c r="O3504" i="1"/>
  <c r="W3503" i="1"/>
  <c r="V3503" i="1"/>
  <c r="U3503" i="1"/>
  <c r="R3503" i="1"/>
  <c r="Q3503" i="1"/>
  <c r="P3503" i="1"/>
  <c r="O3503" i="1"/>
  <c r="V3502" i="1"/>
  <c r="U3502" i="1"/>
  <c r="W3502" i="1" s="1"/>
  <c r="R3502" i="1"/>
  <c r="Q3502" i="1"/>
  <c r="P3502" i="1"/>
  <c r="O3502" i="1"/>
  <c r="V3501" i="1"/>
  <c r="U3501" i="1"/>
  <c r="R3501" i="1"/>
  <c r="Q3501" i="1"/>
  <c r="P3501" i="1"/>
  <c r="O3501" i="1"/>
  <c r="V3500" i="1"/>
  <c r="U3500" i="1"/>
  <c r="W3500" i="1" s="1"/>
  <c r="R3500" i="1"/>
  <c r="Q3500" i="1"/>
  <c r="P3500" i="1"/>
  <c r="O3500" i="1"/>
  <c r="V3499" i="1"/>
  <c r="U3499" i="1"/>
  <c r="R3499" i="1"/>
  <c r="Q3499" i="1"/>
  <c r="P3499" i="1"/>
  <c r="O3499" i="1"/>
  <c r="V3498" i="1"/>
  <c r="U3498" i="1"/>
  <c r="R3498" i="1"/>
  <c r="Q3498" i="1"/>
  <c r="P3498" i="1"/>
  <c r="O3498" i="1"/>
  <c r="V3497" i="1"/>
  <c r="U3497" i="1"/>
  <c r="R3497" i="1"/>
  <c r="Q3497" i="1"/>
  <c r="P3497" i="1"/>
  <c r="O3497" i="1"/>
  <c r="V3496" i="1"/>
  <c r="U3496" i="1"/>
  <c r="W3496" i="1" s="1"/>
  <c r="R3496" i="1"/>
  <c r="Q3496" i="1"/>
  <c r="P3496" i="1"/>
  <c r="O3496" i="1"/>
  <c r="V3495" i="1"/>
  <c r="U3495" i="1"/>
  <c r="W3495" i="1" s="1"/>
  <c r="R3495" i="1"/>
  <c r="Q3495" i="1"/>
  <c r="P3495" i="1"/>
  <c r="O3495" i="1"/>
  <c r="V3494" i="1"/>
  <c r="U3494" i="1"/>
  <c r="R3494" i="1"/>
  <c r="Q3494" i="1"/>
  <c r="P3494" i="1"/>
  <c r="O3494" i="1"/>
  <c r="V3493" i="1"/>
  <c r="U3493" i="1"/>
  <c r="W3493" i="1" s="1"/>
  <c r="R3493" i="1"/>
  <c r="Q3493" i="1"/>
  <c r="P3493" i="1"/>
  <c r="O3493" i="1"/>
  <c r="W3492" i="1"/>
  <c r="V3492" i="1"/>
  <c r="U3492" i="1"/>
  <c r="R3492" i="1"/>
  <c r="Q3492" i="1"/>
  <c r="P3492" i="1"/>
  <c r="O3492" i="1"/>
  <c r="V3491" i="1"/>
  <c r="W3491" i="1" s="1"/>
  <c r="U3491" i="1"/>
  <c r="R3491" i="1"/>
  <c r="Q3491" i="1"/>
  <c r="P3491" i="1"/>
  <c r="O3491" i="1"/>
  <c r="V3490" i="1"/>
  <c r="U3490" i="1"/>
  <c r="R3490" i="1"/>
  <c r="Q3490" i="1"/>
  <c r="P3490" i="1"/>
  <c r="O3490" i="1"/>
  <c r="V3489" i="1"/>
  <c r="U3489" i="1"/>
  <c r="R3489" i="1"/>
  <c r="Q3489" i="1"/>
  <c r="P3489" i="1"/>
  <c r="O3489" i="1"/>
  <c r="V3488" i="1"/>
  <c r="U3488" i="1"/>
  <c r="W3488" i="1" s="1"/>
  <c r="R3488" i="1"/>
  <c r="Q3488" i="1"/>
  <c r="P3488" i="1"/>
  <c r="O3488" i="1"/>
  <c r="W3487" i="1"/>
  <c r="V3487" i="1"/>
  <c r="U3487" i="1"/>
  <c r="R3487" i="1"/>
  <c r="Q3487" i="1"/>
  <c r="P3487" i="1"/>
  <c r="O3487" i="1"/>
  <c r="V3486" i="1"/>
  <c r="U3486" i="1"/>
  <c r="W3486" i="1" s="1"/>
  <c r="R3486" i="1"/>
  <c r="Q3486" i="1"/>
  <c r="P3486" i="1"/>
  <c r="O3486" i="1"/>
  <c r="V3485" i="1"/>
  <c r="U3485" i="1"/>
  <c r="W3485" i="1" s="1"/>
  <c r="R3485" i="1"/>
  <c r="Q3485" i="1"/>
  <c r="P3485" i="1"/>
  <c r="O3485" i="1"/>
  <c r="W3484" i="1"/>
  <c r="V3484" i="1"/>
  <c r="U3484" i="1"/>
  <c r="R3484" i="1"/>
  <c r="Q3484" i="1"/>
  <c r="P3484" i="1"/>
  <c r="O3484" i="1"/>
  <c r="V3483" i="1"/>
  <c r="U3483" i="1"/>
  <c r="R3483" i="1"/>
  <c r="Q3483" i="1"/>
  <c r="P3483" i="1"/>
  <c r="O3483" i="1"/>
  <c r="V3482" i="1"/>
  <c r="U3482" i="1"/>
  <c r="R3482" i="1"/>
  <c r="Q3482" i="1"/>
  <c r="P3482" i="1"/>
  <c r="O3482" i="1"/>
  <c r="V3481" i="1"/>
  <c r="U3481" i="1"/>
  <c r="W3481" i="1" s="1"/>
  <c r="R3481" i="1"/>
  <c r="Q3481" i="1"/>
  <c r="P3481" i="1"/>
  <c r="O3481" i="1"/>
  <c r="V3480" i="1"/>
  <c r="U3480" i="1"/>
  <c r="R3480" i="1"/>
  <c r="Q3480" i="1"/>
  <c r="P3480" i="1"/>
  <c r="O3480" i="1"/>
  <c r="V3479" i="1"/>
  <c r="U3479" i="1"/>
  <c r="W3479" i="1" s="1"/>
  <c r="R3479" i="1"/>
  <c r="Q3479" i="1"/>
  <c r="P3479" i="1"/>
  <c r="O3479" i="1"/>
  <c r="V3478" i="1"/>
  <c r="U3478" i="1"/>
  <c r="R3478" i="1"/>
  <c r="Q3478" i="1"/>
  <c r="P3478" i="1"/>
  <c r="O3478" i="1"/>
  <c r="V3477" i="1"/>
  <c r="U3477" i="1"/>
  <c r="R3477" i="1"/>
  <c r="Q3477" i="1"/>
  <c r="P3477" i="1"/>
  <c r="O3477" i="1"/>
  <c r="V3476" i="1"/>
  <c r="U3476" i="1"/>
  <c r="W3476" i="1" s="1"/>
  <c r="R3476" i="1"/>
  <c r="Q3476" i="1"/>
  <c r="P3476" i="1"/>
  <c r="O3476" i="1"/>
  <c r="W3475" i="1"/>
  <c r="V3475" i="1"/>
  <c r="U3475" i="1"/>
  <c r="R3475" i="1"/>
  <c r="Q3475" i="1"/>
  <c r="P3475" i="1"/>
  <c r="O3475" i="1"/>
  <c r="V3474" i="1"/>
  <c r="U3474" i="1"/>
  <c r="R3474" i="1"/>
  <c r="Q3474" i="1"/>
  <c r="P3474" i="1"/>
  <c r="O3474" i="1"/>
  <c r="V3473" i="1"/>
  <c r="U3473" i="1"/>
  <c r="R3473" i="1"/>
  <c r="Q3473" i="1"/>
  <c r="P3473" i="1"/>
  <c r="O3473" i="1"/>
  <c r="V3472" i="1"/>
  <c r="U3472" i="1"/>
  <c r="W3472" i="1" s="1"/>
  <c r="R3472" i="1"/>
  <c r="Q3472" i="1"/>
  <c r="P3472" i="1"/>
  <c r="O3472" i="1"/>
  <c r="V3471" i="1"/>
  <c r="U3471" i="1"/>
  <c r="W3471" i="1" s="1"/>
  <c r="R3471" i="1"/>
  <c r="Q3471" i="1"/>
  <c r="P3471" i="1"/>
  <c r="O3471" i="1"/>
  <c r="V3470" i="1"/>
  <c r="U3470" i="1"/>
  <c r="R3470" i="1"/>
  <c r="Q3470" i="1"/>
  <c r="P3470" i="1"/>
  <c r="O3470" i="1"/>
  <c r="V3469" i="1"/>
  <c r="U3469" i="1"/>
  <c r="W3469" i="1" s="1"/>
  <c r="R3469" i="1"/>
  <c r="Q3469" i="1"/>
  <c r="P3469" i="1"/>
  <c r="O3469" i="1"/>
  <c r="W3468" i="1"/>
  <c r="V3468" i="1"/>
  <c r="U3468" i="1"/>
  <c r="R3468" i="1"/>
  <c r="Q3468" i="1"/>
  <c r="P3468" i="1"/>
  <c r="O3468" i="1"/>
  <c r="V3467" i="1"/>
  <c r="W3467" i="1" s="1"/>
  <c r="U3467" i="1"/>
  <c r="R3467" i="1"/>
  <c r="Q3467" i="1"/>
  <c r="P3467" i="1"/>
  <c r="O3467" i="1"/>
  <c r="V3466" i="1"/>
  <c r="U3466" i="1"/>
  <c r="W3466" i="1" s="1"/>
  <c r="R3466" i="1"/>
  <c r="Q3466" i="1"/>
  <c r="P3466" i="1"/>
  <c r="O3466" i="1"/>
  <c r="V3465" i="1"/>
  <c r="U3465" i="1"/>
  <c r="W3465" i="1" s="1"/>
  <c r="R3465" i="1"/>
  <c r="Q3465" i="1"/>
  <c r="P3465" i="1"/>
  <c r="O3465" i="1"/>
  <c r="V3464" i="1"/>
  <c r="U3464" i="1"/>
  <c r="R3464" i="1"/>
  <c r="Q3464" i="1"/>
  <c r="P3464" i="1"/>
  <c r="O3464" i="1"/>
  <c r="W3463" i="1"/>
  <c r="V3463" i="1"/>
  <c r="U3463" i="1"/>
  <c r="R3463" i="1"/>
  <c r="Q3463" i="1"/>
  <c r="P3463" i="1"/>
  <c r="O3463" i="1"/>
  <c r="V3462" i="1"/>
  <c r="U3462" i="1"/>
  <c r="R3462" i="1"/>
  <c r="Q3462" i="1"/>
  <c r="P3462" i="1"/>
  <c r="O3462" i="1"/>
  <c r="V3461" i="1"/>
  <c r="U3461" i="1"/>
  <c r="R3461" i="1"/>
  <c r="Q3461" i="1"/>
  <c r="P3461" i="1"/>
  <c r="O3461" i="1"/>
  <c r="V3460" i="1"/>
  <c r="U3460" i="1"/>
  <c r="W3460" i="1" s="1"/>
  <c r="R3460" i="1"/>
  <c r="Q3460" i="1"/>
  <c r="P3460" i="1"/>
  <c r="O3460" i="1"/>
  <c r="V3459" i="1"/>
  <c r="U3459" i="1"/>
  <c r="W3459" i="1" s="1"/>
  <c r="R3459" i="1"/>
  <c r="Q3459" i="1"/>
  <c r="P3459" i="1"/>
  <c r="O3459" i="1"/>
  <c r="V3458" i="1"/>
  <c r="U3458" i="1"/>
  <c r="R3458" i="1"/>
  <c r="Q3458" i="1"/>
  <c r="P3458" i="1"/>
  <c r="O3458" i="1"/>
  <c r="V3457" i="1"/>
  <c r="U3457" i="1"/>
  <c r="W3457" i="1" s="1"/>
  <c r="R3457" i="1"/>
  <c r="Q3457" i="1"/>
  <c r="P3457" i="1"/>
  <c r="O3457" i="1"/>
  <c r="V3456" i="1"/>
  <c r="U3456" i="1"/>
  <c r="R3456" i="1"/>
  <c r="Q3456" i="1"/>
  <c r="P3456" i="1"/>
  <c r="O3456" i="1"/>
  <c r="V3455" i="1"/>
  <c r="U3455" i="1"/>
  <c r="W3455" i="1" s="1"/>
  <c r="R3455" i="1"/>
  <c r="Q3455" i="1"/>
  <c r="P3455" i="1"/>
  <c r="O3455" i="1"/>
  <c r="V3454" i="1"/>
  <c r="U3454" i="1"/>
  <c r="R3454" i="1"/>
  <c r="Q3454" i="1"/>
  <c r="P3454" i="1"/>
  <c r="O3454" i="1"/>
  <c r="V3453" i="1"/>
  <c r="U3453" i="1"/>
  <c r="R3453" i="1"/>
  <c r="Q3453" i="1"/>
  <c r="P3453" i="1"/>
  <c r="O3453" i="1"/>
  <c r="V3452" i="1"/>
  <c r="U3452" i="1"/>
  <c r="W3452" i="1" s="1"/>
  <c r="R3452" i="1"/>
  <c r="Q3452" i="1"/>
  <c r="P3452" i="1"/>
  <c r="O3452" i="1"/>
  <c r="V3451" i="1"/>
  <c r="W3451" i="1" s="1"/>
  <c r="U3451" i="1"/>
  <c r="R3451" i="1"/>
  <c r="Q3451" i="1"/>
  <c r="P3451" i="1"/>
  <c r="O3451" i="1"/>
  <c r="V3450" i="1"/>
  <c r="U3450" i="1"/>
  <c r="W3450" i="1" s="1"/>
  <c r="R3450" i="1"/>
  <c r="Q3450" i="1"/>
  <c r="P3450" i="1"/>
  <c r="O3450" i="1"/>
  <c r="V3449" i="1"/>
  <c r="U3449" i="1"/>
  <c r="R3449" i="1"/>
  <c r="Q3449" i="1"/>
  <c r="P3449" i="1"/>
  <c r="O3449" i="1"/>
  <c r="V3448" i="1"/>
  <c r="U3448" i="1"/>
  <c r="W3448" i="1" s="1"/>
  <c r="R3448" i="1"/>
  <c r="Q3448" i="1"/>
  <c r="P3448" i="1"/>
  <c r="O3448" i="1"/>
  <c r="W3447" i="1"/>
  <c r="V3447" i="1"/>
  <c r="U3447" i="1"/>
  <c r="R3447" i="1"/>
  <c r="Q3447" i="1"/>
  <c r="P3447" i="1"/>
  <c r="O3447" i="1"/>
  <c r="V3446" i="1"/>
  <c r="U3446" i="1"/>
  <c r="R3446" i="1"/>
  <c r="Q3446" i="1"/>
  <c r="P3446" i="1"/>
  <c r="O3446" i="1"/>
  <c r="V3445" i="1"/>
  <c r="U3445" i="1"/>
  <c r="R3445" i="1"/>
  <c r="Q3445" i="1"/>
  <c r="P3445" i="1"/>
  <c r="O3445" i="1"/>
  <c r="V3444" i="1"/>
  <c r="W3444" i="1" s="1"/>
  <c r="U3444" i="1"/>
  <c r="R3444" i="1"/>
  <c r="Q3444" i="1"/>
  <c r="P3444" i="1"/>
  <c r="O3444" i="1"/>
  <c r="V3443" i="1"/>
  <c r="U3443" i="1"/>
  <c r="W3443" i="1" s="1"/>
  <c r="R3443" i="1"/>
  <c r="Q3443" i="1"/>
  <c r="P3443" i="1"/>
  <c r="O3443" i="1"/>
  <c r="V3442" i="1"/>
  <c r="U3442" i="1"/>
  <c r="W3442" i="1" s="1"/>
  <c r="R3442" i="1"/>
  <c r="Q3442" i="1"/>
  <c r="P3442" i="1"/>
  <c r="O3442" i="1"/>
  <c r="V3441" i="1"/>
  <c r="U3441" i="1"/>
  <c r="R3441" i="1"/>
  <c r="Q3441" i="1"/>
  <c r="P3441" i="1"/>
  <c r="O3441" i="1"/>
  <c r="V3440" i="1"/>
  <c r="W3440" i="1" s="1"/>
  <c r="U3440" i="1"/>
  <c r="R3440" i="1"/>
  <c r="Q3440" i="1"/>
  <c r="P3440" i="1"/>
  <c r="O3440" i="1"/>
  <c r="V3439" i="1"/>
  <c r="U3439" i="1"/>
  <c r="W3439" i="1" s="1"/>
  <c r="R3439" i="1"/>
  <c r="Q3439" i="1"/>
  <c r="P3439" i="1"/>
  <c r="O3439" i="1"/>
  <c r="V3438" i="1"/>
  <c r="U3438" i="1"/>
  <c r="W3438" i="1" s="1"/>
  <c r="R3438" i="1"/>
  <c r="Q3438" i="1"/>
  <c r="P3438" i="1"/>
  <c r="O3438" i="1"/>
  <c r="W3437" i="1"/>
  <c r="V3437" i="1"/>
  <c r="U3437" i="1"/>
  <c r="R3437" i="1"/>
  <c r="Q3437" i="1"/>
  <c r="P3437" i="1"/>
  <c r="O3437" i="1"/>
  <c r="V3436" i="1"/>
  <c r="U3436" i="1"/>
  <c r="W3436" i="1" s="1"/>
  <c r="R3436" i="1"/>
  <c r="Q3436" i="1"/>
  <c r="P3436" i="1"/>
  <c r="O3436" i="1"/>
  <c r="V3435" i="1"/>
  <c r="U3435" i="1"/>
  <c r="R3435" i="1"/>
  <c r="Q3435" i="1"/>
  <c r="P3435" i="1"/>
  <c r="O3435" i="1"/>
  <c r="V3434" i="1"/>
  <c r="U3434" i="1"/>
  <c r="W3434" i="1" s="1"/>
  <c r="R3434" i="1"/>
  <c r="Q3434" i="1"/>
  <c r="P3434" i="1"/>
  <c r="O3434" i="1"/>
  <c r="V3433" i="1"/>
  <c r="U3433" i="1"/>
  <c r="W3433" i="1" s="1"/>
  <c r="R3433" i="1"/>
  <c r="Q3433" i="1"/>
  <c r="P3433" i="1"/>
  <c r="O3433" i="1"/>
  <c r="V3432" i="1"/>
  <c r="W3432" i="1" s="1"/>
  <c r="U3432" i="1"/>
  <c r="R3432" i="1"/>
  <c r="Q3432" i="1"/>
  <c r="P3432" i="1"/>
  <c r="O3432" i="1"/>
  <c r="V3431" i="1"/>
  <c r="U3431" i="1"/>
  <c r="W3431" i="1" s="1"/>
  <c r="R3431" i="1"/>
  <c r="Q3431" i="1"/>
  <c r="P3431" i="1"/>
  <c r="O3431" i="1"/>
  <c r="V3430" i="1"/>
  <c r="U3430" i="1"/>
  <c r="W3430" i="1" s="1"/>
  <c r="R3430" i="1"/>
  <c r="Q3430" i="1"/>
  <c r="P3430" i="1"/>
  <c r="O3430" i="1"/>
  <c r="V3429" i="1"/>
  <c r="W3429" i="1" s="1"/>
  <c r="U3429" i="1"/>
  <c r="R3429" i="1"/>
  <c r="Q3429" i="1"/>
  <c r="P3429" i="1"/>
  <c r="O3429" i="1"/>
  <c r="V3428" i="1"/>
  <c r="U3428" i="1"/>
  <c r="R3428" i="1"/>
  <c r="Q3428" i="1"/>
  <c r="P3428" i="1"/>
  <c r="O3428" i="1"/>
  <c r="V3427" i="1"/>
  <c r="U3427" i="1"/>
  <c r="R3427" i="1"/>
  <c r="Q3427" i="1"/>
  <c r="P3427" i="1"/>
  <c r="O3427" i="1"/>
  <c r="V3426" i="1"/>
  <c r="U3426" i="1"/>
  <c r="W3426" i="1" s="1"/>
  <c r="R3426" i="1"/>
  <c r="Q3426" i="1"/>
  <c r="P3426" i="1"/>
  <c r="O3426" i="1"/>
  <c r="W3425" i="1"/>
  <c r="V3425" i="1"/>
  <c r="U3425" i="1"/>
  <c r="R3425" i="1"/>
  <c r="Q3425" i="1"/>
  <c r="P3425" i="1"/>
  <c r="O3425" i="1"/>
  <c r="V3424" i="1"/>
  <c r="U3424" i="1"/>
  <c r="R3424" i="1"/>
  <c r="Q3424" i="1"/>
  <c r="P3424" i="1"/>
  <c r="O3424" i="1"/>
  <c r="V3423" i="1"/>
  <c r="U3423" i="1"/>
  <c r="W3423" i="1" s="1"/>
  <c r="R3423" i="1"/>
  <c r="Q3423" i="1"/>
  <c r="P3423" i="1"/>
  <c r="O3423" i="1"/>
  <c r="V3422" i="1"/>
  <c r="U3422" i="1"/>
  <c r="R3422" i="1"/>
  <c r="Q3422" i="1"/>
  <c r="P3422" i="1"/>
  <c r="O3422" i="1"/>
  <c r="V3421" i="1"/>
  <c r="U3421" i="1"/>
  <c r="W3421" i="1" s="1"/>
  <c r="R3421" i="1"/>
  <c r="Q3421" i="1"/>
  <c r="P3421" i="1"/>
  <c r="O3421" i="1"/>
  <c r="W3420" i="1"/>
  <c r="V3420" i="1"/>
  <c r="U3420" i="1"/>
  <c r="R3420" i="1"/>
  <c r="Q3420" i="1"/>
  <c r="P3420" i="1"/>
  <c r="O3420" i="1"/>
  <c r="V3419" i="1"/>
  <c r="U3419" i="1"/>
  <c r="R3419" i="1"/>
  <c r="Q3419" i="1"/>
  <c r="P3419" i="1"/>
  <c r="O3419" i="1"/>
  <c r="V3418" i="1"/>
  <c r="U3418" i="1"/>
  <c r="W3418" i="1" s="1"/>
  <c r="R3418" i="1"/>
  <c r="Q3418" i="1"/>
  <c r="P3418" i="1"/>
  <c r="O3418" i="1"/>
  <c r="W3417" i="1"/>
  <c r="V3417" i="1"/>
  <c r="U3417" i="1"/>
  <c r="R3417" i="1"/>
  <c r="Q3417" i="1"/>
  <c r="P3417" i="1"/>
  <c r="O3417" i="1"/>
  <c r="V3416" i="1"/>
  <c r="U3416" i="1"/>
  <c r="R3416" i="1"/>
  <c r="Q3416" i="1"/>
  <c r="P3416" i="1"/>
  <c r="O3416" i="1"/>
  <c r="V3415" i="1"/>
  <c r="U3415" i="1"/>
  <c r="R3415" i="1"/>
  <c r="Q3415" i="1"/>
  <c r="P3415" i="1"/>
  <c r="O3415" i="1"/>
  <c r="V3414" i="1"/>
  <c r="U3414" i="1"/>
  <c r="R3414" i="1"/>
  <c r="Q3414" i="1"/>
  <c r="P3414" i="1"/>
  <c r="O3414" i="1"/>
  <c r="V3413" i="1"/>
  <c r="U3413" i="1"/>
  <c r="W3413" i="1" s="1"/>
  <c r="R3413" i="1"/>
  <c r="Q3413" i="1"/>
  <c r="P3413" i="1"/>
  <c r="O3413" i="1"/>
  <c r="W3412" i="1"/>
  <c r="V3412" i="1"/>
  <c r="U3412" i="1"/>
  <c r="R3412" i="1"/>
  <c r="Q3412" i="1"/>
  <c r="P3412" i="1"/>
  <c r="O3412" i="1"/>
  <c r="V3411" i="1"/>
  <c r="U3411" i="1"/>
  <c r="R3411" i="1"/>
  <c r="Q3411" i="1"/>
  <c r="P3411" i="1"/>
  <c r="O3411" i="1"/>
  <c r="V3410" i="1"/>
  <c r="U3410" i="1"/>
  <c r="R3410" i="1"/>
  <c r="Q3410" i="1"/>
  <c r="P3410" i="1"/>
  <c r="O3410" i="1"/>
  <c r="V3409" i="1"/>
  <c r="U3409" i="1"/>
  <c r="W3409" i="1" s="1"/>
  <c r="R3409" i="1"/>
  <c r="Q3409" i="1"/>
  <c r="P3409" i="1"/>
  <c r="O3409" i="1"/>
  <c r="V3408" i="1"/>
  <c r="U3408" i="1"/>
  <c r="R3408" i="1"/>
  <c r="Q3408" i="1"/>
  <c r="P3408" i="1"/>
  <c r="O3408" i="1"/>
  <c r="V3407" i="1"/>
  <c r="U3407" i="1"/>
  <c r="R3407" i="1"/>
  <c r="Q3407" i="1"/>
  <c r="P3407" i="1"/>
  <c r="O3407" i="1"/>
  <c r="V3406" i="1"/>
  <c r="U3406" i="1"/>
  <c r="W3406" i="1" s="1"/>
  <c r="R3406" i="1"/>
  <c r="Q3406" i="1"/>
  <c r="P3406" i="1"/>
  <c r="O3406" i="1"/>
  <c r="V3405" i="1"/>
  <c r="W3405" i="1" s="1"/>
  <c r="U3405" i="1"/>
  <c r="R3405" i="1"/>
  <c r="Q3405" i="1"/>
  <c r="P3405" i="1"/>
  <c r="O3405" i="1"/>
  <c r="V3404" i="1"/>
  <c r="U3404" i="1"/>
  <c r="W3404" i="1" s="1"/>
  <c r="R3404" i="1"/>
  <c r="Q3404" i="1"/>
  <c r="P3404" i="1"/>
  <c r="O3404" i="1"/>
  <c r="V3403" i="1"/>
  <c r="U3403" i="1"/>
  <c r="W3403" i="1" s="1"/>
  <c r="R3403" i="1"/>
  <c r="Q3403" i="1"/>
  <c r="P3403" i="1"/>
  <c r="O3403" i="1"/>
  <c r="V3402" i="1"/>
  <c r="U3402" i="1"/>
  <c r="R3402" i="1"/>
  <c r="Q3402" i="1"/>
  <c r="P3402" i="1"/>
  <c r="O3402" i="1"/>
  <c r="V3401" i="1"/>
  <c r="U3401" i="1"/>
  <c r="W3401" i="1" s="1"/>
  <c r="R3401" i="1"/>
  <c r="Q3401" i="1"/>
  <c r="P3401" i="1"/>
  <c r="O3401" i="1"/>
  <c r="V3400" i="1"/>
  <c r="W3400" i="1" s="1"/>
  <c r="U3400" i="1"/>
  <c r="R3400" i="1"/>
  <c r="Q3400" i="1"/>
  <c r="P3400" i="1"/>
  <c r="O3400" i="1"/>
  <c r="V3399" i="1"/>
  <c r="U3399" i="1"/>
  <c r="R3399" i="1"/>
  <c r="Q3399" i="1"/>
  <c r="P3399" i="1"/>
  <c r="O3399" i="1"/>
  <c r="V3398" i="1"/>
  <c r="U3398" i="1"/>
  <c r="W3398" i="1" s="1"/>
  <c r="R3398" i="1"/>
  <c r="Q3398" i="1"/>
  <c r="P3398" i="1"/>
  <c r="O3398" i="1"/>
  <c r="V3397" i="1"/>
  <c r="W3397" i="1" s="1"/>
  <c r="U3397" i="1"/>
  <c r="R3397" i="1"/>
  <c r="Q3397" i="1"/>
  <c r="P3397" i="1"/>
  <c r="O3397" i="1"/>
  <c r="V3396" i="1"/>
  <c r="U3396" i="1"/>
  <c r="W3396" i="1" s="1"/>
  <c r="R3396" i="1"/>
  <c r="Q3396" i="1"/>
  <c r="P3396" i="1"/>
  <c r="O3396" i="1"/>
  <c r="V3395" i="1"/>
  <c r="U3395" i="1"/>
  <c r="R3395" i="1"/>
  <c r="Q3395" i="1"/>
  <c r="P3395" i="1"/>
  <c r="O3395" i="1"/>
  <c r="V3394" i="1"/>
  <c r="U3394" i="1"/>
  <c r="R3394" i="1"/>
  <c r="Q3394" i="1"/>
  <c r="P3394" i="1"/>
  <c r="O3394" i="1"/>
  <c r="V3393" i="1"/>
  <c r="U3393" i="1"/>
  <c r="W3393" i="1" s="1"/>
  <c r="R3393" i="1"/>
  <c r="Q3393" i="1"/>
  <c r="P3393" i="1"/>
  <c r="O3393" i="1"/>
  <c r="V3392" i="1"/>
  <c r="W3392" i="1" s="1"/>
  <c r="U3392" i="1"/>
  <c r="R3392" i="1"/>
  <c r="Q3392" i="1"/>
  <c r="P3392" i="1"/>
  <c r="O3392" i="1"/>
  <c r="V3391" i="1"/>
  <c r="U3391" i="1"/>
  <c r="W3391" i="1" s="1"/>
  <c r="R3391" i="1"/>
  <c r="Q3391" i="1"/>
  <c r="P3391" i="1"/>
  <c r="O3391" i="1"/>
  <c r="V3390" i="1"/>
  <c r="U3390" i="1"/>
  <c r="W3390" i="1" s="1"/>
  <c r="R3390" i="1"/>
  <c r="Q3390" i="1"/>
  <c r="P3390" i="1"/>
  <c r="O3390" i="1"/>
  <c r="V3389" i="1"/>
  <c r="W3389" i="1" s="1"/>
  <c r="U3389" i="1"/>
  <c r="R3389" i="1"/>
  <c r="Q3389" i="1"/>
  <c r="P3389" i="1"/>
  <c r="O3389" i="1"/>
  <c r="V3388" i="1"/>
  <c r="U3388" i="1"/>
  <c r="W3388" i="1" s="1"/>
  <c r="R3388" i="1"/>
  <c r="Q3388" i="1"/>
  <c r="P3388" i="1"/>
  <c r="O3388" i="1"/>
  <c r="V3387" i="1"/>
  <c r="U3387" i="1"/>
  <c r="R3387" i="1"/>
  <c r="Q3387" i="1"/>
  <c r="P3387" i="1"/>
  <c r="O3387" i="1"/>
  <c r="V3386" i="1"/>
  <c r="U3386" i="1"/>
  <c r="W3386" i="1" s="1"/>
  <c r="R3386" i="1"/>
  <c r="Q3386" i="1"/>
  <c r="P3386" i="1"/>
  <c r="O3386" i="1"/>
  <c r="V3385" i="1"/>
  <c r="W3385" i="1" s="1"/>
  <c r="U3385" i="1"/>
  <c r="R3385" i="1"/>
  <c r="Q3385" i="1"/>
  <c r="P3385" i="1"/>
  <c r="O3385" i="1"/>
  <c r="V3384" i="1"/>
  <c r="W3384" i="1" s="1"/>
  <c r="U3384" i="1"/>
  <c r="R3384" i="1"/>
  <c r="Q3384" i="1"/>
  <c r="P3384" i="1"/>
  <c r="O3384" i="1"/>
  <c r="V3383" i="1"/>
  <c r="U3383" i="1"/>
  <c r="W3383" i="1" s="1"/>
  <c r="R3383" i="1"/>
  <c r="Q3383" i="1"/>
  <c r="P3383" i="1"/>
  <c r="O3383" i="1"/>
  <c r="V3382" i="1"/>
  <c r="U3382" i="1"/>
  <c r="W3382" i="1" s="1"/>
  <c r="R3382" i="1"/>
  <c r="Q3382" i="1"/>
  <c r="P3382" i="1"/>
  <c r="O3382" i="1"/>
  <c r="W3381" i="1"/>
  <c r="V3381" i="1"/>
  <c r="U3381" i="1"/>
  <c r="R3381" i="1"/>
  <c r="Q3381" i="1"/>
  <c r="P3381" i="1"/>
  <c r="O3381" i="1"/>
  <c r="V3380" i="1"/>
  <c r="W3380" i="1" s="1"/>
  <c r="U3380" i="1"/>
  <c r="R3380" i="1"/>
  <c r="Q3380" i="1"/>
  <c r="P3380" i="1"/>
  <c r="O3380" i="1"/>
  <c r="V3379" i="1"/>
  <c r="U3379" i="1"/>
  <c r="R3379" i="1"/>
  <c r="Q3379" i="1"/>
  <c r="P3379" i="1"/>
  <c r="O3379" i="1"/>
  <c r="V3378" i="1"/>
  <c r="U3378" i="1"/>
  <c r="W3378" i="1" s="1"/>
  <c r="R3378" i="1"/>
  <c r="Q3378" i="1"/>
  <c r="P3378" i="1"/>
  <c r="O3378" i="1"/>
  <c r="V3377" i="1"/>
  <c r="W3377" i="1" s="1"/>
  <c r="U3377" i="1"/>
  <c r="R3377" i="1"/>
  <c r="Q3377" i="1"/>
  <c r="P3377" i="1"/>
  <c r="O3377" i="1"/>
  <c r="V3376" i="1"/>
  <c r="U3376" i="1"/>
  <c r="R3376" i="1"/>
  <c r="Q3376" i="1"/>
  <c r="P3376" i="1"/>
  <c r="O3376" i="1"/>
  <c r="V3375" i="1"/>
  <c r="U3375" i="1"/>
  <c r="W3375" i="1" s="1"/>
  <c r="R3375" i="1"/>
  <c r="Q3375" i="1"/>
  <c r="P3375" i="1"/>
  <c r="O3375" i="1"/>
  <c r="V3374" i="1"/>
  <c r="U3374" i="1"/>
  <c r="W3374" i="1" s="1"/>
  <c r="R3374" i="1"/>
  <c r="Q3374" i="1"/>
  <c r="P3374" i="1"/>
  <c r="O3374" i="1"/>
  <c r="W3373" i="1"/>
  <c r="V3373" i="1"/>
  <c r="U3373" i="1"/>
  <c r="R3373" i="1"/>
  <c r="Q3373" i="1"/>
  <c r="P3373" i="1"/>
  <c r="O3373" i="1"/>
  <c r="V3372" i="1"/>
  <c r="W3372" i="1" s="1"/>
  <c r="U3372" i="1"/>
  <c r="R3372" i="1"/>
  <c r="Q3372" i="1"/>
  <c r="P3372" i="1"/>
  <c r="O3372" i="1"/>
  <c r="V3371" i="1"/>
  <c r="U3371" i="1"/>
  <c r="W3371" i="1" s="1"/>
  <c r="R3371" i="1"/>
  <c r="Q3371" i="1"/>
  <c r="P3371" i="1"/>
  <c r="O3371" i="1"/>
  <c r="V3370" i="1"/>
  <c r="U3370" i="1"/>
  <c r="W3370" i="1" s="1"/>
  <c r="R3370" i="1"/>
  <c r="Q3370" i="1"/>
  <c r="P3370" i="1"/>
  <c r="O3370" i="1"/>
  <c r="V3369" i="1"/>
  <c r="W3369" i="1" s="1"/>
  <c r="U3369" i="1"/>
  <c r="R3369" i="1"/>
  <c r="Q3369" i="1"/>
  <c r="P3369" i="1"/>
  <c r="O3369" i="1"/>
  <c r="V3368" i="1"/>
  <c r="U3368" i="1"/>
  <c r="R3368" i="1"/>
  <c r="Q3368" i="1"/>
  <c r="P3368" i="1"/>
  <c r="O3368" i="1"/>
  <c r="V3367" i="1"/>
  <c r="U3367" i="1"/>
  <c r="W3367" i="1" s="1"/>
  <c r="R3367" i="1"/>
  <c r="Q3367" i="1"/>
  <c r="P3367" i="1"/>
  <c r="O3367" i="1"/>
  <c r="V3366" i="1"/>
  <c r="U3366" i="1"/>
  <c r="R3366" i="1"/>
  <c r="Q3366" i="1"/>
  <c r="P3366" i="1"/>
  <c r="O3366" i="1"/>
  <c r="V3365" i="1"/>
  <c r="U3365" i="1"/>
  <c r="W3365" i="1" s="1"/>
  <c r="R3365" i="1"/>
  <c r="Q3365" i="1"/>
  <c r="P3365" i="1"/>
  <c r="O3365" i="1"/>
  <c r="V3364" i="1"/>
  <c r="W3364" i="1" s="1"/>
  <c r="U3364" i="1"/>
  <c r="R3364" i="1"/>
  <c r="Q3364" i="1"/>
  <c r="P3364" i="1"/>
  <c r="O3364" i="1"/>
  <c r="V3363" i="1"/>
  <c r="U3363" i="1"/>
  <c r="W3363" i="1" s="1"/>
  <c r="R3363" i="1"/>
  <c r="Q3363" i="1"/>
  <c r="P3363" i="1"/>
  <c r="O3363" i="1"/>
  <c r="V3362" i="1"/>
  <c r="U3362" i="1"/>
  <c r="W3362" i="1" s="1"/>
  <c r="R3362" i="1"/>
  <c r="Q3362" i="1"/>
  <c r="P3362" i="1"/>
  <c r="O3362" i="1"/>
  <c r="W3361" i="1"/>
  <c r="V3361" i="1"/>
  <c r="U3361" i="1"/>
  <c r="R3361" i="1"/>
  <c r="Q3361" i="1"/>
  <c r="P3361" i="1"/>
  <c r="O3361" i="1"/>
  <c r="V3360" i="1"/>
  <c r="U3360" i="1"/>
  <c r="R3360" i="1"/>
  <c r="Q3360" i="1"/>
  <c r="P3360" i="1"/>
  <c r="O3360" i="1"/>
  <c r="V3359" i="1"/>
  <c r="U3359" i="1"/>
  <c r="R3359" i="1"/>
  <c r="Q3359" i="1"/>
  <c r="P3359" i="1"/>
  <c r="O3359" i="1"/>
  <c r="V3358" i="1"/>
  <c r="U3358" i="1"/>
  <c r="R3358" i="1"/>
  <c r="Q3358" i="1"/>
  <c r="P3358" i="1"/>
  <c r="O3358" i="1"/>
  <c r="V3357" i="1"/>
  <c r="U3357" i="1"/>
  <c r="W3357" i="1" s="1"/>
  <c r="R3357" i="1"/>
  <c r="Q3357" i="1"/>
  <c r="P3357" i="1"/>
  <c r="O3357" i="1"/>
  <c r="W3356" i="1"/>
  <c r="V3356" i="1"/>
  <c r="U3356" i="1"/>
  <c r="R3356" i="1"/>
  <c r="Q3356" i="1"/>
  <c r="P3356" i="1"/>
  <c r="O3356" i="1"/>
  <c r="V3355" i="1"/>
  <c r="U3355" i="1"/>
  <c r="R3355" i="1"/>
  <c r="Q3355" i="1"/>
  <c r="P3355" i="1"/>
  <c r="O3355" i="1"/>
  <c r="V3354" i="1"/>
  <c r="U3354" i="1"/>
  <c r="R3354" i="1"/>
  <c r="Q3354" i="1"/>
  <c r="P3354" i="1"/>
  <c r="O3354" i="1"/>
  <c r="W3353" i="1"/>
  <c r="V3353" i="1"/>
  <c r="U3353" i="1"/>
  <c r="R3353" i="1"/>
  <c r="Q3353" i="1"/>
  <c r="P3353" i="1"/>
  <c r="O3353" i="1"/>
  <c r="V3352" i="1"/>
  <c r="U3352" i="1"/>
  <c r="R3352" i="1"/>
  <c r="Q3352" i="1"/>
  <c r="P3352" i="1"/>
  <c r="O3352" i="1"/>
  <c r="V3351" i="1"/>
  <c r="U3351" i="1"/>
  <c r="R3351" i="1"/>
  <c r="Q3351" i="1"/>
  <c r="P3351" i="1"/>
  <c r="O3351" i="1"/>
  <c r="V3350" i="1"/>
  <c r="U3350" i="1"/>
  <c r="R3350" i="1"/>
  <c r="Q3350" i="1"/>
  <c r="P3350" i="1"/>
  <c r="O3350" i="1"/>
  <c r="V3349" i="1"/>
  <c r="U3349" i="1"/>
  <c r="W3349" i="1" s="1"/>
  <c r="R3349" i="1"/>
  <c r="Q3349" i="1"/>
  <c r="P3349" i="1"/>
  <c r="O3349" i="1"/>
  <c r="W3348" i="1"/>
  <c r="V3348" i="1"/>
  <c r="U3348" i="1"/>
  <c r="R3348" i="1"/>
  <c r="Q3348" i="1"/>
  <c r="P3348" i="1"/>
  <c r="O3348" i="1"/>
  <c r="V3347" i="1"/>
  <c r="U3347" i="1"/>
  <c r="R3347" i="1"/>
  <c r="Q3347" i="1"/>
  <c r="P3347" i="1"/>
  <c r="O3347" i="1"/>
  <c r="V3346" i="1"/>
  <c r="U3346" i="1"/>
  <c r="R3346" i="1"/>
  <c r="Q3346" i="1"/>
  <c r="P3346" i="1"/>
  <c r="O3346" i="1"/>
  <c r="V3345" i="1"/>
  <c r="U3345" i="1"/>
  <c r="W3345" i="1" s="1"/>
  <c r="R3345" i="1"/>
  <c r="Q3345" i="1"/>
  <c r="P3345" i="1"/>
  <c r="O3345" i="1"/>
  <c r="V3344" i="1"/>
  <c r="U3344" i="1"/>
  <c r="R3344" i="1"/>
  <c r="Q3344" i="1"/>
  <c r="P3344" i="1"/>
  <c r="O3344" i="1"/>
  <c r="V3343" i="1"/>
  <c r="U3343" i="1"/>
  <c r="R3343" i="1"/>
  <c r="Q3343" i="1"/>
  <c r="P3343" i="1"/>
  <c r="O3343" i="1"/>
  <c r="V3342" i="1"/>
  <c r="U3342" i="1"/>
  <c r="W3342" i="1" s="1"/>
  <c r="R3342" i="1"/>
  <c r="Q3342" i="1"/>
  <c r="P3342" i="1"/>
  <c r="O3342" i="1"/>
  <c r="V3341" i="1"/>
  <c r="W3341" i="1" s="1"/>
  <c r="U3341" i="1"/>
  <c r="R3341" i="1"/>
  <c r="Q3341" i="1"/>
  <c r="P3341" i="1"/>
  <c r="O3341" i="1"/>
  <c r="V3340" i="1"/>
  <c r="U3340" i="1"/>
  <c r="W3340" i="1" s="1"/>
  <c r="R3340" i="1"/>
  <c r="Q3340" i="1"/>
  <c r="P3340" i="1"/>
  <c r="O3340" i="1"/>
  <c r="V3339" i="1"/>
  <c r="U3339" i="1"/>
  <c r="W3339" i="1" s="1"/>
  <c r="R3339" i="1"/>
  <c r="Q3339" i="1"/>
  <c r="P3339" i="1"/>
  <c r="O3339" i="1"/>
  <c r="V3338" i="1"/>
  <c r="U3338" i="1"/>
  <c r="R3338" i="1"/>
  <c r="Q3338" i="1"/>
  <c r="P3338" i="1"/>
  <c r="O3338" i="1"/>
  <c r="V3337" i="1"/>
  <c r="U3337" i="1"/>
  <c r="W3337" i="1" s="1"/>
  <c r="R3337" i="1"/>
  <c r="Q3337" i="1"/>
  <c r="P3337" i="1"/>
  <c r="O3337" i="1"/>
  <c r="V3336" i="1"/>
  <c r="W3336" i="1" s="1"/>
  <c r="U3336" i="1"/>
  <c r="R3336" i="1"/>
  <c r="Q3336" i="1"/>
  <c r="P3336" i="1"/>
  <c r="O3336" i="1"/>
  <c r="V3335" i="1"/>
  <c r="U3335" i="1"/>
  <c r="R3335" i="1"/>
  <c r="Q3335" i="1"/>
  <c r="P3335" i="1"/>
  <c r="O3335" i="1"/>
  <c r="V3334" i="1"/>
  <c r="U3334" i="1"/>
  <c r="W3334" i="1" s="1"/>
  <c r="R3334" i="1"/>
  <c r="Q3334" i="1"/>
  <c r="P3334" i="1"/>
  <c r="O3334" i="1"/>
  <c r="V3333" i="1"/>
  <c r="W3333" i="1" s="1"/>
  <c r="U3333" i="1"/>
  <c r="R3333" i="1"/>
  <c r="Q3333" i="1"/>
  <c r="P3333" i="1"/>
  <c r="O3333" i="1"/>
  <c r="V3332" i="1"/>
  <c r="U3332" i="1"/>
  <c r="W3332" i="1" s="1"/>
  <c r="R3332" i="1"/>
  <c r="Q3332" i="1"/>
  <c r="P3332" i="1"/>
  <c r="O3332" i="1"/>
  <c r="V3331" i="1"/>
  <c r="U3331" i="1"/>
  <c r="R3331" i="1"/>
  <c r="Q3331" i="1"/>
  <c r="P3331" i="1"/>
  <c r="O3331" i="1"/>
  <c r="V3330" i="1"/>
  <c r="U3330" i="1"/>
  <c r="R3330" i="1"/>
  <c r="Q3330" i="1"/>
  <c r="P3330" i="1"/>
  <c r="O3330" i="1"/>
  <c r="V3329" i="1"/>
  <c r="U3329" i="1"/>
  <c r="W3329" i="1" s="1"/>
  <c r="R3329" i="1"/>
  <c r="Q3329" i="1"/>
  <c r="P3329" i="1"/>
  <c r="O3329" i="1"/>
  <c r="V3328" i="1"/>
  <c r="W3328" i="1" s="1"/>
  <c r="U3328" i="1"/>
  <c r="R3328" i="1"/>
  <c r="Q3328" i="1"/>
  <c r="P3328" i="1"/>
  <c r="O3328" i="1"/>
  <c r="V3327" i="1"/>
  <c r="U3327" i="1"/>
  <c r="W3327" i="1" s="1"/>
  <c r="R3327" i="1"/>
  <c r="Q3327" i="1"/>
  <c r="P3327" i="1"/>
  <c r="O3327" i="1"/>
  <c r="V3326" i="1"/>
  <c r="U3326" i="1"/>
  <c r="W3326" i="1" s="1"/>
  <c r="R3326" i="1"/>
  <c r="Q3326" i="1"/>
  <c r="P3326" i="1"/>
  <c r="O3326" i="1"/>
  <c r="V3325" i="1"/>
  <c r="W3325" i="1" s="1"/>
  <c r="U3325" i="1"/>
  <c r="R3325" i="1"/>
  <c r="Q3325" i="1"/>
  <c r="P3325" i="1"/>
  <c r="O3325" i="1"/>
  <c r="V3324" i="1"/>
  <c r="U3324" i="1"/>
  <c r="W3324" i="1" s="1"/>
  <c r="R3324" i="1"/>
  <c r="Q3324" i="1"/>
  <c r="P3324" i="1"/>
  <c r="O3324" i="1"/>
  <c r="V3323" i="1"/>
  <c r="U3323" i="1"/>
  <c r="R3323" i="1"/>
  <c r="Q3323" i="1"/>
  <c r="P3323" i="1"/>
  <c r="O3323" i="1"/>
  <c r="V3322" i="1"/>
  <c r="U3322" i="1"/>
  <c r="W3322" i="1" s="1"/>
  <c r="R3322" i="1"/>
  <c r="Q3322" i="1"/>
  <c r="P3322" i="1"/>
  <c r="O3322" i="1"/>
  <c r="V3321" i="1"/>
  <c r="W3321" i="1" s="1"/>
  <c r="U3321" i="1"/>
  <c r="R3321" i="1"/>
  <c r="Q3321" i="1"/>
  <c r="P3321" i="1"/>
  <c r="O3321" i="1"/>
  <c r="V3320" i="1"/>
  <c r="W3320" i="1" s="1"/>
  <c r="U3320" i="1"/>
  <c r="R3320" i="1"/>
  <c r="Q3320" i="1"/>
  <c r="P3320" i="1"/>
  <c r="O3320" i="1"/>
  <c r="V3319" i="1"/>
  <c r="U3319" i="1"/>
  <c r="W3319" i="1" s="1"/>
  <c r="R3319" i="1"/>
  <c r="Q3319" i="1"/>
  <c r="P3319" i="1"/>
  <c r="O3319" i="1"/>
  <c r="V3318" i="1"/>
  <c r="U3318" i="1"/>
  <c r="W3318" i="1" s="1"/>
  <c r="R3318" i="1"/>
  <c r="Q3318" i="1"/>
  <c r="P3318" i="1"/>
  <c r="O3318" i="1"/>
  <c r="W3317" i="1"/>
  <c r="V3317" i="1"/>
  <c r="U3317" i="1"/>
  <c r="R3317" i="1"/>
  <c r="Q3317" i="1"/>
  <c r="P3317" i="1"/>
  <c r="O3317" i="1"/>
  <c r="V3316" i="1"/>
  <c r="W3316" i="1" s="1"/>
  <c r="U3316" i="1"/>
  <c r="R3316" i="1"/>
  <c r="Q3316" i="1"/>
  <c r="P3316" i="1"/>
  <c r="O3316" i="1"/>
  <c r="V3315" i="1"/>
  <c r="U3315" i="1"/>
  <c r="R3315" i="1"/>
  <c r="Q3315" i="1"/>
  <c r="P3315" i="1"/>
  <c r="O3315" i="1"/>
  <c r="V3314" i="1"/>
  <c r="U3314" i="1"/>
  <c r="W3314" i="1" s="1"/>
  <c r="R3314" i="1"/>
  <c r="Q3314" i="1"/>
  <c r="P3314" i="1"/>
  <c r="O3314" i="1"/>
  <c r="V3313" i="1"/>
  <c r="W3313" i="1" s="1"/>
  <c r="U3313" i="1"/>
  <c r="R3313" i="1"/>
  <c r="Q3313" i="1"/>
  <c r="P3313" i="1"/>
  <c r="O3313" i="1"/>
  <c r="V3312" i="1"/>
  <c r="U3312" i="1"/>
  <c r="R3312" i="1"/>
  <c r="Q3312" i="1"/>
  <c r="P3312" i="1"/>
  <c r="O3312" i="1"/>
  <c r="V3311" i="1"/>
  <c r="U3311" i="1"/>
  <c r="W3311" i="1" s="1"/>
  <c r="R3311" i="1"/>
  <c r="Q3311" i="1"/>
  <c r="P3311" i="1"/>
  <c r="O3311" i="1"/>
  <c r="V3310" i="1"/>
  <c r="U3310" i="1"/>
  <c r="W3310" i="1" s="1"/>
  <c r="R3310" i="1"/>
  <c r="Q3310" i="1"/>
  <c r="P3310" i="1"/>
  <c r="O3310" i="1"/>
  <c r="W3309" i="1"/>
  <c r="V3309" i="1"/>
  <c r="U3309" i="1"/>
  <c r="R3309" i="1"/>
  <c r="Q3309" i="1"/>
  <c r="P3309" i="1"/>
  <c r="O3309" i="1"/>
  <c r="V3308" i="1"/>
  <c r="W3308" i="1" s="1"/>
  <c r="U3308" i="1"/>
  <c r="R3308" i="1"/>
  <c r="Q3308" i="1"/>
  <c r="P3308" i="1"/>
  <c r="O3308" i="1"/>
  <c r="V3307" i="1"/>
  <c r="U3307" i="1"/>
  <c r="W3307" i="1" s="1"/>
  <c r="R3307" i="1"/>
  <c r="Q3307" i="1"/>
  <c r="P3307" i="1"/>
  <c r="O3307" i="1"/>
  <c r="V3306" i="1"/>
  <c r="U3306" i="1"/>
  <c r="W3306" i="1" s="1"/>
  <c r="R3306" i="1"/>
  <c r="Q3306" i="1"/>
  <c r="P3306" i="1"/>
  <c r="O3306" i="1"/>
  <c r="V3305" i="1"/>
  <c r="W3305" i="1" s="1"/>
  <c r="U3305" i="1"/>
  <c r="R3305" i="1"/>
  <c r="Q3305" i="1"/>
  <c r="P3305" i="1"/>
  <c r="O3305" i="1"/>
  <c r="V3304" i="1"/>
  <c r="U3304" i="1"/>
  <c r="R3304" i="1"/>
  <c r="Q3304" i="1"/>
  <c r="P3304" i="1"/>
  <c r="O3304" i="1"/>
  <c r="V3303" i="1"/>
  <c r="U3303" i="1"/>
  <c r="W3303" i="1" s="1"/>
  <c r="R3303" i="1"/>
  <c r="Q3303" i="1"/>
  <c r="P3303" i="1"/>
  <c r="O3303" i="1"/>
  <c r="V3302" i="1"/>
  <c r="U3302" i="1"/>
  <c r="R3302" i="1"/>
  <c r="Q3302" i="1"/>
  <c r="P3302" i="1"/>
  <c r="O3302" i="1"/>
  <c r="V3301" i="1"/>
  <c r="U3301" i="1"/>
  <c r="W3301" i="1" s="1"/>
  <c r="R3301" i="1"/>
  <c r="Q3301" i="1"/>
  <c r="P3301" i="1"/>
  <c r="O3301" i="1"/>
  <c r="V3300" i="1"/>
  <c r="W3300" i="1" s="1"/>
  <c r="U3300" i="1"/>
  <c r="R3300" i="1"/>
  <c r="Q3300" i="1"/>
  <c r="P3300" i="1"/>
  <c r="O3300" i="1"/>
  <c r="V3299" i="1"/>
  <c r="U3299" i="1"/>
  <c r="W3299" i="1" s="1"/>
  <c r="R3299" i="1"/>
  <c r="Q3299" i="1"/>
  <c r="P3299" i="1"/>
  <c r="O3299" i="1"/>
  <c r="V3298" i="1"/>
  <c r="U3298" i="1"/>
  <c r="W3298" i="1" s="1"/>
  <c r="R3298" i="1"/>
  <c r="Q3298" i="1"/>
  <c r="P3298" i="1"/>
  <c r="O3298" i="1"/>
  <c r="W3297" i="1"/>
  <c r="V3297" i="1"/>
  <c r="U3297" i="1"/>
  <c r="R3297" i="1"/>
  <c r="Q3297" i="1"/>
  <c r="P3297" i="1"/>
  <c r="O3297" i="1"/>
  <c r="V3296" i="1"/>
  <c r="U3296" i="1"/>
  <c r="R3296" i="1"/>
  <c r="Q3296" i="1"/>
  <c r="P3296" i="1"/>
  <c r="O3296" i="1"/>
  <c r="V3295" i="1"/>
  <c r="U3295" i="1"/>
  <c r="W3295" i="1" s="1"/>
  <c r="R3295" i="1"/>
  <c r="Q3295" i="1"/>
  <c r="P3295" i="1"/>
  <c r="O3295" i="1"/>
  <c r="V3294" i="1"/>
  <c r="U3294" i="1"/>
  <c r="R3294" i="1"/>
  <c r="Q3294" i="1"/>
  <c r="P3294" i="1"/>
  <c r="O3294" i="1"/>
  <c r="V3293" i="1"/>
  <c r="U3293" i="1"/>
  <c r="W3293" i="1" s="1"/>
  <c r="R3293" i="1"/>
  <c r="Q3293" i="1"/>
  <c r="P3293" i="1"/>
  <c r="O3293" i="1"/>
  <c r="W3292" i="1"/>
  <c r="V3292" i="1"/>
  <c r="U3292" i="1"/>
  <c r="R3292" i="1"/>
  <c r="Q3292" i="1"/>
  <c r="P3292" i="1"/>
  <c r="O3292" i="1"/>
  <c r="V3291" i="1"/>
  <c r="U3291" i="1"/>
  <c r="R3291" i="1"/>
  <c r="Q3291" i="1"/>
  <c r="P3291" i="1"/>
  <c r="O3291" i="1"/>
  <c r="V3290" i="1"/>
  <c r="U3290" i="1"/>
  <c r="W3290" i="1" s="1"/>
  <c r="R3290" i="1"/>
  <c r="Q3290" i="1"/>
  <c r="P3290" i="1"/>
  <c r="O3290" i="1"/>
  <c r="W3289" i="1"/>
  <c r="V3289" i="1"/>
  <c r="U3289" i="1"/>
  <c r="R3289" i="1"/>
  <c r="Q3289" i="1"/>
  <c r="P3289" i="1"/>
  <c r="O3289" i="1"/>
  <c r="V3288" i="1"/>
  <c r="U3288" i="1"/>
  <c r="R3288" i="1"/>
  <c r="Q3288" i="1"/>
  <c r="P3288" i="1"/>
  <c r="O3288" i="1"/>
  <c r="V3287" i="1"/>
  <c r="U3287" i="1"/>
  <c r="R3287" i="1"/>
  <c r="Q3287" i="1"/>
  <c r="P3287" i="1"/>
  <c r="O3287" i="1"/>
  <c r="V3286" i="1"/>
  <c r="U3286" i="1"/>
  <c r="R3286" i="1"/>
  <c r="Q3286" i="1"/>
  <c r="P3286" i="1"/>
  <c r="O3286" i="1"/>
  <c r="V3285" i="1"/>
  <c r="U3285" i="1"/>
  <c r="W3285" i="1" s="1"/>
  <c r="R3285" i="1"/>
  <c r="Q3285" i="1"/>
  <c r="P3285" i="1"/>
  <c r="O3285" i="1"/>
  <c r="W3284" i="1"/>
  <c r="V3284" i="1"/>
  <c r="U3284" i="1"/>
  <c r="R3284" i="1"/>
  <c r="Q3284" i="1"/>
  <c r="P3284" i="1"/>
  <c r="O3284" i="1"/>
  <c r="V3283" i="1"/>
  <c r="U3283" i="1"/>
  <c r="R3283" i="1"/>
  <c r="Q3283" i="1"/>
  <c r="P3283" i="1"/>
  <c r="O3283" i="1"/>
  <c r="V3282" i="1"/>
  <c r="U3282" i="1"/>
  <c r="R3282" i="1"/>
  <c r="Q3282" i="1"/>
  <c r="P3282" i="1"/>
  <c r="O3282" i="1"/>
  <c r="V3281" i="1"/>
  <c r="U3281" i="1"/>
  <c r="W3281" i="1" s="1"/>
  <c r="R3281" i="1"/>
  <c r="Q3281" i="1"/>
  <c r="P3281" i="1"/>
  <c r="O3281" i="1"/>
  <c r="V3280" i="1"/>
  <c r="U3280" i="1"/>
  <c r="R3280" i="1"/>
  <c r="Q3280" i="1"/>
  <c r="P3280" i="1"/>
  <c r="O3280" i="1"/>
  <c r="V3279" i="1"/>
  <c r="U3279" i="1"/>
  <c r="R3279" i="1"/>
  <c r="Q3279" i="1"/>
  <c r="P3279" i="1"/>
  <c r="O3279" i="1"/>
  <c r="V3278" i="1"/>
  <c r="U3278" i="1"/>
  <c r="W3278" i="1" s="1"/>
  <c r="R3278" i="1"/>
  <c r="Q3278" i="1"/>
  <c r="P3278" i="1"/>
  <c r="O3278" i="1"/>
  <c r="V3277" i="1"/>
  <c r="W3277" i="1" s="1"/>
  <c r="U3277" i="1"/>
  <c r="R3277" i="1"/>
  <c r="Q3277" i="1"/>
  <c r="P3277" i="1"/>
  <c r="O3277" i="1"/>
  <c r="V3276" i="1"/>
  <c r="U3276" i="1"/>
  <c r="W3276" i="1" s="1"/>
  <c r="R3276" i="1"/>
  <c r="Q3276" i="1"/>
  <c r="P3276" i="1"/>
  <c r="O3276" i="1"/>
  <c r="V3275" i="1"/>
  <c r="U3275" i="1"/>
  <c r="W3275" i="1" s="1"/>
  <c r="R3275" i="1"/>
  <c r="Q3275" i="1"/>
  <c r="P3275" i="1"/>
  <c r="O3275" i="1"/>
  <c r="V3274" i="1"/>
  <c r="U3274" i="1"/>
  <c r="R3274" i="1"/>
  <c r="Q3274" i="1"/>
  <c r="P3274" i="1"/>
  <c r="O3274" i="1"/>
  <c r="V3273" i="1"/>
  <c r="U3273" i="1"/>
  <c r="W3273" i="1" s="1"/>
  <c r="R3273" i="1"/>
  <c r="Q3273" i="1"/>
  <c r="P3273" i="1"/>
  <c r="O3273" i="1"/>
  <c r="V3272" i="1"/>
  <c r="W3272" i="1" s="1"/>
  <c r="U3272" i="1"/>
  <c r="R3272" i="1"/>
  <c r="Q3272" i="1"/>
  <c r="P3272" i="1"/>
  <c r="O3272" i="1"/>
  <c r="V3271" i="1"/>
  <c r="U3271" i="1"/>
  <c r="R3271" i="1"/>
  <c r="Q3271" i="1"/>
  <c r="P3271" i="1"/>
  <c r="O3271" i="1"/>
  <c r="V3270" i="1"/>
  <c r="U3270" i="1"/>
  <c r="W3270" i="1" s="1"/>
  <c r="R3270" i="1"/>
  <c r="Q3270" i="1"/>
  <c r="P3270" i="1"/>
  <c r="O3270" i="1"/>
  <c r="V3269" i="1"/>
  <c r="W3269" i="1" s="1"/>
  <c r="U3269" i="1"/>
  <c r="R3269" i="1"/>
  <c r="Q3269" i="1"/>
  <c r="P3269" i="1"/>
  <c r="O3269" i="1"/>
  <c r="V3268" i="1"/>
  <c r="U3268" i="1"/>
  <c r="W3268" i="1" s="1"/>
  <c r="R3268" i="1"/>
  <c r="Q3268" i="1"/>
  <c r="P3268" i="1"/>
  <c r="O3268" i="1"/>
  <c r="V3267" i="1"/>
  <c r="U3267" i="1"/>
  <c r="R3267" i="1"/>
  <c r="Q3267" i="1"/>
  <c r="P3267" i="1"/>
  <c r="O3267" i="1"/>
  <c r="V3266" i="1"/>
  <c r="U3266" i="1"/>
  <c r="R3266" i="1"/>
  <c r="Q3266" i="1"/>
  <c r="P3266" i="1"/>
  <c r="O3266" i="1"/>
  <c r="V3265" i="1"/>
  <c r="U3265" i="1"/>
  <c r="W3265" i="1" s="1"/>
  <c r="R3265" i="1"/>
  <c r="Q3265" i="1"/>
  <c r="P3265" i="1"/>
  <c r="O3265" i="1"/>
  <c r="V3264" i="1"/>
  <c r="W3264" i="1" s="1"/>
  <c r="U3264" i="1"/>
  <c r="R3264" i="1"/>
  <c r="Q3264" i="1"/>
  <c r="P3264" i="1"/>
  <c r="O3264" i="1"/>
  <c r="V3263" i="1"/>
  <c r="U3263" i="1"/>
  <c r="W3263" i="1" s="1"/>
  <c r="R3263" i="1"/>
  <c r="Q3263" i="1"/>
  <c r="P3263" i="1"/>
  <c r="O3263" i="1"/>
  <c r="V3262" i="1"/>
  <c r="U3262" i="1"/>
  <c r="W3262" i="1" s="1"/>
  <c r="R3262" i="1"/>
  <c r="Q3262" i="1"/>
  <c r="P3262" i="1"/>
  <c r="O3262" i="1"/>
  <c r="V3261" i="1"/>
  <c r="W3261" i="1" s="1"/>
  <c r="U3261" i="1"/>
  <c r="R3261" i="1"/>
  <c r="Q3261" i="1"/>
  <c r="P3261" i="1"/>
  <c r="O3261" i="1"/>
  <c r="V3260" i="1"/>
  <c r="U3260" i="1"/>
  <c r="W3260" i="1" s="1"/>
  <c r="R3260" i="1"/>
  <c r="Q3260" i="1"/>
  <c r="P3260" i="1"/>
  <c r="O3260" i="1"/>
  <c r="V3259" i="1"/>
  <c r="U3259" i="1"/>
  <c r="R3259" i="1"/>
  <c r="Q3259" i="1"/>
  <c r="P3259" i="1"/>
  <c r="O3259" i="1"/>
  <c r="V3258" i="1"/>
  <c r="U3258" i="1"/>
  <c r="W3258" i="1" s="1"/>
  <c r="R3258" i="1"/>
  <c r="Q3258" i="1"/>
  <c r="P3258" i="1"/>
  <c r="O3258" i="1"/>
  <c r="V3257" i="1"/>
  <c r="W3257" i="1" s="1"/>
  <c r="U3257" i="1"/>
  <c r="R3257" i="1"/>
  <c r="Q3257" i="1"/>
  <c r="P3257" i="1"/>
  <c r="O3257" i="1"/>
  <c r="V3256" i="1"/>
  <c r="W3256" i="1" s="1"/>
  <c r="U3256" i="1"/>
  <c r="R3256" i="1"/>
  <c r="Q3256" i="1"/>
  <c r="P3256" i="1"/>
  <c r="O3256" i="1"/>
  <c r="V3255" i="1"/>
  <c r="U3255" i="1"/>
  <c r="W3255" i="1" s="1"/>
  <c r="R3255" i="1"/>
  <c r="Q3255" i="1"/>
  <c r="P3255" i="1"/>
  <c r="O3255" i="1"/>
  <c r="V3254" i="1"/>
  <c r="U3254" i="1"/>
  <c r="W3254" i="1" s="1"/>
  <c r="R3254" i="1"/>
  <c r="Q3254" i="1"/>
  <c r="P3254" i="1"/>
  <c r="O3254" i="1"/>
  <c r="W3253" i="1"/>
  <c r="V3253" i="1"/>
  <c r="U3253" i="1"/>
  <c r="R3253" i="1"/>
  <c r="Q3253" i="1"/>
  <c r="P3253" i="1"/>
  <c r="O3253" i="1"/>
  <c r="V3252" i="1"/>
  <c r="W3252" i="1" s="1"/>
  <c r="U3252" i="1"/>
  <c r="R3252" i="1"/>
  <c r="Q3252" i="1"/>
  <c r="P3252" i="1"/>
  <c r="O3252" i="1"/>
  <c r="V3251" i="1"/>
  <c r="U3251" i="1"/>
  <c r="R3251" i="1"/>
  <c r="Q3251" i="1"/>
  <c r="P3251" i="1"/>
  <c r="O3251" i="1"/>
  <c r="V3250" i="1"/>
  <c r="U3250" i="1"/>
  <c r="W3250" i="1" s="1"/>
  <c r="R3250" i="1"/>
  <c r="Q3250" i="1"/>
  <c r="P3250" i="1"/>
  <c r="O3250" i="1"/>
  <c r="V3249" i="1"/>
  <c r="W3249" i="1" s="1"/>
  <c r="U3249" i="1"/>
  <c r="R3249" i="1"/>
  <c r="Q3249" i="1"/>
  <c r="P3249" i="1"/>
  <c r="O3249" i="1"/>
  <c r="V3248" i="1"/>
  <c r="U3248" i="1"/>
  <c r="R3248" i="1"/>
  <c r="Q3248" i="1"/>
  <c r="P3248" i="1"/>
  <c r="O3248" i="1"/>
  <c r="V3247" i="1"/>
  <c r="U3247" i="1"/>
  <c r="W3247" i="1" s="1"/>
  <c r="R3247" i="1"/>
  <c r="Q3247" i="1"/>
  <c r="P3247" i="1"/>
  <c r="O3247" i="1"/>
  <c r="V3246" i="1"/>
  <c r="U3246" i="1"/>
  <c r="W3246" i="1" s="1"/>
  <c r="R3246" i="1"/>
  <c r="Q3246" i="1"/>
  <c r="P3246" i="1"/>
  <c r="O3246" i="1"/>
  <c r="W3245" i="1"/>
  <c r="V3245" i="1"/>
  <c r="U3245" i="1"/>
  <c r="R3245" i="1"/>
  <c r="Q3245" i="1"/>
  <c r="P3245" i="1"/>
  <c r="O3245" i="1"/>
  <c r="V3244" i="1"/>
  <c r="W3244" i="1" s="1"/>
  <c r="U3244" i="1"/>
  <c r="R3244" i="1"/>
  <c r="Q3244" i="1"/>
  <c r="P3244" i="1"/>
  <c r="O3244" i="1"/>
  <c r="V3243" i="1"/>
  <c r="U3243" i="1"/>
  <c r="W3243" i="1" s="1"/>
  <c r="R3243" i="1"/>
  <c r="Q3243" i="1"/>
  <c r="P3243" i="1"/>
  <c r="O3243" i="1"/>
  <c r="V3242" i="1"/>
  <c r="U3242" i="1"/>
  <c r="W3242" i="1" s="1"/>
  <c r="R3242" i="1"/>
  <c r="Q3242" i="1"/>
  <c r="P3242" i="1"/>
  <c r="O3242" i="1"/>
  <c r="V3241" i="1"/>
  <c r="W3241" i="1" s="1"/>
  <c r="U3241" i="1"/>
  <c r="R3241" i="1"/>
  <c r="Q3241" i="1"/>
  <c r="P3241" i="1"/>
  <c r="O3241" i="1"/>
  <c r="V3240" i="1"/>
  <c r="U3240" i="1"/>
  <c r="R3240" i="1"/>
  <c r="Q3240" i="1"/>
  <c r="P3240" i="1"/>
  <c r="O3240" i="1"/>
  <c r="V3239" i="1"/>
  <c r="U3239" i="1"/>
  <c r="W3239" i="1" s="1"/>
  <c r="R3239" i="1"/>
  <c r="Q3239" i="1"/>
  <c r="P3239" i="1"/>
  <c r="O3239" i="1"/>
  <c r="V3238" i="1"/>
  <c r="U3238" i="1"/>
  <c r="R3238" i="1"/>
  <c r="Q3238" i="1"/>
  <c r="P3238" i="1"/>
  <c r="O3238" i="1"/>
  <c r="V3237" i="1"/>
  <c r="U3237" i="1"/>
  <c r="W3237" i="1" s="1"/>
  <c r="R3237" i="1"/>
  <c r="Q3237" i="1"/>
  <c r="P3237" i="1"/>
  <c r="O3237" i="1"/>
  <c r="V3236" i="1"/>
  <c r="W3236" i="1" s="1"/>
  <c r="U3236" i="1"/>
  <c r="R3236" i="1"/>
  <c r="Q3236" i="1"/>
  <c r="P3236" i="1"/>
  <c r="O3236" i="1"/>
  <c r="V3235" i="1"/>
  <c r="U3235" i="1"/>
  <c r="W3235" i="1" s="1"/>
  <c r="R3235" i="1"/>
  <c r="Q3235" i="1"/>
  <c r="P3235" i="1"/>
  <c r="O3235" i="1"/>
  <c r="V3234" i="1"/>
  <c r="U3234" i="1"/>
  <c r="W3234" i="1" s="1"/>
  <c r="R3234" i="1"/>
  <c r="Q3234" i="1"/>
  <c r="P3234" i="1"/>
  <c r="O3234" i="1"/>
  <c r="W3233" i="1"/>
  <c r="V3233" i="1"/>
  <c r="U3233" i="1"/>
  <c r="R3233" i="1"/>
  <c r="Q3233" i="1"/>
  <c r="P3233" i="1"/>
  <c r="O3233" i="1"/>
  <c r="V3232" i="1"/>
  <c r="U3232" i="1"/>
  <c r="R3232" i="1"/>
  <c r="Q3232" i="1"/>
  <c r="P3232" i="1"/>
  <c r="O3232" i="1"/>
  <c r="V3231" i="1"/>
  <c r="U3231" i="1"/>
  <c r="W3231" i="1" s="1"/>
  <c r="R3231" i="1"/>
  <c r="Q3231" i="1"/>
  <c r="P3231" i="1"/>
  <c r="O3231" i="1"/>
  <c r="V3230" i="1"/>
  <c r="U3230" i="1"/>
  <c r="R3230" i="1"/>
  <c r="Q3230" i="1"/>
  <c r="P3230" i="1"/>
  <c r="O3230" i="1"/>
  <c r="V3229" i="1"/>
  <c r="U3229" i="1"/>
  <c r="W3229" i="1" s="1"/>
  <c r="R3229" i="1"/>
  <c r="Q3229" i="1"/>
  <c r="P3229" i="1"/>
  <c r="O3229" i="1"/>
  <c r="W3228" i="1"/>
  <c r="V3228" i="1"/>
  <c r="U3228" i="1"/>
  <c r="R3228" i="1"/>
  <c r="Q3228" i="1"/>
  <c r="P3228" i="1"/>
  <c r="O3228" i="1"/>
  <c r="V3227" i="1"/>
  <c r="U3227" i="1"/>
  <c r="R3227" i="1"/>
  <c r="Q3227" i="1"/>
  <c r="P3227" i="1"/>
  <c r="O3227" i="1"/>
  <c r="V3226" i="1"/>
  <c r="U3226" i="1"/>
  <c r="W3226" i="1" s="1"/>
  <c r="R3226" i="1"/>
  <c r="Q3226" i="1"/>
  <c r="P3226" i="1"/>
  <c r="O3226" i="1"/>
  <c r="W3225" i="1"/>
  <c r="V3225" i="1"/>
  <c r="U3225" i="1"/>
  <c r="R3225" i="1"/>
  <c r="Q3225" i="1"/>
  <c r="P3225" i="1"/>
  <c r="O3225" i="1"/>
  <c r="V3224" i="1"/>
  <c r="U3224" i="1"/>
  <c r="R3224" i="1"/>
  <c r="Q3224" i="1"/>
  <c r="P3224" i="1"/>
  <c r="O3224" i="1"/>
  <c r="V3223" i="1"/>
  <c r="U3223" i="1"/>
  <c r="R3223" i="1"/>
  <c r="Q3223" i="1"/>
  <c r="P3223" i="1"/>
  <c r="O3223" i="1"/>
  <c r="V3222" i="1"/>
  <c r="U3222" i="1"/>
  <c r="R3222" i="1"/>
  <c r="Q3222" i="1"/>
  <c r="P3222" i="1"/>
  <c r="O3222" i="1"/>
  <c r="V3221" i="1"/>
  <c r="U3221" i="1"/>
  <c r="W3221" i="1" s="1"/>
  <c r="R3221" i="1"/>
  <c r="Q3221" i="1"/>
  <c r="P3221" i="1"/>
  <c r="O3221" i="1"/>
  <c r="W3220" i="1"/>
  <c r="V3220" i="1"/>
  <c r="U3220" i="1"/>
  <c r="R3220" i="1"/>
  <c r="Q3220" i="1"/>
  <c r="P3220" i="1"/>
  <c r="O3220" i="1"/>
  <c r="V3219" i="1"/>
  <c r="U3219" i="1"/>
  <c r="R3219" i="1"/>
  <c r="Q3219" i="1"/>
  <c r="P3219" i="1"/>
  <c r="O3219" i="1"/>
  <c r="V3218" i="1"/>
  <c r="U3218" i="1"/>
  <c r="R3218" i="1"/>
  <c r="Q3218" i="1"/>
  <c r="P3218" i="1"/>
  <c r="O3218" i="1"/>
  <c r="V3217" i="1"/>
  <c r="U3217" i="1"/>
  <c r="W3217" i="1" s="1"/>
  <c r="R3217" i="1"/>
  <c r="Q3217" i="1"/>
  <c r="P3217" i="1"/>
  <c r="O3217" i="1"/>
  <c r="V3216" i="1"/>
  <c r="U3216" i="1"/>
  <c r="R3216" i="1"/>
  <c r="Q3216" i="1"/>
  <c r="P3216" i="1"/>
  <c r="O3216" i="1"/>
  <c r="V3215" i="1"/>
  <c r="U3215" i="1"/>
  <c r="R3215" i="1"/>
  <c r="Q3215" i="1"/>
  <c r="P3215" i="1"/>
  <c r="O3215" i="1"/>
  <c r="V3214" i="1"/>
  <c r="U3214" i="1"/>
  <c r="W3214" i="1" s="1"/>
  <c r="R3214" i="1"/>
  <c r="Q3214" i="1"/>
  <c r="P3214" i="1"/>
  <c r="O3214" i="1"/>
  <c r="V3213" i="1"/>
  <c r="W3213" i="1" s="1"/>
  <c r="U3213" i="1"/>
  <c r="R3213" i="1"/>
  <c r="Q3213" i="1"/>
  <c r="P3213" i="1"/>
  <c r="O3213" i="1"/>
  <c r="V3212" i="1"/>
  <c r="U3212" i="1"/>
  <c r="W3212" i="1" s="1"/>
  <c r="R3212" i="1"/>
  <c r="Q3212" i="1"/>
  <c r="P3212" i="1"/>
  <c r="O3212" i="1"/>
  <c r="V3211" i="1"/>
  <c r="U3211" i="1"/>
  <c r="W3211" i="1" s="1"/>
  <c r="R3211" i="1"/>
  <c r="Q3211" i="1"/>
  <c r="P3211" i="1"/>
  <c r="O3211" i="1"/>
  <c r="V3210" i="1"/>
  <c r="U3210" i="1"/>
  <c r="R3210" i="1"/>
  <c r="Q3210" i="1"/>
  <c r="P3210" i="1"/>
  <c r="O3210" i="1"/>
  <c r="V3209" i="1"/>
  <c r="U3209" i="1"/>
  <c r="W3209" i="1" s="1"/>
  <c r="R3209" i="1"/>
  <c r="Q3209" i="1"/>
  <c r="P3209" i="1"/>
  <c r="O3209" i="1"/>
  <c r="V3208" i="1"/>
  <c r="W3208" i="1" s="1"/>
  <c r="U3208" i="1"/>
  <c r="R3208" i="1"/>
  <c r="Q3208" i="1"/>
  <c r="P3208" i="1"/>
  <c r="O3208" i="1"/>
  <c r="V3207" i="1"/>
  <c r="U3207" i="1"/>
  <c r="R3207" i="1"/>
  <c r="Q3207" i="1"/>
  <c r="P3207" i="1"/>
  <c r="O3207" i="1"/>
  <c r="V3206" i="1"/>
  <c r="U3206" i="1"/>
  <c r="W3206" i="1" s="1"/>
  <c r="R3206" i="1"/>
  <c r="Q3206" i="1"/>
  <c r="P3206" i="1"/>
  <c r="O3206" i="1"/>
  <c r="V3205" i="1"/>
  <c r="W3205" i="1" s="1"/>
  <c r="U3205" i="1"/>
  <c r="R3205" i="1"/>
  <c r="Q3205" i="1"/>
  <c r="P3205" i="1"/>
  <c r="O3205" i="1"/>
  <c r="V3204" i="1"/>
  <c r="U3204" i="1"/>
  <c r="W3204" i="1" s="1"/>
  <c r="R3204" i="1"/>
  <c r="Q3204" i="1"/>
  <c r="P3204" i="1"/>
  <c r="O3204" i="1"/>
  <c r="V3203" i="1"/>
  <c r="U3203" i="1"/>
  <c r="R3203" i="1"/>
  <c r="Q3203" i="1"/>
  <c r="P3203" i="1"/>
  <c r="O3203" i="1"/>
  <c r="V3202" i="1"/>
  <c r="U3202" i="1"/>
  <c r="R3202" i="1"/>
  <c r="Q3202" i="1"/>
  <c r="P3202" i="1"/>
  <c r="O3202" i="1"/>
  <c r="V3201" i="1"/>
  <c r="U3201" i="1"/>
  <c r="W3201" i="1" s="1"/>
  <c r="R3201" i="1"/>
  <c r="Q3201" i="1"/>
  <c r="P3201" i="1"/>
  <c r="O3201" i="1"/>
  <c r="V3200" i="1"/>
  <c r="W3200" i="1" s="1"/>
  <c r="U3200" i="1"/>
  <c r="R3200" i="1"/>
  <c r="Q3200" i="1"/>
  <c r="P3200" i="1"/>
  <c r="O3200" i="1"/>
  <c r="V3199" i="1"/>
  <c r="U3199" i="1"/>
  <c r="W3199" i="1" s="1"/>
  <c r="R3199" i="1"/>
  <c r="Q3199" i="1"/>
  <c r="P3199" i="1"/>
  <c r="O3199" i="1"/>
  <c r="V3198" i="1"/>
  <c r="U3198" i="1"/>
  <c r="W3198" i="1" s="1"/>
  <c r="R3198" i="1"/>
  <c r="Q3198" i="1"/>
  <c r="P3198" i="1"/>
  <c r="O3198" i="1"/>
  <c r="V3197" i="1"/>
  <c r="W3197" i="1" s="1"/>
  <c r="U3197" i="1"/>
  <c r="R3197" i="1"/>
  <c r="Q3197" i="1"/>
  <c r="P3197" i="1"/>
  <c r="O3197" i="1"/>
  <c r="V3196" i="1"/>
  <c r="U3196" i="1"/>
  <c r="W3196" i="1" s="1"/>
  <c r="R3196" i="1"/>
  <c r="Q3196" i="1"/>
  <c r="P3196" i="1"/>
  <c r="O3196" i="1"/>
  <c r="V3195" i="1"/>
  <c r="U3195" i="1"/>
  <c r="R3195" i="1"/>
  <c r="Q3195" i="1"/>
  <c r="P3195" i="1"/>
  <c r="O3195" i="1"/>
  <c r="V3194" i="1"/>
  <c r="U3194" i="1"/>
  <c r="W3194" i="1" s="1"/>
  <c r="R3194" i="1"/>
  <c r="Q3194" i="1"/>
  <c r="P3194" i="1"/>
  <c r="O3194" i="1"/>
  <c r="V3193" i="1"/>
  <c r="W3193" i="1" s="1"/>
  <c r="U3193" i="1"/>
  <c r="R3193" i="1"/>
  <c r="Q3193" i="1"/>
  <c r="P3193" i="1"/>
  <c r="O3193" i="1"/>
  <c r="V3192" i="1"/>
  <c r="W3192" i="1" s="1"/>
  <c r="U3192" i="1"/>
  <c r="R3192" i="1"/>
  <c r="Q3192" i="1"/>
  <c r="P3192" i="1"/>
  <c r="O3192" i="1"/>
  <c r="V3191" i="1"/>
  <c r="U3191" i="1"/>
  <c r="W3191" i="1" s="1"/>
  <c r="R3191" i="1"/>
  <c r="Q3191" i="1"/>
  <c r="P3191" i="1"/>
  <c r="O3191" i="1"/>
  <c r="V3190" i="1"/>
  <c r="U3190" i="1"/>
  <c r="W3190" i="1" s="1"/>
  <c r="R3190" i="1"/>
  <c r="Q3190" i="1"/>
  <c r="P3190" i="1"/>
  <c r="O3190" i="1"/>
  <c r="W3189" i="1"/>
  <c r="V3189" i="1"/>
  <c r="U3189" i="1"/>
  <c r="R3189" i="1"/>
  <c r="Q3189" i="1"/>
  <c r="P3189" i="1"/>
  <c r="O3189" i="1"/>
  <c r="V3188" i="1"/>
  <c r="W3188" i="1" s="1"/>
  <c r="U3188" i="1"/>
  <c r="R3188" i="1"/>
  <c r="Q3188" i="1"/>
  <c r="P3188" i="1"/>
  <c r="O3188" i="1"/>
  <c r="V3187" i="1"/>
  <c r="U3187" i="1"/>
  <c r="R3187" i="1"/>
  <c r="Q3187" i="1"/>
  <c r="P3187" i="1"/>
  <c r="O3187" i="1"/>
  <c r="V3186" i="1"/>
  <c r="U3186" i="1"/>
  <c r="W3186" i="1" s="1"/>
  <c r="R3186" i="1"/>
  <c r="Q3186" i="1"/>
  <c r="P3186" i="1"/>
  <c r="O3186" i="1"/>
  <c r="V3185" i="1"/>
  <c r="W3185" i="1" s="1"/>
  <c r="U3185" i="1"/>
  <c r="R3185" i="1"/>
  <c r="Q3185" i="1"/>
  <c r="P3185" i="1"/>
  <c r="O3185" i="1"/>
  <c r="V3184" i="1"/>
  <c r="U3184" i="1"/>
  <c r="R3184" i="1"/>
  <c r="Q3184" i="1"/>
  <c r="P3184" i="1"/>
  <c r="O3184" i="1"/>
  <c r="V3183" i="1"/>
  <c r="U3183" i="1"/>
  <c r="W3183" i="1" s="1"/>
  <c r="R3183" i="1"/>
  <c r="Q3183" i="1"/>
  <c r="P3183" i="1"/>
  <c r="O3183" i="1"/>
  <c r="V3182" i="1"/>
  <c r="U3182" i="1"/>
  <c r="W3182" i="1" s="1"/>
  <c r="R3182" i="1"/>
  <c r="Q3182" i="1"/>
  <c r="P3182" i="1"/>
  <c r="O3182" i="1"/>
  <c r="W3181" i="1"/>
  <c r="V3181" i="1"/>
  <c r="U3181" i="1"/>
  <c r="R3181" i="1"/>
  <c r="Q3181" i="1"/>
  <c r="P3181" i="1"/>
  <c r="O3181" i="1"/>
  <c r="V3180" i="1"/>
  <c r="W3180" i="1" s="1"/>
  <c r="U3180" i="1"/>
  <c r="R3180" i="1"/>
  <c r="Q3180" i="1"/>
  <c r="P3180" i="1"/>
  <c r="O3180" i="1"/>
  <c r="V3179" i="1"/>
  <c r="U3179" i="1"/>
  <c r="W3179" i="1" s="1"/>
  <c r="R3179" i="1"/>
  <c r="Q3179" i="1"/>
  <c r="P3179" i="1"/>
  <c r="O3179" i="1"/>
  <c r="V3178" i="1"/>
  <c r="U3178" i="1"/>
  <c r="W3178" i="1" s="1"/>
  <c r="R3178" i="1"/>
  <c r="Q3178" i="1"/>
  <c r="P3178" i="1"/>
  <c r="O3178" i="1"/>
  <c r="V3177" i="1"/>
  <c r="W3177" i="1" s="1"/>
  <c r="U3177" i="1"/>
  <c r="R3177" i="1"/>
  <c r="Q3177" i="1"/>
  <c r="P3177" i="1"/>
  <c r="O3177" i="1"/>
  <c r="V3176" i="1"/>
  <c r="U3176" i="1"/>
  <c r="R3176" i="1"/>
  <c r="Q3176" i="1"/>
  <c r="P3176" i="1"/>
  <c r="O3176" i="1"/>
  <c r="V3175" i="1"/>
  <c r="U3175" i="1"/>
  <c r="W3175" i="1" s="1"/>
  <c r="R3175" i="1"/>
  <c r="Q3175" i="1"/>
  <c r="P3175" i="1"/>
  <c r="O3175" i="1"/>
  <c r="V3174" i="1"/>
  <c r="U3174" i="1"/>
  <c r="R3174" i="1"/>
  <c r="Q3174" i="1"/>
  <c r="P3174" i="1"/>
  <c r="O3174" i="1"/>
  <c r="V3173" i="1"/>
  <c r="U3173" i="1"/>
  <c r="W3173" i="1" s="1"/>
  <c r="R3173" i="1"/>
  <c r="Q3173" i="1"/>
  <c r="P3173" i="1"/>
  <c r="O3173" i="1"/>
  <c r="V3172" i="1"/>
  <c r="W3172" i="1" s="1"/>
  <c r="U3172" i="1"/>
  <c r="R3172" i="1"/>
  <c r="Q3172" i="1"/>
  <c r="P3172" i="1"/>
  <c r="O3172" i="1"/>
  <c r="V3171" i="1"/>
  <c r="U3171" i="1"/>
  <c r="W3171" i="1" s="1"/>
  <c r="R3171" i="1"/>
  <c r="Q3171" i="1"/>
  <c r="P3171" i="1"/>
  <c r="O3171" i="1"/>
  <c r="V3170" i="1"/>
  <c r="U3170" i="1"/>
  <c r="W3170" i="1" s="1"/>
  <c r="R3170" i="1"/>
  <c r="Q3170" i="1"/>
  <c r="P3170" i="1"/>
  <c r="O3170" i="1"/>
  <c r="W3169" i="1"/>
  <c r="V3169" i="1"/>
  <c r="U3169" i="1"/>
  <c r="R3169" i="1"/>
  <c r="Q3169" i="1"/>
  <c r="P3169" i="1"/>
  <c r="O3169" i="1"/>
  <c r="V3168" i="1"/>
  <c r="U3168" i="1"/>
  <c r="R3168" i="1"/>
  <c r="Q3168" i="1"/>
  <c r="P3168" i="1"/>
  <c r="O3168" i="1"/>
  <c r="V3167" i="1"/>
  <c r="U3167" i="1"/>
  <c r="W3167" i="1" s="1"/>
  <c r="R3167" i="1"/>
  <c r="Q3167" i="1"/>
  <c r="P3167" i="1"/>
  <c r="O3167" i="1"/>
  <c r="V3166" i="1"/>
  <c r="U3166" i="1"/>
  <c r="R3166" i="1"/>
  <c r="Q3166" i="1"/>
  <c r="P3166" i="1"/>
  <c r="O3166" i="1"/>
  <c r="V3165" i="1"/>
  <c r="U3165" i="1"/>
  <c r="W3165" i="1" s="1"/>
  <c r="R3165" i="1"/>
  <c r="Q3165" i="1"/>
  <c r="P3165" i="1"/>
  <c r="O3165" i="1"/>
  <c r="W3164" i="1"/>
  <c r="V3164" i="1"/>
  <c r="U3164" i="1"/>
  <c r="R3164" i="1"/>
  <c r="Q3164" i="1"/>
  <c r="P3164" i="1"/>
  <c r="O3164" i="1"/>
  <c r="V3163" i="1"/>
  <c r="U3163" i="1"/>
  <c r="R3163" i="1"/>
  <c r="Q3163" i="1"/>
  <c r="P3163" i="1"/>
  <c r="O3163" i="1"/>
  <c r="V3162" i="1"/>
  <c r="U3162" i="1"/>
  <c r="W3162" i="1" s="1"/>
  <c r="R3162" i="1"/>
  <c r="Q3162" i="1"/>
  <c r="P3162" i="1"/>
  <c r="O3162" i="1"/>
  <c r="W3161" i="1"/>
  <c r="V3161" i="1"/>
  <c r="U3161" i="1"/>
  <c r="R3161" i="1"/>
  <c r="Q3161" i="1"/>
  <c r="P3161" i="1"/>
  <c r="O3161" i="1"/>
  <c r="V3160" i="1"/>
  <c r="U3160" i="1"/>
  <c r="R3160" i="1"/>
  <c r="Q3160" i="1"/>
  <c r="P3160" i="1"/>
  <c r="O3160" i="1"/>
  <c r="V3159" i="1"/>
  <c r="U3159" i="1"/>
  <c r="R3159" i="1"/>
  <c r="Q3159" i="1"/>
  <c r="P3159" i="1"/>
  <c r="O3159" i="1"/>
  <c r="V3158" i="1"/>
  <c r="U3158" i="1"/>
  <c r="R3158" i="1"/>
  <c r="Q3158" i="1"/>
  <c r="P3158" i="1"/>
  <c r="O3158" i="1"/>
  <c r="V3157" i="1"/>
  <c r="U3157" i="1"/>
  <c r="W3157" i="1" s="1"/>
  <c r="R3157" i="1"/>
  <c r="Q3157" i="1"/>
  <c r="P3157" i="1"/>
  <c r="O3157" i="1"/>
  <c r="W3156" i="1"/>
  <c r="V3156" i="1"/>
  <c r="U3156" i="1"/>
  <c r="R3156" i="1"/>
  <c r="Q3156" i="1"/>
  <c r="P3156" i="1"/>
  <c r="O3156" i="1"/>
  <c r="V3155" i="1"/>
  <c r="U3155" i="1"/>
  <c r="R3155" i="1"/>
  <c r="Q3155" i="1"/>
  <c r="P3155" i="1"/>
  <c r="O3155" i="1"/>
  <c r="V3154" i="1"/>
  <c r="U3154" i="1"/>
  <c r="R3154" i="1"/>
  <c r="Q3154" i="1"/>
  <c r="P3154" i="1"/>
  <c r="O3154" i="1"/>
  <c r="V3153" i="1"/>
  <c r="U3153" i="1"/>
  <c r="W3153" i="1" s="1"/>
  <c r="R3153" i="1"/>
  <c r="Q3153" i="1"/>
  <c r="P3153" i="1"/>
  <c r="O3153" i="1"/>
  <c r="V3152" i="1"/>
  <c r="U3152" i="1"/>
  <c r="R3152" i="1"/>
  <c r="Q3152" i="1"/>
  <c r="P3152" i="1"/>
  <c r="O3152" i="1"/>
  <c r="V3151" i="1"/>
  <c r="U3151" i="1"/>
  <c r="R3151" i="1"/>
  <c r="Q3151" i="1"/>
  <c r="P3151" i="1"/>
  <c r="O3151" i="1"/>
  <c r="V3150" i="1"/>
  <c r="U3150" i="1"/>
  <c r="W3150" i="1" s="1"/>
  <c r="R3150" i="1"/>
  <c r="Q3150" i="1"/>
  <c r="P3150" i="1"/>
  <c r="O3150" i="1"/>
  <c r="V3149" i="1"/>
  <c r="W3149" i="1" s="1"/>
  <c r="U3149" i="1"/>
  <c r="R3149" i="1"/>
  <c r="Q3149" i="1"/>
  <c r="P3149" i="1"/>
  <c r="O3149" i="1"/>
  <c r="V3148" i="1"/>
  <c r="U3148" i="1"/>
  <c r="W3148" i="1" s="1"/>
  <c r="R3148" i="1"/>
  <c r="Q3148" i="1"/>
  <c r="P3148" i="1"/>
  <c r="O3148" i="1"/>
  <c r="V3147" i="1"/>
  <c r="U3147" i="1"/>
  <c r="R3147" i="1"/>
  <c r="Q3147" i="1"/>
  <c r="P3147" i="1"/>
  <c r="O3147" i="1"/>
  <c r="V3146" i="1"/>
  <c r="U3146" i="1"/>
  <c r="R3146" i="1"/>
  <c r="Q3146" i="1"/>
  <c r="P3146" i="1"/>
  <c r="O3146" i="1"/>
  <c r="V3145" i="1"/>
  <c r="U3145" i="1"/>
  <c r="W3145" i="1" s="1"/>
  <c r="R3145" i="1"/>
  <c r="Q3145" i="1"/>
  <c r="P3145" i="1"/>
  <c r="O3145" i="1"/>
  <c r="V3144" i="1"/>
  <c r="W3144" i="1" s="1"/>
  <c r="U3144" i="1"/>
  <c r="R3144" i="1"/>
  <c r="Q3144" i="1"/>
  <c r="P3144" i="1"/>
  <c r="O3144" i="1"/>
  <c r="V3143" i="1"/>
  <c r="U3143" i="1"/>
  <c r="R3143" i="1"/>
  <c r="Q3143" i="1"/>
  <c r="P3143" i="1"/>
  <c r="O3143" i="1"/>
  <c r="V3142" i="1"/>
  <c r="U3142" i="1"/>
  <c r="W3142" i="1" s="1"/>
  <c r="R3142" i="1"/>
  <c r="Q3142" i="1"/>
  <c r="P3142" i="1"/>
  <c r="O3142" i="1"/>
  <c r="V3141" i="1"/>
  <c r="W3141" i="1" s="1"/>
  <c r="U3141" i="1"/>
  <c r="R3141" i="1"/>
  <c r="Q3141" i="1"/>
  <c r="P3141" i="1"/>
  <c r="O3141" i="1"/>
  <c r="V3140" i="1"/>
  <c r="U3140" i="1"/>
  <c r="W3140" i="1" s="1"/>
  <c r="R3140" i="1"/>
  <c r="Q3140" i="1"/>
  <c r="P3140" i="1"/>
  <c r="O3140" i="1"/>
  <c r="V3139" i="1"/>
  <c r="U3139" i="1"/>
  <c r="R3139" i="1"/>
  <c r="Q3139" i="1"/>
  <c r="P3139" i="1"/>
  <c r="O3139" i="1"/>
  <c r="V3138" i="1"/>
  <c r="U3138" i="1"/>
  <c r="R3138" i="1"/>
  <c r="Q3138" i="1"/>
  <c r="P3138" i="1"/>
  <c r="O3138" i="1"/>
  <c r="V3137" i="1"/>
  <c r="U3137" i="1"/>
  <c r="W3137" i="1" s="1"/>
  <c r="R3137" i="1"/>
  <c r="Q3137" i="1"/>
  <c r="P3137" i="1"/>
  <c r="O3137" i="1"/>
  <c r="V3136" i="1"/>
  <c r="W3136" i="1" s="1"/>
  <c r="U3136" i="1"/>
  <c r="R3136" i="1"/>
  <c r="Q3136" i="1"/>
  <c r="P3136" i="1"/>
  <c r="O3136" i="1"/>
  <c r="V3135" i="1"/>
  <c r="U3135" i="1"/>
  <c r="W3135" i="1" s="1"/>
  <c r="R3135" i="1"/>
  <c r="Q3135" i="1"/>
  <c r="P3135" i="1"/>
  <c r="O3135" i="1"/>
  <c r="V3134" i="1"/>
  <c r="U3134" i="1"/>
  <c r="W3134" i="1" s="1"/>
  <c r="R3134" i="1"/>
  <c r="Q3134" i="1"/>
  <c r="P3134" i="1"/>
  <c r="O3134" i="1"/>
  <c r="V3133" i="1"/>
  <c r="W3133" i="1" s="1"/>
  <c r="U3133" i="1"/>
  <c r="R3133" i="1"/>
  <c r="Q3133" i="1"/>
  <c r="P3133" i="1"/>
  <c r="O3133" i="1"/>
  <c r="V3132" i="1"/>
  <c r="U3132" i="1"/>
  <c r="W3132" i="1" s="1"/>
  <c r="R3132" i="1"/>
  <c r="Q3132" i="1"/>
  <c r="P3132" i="1"/>
  <c r="O3132" i="1"/>
  <c r="V3131" i="1"/>
  <c r="U3131" i="1"/>
  <c r="R3131" i="1"/>
  <c r="Q3131" i="1"/>
  <c r="P3131" i="1"/>
  <c r="O3131" i="1"/>
  <c r="V3130" i="1"/>
  <c r="U3130" i="1"/>
  <c r="W3130" i="1" s="1"/>
  <c r="R3130" i="1"/>
  <c r="Q3130" i="1"/>
  <c r="P3130" i="1"/>
  <c r="O3130" i="1"/>
  <c r="V3129" i="1"/>
  <c r="W3129" i="1" s="1"/>
  <c r="U3129" i="1"/>
  <c r="R3129" i="1"/>
  <c r="Q3129" i="1"/>
  <c r="P3129" i="1"/>
  <c r="O3129" i="1"/>
  <c r="V3128" i="1"/>
  <c r="W3128" i="1" s="1"/>
  <c r="U3128" i="1"/>
  <c r="R3128" i="1"/>
  <c r="Q3128" i="1"/>
  <c r="P3128" i="1"/>
  <c r="O3128" i="1"/>
  <c r="V3127" i="1"/>
  <c r="U3127" i="1"/>
  <c r="W3127" i="1" s="1"/>
  <c r="R3127" i="1"/>
  <c r="Q3127" i="1"/>
  <c r="P3127" i="1"/>
  <c r="O3127" i="1"/>
  <c r="V3126" i="1"/>
  <c r="U3126" i="1"/>
  <c r="W3126" i="1" s="1"/>
  <c r="R3126" i="1"/>
  <c r="Q3126" i="1"/>
  <c r="P3126" i="1"/>
  <c r="O3126" i="1"/>
  <c r="W3125" i="1"/>
  <c r="V3125" i="1"/>
  <c r="U3125" i="1"/>
  <c r="R3125" i="1"/>
  <c r="Q3125" i="1"/>
  <c r="P3125" i="1"/>
  <c r="O3125" i="1"/>
  <c r="V3124" i="1"/>
  <c r="W3124" i="1" s="1"/>
  <c r="U3124" i="1"/>
  <c r="R3124" i="1"/>
  <c r="Q3124" i="1"/>
  <c r="P3124" i="1"/>
  <c r="O3124" i="1"/>
  <c r="V3123" i="1"/>
  <c r="U3123" i="1"/>
  <c r="R3123" i="1"/>
  <c r="Q3123" i="1"/>
  <c r="P3123" i="1"/>
  <c r="O3123" i="1"/>
  <c r="V3122" i="1"/>
  <c r="U3122" i="1"/>
  <c r="W3122" i="1" s="1"/>
  <c r="R3122" i="1"/>
  <c r="Q3122" i="1"/>
  <c r="P3122" i="1"/>
  <c r="O3122" i="1"/>
  <c r="V3121" i="1"/>
  <c r="W3121" i="1" s="1"/>
  <c r="U3121" i="1"/>
  <c r="R3121" i="1"/>
  <c r="Q3121" i="1"/>
  <c r="P3121" i="1"/>
  <c r="O3121" i="1"/>
  <c r="V3120" i="1"/>
  <c r="U3120" i="1"/>
  <c r="R3120" i="1"/>
  <c r="Q3120" i="1"/>
  <c r="P3120" i="1"/>
  <c r="O3120" i="1"/>
  <c r="V3119" i="1"/>
  <c r="U3119" i="1"/>
  <c r="W3119" i="1" s="1"/>
  <c r="R3119" i="1"/>
  <c r="Q3119" i="1"/>
  <c r="P3119" i="1"/>
  <c r="O3119" i="1"/>
  <c r="V3118" i="1"/>
  <c r="U3118" i="1"/>
  <c r="W3118" i="1" s="1"/>
  <c r="R3118" i="1"/>
  <c r="Q3118" i="1"/>
  <c r="P3118" i="1"/>
  <c r="O3118" i="1"/>
  <c r="W3117" i="1"/>
  <c r="V3117" i="1"/>
  <c r="U3117" i="1"/>
  <c r="R3117" i="1"/>
  <c r="Q3117" i="1"/>
  <c r="P3117" i="1"/>
  <c r="O3117" i="1"/>
  <c r="V3116" i="1"/>
  <c r="W3116" i="1" s="1"/>
  <c r="U3116" i="1"/>
  <c r="R3116" i="1"/>
  <c r="Q3116" i="1"/>
  <c r="P3116" i="1"/>
  <c r="O3116" i="1"/>
  <c r="V3115" i="1"/>
  <c r="U3115" i="1"/>
  <c r="W3115" i="1" s="1"/>
  <c r="R3115" i="1"/>
  <c r="Q3115" i="1"/>
  <c r="P3115" i="1"/>
  <c r="O3115" i="1"/>
  <c r="V3114" i="1"/>
  <c r="U3114" i="1"/>
  <c r="W3114" i="1" s="1"/>
  <c r="R3114" i="1"/>
  <c r="Q3114" i="1"/>
  <c r="P3114" i="1"/>
  <c r="O3114" i="1"/>
  <c r="V3113" i="1"/>
  <c r="W3113" i="1" s="1"/>
  <c r="U3113" i="1"/>
  <c r="R3113" i="1"/>
  <c r="Q3113" i="1"/>
  <c r="P3113" i="1"/>
  <c r="O3113" i="1"/>
  <c r="V3112" i="1"/>
  <c r="U3112" i="1"/>
  <c r="R3112" i="1"/>
  <c r="Q3112" i="1"/>
  <c r="P3112" i="1"/>
  <c r="O3112" i="1"/>
  <c r="V3111" i="1"/>
  <c r="U3111" i="1"/>
  <c r="W3111" i="1" s="1"/>
  <c r="R3111" i="1"/>
  <c r="Q3111" i="1"/>
  <c r="P3111" i="1"/>
  <c r="O3111" i="1"/>
  <c r="V3110" i="1"/>
  <c r="U3110" i="1"/>
  <c r="R3110" i="1"/>
  <c r="Q3110" i="1"/>
  <c r="P3110" i="1"/>
  <c r="O3110" i="1"/>
  <c r="V3109" i="1"/>
  <c r="U3109" i="1"/>
  <c r="W3109" i="1" s="1"/>
  <c r="R3109" i="1"/>
  <c r="Q3109" i="1"/>
  <c r="P3109" i="1"/>
  <c r="O3109" i="1"/>
  <c r="V3108" i="1"/>
  <c r="W3108" i="1" s="1"/>
  <c r="U3108" i="1"/>
  <c r="R3108" i="1"/>
  <c r="Q3108" i="1"/>
  <c r="P3108" i="1"/>
  <c r="O3108" i="1"/>
  <c r="V3107" i="1"/>
  <c r="U3107" i="1"/>
  <c r="W3107" i="1" s="1"/>
  <c r="R3107" i="1"/>
  <c r="Q3107" i="1"/>
  <c r="P3107" i="1"/>
  <c r="O3107" i="1"/>
  <c r="V3106" i="1"/>
  <c r="U3106" i="1"/>
  <c r="W3106" i="1" s="1"/>
  <c r="R3106" i="1"/>
  <c r="Q3106" i="1"/>
  <c r="P3106" i="1"/>
  <c r="O3106" i="1"/>
  <c r="W3105" i="1"/>
  <c r="V3105" i="1"/>
  <c r="U3105" i="1"/>
  <c r="R3105" i="1"/>
  <c r="Q3105" i="1"/>
  <c r="P3105" i="1"/>
  <c r="O3105" i="1"/>
  <c r="V3104" i="1"/>
  <c r="U3104" i="1"/>
  <c r="R3104" i="1"/>
  <c r="Q3104" i="1"/>
  <c r="P3104" i="1"/>
  <c r="O3104" i="1"/>
  <c r="V3103" i="1"/>
  <c r="U3103" i="1"/>
  <c r="W3103" i="1" s="1"/>
  <c r="R3103" i="1"/>
  <c r="Q3103" i="1"/>
  <c r="P3103" i="1"/>
  <c r="O3103" i="1"/>
  <c r="V3102" i="1"/>
  <c r="U3102" i="1"/>
  <c r="R3102" i="1"/>
  <c r="Q3102" i="1"/>
  <c r="P3102" i="1"/>
  <c r="O3102" i="1"/>
  <c r="V3101" i="1"/>
  <c r="U3101" i="1"/>
  <c r="W3101" i="1" s="1"/>
  <c r="R3101" i="1"/>
  <c r="Q3101" i="1"/>
  <c r="P3101" i="1"/>
  <c r="O3101" i="1"/>
  <c r="W3100" i="1"/>
  <c r="V3100" i="1"/>
  <c r="U3100" i="1"/>
  <c r="R3100" i="1"/>
  <c r="Q3100" i="1"/>
  <c r="P3100" i="1"/>
  <c r="O3100" i="1"/>
  <c r="V3099" i="1"/>
  <c r="U3099" i="1"/>
  <c r="R3099" i="1"/>
  <c r="Q3099" i="1"/>
  <c r="P3099" i="1"/>
  <c r="O3099" i="1"/>
  <c r="V3098" i="1"/>
  <c r="U3098" i="1"/>
  <c r="W3098" i="1" s="1"/>
  <c r="R3098" i="1"/>
  <c r="Q3098" i="1"/>
  <c r="P3098" i="1"/>
  <c r="O3098" i="1"/>
  <c r="W3097" i="1"/>
  <c r="V3097" i="1"/>
  <c r="U3097" i="1"/>
  <c r="R3097" i="1"/>
  <c r="Q3097" i="1"/>
  <c r="P3097" i="1"/>
  <c r="O3097" i="1"/>
  <c r="V3096" i="1"/>
  <c r="U3096" i="1"/>
  <c r="R3096" i="1"/>
  <c r="Q3096" i="1"/>
  <c r="P3096" i="1"/>
  <c r="O3096" i="1"/>
  <c r="V3095" i="1"/>
  <c r="U3095" i="1"/>
  <c r="R3095" i="1"/>
  <c r="Q3095" i="1"/>
  <c r="P3095" i="1"/>
  <c r="O3095" i="1"/>
  <c r="V3094" i="1"/>
  <c r="U3094" i="1"/>
  <c r="R3094" i="1"/>
  <c r="Q3094" i="1"/>
  <c r="P3094" i="1"/>
  <c r="O3094" i="1"/>
  <c r="V3093" i="1"/>
  <c r="U3093" i="1"/>
  <c r="W3093" i="1" s="1"/>
  <c r="R3093" i="1"/>
  <c r="Q3093" i="1"/>
  <c r="P3093" i="1"/>
  <c r="O3093" i="1"/>
  <c r="W3092" i="1"/>
  <c r="V3092" i="1"/>
  <c r="U3092" i="1"/>
  <c r="R3092" i="1"/>
  <c r="Q3092" i="1"/>
  <c r="P3092" i="1"/>
  <c r="O3092" i="1"/>
  <c r="V3091" i="1"/>
  <c r="U3091" i="1"/>
  <c r="R3091" i="1"/>
  <c r="Q3091" i="1"/>
  <c r="P3091" i="1"/>
  <c r="O3091" i="1"/>
  <c r="V3090" i="1"/>
  <c r="U3090" i="1"/>
  <c r="R3090" i="1"/>
  <c r="Q3090" i="1"/>
  <c r="P3090" i="1"/>
  <c r="O3090" i="1"/>
  <c r="V3089" i="1"/>
  <c r="U3089" i="1"/>
  <c r="W3089" i="1" s="1"/>
  <c r="R3089" i="1"/>
  <c r="Q3089" i="1"/>
  <c r="P3089" i="1"/>
  <c r="O3089" i="1"/>
  <c r="V3088" i="1"/>
  <c r="U3088" i="1"/>
  <c r="R3088" i="1"/>
  <c r="Q3088" i="1"/>
  <c r="P3088" i="1"/>
  <c r="O3088" i="1"/>
  <c r="V3087" i="1"/>
  <c r="U3087" i="1"/>
  <c r="R3087" i="1"/>
  <c r="Q3087" i="1"/>
  <c r="P3087" i="1"/>
  <c r="O3087" i="1"/>
  <c r="V3086" i="1"/>
  <c r="U3086" i="1"/>
  <c r="W3086" i="1" s="1"/>
  <c r="R3086" i="1"/>
  <c r="Q3086" i="1"/>
  <c r="P3086" i="1"/>
  <c r="O3086" i="1"/>
  <c r="V3085" i="1"/>
  <c r="W3085" i="1" s="1"/>
  <c r="U3085" i="1"/>
  <c r="R3085" i="1"/>
  <c r="Q3085" i="1"/>
  <c r="P3085" i="1"/>
  <c r="O3085" i="1"/>
  <c r="V3084" i="1"/>
  <c r="U3084" i="1"/>
  <c r="W3084" i="1" s="1"/>
  <c r="R3084" i="1"/>
  <c r="Q3084" i="1"/>
  <c r="P3084" i="1"/>
  <c r="O3084" i="1"/>
  <c r="V3083" i="1"/>
  <c r="U3083" i="1"/>
  <c r="R3083" i="1"/>
  <c r="Q3083" i="1"/>
  <c r="P3083" i="1"/>
  <c r="O3083" i="1"/>
  <c r="V3082" i="1"/>
  <c r="U3082" i="1"/>
  <c r="R3082" i="1"/>
  <c r="Q3082" i="1"/>
  <c r="P3082" i="1"/>
  <c r="O3082" i="1"/>
  <c r="V3081" i="1"/>
  <c r="U3081" i="1"/>
  <c r="W3081" i="1" s="1"/>
  <c r="R3081" i="1"/>
  <c r="Q3081" i="1"/>
  <c r="P3081" i="1"/>
  <c r="O3081" i="1"/>
  <c r="V3080" i="1"/>
  <c r="W3080" i="1" s="1"/>
  <c r="U3080" i="1"/>
  <c r="R3080" i="1"/>
  <c r="Q3080" i="1"/>
  <c r="P3080" i="1"/>
  <c r="O3080" i="1"/>
  <c r="V3079" i="1"/>
  <c r="U3079" i="1"/>
  <c r="R3079" i="1"/>
  <c r="Q3079" i="1"/>
  <c r="P3079" i="1"/>
  <c r="O3079" i="1"/>
  <c r="V3078" i="1"/>
  <c r="U3078" i="1"/>
  <c r="W3078" i="1" s="1"/>
  <c r="R3078" i="1"/>
  <c r="Q3078" i="1"/>
  <c r="P3078" i="1"/>
  <c r="O3078" i="1"/>
  <c r="V3077" i="1"/>
  <c r="W3077" i="1" s="1"/>
  <c r="U3077" i="1"/>
  <c r="R3077" i="1"/>
  <c r="Q3077" i="1"/>
  <c r="P3077" i="1"/>
  <c r="O3077" i="1"/>
  <c r="V3076" i="1"/>
  <c r="U3076" i="1"/>
  <c r="W3076" i="1" s="1"/>
  <c r="R3076" i="1"/>
  <c r="Q3076" i="1"/>
  <c r="P3076" i="1"/>
  <c r="O3076" i="1"/>
  <c r="V3075" i="1"/>
  <c r="U3075" i="1"/>
  <c r="R3075" i="1"/>
  <c r="Q3075" i="1"/>
  <c r="P3075" i="1"/>
  <c r="O3075" i="1"/>
  <c r="V3074" i="1"/>
  <c r="U3074" i="1"/>
  <c r="R3074" i="1"/>
  <c r="Q3074" i="1"/>
  <c r="P3074" i="1"/>
  <c r="O3074" i="1"/>
  <c r="V3073" i="1"/>
  <c r="U3073" i="1"/>
  <c r="W3073" i="1" s="1"/>
  <c r="R3073" i="1"/>
  <c r="Q3073" i="1"/>
  <c r="P3073" i="1"/>
  <c r="O3073" i="1"/>
  <c r="V3072" i="1"/>
  <c r="W3072" i="1" s="1"/>
  <c r="U3072" i="1"/>
  <c r="R3072" i="1"/>
  <c r="Q3072" i="1"/>
  <c r="P3072" i="1"/>
  <c r="O3072" i="1"/>
  <c r="V3071" i="1"/>
  <c r="U3071" i="1"/>
  <c r="W3071" i="1" s="1"/>
  <c r="R3071" i="1"/>
  <c r="Q3071" i="1"/>
  <c r="P3071" i="1"/>
  <c r="O3071" i="1"/>
  <c r="V3070" i="1"/>
  <c r="U3070" i="1"/>
  <c r="W3070" i="1" s="1"/>
  <c r="R3070" i="1"/>
  <c r="Q3070" i="1"/>
  <c r="P3070" i="1"/>
  <c r="O3070" i="1"/>
  <c r="V3069" i="1"/>
  <c r="W3069" i="1" s="1"/>
  <c r="U3069" i="1"/>
  <c r="R3069" i="1"/>
  <c r="Q3069" i="1"/>
  <c r="P3069" i="1"/>
  <c r="O3069" i="1"/>
  <c r="V3068" i="1"/>
  <c r="U3068" i="1"/>
  <c r="W3068" i="1" s="1"/>
  <c r="R3068" i="1"/>
  <c r="Q3068" i="1"/>
  <c r="P3068" i="1"/>
  <c r="O3068" i="1"/>
  <c r="V3067" i="1"/>
  <c r="U3067" i="1"/>
  <c r="R3067" i="1"/>
  <c r="Q3067" i="1"/>
  <c r="P3067" i="1"/>
  <c r="O3067" i="1"/>
  <c r="V3066" i="1"/>
  <c r="U3066" i="1"/>
  <c r="W3066" i="1" s="1"/>
  <c r="R3066" i="1"/>
  <c r="Q3066" i="1"/>
  <c r="P3066" i="1"/>
  <c r="O3066" i="1"/>
  <c r="V3065" i="1"/>
  <c r="W3065" i="1" s="1"/>
  <c r="U3065" i="1"/>
  <c r="R3065" i="1"/>
  <c r="Q3065" i="1"/>
  <c r="P3065" i="1"/>
  <c r="O3065" i="1"/>
  <c r="V3064" i="1"/>
  <c r="W3064" i="1" s="1"/>
  <c r="U3064" i="1"/>
  <c r="R3064" i="1"/>
  <c r="Q3064" i="1"/>
  <c r="P3064" i="1"/>
  <c r="O3064" i="1"/>
  <c r="V3063" i="1"/>
  <c r="U3063" i="1"/>
  <c r="W3063" i="1" s="1"/>
  <c r="R3063" i="1"/>
  <c r="Q3063" i="1"/>
  <c r="P3063" i="1"/>
  <c r="O3063" i="1"/>
  <c r="V3062" i="1"/>
  <c r="U3062" i="1"/>
  <c r="W3062" i="1" s="1"/>
  <c r="R3062" i="1"/>
  <c r="Q3062" i="1"/>
  <c r="P3062" i="1"/>
  <c r="O3062" i="1"/>
  <c r="W3061" i="1"/>
  <c r="V3061" i="1"/>
  <c r="U3061" i="1"/>
  <c r="R3061" i="1"/>
  <c r="Q3061" i="1"/>
  <c r="P3061" i="1"/>
  <c r="O3061" i="1"/>
  <c r="V3060" i="1"/>
  <c r="W3060" i="1" s="1"/>
  <c r="U3060" i="1"/>
  <c r="R3060" i="1"/>
  <c r="Q3060" i="1"/>
  <c r="P3060" i="1"/>
  <c r="O3060" i="1"/>
  <c r="V3059" i="1"/>
  <c r="U3059" i="1"/>
  <c r="R3059" i="1"/>
  <c r="Q3059" i="1"/>
  <c r="P3059" i="1"/>
  <c r="O3059" i="1"/>
  <c r="V3058" i="1"/>
  <c r="U3058" i="1"/>
  <c r="W3058" i="1" s="1"/>
  <c r="R3058" i="1"/>
  <c r="Q3058" i="1"/>
  <c r="P3058" i="1"/>
  <c r="O3058" i="1"/>
  <c r="V3057" i="1"/>
  <c r="W3057" i="1" s="1"/>
  <c r="U3057" i="1"/>
  <c r="R3057" i="1"/>
  <c r="Q3057" i="1"/>
  <c r="P3057" i="1"/>
  <c r="O3057" i="1"/>
  <c r="V3056" i="1"/>
  <c r="U3056" i="1"/>
  <c r="R3056" i="1"/>
  <c r="Q3056" i="1"/>
  <c r="P3056" i="1"/>
  <c r="O3056" i="1"/>
  <c r="V3055" i="1"/>
  <c r="U3055" i="1"/>
  <c r="W3055" i="1" s="1"/>
  <c r="R3055" i="1"/>
  <c r="Q3055" i="1"/>
  <c r="P3055" i="1"/>
  <c r="O3055" i="1"/>
  <c r="V3054" i="1"/>
  <c r="U3054" i="1"/>
  <c r="W3054" i="1" s="1"/>
  <c r="R3054" i="1"/>
  <c r="Q3054" i="1"/>
  <c r="P3054" i="1"/>
  <c r="O3054" i="1"/>
  <c r="W3053" i="1"/>
  <c r="V3053" i="1"/>
  <c r="U3053" i="1"/>
  <c r="R3053" i="1"/>
  <c r="Q3053" i="1"/>
  <c r="P3053" i="1"/>
  <c r="O3053" i="1"/>
  <c r="V3052" i="1"/>
  <c r="W3052" i="1" s="1"/>
  <c r="U3052" i="1"/>
  <c r="R3052" i="1"/>
  <c r="Q3052" i="1"/>
  <c r="P3052" i="1"/>
  <c r="O3052" i="1"/>
  <c r="V3051" i="1"/>
  <c r="U3051" i="1"/>
  <c r="W3051" i="1" s="1"/>
  <c r="R3051" i="1"/>
  <c r="Q3051" i="1"/>
  <c r="P3051" i="1"/>
  <c r="O3051" i="1"/>
  <c r="V3050" i="1"/>
  <c r="U3050" i="1"/>
  <c r="W3050" i="1" s="1"/>
  <c r="R3050" i="1"/>
  <c r="Q3050" i="1"/>
  <c r="P3050" i="1"/>
  <c r="O3050" i="1"/>
  <c r="V3049" i="1"/>
  <c r="W3049" i="1" s="1"/>
  <c r="U3049" i="1"/>
  <c r="R3049" i="1"/>
  <c r="Q3049" i="1"/>
  <c r="P3049" i="1"/>
  <c r="O3049" i="1"/>
  <c r="V3048" i="1"/>
  <c r="U3048" i="1"/>
  <c r="R3048" i="1"/>
  <c r="Q3048" i="1"/>
  <c r="P3048" i="1"/>
  <c r="O3048" i="1"/>
  <c r="V3047" i="1"/>
  <c r="U3047" i="1"/>
  <c r="W3047" i="1" s="1"/>
  <c r="R3047" i="1"/>
  <c r="Q3047" i="1"/>
  <c r="P3047" i="1"/>
  <c r="O3047" i="1"/>
  <c r="V3046" i="1"/>
  <c r="U3046" i="1"/>
  <c r="R3046" i="1"/>
  <c r="Q3046" i="1"/>
  <c r="P3046" i="1"/>
  <c r="O3046" i="1"/>
  <c r="W3045" i="1"/>
  <c r="V3045" i="1"/>
  <c r="U3045" i="1"/>
  <c r="R3045" i="1"/>
  <c r="Q3045" i="1"/>
  <c r="P3045" i="1"/>
  <c r="O3045" i="1"/>
  <c r="V3044" i="1"/>
  <c r="W3044" i="1" s="1"/>
  <c r="U3044" i="1"/>
  <c r="R3044" i="1"/>
  <c r="Q3044" i="1"/>
  <c r="P3044" i="1"/>
  <c r="O3044" i="1"/>
  <c r="V3043" i="1"/>
  <c r="U3043" i="1"/>
  <c r="W3043" i="1" s="1"/>
  <c r="R3043" i="1"/>
  <c r="Q3043" i="1"/>
  <c r="P3043" i="1"/>
  <c r="O3043" i="1"/>
  <c r="V3042" i="1"/>
  <c r="U3042" i="1"/>
  <c r="W3042" i="1" s="1"/>
  <c r="R3042" i="1"/>
  <c r="Q3042" i="1"/>
  <c r="P3042" i="1"/>
  <c r="O3042" i="1"/>
  <c r="W3041" i="1"/>
  <c r="V3041" i="1"/>
  <c r="U3041" i="1"/>
  <c r="R3041" i="1"/>
  <c r="Q3041" i="1"/>
  <c r="P3041" i="1"/>
  <c r="O3041" i="1"/>
  <c r="V3040" i="1"/>
  <c r="U3040" i="1"/>
  <c r="R3040" i="1"/>
  <c r="Q3040" i="1"/>
  <c r="P3040" i="1"/>
  <c r="O3040" i="1"/>
  <c r="V3039" i="1"/>
  <c r="U3039" i="1"/>
  <c r="W3039" i="1" s="1"/>
  <c r="R3039" i="1"/>
  <c r="Q3039" i="1"/>
  <c r="P3039" i="1"/>
  <c r="O3039" i="1"/>
  <c r="V3038" i="1"/>
  <c r="U3038" i="1"/>
  <c r="R3038" i="1"/>
  <c r="Q3038" i="1"/>
  <c r="P3038" i="1"/>
  <c r="O3038" i="1"/>
  <c r="V3037" i="1"/>
  <c r="U3037" i="1"/>
  <c r="W3037" i="1" s="1"/>
  <c r="R3037" i="1"/>
  <c r="Q3037" i="1"/>
  <c r="P3037" i="1"/>
  <c r="O3037" i="1"/>
  <c r="W3036" i="1"/>
  <c r="V3036" i="1"/>
  <c r="U3036" i="1"/>
  <c r="R3036" i="1"/>
  <c r="Q3036" i="1"/>
  <c r="P3036" i="1"/>
  <c r="O3036" i="1"/>
  <c r="V3035" i="1"/>
  <c r="U3035" i="1"/>
  <c r="R3035" i="1"/>
  <c r="Q3035" i="1"/>
  <c r="P3035" i="1"/>
  <c r="O3035" i="1"/>
  <c r="V3034" i="1"/>
  <c r="U3034" i="1"/>
  <c r="W3034" i="1" s="1"/>
  <c r="R3034" i="1"/>
  <c r="Q3034" i="1"/>
  <c r="P3034" i="1"/>
  <c r="O3034" i="1"/>
  <c r="W3033" i="1"/>
  <c r="V3033" i="1"/>
  <c r="U3033" i="1"/>
  <c r="R3033" i="1"/>
  <c r="Q3033" i="1"/>
  <c r="P3033" i="1"/>
  <c r="O3033" i="1"/>
  <c r="V3032" i="1"/>
  <c r="U3032" i="1"/>
  <c r="R3032" i="1"/>
  <c r="Q3032" i="1"/>
  <c r="P3032" i="1"/>
  <c r="O3032" i="1"/>
  <c r="V3031" i="1"/>
  <c r="U3031" i="1"/>
  <c r="R3031" i="1"/>
  <c r="Q3031" i="1"/>
  <c r="P3031" i="1"/>
  <c r="O3031" i="1"/>
  <c r="V3030" i="1"/>
  <c r="U3030" i="1"/>
  <c r="R3030" i="1"/>
  <c r="Q3030" i="1"/>
  <c r="P3030" i="1"/>
  <c r="O3030" i="1"/>
  <c r="V3029" i="1"/>
  <c r="U3029" i="1"/>
  <c r="W3029" i="1" s="1"/>
  <c r="R3029" i="1"/>
  <c r="Q3029" i="1"/>
  <c r="P3029" i="1"/>
  <c r="O3029" i="1"/>
  <c r="W3028" i="1"/>
  <c r="V3028" i="1"/>
  <c r="U3028" i="1"/>
  <c r="R3028" i="1"/>
  <c r="Q3028" i="1"/>
  <c r="P3028" i="1"/>
  <c r="O3028" i="1"/>
  <c r="V3027" i="1"/>
  <c r="U3027" i="1"/>
  <c r="R3027" i="1"/>
  <c r="Q3027" i="1"/>
  <c r="P3027" i="1"/>
  <c r="O3027" i="1"/>
  <c r="V3026" i="1"/>
  <c r="U3026" i="1"/>
  <c r="R3026" i="1"/>
  <c r="Q3026" i="1"/>
  <c r="P3026" i="1"/>
  <c r="O3026" i="1"/>
  <c r="V3025" i="1"/>
  <c r="U3025" i="1"/>
  <c r="W3025" i="1" s="1"/>
  <c r="R3025" i="1"/>
  <c r="Q3025" i="1"/>
  <c r="P3025" i="1"/>
  <c r="O3025" i="1"/>
  <c r="V3024" i="1"/>
  <c r="U3024" i="1"/>
  <c r="R3024" i="1"/>
  <c r="Q3024" i="1"/>
  <c r="P3024" i="1"/>
  <c r="O3024" i="1"/>
  <c r="V3023" i="1"/>
  <c r="U3023" i="1"/>
  <c r="R3023" i="1"/>
  <c r="Q3023" i="1"/>
  <c r="P3023" i="1"/>
  <c r="O3023" i="1"/>
  <c r="V3022" i="1"/>
  <c r="U3022" i="1"/>
  <c r="W3022" i="1" s="1"/>
  <c r="R3022" i="1"/>
  <c r="Q3022" i="1"/>
  <c r="P3022" i="1"/>
  <c r="O3022" i="1"/>
  <c r="V3021" i="1"/>
  <c r="W3021" i="1" s="1"/>
  <c r="U3021" i="1"/>
  <c r="R3021" i="1"/>
  <c r="Q3021" i="1"/>
  <c r="P3021" i="1"/>
  <c r="O3021" i="1"/>
  <c r="V3020" i="1"/>
  <c r="U3020" i="1"/>
  <c r="W3020" i="1" s="1"/>
  <c r="R3020" i="1"/>
  <c r="Q3020" i="1"/>
  <c r="P3020" i="1"/>
  <c r="O3020" i="1"/>
  <c r="V3019" i="1"/>
  <c r="U3019" i="1"/>
  <c r="R3019" i="1"/>
  <c r="Q3019" i="1"/>
  <c r="P3019" i="1"/>
  <c r="O3019" i="1"/>
  <c r="V3018" i="1"/>
  <c r="U3018" i="1"/>
  <c r="R3018" i="1"/>
  <c r="Q3018" i="1"/>
  <c r="P3018" i="1"/>
  <c r="O3018" i="1"/>
  <c r="V3017" i="1"/>
  <c r="U3017" i="1"/>
  <c r="W3017" i="1" s="1"/>
  <c r="R3017" i="1"/>
  <c r="Q3017" i="1"/>
  <c r="P3017" i="1"/>
  <c r="O3017" i="1"/>
  <c r="V3016" i="1"/>
  <c r="W3016" i="1" s="1"/>
  <c r="U3016" i="1"/>
  <c r="R3016" i="1"/>
  <c r="Q3016" i="1"/>
  <c r="P3016" i="1"/>
  <c r="O3016" i="1"/>
  <c r="V3015" i="1"/>
  <c r="U3015" i="1"/>
  <c r="R3015" i="1"/>
  <c r="Q3015" i="1"/>
  <c r="P3015" i="1"/>
  <c r="O3015" i="1"/>
  <c r="V3014" i="1"/>
  <c r="U3014" i="1"/>
  <c r="W3014" i="1" s="1"/>
  <c r="R3014" i="1"/>
  <c r="Q3014" i="1"/>
  <c r="P3014" i="1"/>
  <c r="O3014" i="1"/>
  <c r="V3013" i="1"/>
  <c r="W3013" i="1" s="1"/>
  <c r="U3013" i="1"/>
  <c r="R3013" i="1"/>
  <c r="Q3013" i="1"/>
  <c r="P3013" i="1"/>
  <c r="O3013" i="1"/>
  <c r="V3012" i="1"/>
  <c r="U3012" i="1"/>
  <c r="W3012" i="1" s="1"/>
  <c r="R3012" i="1"/>
  <c r="Q3012" i="1"/>
  <c r="P3012" i="1"/>
  <c r="O3012" i="1"/>
  <c r="V3011" i="1"/>
  <c r="U3011" i="1"/>
  <c r="R3011" i="1"/>
  <c r="Q3011" i="1"/>
  <c r="P3011" i="1"/>
  <c r="O3011" i="1"/>
  <c r="V3010" i="1"/>
  <c r="U3010" i="1"/>
  <c r="R3010" i="1"/>
  <c r="Q3010" i="1"/>
  <c r="P3010" i="1"/>
  <c r="O3010" i="1"/>
  <c r="V3009" i="1"/>
  <c r="U3009" i="1"/>
  <c r="W3009" i="1" s="1"/>
  <c r="R3009" i="1"/>
  <c r="Q3009" i="1"/>
  <c r="P3009" i="1"/>
  <c r="O3009" i="1"/>
  <c r="V3008" i="1"/>
  <c r="W3008" i="1" s="1"/>
  <c r="U3008" i="1"/>
  <c r="R3008" i="1"/>
  <c r="Q3008" i="1"/>
  <c r="P3008" i="1"/>
  <c r="O3008" i="1"/>
  <c r="V3007" i="1"/>
  <c r="U3007" i="1"/>
  <c r="W3007" i="1" s="1"/>
  <c r="R3007" i="1"/>
  <c r="Q3007" i="1"/>
  <c r="P3007" i="1"/>
  <c r="O3007" i="1"/>
  <c r="V3006" i="1"/>
  <c r="U3006" i="1"/>
  <c r="W3006" i="1" s="1"/>
  <c r="R3006" i="1"/>
  <c r="Q3006" i="1"/>
  <c r="P3006" i="1"/>
  <c r="O3006" i="1"/>
  <c r="V3005" i="1"/>
  <c r="W3005" i="1" s="1"/>
  <c r="U3005" i="1"/>
  <c r="R3005" i="1"/>
  <c r="Q3005" i="1"/>
  <c r="P3005" i="1"/>
  <c r="O3005" i="1"/>
  <c r="V3004" i="1"/>
  <c r="U3004" i="1"/>
  <c r="W3004" i="1" s="1"/>
  <c r="R3004" i="1"/>
  <c r="Q3004" i="1"/>
  <c r="P3004" i="1"/>
  <c r="O3004" i="1"/>
  <c r="V3003" i="1"/>
  <c r="U3003" i="1"/>
  <c r="R3003" i="1"/>
  <c r="Q3003" i="1"/>
  <c r="P3003" i="1"/>
  <c r="O3003" i="1"/>
  <c r="V3002" i="1"/>
  <c r="U3002" i="1"/>
  <c r="W3002" i="1" s="1"/>
  <c r="R3002" i="1"/>
  <c r="Q3002" i="1"/>
  <c r="P3002" i="1"/>
  <c r="O3002" i="1"/>
  <c r="V3001" i="1"/>
  <c r="W3001" i="1" s="1"/>
  <c r="U3001" i="1"/>
  <c r="R3001" i="1"/>
  <c r="Q3001" i="1"/>
  <c r="P3001" i="1"/>
  <c r="O3001" i="1"/>
  <c r="V3000" i="1"/>
  <c r="W3000" i="1" s="1"/>
  <c r="U3000" i="1"/>
  <c r="R3000" i="1"/>
  <c r="Q3000" i="1"/>
  <c r="P3000" i="1"/>
  <c r="O3000" i="1"/>
  <c r="V2999" i="1"/>
  <c r="U2999" i="1"/>
  <c r="W2999" i="1" s="1"/>
  <c r="R2999" i="1"/>
  <c r="Q2999" i="1"/>
  <c r="P2999" i="1"/>
  <c r="O2999" i="1"/>
  <c r="V2998" i="1"/>
  <c r="U2998" i="1"/>
  <c r="W2998" i="1" s="1"/>
  <c r="R2998" i="1"/>
  <c r="Q2998" i="1"/>
  <c r="P2998" i="1"/>
  <c r="O2998" i="1"/>
  <c r="W2997" i="1"/>
  <c r="V2997" i="1"/>
  <c r="U2997" i="1"/>
  <c r="R2997" i="1"/>
  <c r="Q2997" i="1"/>
  <c r="P2997" i="1"/>
  <c r="O2997" i="1"/>
  <c r="V2996" i="1"/>
  <c r="W2996" i="1" s="1"/>
  <c r="U2996" i="1"/>
  <c r="R2996" i="1"/>
  <c r="Q2996" i="1"/>
  <c r="P2996" i="1"/>
  <c r="O2996" i="1"/>
  <c r="V2995" i="1"/>
  <c r="U2995" i="1"/>
  <c r="R2995" i="1"/>
  <c r="Q2995" i="1"/>
  <c r="P2995" i="1"/>
  <c r="O2995" i="1"/>
  <c r="V2994" i="1"/>
  <c r="U2994" i="1"/>
  <c r="W2994" i="1" s="1"/>
  <c r="R2994" i="1"/>
  <c r="Q2994" i="1"/>
  <c r="P2994" i="1"/>
  <c r="O2994" i="1"/>
  <c r="V2993" i="1"/>
  <c r="W2993" i="1" s="1"/>
  <c r="U2993" i="1"/>
  <c r="R2993" i="1"/>
  <c r="Q2993" i="1"/>
  <c r="P2993" i="1"/>
  <c r="O2993" i="1"/>
  <c r="V2992" i="1"/>
  <c r="U2992" i="1"/>
  <c r="R2992" i="1"/>
  <c r="Q2992" i="1"/>
  <c r="P2992" i="1"/>
  <c r="O2992" i="1"/>
  <c r="V2991" i="1"/>
  <c r="U2991" i="1"/>
  <c r="W2991" i="1" s="1"/>
  <c r="R2991" i="1"/>
  <c r="Q2991" i="1"/>
  <c r="P2991" i="1"/>
  <c r="O2991" i="1"/>
  <c r="V2990" i="1"/>
  <c r="U2990" i="1"/>
  <c r="W2990" i="1" s="1"/>
  <c r="R2990" i="1"/>
  <c r="Q2990" i="1"/>
  <c r="P2990" i="1"/>
  <c r="O2990" i="1"/>
  <c r="W2989" i="1"/>
  <c r="V2989" i="1"/>
  <c r="U2989" i="1"/>
  <c r="R2989" i="1"/>
  <c r="Q2989" i="1"/>
  <c r="P2989" i="1"/>
  <c r="O2989" i="1"/>
  <c r="V2988" i="1"/>
  <c r="W2988" i="1" s="1"/>
  <c r="U2988" i="1"/>
  <c r="R2988" i="1"/>
  <c r="Q2988" i="1"/>
  <c r="P2988" i="1"/>
  <c r="O2988" i="1"/>
  <c r="V2987" i="1"/>
  <c r="U2987" i="1"/>
  <c r="W2987" i="1" s="1"/>
  <c r="R2987" i="1"/>
  <c r="Q2987" i="1"/>
  <c r="P2987" i="1"/>
  <c r="O2987" i="1"/>
  <c r="V2986" i="1"/>
  <c r="U2986" i="1"/>
  <c r="W2986" i="1" s="1"/>
  <c r="R2986" i="1"/>
  <c r="Q2986" i="1"/>
  <c r="P2986" i="1"/>
  <c r="O2986" i="1"/>
  <c r="V2985" i="1"/>
  <c r="W2985" i="1" s="1"/>
  <c r="U2985" i="1"/>
  <c r="R2985" i="1"/>
  <c r="Q2985" i="1"/>
  <c r="P2985" i="1"/>
  <c r="O2985" i="1"/>
  <c r="V2984" i="1"/>
  <c r="U2984" i="1"/>
  <c r="R2984" i="1"/>
  <c r="Q2984" i="1"/>
  <c r="P2984" i="1"/>
  <c r="O2984" i="1"/>
  <c r="V2983" i="1"/>
  <c r="U2983" i="1"/>
  <c r="W2983" i="1" s="1"/>
  <c r="R2983" i="1"/>
  <c r="Q2983" i="1"/>
  <c r="P2983" i="1"/>
  <c r="O2983" i="1"/>
  <c r="V2982" i="1"/>
  <c r="U2982" i="1"/>
  <c r="R2982" i="1"/>
  <c r="Q2982" i="1"/>
  <c r="P2982" i="1"/>
  <c r="O2982" i="1"/>
  <c r="V2981" i="1"/>
  <c r="U2981" i="1"/>
  <c r="W2981" i="1" s="1"/>
  <c r="R2981" i="1"/>
  <c r="Q2981" i="1"/>
  <c r="P2981" i="1"/>
  <c r="O2981" i="1"/>
  <c r="V2980" i="1"/>
  <c r="W2980" i="1" s="1"/>
  <c r="U2980" i="1"/>
  <c r="R2980" i="1"/>
  <c r="Q2980" i="1"/>
  <c r="P2980" i="1"/>
  <c r="O2980" i="1"/>
  <c r="V2979" i="1"/>
  <c r="U2979" i="1"/>
  <c r="W2979" i="1" s="1"/>
  <c r="R2979" i="1"/>
  <c r="Q2979" i="1"/>
  <c r="P2979" i="1"/>
  <c r="O2979" i="1"/>
  <c r="V2978" i="1"/>
  <c r="U2978" i="1"/>
  <c r="W2978" i="1" s="1"/>
  <c r="R2978" i="1"/>
  <c r="Q2978" i="1"/>
  <c r="P2978" i="1"/>
  <c r="O2978" i="1"/>
  <c r="W2977" i="1"/>
  <c r="V2977" i="1"/>
  <c r="U2977" i="1"/>
  <c r="R2977" i="1"/>
  <c r="Q2977" i="1"/>
  <c r="P2977" i="1"/>
  <c r="O2977" i="1"/>
  <c r="V2976" i="1"/>
  <c r="U2976" i="1"/>
  <c r="R2976" i="1"/>
  <c r="Q2976" i="1"/>
  <c r="P2976" i="1"/>
  <c r="O2976" i="1"/>
  <c r="V2975" i="1"/>
  <c r="U2975" i="1"/>
  <c r="W2975" i="1" s="1"/>
  <c r="R2975" i="1"/>
  <c r="Q2975" i="1"/>
  <c r="P2975" i="1"/>
  <c r="O2975" i="1"/>
  <c r="V2974" i="1"/>
  <c r="U2974" i="1"/>
  <c r="R2974" i="1"/>
  <c r="Q2974" i="1"/>
  <c r="P2974" i="1"/>
  <c r="O2974" i="1"/>
  <c r="V2973" i="1"/>
  <c r="U2973" i="1"/>
  <c r="W2973" i="1" s="1"/>
  <c r="R2973" i="1"/>
  <c r="Q2973" i="1"/>
  <c r="P2973" i="1"/>
  <c r="O2973" i="1"/>
  <c r="W2972" i="1"/>
  <c r="V2972" i="1"/>
  <c r="U2972" i="1"/>
  <c r="R2972" i="1"/>
  <c r="Q2972" i="1"/>
  <c r="P2972" i="1"/>
  <c r="O2972" i="1"/>
  <c r="V2971" i="1"/>
  <c r="U2971" i="1"/>
  <c r="R2971" i="1"/>
  <c r="Q2971" i="1"/>
  <c r="P2971" i="1"/>
  <c r="O2971" i="1"/>
  <c r="V2970" i="1"/>
  <c r="U2970" i="1"/>
  <c r="R2970" i="1"/>
  <c r="Q2970" i="1"/>
  <c r="P2970" i="1"/>
  <c r="O2970" i="1"/>
  <c r="V2969" i="1"/>
  <c r="U2969" i="1"/>
  <c r="W2969" i="1" s="1"/>
  <c r="R2969" i="1"/>
  <c r="Q2969" i="1"/>
  <c r="P2969" i="1"/>
  <c r="O2969" i="1"/>
  <c r="V2968" i="1"/>
  <c r="U2968" i="1"/>
  <c r="R2968" i="1"/>
  <c r="Q2968" i="1"/>
  <c r="P2968" i="1"/>
  <c r="O2968" i="1"/>
  <c r="V2967" i="1"/>
  <c r="U2967" i="1"/>
  <c r="R2967" i="1"/>
  <c r="Q2967" i="1"/>
  <c r="P2967" i="1"/>
  <c r="O2967" i="1"/>
  <c r="V2966" i="1"/>
  <c r="U2966" i="1"/>
  <c r="R2966" i="1"/>
  <c r="Q2966" i="1"/>
  <c r="P2966" i="1"/>
  <c r="O2966" i="1"/>
  <c r="V2965" i="1"/>
  <c r="U2965" i="1"/>
  <c r="W2965" i="1" s="1"/>
  <c r="R2965" i="1"/>
  <c r="Q2965" i="1"/>
  <c r="P2965" i="1"/>
  <c r="O2965" i="1"/>
  <c r="W2964" i="1"/>
  <c r="V2964" i="1"/>
  <c r="U2964" i="1"/>
  <c r="R2964" i="1"/>
  <c r="Q2964" i="1"/>
  <c r="P2964" i="1"/>
  <c r="O2964" i="1"/>
  <c r="V2963" i="1"/>
  <c r="U2963" i="1"/>
  <c r="R2963" i="1"/>
  <c r="Q2963" i="1"/>
  <c r="P2963" i="1"/>
  <c r="O2963" i="1"/>
  <c r="V2962" i="1"/>
  <c r="U2962" i="1"/>
  <c r="R2962" i="1"/>
  <c r="Q2962" i="1"/>
  <c r="P2962" i="1"/>
  <c r="O2962" i="1"/>
  <c r="W2961" i="1"/>
  <c r="V2961" i="1"/>
  <c r="U2961" i="1"/>
  <c r="R2961" i="1"/>
  <c r="Q2961" i="1"/>
  <c r="P2961" i="1"/>
  <c r="O2961" i="1"/>
  <c r="V2960" i="1"/>
  <c r="U2960" i="1"/>
  <c r="R2960" i="1"/>
  <c r="Q2960" i="1"/>
  <c r="P2960" i="1"/>
  <c r="O2960" i="1"/>
  <c r="V2959" i="1"/>
  <c r="U2959" i="1"/>
  <c r="R2959" i="1"/>
  <c r="Q2959" i="1"/>
  <c r="P2959" i="1"/>
  <c r="O2959" i="1"/>
  <c r="V2958" i="1"/>
  <c r="U2958" i="1"/>
  <c r="W2958" i="1" s="1"/>
  <c r="R2958" i="1"/>
  <c r="Q2958" i="1"/>
  <c r="P2958" i="1"/>
  <c r="O2958" i="1"/>
  <c r="V2957" i="1"/>
  <c r="W2957" i="1" s="1"/>
  <c r="U2957" i="1"/>
  <c r="R2957" i="1"/>
  <c r="Q2957" i="1"/>
  <c r="P2957" i="1"/>
  <c r="O2957" i="1"/>
  <c r="W2956" i="1"/>
  <c r="V2956" i="1"/>
  <c r="U2956" i="1"/>
  <c r="R2956" i="1"/>
  <c r="Q2956" i="1"/>
  <c r="P2956" i="1"/>
  <c r="O2956" i="1"/>
  <c r="V2955" i="1"/>
  <c r="U2955" i="1"/>
  <c r="R2955" i="1"/>
  <c r="Q2955" i="1"/>
  <c r="P2955" i="1"/>
  <c r="O2955" i="1"/>
  <c r="V2954" i="1"/>
  <c r="U2954" i="1"/>
  <c r="R2954" i="1"/>
  <c r="Q2954" i="1"/>
  <c r="P2954" i="1"/>
  <c r="O2954" i="1"/>
  <c r="V2953" i="1"/>
  <c r="U2953" i="1"/>
  <c r="W2953" i="1" s="1"/>
  <c r="R2953" i="1"/>
  <c r="Q2953" i="1"/>
  <c r="P2953" i="1"/>
  <c r="O2953" i="1"/>
  <c r="V2952" i="1"/>
  <c r="W2952" i="1" s="1"/>
  <c r="U2952" i="1"/>
  <c r="R2952" i="1"/>
  <c r="Q2952" i="1"/>
  <c r="P2952" i="1"/>
  <c r="O2952" i="1"/>
  <c r="V2951" i="1"/>
  <c r="U2951" i="1"/>
  <c r="R2951" i="1"/>
  <c r="Q2951" i="1"/>
  <c r="P2951" i="1"/>
  <c r="O2951" i="1"/>
  <c r="V2950" i="1"/>
  <c r="U2950" i="1"/>
  <c r="W2950" i="1" s="1"/>
  <c r="R2950" i="1"/>
  <c r="Q2950" i="1"/>
  <c r="P2950" i="1"/>
  <c r="O2950" i="1"/>
  <c r="V2949" i="1"/>
  <c r="W2949" i="1" s="1"/>
  <c r="U2949" i="1"/>
  <c r="R2949" i="1"/>
  <c r="Q2949" i="1"/>
  <c r="P2949" i="1"/>
  <c r="O2949" i="1"/>
  <c r="V2948" i="1"/>
  <c r="U2948" i="1"/>
  <c r="W2948" i="1" s="1"/>
  <c r="R2948" i="1"/>
  <c r="Q2948" i="1"/>
  <c r="P2948" i="1"/>
  <c r="O2948" i="1"/>
  <c r="V2947" i="1"/>
  <c r="U2947" i="1"/>
  <c r="R2947" i="1"/>
  <c r="Q2947" i="1"/>
  <c r="P2947" i="1"/>
  <c r="O2947" i="1"/>
  <c r="V2946" i="1"/>
  <c r="U2946" i="1"/>
  <c r="R2946" i="1"/>
  <c r="Q2946" i="1"/>
  <c r="P2946" i="1"/>
  <c r="O2946" i="1"/>
  <c r="V2945" i="1"/>
  <c r="U2945" i="1"/>
  <c r="W2945" i="1" s="1"/>
  <c r="R2945" i="1"/>
  <c r="Q2945" i="1"/>
  <c r="P2945" i="1"/>
  <c r="O2945" i="1"/>
  <c r="V2944" i="1"/>
  <c r="W2944" i="1" s="1"/>
  <c r="U2944" i="1"/>
  <c r="R2944" i="1"/>
  <c r="Q2944" i="1"/>
  <c r="P2944" i="1"/>
  <c r="O2944" i="1"/>
  <c r="V2943" i="1"/>
  <c r="U2943" i="1"/>
  <c r="W2943" i="1" s="1"/>
  <c r="R2943" i="1"/>
  <c r="Q2943" i="1"/>
  <c r="P2943" i="1"/>
  <c r="O2943" i="1"/>
  <c r="V2942" i="1"/>
  <c r="U2942" i="1"/>
  <c r="W2942" i="1" s="1"/>
  <c r="R2942" i="1"/>
  <c r="Q2942" i="1"/>
  <c r="P2942" i="1"/>
  <c r="O2942" i="1"/>
  <c r="V2941" i="1"/>
  <c r="W2941" i="1" s="1"/>
  <c r="U2941" i="1"/>
  <c r="R2941" i="1"/>
  <c r="Q2941" i="1"/>
  <c r="P2941" i="1"/>
  <c r="O2941" i="1"/>
  <c r="V2940" i="1"/>
  <c r="U2940" i="1"/>
  <c r="R2940" i="1"/>
  <c r="Q2940" i="1"/>
  <c r="P2940" i="1"/>
  <c r="O2940" i="1"/>
  <c r="V2939" i="1"/>
  <c r="U2939" i="1"/>
  <c r="W2939" i="1" s="1"/>
  <c r="R2939" i="1"/>
  <c r="Q2939" i="1"/>
  <c r="P2939" i="1"/>
  <c r="O2939" i="1"/>
  <c r="V2938" i="1"/>
  <c r="U2938" i="1"/>
  <c r="R2938" i="1"/>
  <c r="Q2938" i="1"/>
  <c r="P2938" i="1"/>
  <c r="O2938" i="1"/>
  <c r="W2937" i="1"/>
  <c r="V2937" i="1"/>
  <c r="U2937" i="1"/>
  <c r="R2937" i="1"/>
  <c r="Q2937" i="1"/>
  <c r="P2937" i="1"/>
  <c r="O2937" i="1"/>
  <c r="V2936" i="1"/>
  <c r="U2936" i="1"/>
  <c r="R2936" i="1"/>
  <c r="Q2936" i="1"/>
  <c r="P2936" i="1"/>
  <c r="O2936" i="1"/>
  <c r="V2935" i="1"/>
  <c r="U2935" i="1"/>
  <c r="R2935" i="1"/>
  <c r="Q2935" i="1"/>
  <c r="P2935" i="1"/>
  <c r="O2935" i="1"/>
  <c r="V2934" i="1"/>
  <c r="U2934" i="1"/>
  <c r="W2934" i="1" s="1"/>
  <c r="R2934" i="1"/>
  <c r="Q2934" i="1"/>
  <c r="P2934" i="1"/>
  <c r="O2934" i="1"/>
  <c r="V2933" i="1"/>
  <c r="W2933" i="1" s="1"/>
  <c r="U2933" i="1"/>
  <c r="R2933" i="1"/>
  <c r="Q2933" i="1"/>
  <c r="P2933" i="1"/>
  <c r="O2933" i="1"/>
  <c r="V2932" i="1"/>
  <c r="U2932" i="1"/>
  <c r="W2932" i="1" s="1"/>
  <c r="R2932" i="1"/>
  <c r="Q2932" i="1"/>
  <c r="P2932" i="1"/>
  <c r="O2932" i="1"/>
  <c r="V2931" i="1"/>
  <c r="U2931" i="1"/>
  <c r="W2931" i="1" s="1"/>
  <c r="R2931" i="1"/>
  <c r="Q2931" i="1"/>
  <c r="P2931" i="1"/>
  <c r="O2931" i="1"/>
  <c r="V2930" i="1"/>
  <c r="U2930" i="1"/>
  <c r="R2930" i="1"/>
  <c r="Q2930" i="1"/>
  <c r="P2930" i="1"/>
  <c r="O2930" i="1"/>
  <c r="V2929" i="1"/>
  <c r="U2929" i="1"/>
  <c r="W2929" i="1" s="1"/>
  <c r="R2929" i="1"/>
  <c r="Q2929" i="1"/>
  <c r="P2929" i="1"/>
  <c r="O2929" i="1"/>
  <c r="V2928" i="1"/>
  <c r="W2928" i="1" s="1"/>
  <c r="U2928" i="1"/>
  <c r="R2928" i="1"/>
  <c r="Q2928" i="1"/>
  <c r="P2928" i="1"/>
  <c r="O2928" i="1"/>
  <c r="V2927" i="1"/>
  <c r="U2927" i="1"/>
  <c r="R2927" i="1"/>
  <c r="Q2927" i="1"/>
  <c r="P2927" i="1"/>
  <c r="O2927" i="1"/>
  <c r="V2926" i="1"/>
  <c r="U2926" i="1"/>
  <c r="W2926" i="1" s="1"/>
  <c r="R2926" i="1"/>
  <c r="Q2926" i="1"/>
  <c r="P2926" i="1"/>
  <c r="O2926" i="1"/>
  <c r="V2925" i="1"/>
  <c r="W2925" i="1" s="1"/>
  <c r="U2925" i="1"/>
  <c r="R2925" i="1"/>
  <c r="Q2925" i="1"/>
  <c r="P2925" i="1"/>
  <c r="O2925" i="1"/>
  <c r="V2924" i="1"/>
  <c r="U2924" i="1"/>
  <c r="W2924" i="1" s="1"/>
  <c r="R2924" i="1"/>
  <c r="Q2924" i="1"/>
  <c r="P2924" i="1"/>
  <c r="O2924" i="1"/>
  <c r="V2923" i="1"/>
  <c r="U2923" i="1"/>
  <c r="R2923" i="1"/>
  <c r="Q2923" i="1"/>
  <c r="P2923" i="1"/>
  <c r="O2923" i="1"/>
  <c r="V2922" i="1"/>
  <c r="U2922" i="1"/>
  <c r="R2922" i="1"/>
  <c r="Q2922" i="1"/>
  <c r="P2922" i="1"/>
  <c r="O2922" i="1"/>
  <c r="V2921" i="1"/>
  <c r="U2921" i="1"/>
  <c r="W2921" i="1" s="1"/>
  <c r="R2921" i="1"/>
  <c r="Q2921" i="1"/>
  <c r="P2921" i="1"/>
  <c r="O2921" i="1"/>
  <c r="V2920" i="1"/>
  <c r="W2920" i="1" s="1"/>
  <c r="U2920" i="1"/>
  <c r="R2920" i="1"/>
  <c r="Q2920" i="1"/>
  <c r="P2920" i="1"/>
  <c r="O2920" i="1"/>
  <c r="V2919" i="1"/>
  <c r="U2919" i="1"/>
  <c r="W2919" i="1" s="1"/>
  <c r="R2919" i="1"/>
  <c r="Q2919" i="1"/>
  <c r="P2919" i="1"/>
  <c r="O2919" i="1"/>
  <c r="V2918" i="1"/>
  <c r="U2918" i="1"/>
  <c r="W2918" i="1" s="1"/>
  <c r="R2918" i="1"/>
  <c r="Q2918" i="1"/>
  <c r="P2918" i="1"/>
  <c r="O2918" i="1"/>
  <c r="V2917" i="1"/>
  <c r="W2917" i="1" s="1"/>
  <c r="U2917" i="1"/>
  <c r="R2917" i="1"/>
  <c r="Q2917" i="1"/>
  <c r="P2917" i="1"/>
  <c r="O2917" i="1"/>
  <c r="V2916" i="1"/>
  <c r="U2916" i="1"/>
  <c r="R2916" i="1"/>
  <c r="Q2916" i="1"/>
  <c r="P2916" i="1"/>
  <c r="O2916" i="1"/>
  <c r="V2915" i="1"/>
  <c r="U2915" i="1"/>
  <c r="W2915" i="1" s="1"/>
  <c r="R2915" i="1"/>
  <c r="Q2915" i="1"/>
  <c r="P2915" i="1"/>
  <c r="O2915" i="1"/>
  <c r="V2914" i="1"/>
  <c r="U2914" i="1"/>
  <c r="R2914" i="1"/>
  <c r="Q2914" i="1"/>
  <c r="P2914" i="1"/>
  <c r="O2914" i="1"/>
  <c r="V2913" i="1"/>
  <c r="U2913" i="1"/>
  <c r="W2913" i="1" s="1"/>
  <c r="R2913" i="1"/>
  <c r="Q2913" i="1"/>
  <c r="P2913" i="1"/>
  <c r="O2913" i="1"/>
  <c r="V2912" i="1"/>
  <c r="U2912" i="1"/>
  <c r="R2912" i="1"/>
  <c r="Q2912" i="1"/>
  <c r="P2912" i="1"/>
  <c r="O2912" i="1"/>
  <c r="V2911" i="1"/>
  <c r="U2911" i="1"/>
  <c r="R2911" i="1"/>
  <c r="Q2911" i="1"/>
  <c r="P2911" i="1"/>
  <c r="O2911" i="1"/>
  <c r="V2910" i="1"/>
  <c r="U2910" i="1"/>
  <c r="W2910" i="1" s="1"/>
  <c r="R2910" i="1"/>
  <c r="Q2910" i="1"/>
  <c r="P2910" i="1"/>
  <c r="O2910" i="1"/>
  <c r="V2909" i="1"/>
  <c r="W2909" i="1" s="1"/>
  <c r="U2909" i="1"/>
  <c r="R2909" i="1"/>
  <c r="Q2909" i="1"/>
  <c r="P2909" i="1"/>
  <c r="O2909" i="1"/>
  <c r="W2908" i="1"/>
  <c r="V2908" i="1"/>
  <c r="U2908" i="1"/>
  <c r="R2908" i="1"/>
  <c r="Q2908" i="1"/>
  <c r="P2908" i="1"/>
  <c r="O2908" i="1"/>
  <c r="V2907" i="1"/>
  <c r="U2907" i="1"/>
  <c r="R2907" i="1"/>
  <c r="Q2907" i="1"/>
  <c r="P2907" i="1"/>
  <c r="O2907" i="1"/>
  <c r="V2906" i="1"/>
  <c r="U2906" i="1"/>
  <c r="R2906" i="1"/>
  <c r="Q2906" i="1"/>
  <c r="P2906" i="1"/>
  <c r="O2906" i="1"/>
  <c r="V2905" i="1"/>
  <c r="U2905" i="1"/>
  <c r="W2905" i="1" s="1"/>
  <c r="R2905" i="1"/>
  <c r="Q2905" i="1"/>
  <c r="P2905" i="1"/>
  <c r="O2905" i="1"/>
  <c r="V2904" i="1"/>
  <c r="W2904" i="1" s="1"/>
  <c r="U2904" i="1"/>
  <c r="R2904" i="1"/>
  <c r="Q2904" i="1"/>
  <c r="P2904" i="1"/>
  <c r="O2904" i="1"/>
  <c r="V2903" i="1"/>
  <c r="U2903" i="1"/>
  <c r="R2903" i="1"/>
  <c r="Q2903" i="1"/>
  <c r="P2903" i="1"/>
  <c r="O2903" i="1"/>
  <c r="V2902" i="1"/>
  <c r="U2902" i="1"/>
  <c r="W2902" i="1" s="1"/>
  <c r="R2902" i="1"/>
  <c r="Q2902" i="1"/>
  <c r="P2902" i="1"/>
  <c r="O2902" i="1"/>
  <c r="V2901" i="1"/>
  <c r="W2901" i="1" s="1"/>
  <c r="U2901" i="1"/>
  <c r="R2901" i="1"/>
  <c r="Q2901" i="1"/>
  <c r="P2901" i="1"/>
  <c r="O2901" i="1"/>
  <c r="V2900" i="1"/>
  <c r="U2900" i="1"/>
  <c r="R2900" i="1"/>
  <c r="Q2900" i="1"/>
  <c r="P2900" i="1"/>
  <c r="O2900" i="1"/>
  <c r="V2899" i="1"/>
  <c r="U2899" i="1"/>
  <c r="R2899" i="1"/>
  <c r="Q2899" i="1"/>
  <c r="P2899" i="1"/>
  <c r="O2899" i="1"/>
  <c r="V2898" i="1"/>
  <c r="U2898" i="1"/>
  <c r="W2898" i="1" s="1"/>
  <c r="R2898" i="1"/>
  <c r="Q2898" i="1"/>
  <c r="P2898" i="1"/>
  <c r="O2898" i="1"/>
  <c r="W2897" i="1"/>
  <c r="V2897" i="1"/>
  <c r="U2897" i="1"/>
  <c r="R2897" i="1"/>
  <c r="Q2897" i="1"/>
  <c r="P2897" i="1"/>
  <c r="O2897" i="1"/>
  <c r="V2896" i="1"/>
  <c r="U2896" i="1"/>
  <c r="R2896" i="1"/>
  <c r="Q2896" i="1"/>
  <c r="P2896" i="1"/>
  <c r="O2896" i="1"/>
  <c r="V2895" i="1"/>
  <c r="U2895" i="1"/>
  <c r="R2895" i="1"/>
  <c r="Q2895" i="1"/>
  <c r="P2895" i="1"/>
  <c r="O2895" i="1"/>
  <c r="V2894" i="1"/>
  <c r="U2894" i="1"/>
  <c r="R2894" i="1"/>
  <c r="Q2894" i="1"/>
  <c r="P2894" i="1"/>
  <c r="O2894" i="1"/>
  <c r="V2893" i="1"/>
  <c r="U2893" i="1"/>
  <c r="W2893" i="1" s="1"/>
  <c r="R2893" i="1"/>
  <c r="Q2893" i="1"/>
  <c r="P2893" i="1"/>
  <c r="O2893" i="1"/>
  <c r="W2892" i="1"/>
  <c r="V2892" i="1"/>
  <c r="U2892" i="1"/>
  <c r="R2892" i="1"/>
  <c r="Q2892" i="1"/>
  <c r="P2892" i="1"/>
  <c r="O2892" i="1"/>
  <c r="V2891" i="1"/>
  <c r="U2891" i="1"/>
  <c r="W2891" i="1" s="1"/>
  <c r="R2891" i="1"/>
  <c r="Q2891" i="1"/>
  <c r="P2891" i="1"/>
  <c r="O2891" i="1"/>
  <c r="V2890" i="1"/>
  <c r="U2890" i="1"/>
  <c r="R2890" i="1"/>
  <c r="Q2890" i="1"/>
  <c r="P2890" i="1"/>
  <c r="O2890" i="1"/>
  <c r="V2889" i="1"/>
  <c r="U2889" i="1"/>
  <c r="W2889" i="1" s="1"/>
  <c r="R2889" i="1"/>
  <c r="Q2889" i="1"/>
  <c r="P2889" i="1"/>
  <c r="O2889" i="1"/>
  <c r="V2888" i="1"/>
  <c r="U2888" i="1"/>
  <c r="R2888" i="1"/>
  <c r="Q2888" i="1"/>
  <c r="P2888" i="1"/>
  <c r="O2888" i="1"/>
  <c r="V2887" i="1"/>
  <c r="U2887" i="1"/>
  <c r="R2887" i="1"/>
  <c r="Q2887" i="1"/>
  <c r="P2887" i="1"/>
  <c r="O2887" i="1"/>
  <c r="V2886" i="1"/>
  <c r="U2886" i="1"/>
  <c r="R2886" i="1"/>
  <c r="Q2886" i="1"/>
  <c r="P2886" i="1"/>
  <c r="O2886" i="1"/>
  <c r="V2885" i="1"/>
  <c r="U2885" i="1"/>
  <c r="W2885" i="1" s="1"/>
  <c r="R2885" i="1"/>
  <c r="Q2885" i="1"/>
  <c r="P2885" i="1"/>
  <c r="O2885" i="1"/>
  <c r="V2884" i="1"/>
  <c r="U2884" i="1"/>
  <c r="R2884" i="1"/>
  <c r="Q2884" i="1"/>
  <c r="P2884" i="1"/>
  <c r="O2884" i="1"/>
  <c r="V2883" i="1"/>
  <c r="U2883" i="1"/>
  <c r="R2883" i="1"/>
  <c r="Q2883" i="1"/>
  <c r="P2883" i="1"/>
  <c r="O2883" i="1"/>
  <c r="V2882" i="1"/>
  <c r="U2882" i="1"/>
  <c r="R2882" i="1"/>
  <c r="Q2882" i="1"/>
  <c r="P2882" i="1"/>
  <c r="O2882" i="1"/>
  <c r="V2881" i="1"/>
  <c r="U2881" i="1"/>
  <c r="W2881" i="1" s="1"/>
  <c r="R2881" i="1"/>
  <c r="Q2881" i="1"/>
  <c r="P2881" i="1"/>
  <c r="O2881" i="1"/>
  <c r="V2880" i="1"/>
  <c r="W2880" i="1" s="1"/>
  <c r="U2880" i="1"/>
  <c r="R2880" i="1"/>
  <c r="Q2880" i="1"/>
  <c r="P2880" i="1"/>
  <c r="O2880" i="1"/>
  <c r="V2879" i="1"/>
  <c r="U2879" i="1"/>
  <c r="R2879" i="1"/>
  <c r="Q2879" i="1"/>
  <c r="P2879" i="1"/>
  <c r="O2879" i="1"/>
  <c r="V2878" i="1"/>
  <c r="U2878" i="1"/>
  <c r="R2878" i="1"/>
  <c r="Q2878" i="1"/>
  <c r="P2878" i="1"/>
  <c r="O2878" i="1"/>
  <c r="V2877" i="1"/>
  <c r="U2877" i="1"/>
  <c r="R2877" i="1"/>
  <c r="Q2877" i="1"/>
  <c r="P2877" i="1"/>
  <c r="O2877" i="1"/>
  <c r="V2876" i="1"/>
  <c r="U2876" i="1"/>
  <c r="W2876" i="1" s="1"/>
  <c r="R2876" i="1"/>
  <c r="Q2876" i="1"/>
  <c r="P2876" i="1"/>
  <c r="O2876" i="1"/>
  <c r="V2875" i="1"/>
  <c r="U2875" i="1"/>
  <c r="R2875" i="1"/>
  <c r="Q2875" i="1"/>
  <c r="P2875" i="1"/>
  <c r="O2875" i="1"/>
  <c r="V2874" i="1"/>
  <c r="U2874" i="1"/>
  <c r="R2874" i="1"/>
  <c r="Q2874" i="1"/>
  <c r="P2874" i="1"/>
  <c r="O2874" i="1"/>
  <c r="V2873" i="1"/>
  <c r="U2873" i="1"/>
  <c r="W2873" i="1" s="1"/>
  <c r="R2873" i="1"/>
  <c r="Q2873" i="1"/>
  <c r="P2873" i="1"/>
  <c r="O2873" i="1"/>
  <c r="V2872" i="1"/>
  <c r="W2872" i="1" s="1"/>
  <c r="U2872" i="1"/>
  <c r="R2872" i="1"/>
  <c r="Q2872" i="1"/>
  <c r="P2872" i="1"/>
  <c r="O2872" i="1"/>
  <c r="V2871" i="1"/>
  <c r="U2871" i="1"/>
  <c r="R2871" i="1"/>
  <c r="Q2871" i="1"/>
  <c r="P2871" i="1"/>
  <c r="O2871" i="1"/>
  <c r="V2870" i="1"/>
  <c r="U2870" i="1"/>
  <c r="W2870" i="1" s="1"/>
  <c r="R2870" i="1"/>
  <c r="Q2870" i="1"/>
  <c r="P2870" i="1"/>
  <c r="O2870" i="1"/>
  <c r="V2869" i="1"/>
  <c r="W2869" i="1" s="1"/>
  <c r="U2869" i="1"/>
  <c r="R2869" i="1"/>
  <c r="Q2869" i="1"/>
  <c r="P2869" i="1"/>
  <c r="O2869" i="1"/>
  <c r="V2868" i="1"/>
  <c r="U2868" i="1"/>
  <c r="W2868" i="1" s="1"/>
  <c r="R2868" i="1"/>
  <c r="Q2868" i="1"/>
  <c r="P2868" i="1"/>
  <c r="O2868" i="1"/>
  <c r="V2867" i="1"/>
  <c r="U2867" i="1"/>
  <c r="W2867" i="1" s="1"/>
  <c r="R2867" i="1"/>
  <c r="Q2867" i="1"/>
  <c r="P2867" i="1"/>
  <c r="O2867" i="1"/>
  <c r="V2866" i="1"/>
  <c r="U2866" i="1"/>
  <c r="R2866" i="1"/>
  <c r="Q2866" i="1"/>
  <c r="P2866" i="1"/>
  <c r="O2866" i="1"/>
  <c r="V2865" i="1"/>
  <c r="U2865" i="1"/>
  <c r="W2865" i="1" s="1"/>
  <c r="R2865" i="1"/>
  <c r="Q2865" i="1"/>
  <c r="P2865" i="1"/>
  <c r="O2865" i="1"/>
  <c r="V2864" i="1"/>
  <c r="U2864" i="1"/>
  <c r="R2864" i="1"/>
  <c r="Q2864" i="1"/>
  <c r="P2864" i="1"/>
  <c r="O2864" i="1"/>
  <c r="V2863" i="1"/>
  <c r="U2863" i="1"/>
  <c r="W2863" i="1" s="1"/>
  <c r="R2863" i="1"/>
  <c r="Q2863" i="1"/>
  <c r="P2863" i="1"/>
  <c r="O2863" i="1"/>
  <c r="V2862" i="1"/>
  <c r="W2862" i="1" s="1"/>
  <c r="U2862" i="1"/>
  <c r="R2862" i="1"/>
  <c r="Q2862" i="1"/>
  <c r="P2862" i="1"/>
  <c r="O2862" i="1"/>
  <c r="V2861" i="1"/>
  <c r="W2861" i="1" s="1"/>
  <c r="U2861" i="1"/>
  <c r="R2861" i="1"/>
  <c r="Q2861" i="1"/>
  <c r="P2861" i="1"/>
  <c r="O2861" i="1"/>
  <c r="V2860" i="1"/>
  <c r="U2860" i="1"/>
  <c r="W2860" i="1" s="1"/>
  <c r="R2860" i="1"/>
  <c r="Q2860" i="1"/>
  <c r="P2860" i="1"/>
  <c r="O2860" i="1"/>
  <c r="V2859" i="1"/>
  <c r="W2859" i="1" s="1"/>
  <c r="U2859" i="1"/>
  <c r="R2859" i="1"/>
  <c r="Q2859" i="1"/>
  <c r="P2859" i="1"/>
  <c r="O2859" i="1"/>
  <c r="V2858" i="1"/>
  <c r="U2858" i="1"/>
  <c r="R2858" i="1"/>
  <c r="Q2858" i="1"/>
  <c r="P2858" i="1"/>
  <c r="O2858" i="1"/>
  <c r="V2857" i="1"/>
  <c r="U2857" i="1"/>
  <c r="W2857" i="1" s="1"/>
  <c r="R2857" i="1"/>
  <c r="Q2857" i="1"/>
  <c r="P2857" i="1"/>
  <c r="O2857" i="1"/>
  <c r="V2856" i="1"/>
  <c r="U2856" i="1"/>
  <c r="W2856" i="1" s="1"/>
  <c r="R2856" i="1"/>
  <c r="Q2856" i="1"/>
  <c r="P2856" i="1"/>
  <c r="O2856" i="1"/>
  <c r="V2855" i="1"/>
  <c r="U2855" i="1"/>
  <c r="R2855" i="1"/>
  <c r="Q2855" i="1"/>
  <c r="P2855" i="1"/>
  <c r="O2855" i="1"/>
  <c r="V2854" i="1"/>
  <c r="U2854" i="1"/>
  <c r="R2854" i="1"/>
  <c r="Q2854" i="1"/>
  <c r="P2854" i="1"/>
  <c r="O2854" i="1"/>
  <c r="V2853" i="1"/>
  <c r="W2853" i="1" s="1"/>
  <c r="U2853" i="1"/>
  <c r="R2853" i="1"/>
  <c r="Q2853" i="1"/>
  <c r="P2853" i="1"/>
  <c r="O2853" i="1"/>
  <c r="V2852" i="1"/>
  <c r="U2852" i="1"/>
  <c r="W2852" i="1" s="1"/>
  <c r="R2852" i="1"/>
  <c r="Q2852" i="1"/>
  <c r="P2852" i="1"/>
  <c r="O2852" i="1"/>
  <c r="V2851" i="1"/>
  <c r="U2851" i="1"/>
  <c r="W2851" i="1" s="1"/>
  <c r="R2851" i="1"/>
  <c r="Q2851" i="1"/>
  <c r="P2851" i="1"/>
  <c r="O2851" i="1"/>
  <c r="V2850" i="1"/>
  <c r="W2850" i="1" s="1"/>
  <c r="U2850" i="1"/>
  <c r="R2850" i="1"/>
  <c r="Q2850" i="1"/>
  <c r="P2850" i="1"/>
  <c r="O2850" i="1"/>
  <c r="V2849" i="1"/>
  <c r="U2849" i="1"/>
  <c r="W2849" i="1" s="1"/>
  <c r="R2849" i="1"/>
  <c r="Q2849" i="1"/>
  <c r="P2849" i="1"/>
  <c r="O2849" i="1"/>
  <c r="V2848" i="1"/>
  <c r="U2848" i="1"/>
  <c r="W2848" i="1" s="1"/>
  <c r="R2848" i="1"/>
  <c r="Q2848" i="1"/>
  <c r="P2848" i="1"/>
  <c r="O2848" i="1"/>
  <c r="V2847" i="1"/>
  <c r="U2847" i="1"/>
  <c r="W2847" i="1" s="1"/>
  <c r="R2847" i="1"/>
  <c r="Q2847" i="1"/>
  <c r="P2847" i="1"/>
  <c r="O2847" i="1"/>
  <c r="W2846" i="1"/>
  <c r="V2846" i="1"/>
  <c r="U2846" i="1"/>
  <c r="R2846" i="1"/>
  <c r="Q2846" i="1"/>
  <c r="P2846" i="1"/>
  <c r="O2846" i="1"/>
  <c r="V2845" i="1"/>
  <c r="U2845" i="1"/>
  <c r="R2845" i="1"/>
  <c r="Q2845" i="1"/>
  <c r="P2845" i="1"/>
  <c r="O2845" i="1"/>
  <c r="V2844" i="1"/>
  <c r="U2844" i="1"/>
  <c r="R2844" i="1"/>
  <c r="Q2844" i="1"/>
  <c r="P2844" i="1"/>
  <c r="O2844" i="1"/>
  <c r="V2843" i="1"/>
  <c r="U2843" i="1"/>
  <c r="W2843" i="1" s="1"/>
  <c r="R2843" i="1"/>
  <c r="Q2843" i="1"/>
  <c r="P2843" i="1"/>
  <c r="O2843" i="1"/>
  <c r="V2842" i="1"/>
  <c r="U2842" i="1"/>
  <c r="R2842" i="1"/>
  <c r="Q2842" i="1"/>
  <c r="P2842" i="1"/>
  <c r="O2842" i="1"/>
  <c r="V2841" i="1"/>
  <c r="U2841" i="1"/>
  <c r="R2841" i="1"/>
  <c r="Q2841" i="1"/>
  <c r="P2841" i="1"/>
  <c r="O2841" i="1"/>
  <c r="V2840" i="1"/>
  <c r="U2840" i="1"/>
  <c r="W2840" i="1" s="1"/>
  <c r="R2840" i="1"/>
  <c r="Q2840" i="1"/>
  <c r="P2840" i="1"/>
  <c r="O2840" i="1"/>
  <c r="V2839" i="1"/>
  <c r="U2839" i="1"/>
  <c r="W2839" i="1" s="1"/>
  <c r="R2839" i="1"/>
  <c r="Q2839" i="1"/>
  <c r="P2839" i="1"/>
  <c r="O2839" i="1"/>
  <c r="V2838" i="1"/>
  <c r="W2838" i="1" s="1"/>
  <c r="U2838" i="1"/>
  <c r="R2838" i="1"/>
  <c r="Q2838" i="1"/>
  <c r="P2838" i="1"/>
  <c r="O2838" i="1"/>
  <c r="V2837" i="1"/>
  <c r="U2837" i="1"/>
  <c r="R2837" i="1"/>
  <c r="Q2837" i="1"/>
  <c r="P2837" i="1"/>
  <c r="O2837" i="1"/>
  <c r="V2836" i="1"/>
  <c r="U2836" i="1"/>
  <c r="W2836" i="1" s="1"/>
  <c r="R2836" i="1"/>
  <c r="Q2836" i="1"/>
  <c r="P2836" i="1"/>
  <c r="O2836" i="1"/>
  <c r="W2835" i="1"/>
  <c r="V2835" i="1"/>
  <c r="U2835" i="1"/>
  <c r="R2835" i="1"/>
  <c r="Q2835" i="1"/>
  <c r="P2835" i="1"/>
  <c r="O2835" i="1"/>
  <c r="V2834" i="1"/>
  <c r="U2834" i="1"/>
  <c r="R2834" i="1"/>
  <c r="Q2834" i="1"/>
  <c r="P2834" i="1"/>
  <c r="O2834" i="1"/>
  <c r="V2833" i="1"/>
  <c r="U2833" i="1"/>
  <c r="W2833" i="1" s="1"/>
  <c r="R2833" i="1"/>
  <c r="Q2833" i="1"/>
  <c r="P2833" i="1"/>
  <c r="O2833" i="1"/>
  <c r="V2832" i="1"/>
  <c r="U2832" i="1"/>
  <c r="R2832" i="1"/>
  <c r="Q2832" i="1"/>
  <c r="P2832" i="1"/>
  <c r="O2832" i="1"/>
  <c r="V2831" i="1"/>
  <c r="U2831" i="1"/>
  <c r="W2831" i="1" s="1"/>
  <c r="R2831" i="1"/>
  <c r="Q2831" i="1"/>
  <c r="P2831" i="1"/>
  <c r="O2831" i="1"/>
  <c r="V2830" i="1"/>
  <c r="W2830" i="1" s="1"/>
  <c r="U2830" i="1"/>
  <c r="R2830" i="1"/>
  <c r="Q2830" i="1"/>
  <c r="P2830" i="1"/>
  <c r="O2830" i="1"/>
  <c r="V2829" i="1"/>
  <c r="W2829" i="1" s="1"/>
  <c r="U2829" i="1"/>
  <c r="R2829" i="1"/>
  <c r="Q2829" i="1"/>
  <c r="P2829" i="1"/>
  <c r="O2829" i="1"/>
  <c r="V2828" i="1"/>
  <c r="U2828" i="1"/>
  <c r="W2828" i="1" s="1"/>
  <c r="R2828" i="1"/>
  <c r="Q2828" i="1"/>
  <c r="P2828" i="1"/>
  <c r="O2828" i="1"/>
  <c r="V2827" i="1"/>
  <c r="W2827" i="1" s="1"/>
  <c r="U2827" i="1"/>
  <c r="R2827" i="1"/>
  <c r="Q2827" i="1"/>
  <c r="P2827" i="1"/>
  <c r="O2827" i="1"/>
  <c r="V2826" i="1"/>
  <c r="U2826" i="1"/>
  <c r="R2826" i="1"/>
  <c r="Q2826" i="1"/>
  <c r="P2826" i="1"/>
  <c r="O2826" i="1"/>
  <c r="V2825" i="1"/>
  <c r="U2825" i="1"/>
  <c r="W2825" i="1" s="1"/>
  <c r="R2825" i="1"/>
  <c r="Q2825" i="1"/>
  <c r="P2825" i="1"/>
  <c r="O2825" i="1"/>
  <c r="V2824" i="1"/>
  <c r="U2824" i="1"/>
  <c r="W2824" i="1" s="1"/>
  <c r="R2824" i="1"/>
  <c r="Q2824" i="1"/>
  <c r="P2824" i="1"/>
  <c r="O2824" i="1"/>
  <c r="V2823" i="1"/>
  <c r="U2823" i="1"/>
  <c r="R2823" i="1"/>
  <c r="Q2823" i="1"/>
  <c r="P2823" i="1"/>
  <c r="O2823" i="1"/>
  <c r="V2822" i="1"/>
  <c r="U2822" i="1"/>
  <c r="W2822" i="1" s="1"/>
  <c r="R2822" i="1"/>
  <c r="Q2822" i="1"/>
  <c r="P2822" i="1"/>
  <c r="O2822" i="1"/>
  <c r="V2821" i="1"/>
  <c r="W2821" i="1" s="1"/>
  <c r="U2821" i="1"/>
  <c r="R2821" i="1"/>
  <c r="Q2821" i="1"/>
  <c r="P2821" i="1"/>
  <c r="O2821" i="1"/>
  <c r="V2820" i="1"/>
  <c r="U2820" i="1"/>
  <c r="W2820" i="1" s="1"/>
  <c r="R2820" i="1"/>
  <c r="Q2820" i="1"/>
  <c r="P2820" i="1"/>
  <c r="O2820" i="1"/>
  <c r="W2819" i="1"/>
  <c r="V2819" i="1"/>
  <c r="U2819" i="1"/>
  <c r="R2819" i="1"/>
  <c r="Q2819" i="1"/>
  <c r="P2819" i="1"/>
  <c r="O2819" i="1"/>
  <c r="V2818" i="1"/>
  <c r="U2818" i="1"/>
  <c r="R2818" i="1"/>
  <c r="Q2818" i="1"/>
  <c r="P2818" i="1"/>
  <c r="O2818" i="1"/>
  <c r="V2817" i="1"/>
  <c r="U2817" i="1"/>
  <c r="R2817" i="1"/>
  <c r="Q2817" i="1"/>
  <c r="P2817" i="1"/>
  <c r="O2817" i="1"/>
  <c r="V2816" i="1"/>
  <c r="U2816" i="1"/>
  <c r="R2816" i="1"/>
  <c r="Q2816" i="1"/>
  <c r="P2816" i="1"/>
  <c r="O2816" i="1"/>
  <c r="V2815" i="1"/>
  <c r="U2815" i="1"/>
  <c r="W2815" i="1" s="1"/>
  <c r="R2815" i="1"/>
  <c r="Q2815" i="1"/>
  <c r="P2815" i="1"/>
  <c r="O2815" i="1"/>
  <c r="V2814" i="1"/>
  <c r="U2814" i="1"/>
  <c r="W2814" i="1" s="1"/>
  <c r="R2814" i="1"/>
  <c r="Q2814" i="1"/>
  <c r="P2814" i="1"/>
  <c r="O2814" i="1"/>
  <c r="V2813" i="1"/>
  <c r="U2813" i="1"/>
  <c r="R2813" i="1"/>
  <c r="Q2813" i="1"/>
  <c r="P2813" i="1"/>
  <c r="O2813" i="1"/>
  <c r="V2812" i="1"/>
  <c r="U2812" i="1"/>
  <c r="W2812" i="1" s="1"/>
  <c r="R2812" i="1"/>
  <c r="Q2812" i="1"/>
  <c r="P2812" i="1"/>
  <c r="O2812" i="1"/>
  <c r="V2811" i="1"/>
  <c r="W2811" i="1" s="1"/>
  <c r="U2811" i="1"/>
  <c r="R2811" i="1"/>
  <c r="Q2811" i="1"/>
  <c r="P2811" i="1"/>
  <c r="O2811" i="1"/>
  <c r="V2810" i="1"/>
  <c r="U2810" i="1"/>
  <c r="R2810" i="1"/>
  <c r="Q2810" i="1"/>
  <c r="P2810" i="1"/>
  <c r="O2810" i="1"/>
  <c r="V2809" i="1"/>
  <c r="U2809" i="1"/>
  <c r="W2809" i="1" s="1"/>
  <c r="R2809" i="1"/>
  <c r="Q2809" i="1"/>
  <c r="P2809" i="1"/>
  <c r="O2809" i="1"/>
  <c r="V2808" i="1"/>
  <c r="U2808" i="1"/>
  <c r="R2808" i="1"/>
  <c r="Q2808" i="1"/>
  <c r="P2808" i="1"/>
  <c r="O2808" i="1"/>
  <c r="V2807" i="1"/>
  <c r="U2807" i="1"/>
  <c r="R2807" i="1"/>
  <c r="Q2807" i="1"/>
  <c r="P2807" i="1"/>
  <c r="O2807" i="1"/>
  <c r="V2806" i="1"/>
  <c r="U2806" i="1"/>
  <c r="W2806" i="1" s="1"/>
  <c r="R2806" i="1"/>
  <c r="Q2806" i="1"/>
  <c r="P2806" i="1"/>
  <c r="O2806" i="1"/>
  <c r="V2805" i="1"/>
  <c r="W2805" i="1" s="1"/>
  <c r="U2805" i="1"/>
  <c r="R2805" i="1"/>
  <c r="Q2805" i="1"/>
  <c r="P2805" i="1"/>
  <c r="O2805" i="1"/>
  <c r="V2804" i="1"/>
  <c r="U2804" i="1"/>
  <c r="W2804" i="1" s="1"/>
  <c r="R2804" i="1"/>
  <c r="Q2804" i="1"/>
  <c r="P2804" i="1"/>
  <c r="O2804" i="1"/>
  <c r="V2803" i="1"/>
  <c r="W2803" i="1" s="1"/>
  <c r="U2803" i="1"/>
  <c r="R2803" i="1"/>
  <c r="Q2803" i="1"/>
  <c r="P2803" i="1"/>
  <c r="O2803" i="1"/>
  <c r="V2802" i="1"/>
  <c r="W2802" i="1" s="1"/>
  <c r="U2802" i="1"/>
  <c r="R2802" i="1"/>
  <c r="Q2802" i="1"/>
  <c r="P2802" i="1"/>
  <c r="O2802" i="1"/>
  <c r="V2801" i="1"/>
  <c r="U2801" i="1"/>
  <c r="W2801" i="1" s="1"/>
  <c r="R2801" i="1"/>
  <c r="Q2801" i="1"/>
  <c r="P2801" i="1"/>
  <c r="O2801" i="1"/>
  <c r="V2800" i="1"/>
  <c r="U2800" i="1"/>
  <c r="W2800" i="1" s="1"/>
  <c r="R2800" i="1"/>
  <c r="Q2800" i="1"/>
  <c r="P2800" i="1"/>
  <c r="O2800" i="1"/>
  <c r="V2799" i="1"/>
  <c r="U2799" i="1"/>
  <c r="R2799" i="1"/>
  <c r="Q2799" i="1"/>
  <c r="P2799" i="1"/>
  <c r="O2799" i="1"/>
  <c r="V2798" i="1"/>
  <c r="U2798" i="1"/>
  <c r="W2798" i="1" s="1"/>
  <c r="R2798" i="1"/>
  <c r="Q2798" i="1"/>
  <c r="P2798" i="1"/>
  <c r="O2798" i="1"/>
  <c r="V2797" i="1"/>
  <c r="U2797" i="1"/>
  <c r="R2797" i="1"/>
  <c r="Q2797" i="1"/>
  <c r="P2797" i="1"/>
  <c r="O2797" i="1"/>
  <c r="V2796" i="1"/>
  <c r="U2796" i="1"/>
  <c r="R2796" i="1"/>
  <c r="Q2796" i="1"/>
  <c r="P2796" i="1"/>
  <c r="O2796" i="1"/>
  <c r="V2795" i="1"/>
  <c r="U2795" i="1"/>
  <c r="W2795" i="1" s="1"/>
  <c r="R2795" i="1"/>
  <c r="Q2795" i="1"/>
  <c r="P2795" i="1"/>
  <c r="O2795" i="1"/>
  <c r="V2794" i="1"/>
  <c r="W2794" i="1" s="1"/>
  <c r="U2794" i="1"/>
  <c r="R2794" i="1"/>
  <c r="Q2794" i="1"/>
  <c r="P2794" i="1"/>
  <c r="O2794" i="1"/>
  <c r="V2793" i="1"/>
  <c r="U2793" i="1"/>
  <c r="R2793" i="1"/>
  <c r="Q2793" i="1"/>
  <c r="P2793" i="1"/>
  <c r="O2793" i="1"/>
  <c r="V2792" i="1"/>
  <c r="U2792" i="1"/>
  <c r="W2792" i="1" s="1"/>
  <c r="R2792" i="1"/>
  <c r="Q2792" i="1"/>
  <c r="P2792" i="1"/>
  <c r="O2792" i="1"/>
  <c r="V2791" i="1"/>
  <c r="U2791" i="1"/>
  <c r="W2791" i="1" s="1"/>
  <c r="R2791" i="1"/>
  <c r="Q2791" i="1"/>
  <c r="P2791" i="1"/>
  <c r="O2791" i="1"/>
  <c r="W2790" i="1"/>
  <c r="V2790" i="1"/>
  <c r="U2790" i="1"/>
  <c r="R2790" i="1"/>
  <c r="Q2790" i="1"/>
  <c r="P2790" i="1"/>
  <c r="O2790" i="1"/>
  <c r="V2789" i="1"/>
  <c r="U2789" i="1"/>
  <c r="R2789" i="1"/>
  <c r="Q2789" i="1"/>
  <c r="P2789" i="1"/>
  <c r="O2789" i="1"/>
  <c r="V2788" i="1"/>
  <c r="U2788" i="1"/>
  <c r="W2788" i="1" s="1"/>
  <c r="R2788" i="1"/>
  <c r="Q2788" i="1"/>
  <c r="P2788" i="1"/>
  <c r="O2788" i="1"/>
  <c r="W2787" i="1"/>
  <c r="V2787" i="1"/>
  <c r="U2787" i="1"/>
  <c r="R2787" i="1"/>
  <c r="Q2787" i="1"/>
  <c r="P2787" i="1"/>
  <c r="O2787" i="1"/>
  <c r="V2786" i="1"/>
  <c r="U2786" i="1"/>
  <c r="R2786" i="1"/>
  <c r="Q2786" i="1"/>
  <c r="P2786" i="1"/>
  <c r="O2786" i="1"/>
  <c r="V2785" i="1"/>
  <c r="U2785" i="1"/>
  <c r="R2785" i="1"/>
  <c r="Q2785" i="1"/>
  <c r="P2785" i="1"/>
  <c r="O2785" i="1"/>
  <c r="V2784" i="1"/>
  <c r="U2784" i="1"/>
  <c r="R2784" i="1"/>
  <c r="Q2784" i="1"/>
  <c r="P2784" i="1"/>
  <c r="O2784" i="1"/>
  <c r="V2783" i="1"/>
  <c r="U2783" i="1"/>
  <c r="W2783" i="1" s="1"/>
  <c r="R2783" i="1"/>
  <c r="Q2783" i="1"/>
  <c r="P2783" i="1"/>
  <c r="O2783" i="1"/>
  <c r="V2782" i="1"/>
  <c r="U2782" i="1"/>
  <c r="W2782" i="1" s="1"/>
  <c r="R2782" i="1"/>
  <c r="Q2782" i="1"/>
  <c r="P2782" i="1"/>
  <c r="O2782" i="1"/>
  <c r="V2781" i="1"/>
  <c r="U2781" i="1"/>
  <c r="R2781" i="1"/>
  <c r="Q2781" i="1"/>
  <c r="P2781" i="1"/>
  <c r="O2781" i="1"/>
  <c r="V2780" i="1"/>
  <c r="U2780" i="1"/>
  <c r="W2780" i="1" s="1"/>
  <c r="R2780" i="1"/>
  <c r="Q2780" i="1"/>
  <c r="P2780" i="1"/>
  <c r="O2780" i="1"/>
  <c r="V2779" i="1"/>
  <c r="W2779" i="1" s="1"/>
  <c r="U2779" i="1"/>
  <c r="R2779" i="1"/>
  <c r="Q2779" i="1"/>
  <c r="P2779" i="1"/>
  <c r="O2779" i="1"/>
  <c r="V2778" i="1"/>
  <c r="U2778" i="1"/>
  <c r="R2778" i="1"/>
  <c r="Q2778" i="1"/>
  <c r="P2778" i="1"/>
  <c r="O2778" i="1"/>
  <c r="V2777" i="1"/>
  <c r="U2777" i="1"/>
  <c r="W2777" i="1" s="1"/>
  <c r="R2777" i="1"/>
  <c r="Q2777" i="1"/>
  <c r="P2777" i="1"/>
  <c r="O2777" i="1"/>
  <c r="V2776" i="1"/>
  <c r="U2776" i="1"/>
  <c r="R2776" i="1"/>
  <c r="Q2776" i="1"/>
  <c r="P2776" i="1"/>
  <c r="O2776" i="1"/>
  <c r="V2775" i="1"/>
  <c r="U2775" i="1"/>
  <c r="R2775" i="1"/>
  <c r="Q2775" i="1"/>
  <c r="P2775" i="1"/>
  <c r="O2775" i="1"/>
  <c r="V2774" i="1"/>
  <c r="U2774" i="1"/>
  <c r="W2774" i="1" s="1"/>
  <c r="R2774" i="1"/>
  <c r="Q2774" i="1"/>
  <c r="P2774" i="1"/>
  <c r="O2774" i="1"/>
  <c r="V2773" i="1"/>
  <c r="W2773" i="1" s="1"/>
  <c r="U2773" i="1"/>
  <c r="R2773" i="1"/>
  <c r="Q2773" i="1"/>
  <c r="P2773" i="1"/>
  <c r="O2773" i="1"/>
  <c r="V2772" i="1"/>
  <c r="U2772" i="1"/>
  <c r="W2772" i="1" s="1"/>
  <c r="R2772" i="1"/>
  <c r="Q2772" i="1"/>
  <c r="P2772" i="1"/>
  <c r="O2772" i="1"/>
  <c r="V2771" i="1"/>
  <c r="W2771" i="1" s="1"/>
  <c r="U2771" i="1"/>
  <c r="R2771" i="1"/>
  <c r="Q2771" i="1"/>
  <c r="P2771" i="1"/>
  <c r="O2771" i="1"/>
  <c r="V2770" i="1"/>
  <c r="W2770" i="1" s="1"/>
  <c r="U2770" i="1"/>
  <c r="R2770" i="1"/>
  <c r="Q2770" i="1"/>
  <c r="P2770" i="1"/>
  <c r="O2770" i="1"/>
  <c r="V2769" i="1"/>
  <c r="U2769" i="1"/>
  <c r="W2769" i="1" s="1"/>
  <c r="R2769" i="1"/>
  <c r="Q2769" i="1"/>
  <c r="P2769" i="1"/>
  <c r="O2769" i="1"/>
  <c r="V2768" i="1"/>
  <c r="U2768" i="1"/>
  <c r="W2768" i="1" s="1"/>
  <c r="R2768" i="1"/>
  <c r="Q2768" i="1"/>
  <c r="P2768" i="1"/>
  <c r="O2768" i="1"/>
  <c r="V2767" i="1"/>
  <c r="U2767" i="1"/>
  <c r="R2767" i="1"/>
  <c r="Q2767" i="1"/>
  <c r="P2767" i="1"/>
  <c r="O2767" i="1"/>
  <c r="V2766" i="1"/>
  <c r="U2766" i="1"/>
  <c r="W2766" i="1" s="1"/>
  <c r="R2766" i="1"/>
  <c r="Q2766" i="1"/>
  <c r="P2766" i="1"/>
  <c r="O2766" i="1"/>
  <c r="V2765" i="1"/>
  <c r="U2765" i="1"/>
  <c r="R2765" i="1"/>
  <c r="Q2765" i="1"/>
  <c r="P2765" i="1"/>
  <c r="O2765" i="1"/>
  <c r="V2764" i="1"/>
  <c r="U2764" i="1"/>
  <c r="R2764" i="1"/>
  <c r="Q2764" i="1"/>
  <c r="P2764" i="1"/>
  <c r="O2764" i="1"/>
  <c r="V2763" i="1"/>
  <c r="U2763" i="1"/>
  <c r="W2763" i="1" s="1"/>
  <c r="R2763" i="1"/>
  <c r="Q2763" i="1"/>
  <c r="P2763" i="1"/>
  <c r="O2763" i="1"/>
  <c r="V2762" i="1"/>
  <c r="W2762" i="1" s="1"/>
  <c r="U2762" i="1"/>
  <c r="R2762" i="1"/>
  <c r="Q2762" i="1"/>
  <c r="P2762" i="1"/>
  <c r="O2762" i="1"/>
  <c r="V2761" i="1"/>
  <c r="U2761" i="1"/>
  <c r="R2761" i="1"/>
  <c r="Q2761" i="1"/>
  <c r="P2761" i="1"/>
  <c r="O2761" i="1"/>
  <c r="V2760" i="1"/>
  <c r="U2760" i="1"/>
  <c r="W2760" i="1" s="1"/>
  <c r="R2760" i="1"/>
  <c r="Q2760" i="1"/>
  <c r="P2760" i="1"/>
  <c r="O2760" i="1"/>
  <c r="V2759" i="1"/>
  <c r="U2759" i="1"/>
  <c r="W2759" i="1" s="1"/>
  <c r="R2759" i="1"/>
  <c r="Q2759" i="1"/>
  <c r="P2759" i="1"/>
  <c r="O2759" i="1"/>
  <c r="W2758" i="1"/>
  <c r="V2758" i="1"/>
  <c r="U2758" i="1"/>
  <c r="R2758" i="1"/>
  <c r="Q2758" i="1"/>
  <c r="P2758" i="1"/>
  <c r="O2758" i="1"/>
  <c r="V2757" i="1"/>
  <c r="U2757" i="1"/>
  <c r="R2757" i="1"/>
  <c r="Q2757" i="1"/>
  <c r="P2757" i="1"/>
  <c r="O2757" i="1"/>
  <c r="V2756" i="1"/>
  <c r="U2756" i="1"/>
  <c r="W2756" i="1" s="1"/>
  <c r="R2756" i="1"/>
  <c r="Q2756" i="1"/>
  <c r="P2756" i="1"/>
  <c r="O2756" i="1"/>
  <c r="W2755" i="1"/>
  <c r="V2755" i="1"/>
  <c r="U2755" i="1"/>
  <c r="R2755" i="1"/>
  <c r="Q2755" i="1"/>
  <c r="P2755" i="1"/>
  <c r="O2755" i="1"/>
  <c r="V2754" i="1"/>
  <c r="U2754" i="1"/>
  <c r="R2754" i="1"/>
  <c r="Q2754" i="1"/>
  <c r="P2754" i="1"/>
  <c r="O2754" i="1"/>
  <c r="V2753" i="1"/>
  <c r="U2753" i="1"/>
  <c r="R2753" i="1"/>
  <c r="Q2753" i="1"/>
  <c r="P2753" i="1"/>
  <c r="O2753" i="1"/>
  <c r="V2752" i="1"/>
  <c r="U2752" i="1"/>
  <c r="R2752" i="1"/>
  <c r="Q2752" i="1"/>
  <c r="P2752" i="1"/>
  <c r="O2752" i="1"/>
  <c r="V2751" i="1"/>
  <c r="U2751" i="1"/>
  <c r="W2751" i="1" s="1"/>
  <c r="R2751" i="1"/>
  <c r="Q2751" i="1"/>
  <c r="P2751" i="1"/>
  <c r="O2751" i="1"/>
  <c r="V2750" i="1"/>
  <c r="U2750" i="1"/>
  <c r="W2750" i="1" s="1"/>
  <c r="R2750" i="1"/>
  <c r="Q2750" i="1"/>
  <c r="P2750" i="1"/>
  <c r="O2750" i="1"/>
  <c r="V2749" i="1"/>
  <c r="U2749" i="1"/>
  <c r="R2749" i="1"/>
  <c r="Q2749" i="1"/>
  <c r="P2749" i="1"/>
  <c r="O2749" i="1"/>
  <c r="V2748" i="1"/>
  <c r="U2748" i="1"/>
  <c r="W2748" i="1" s="1"/>
  <c r="R2748" i="1"/>
  <c r="Q2748" i="1"/>
  <c r="P2748" i="1"/>
  <c r="O2748" i="1"/>
  <c r="V2747" i="1"/>
  <c r="W2747" i="1" s="1"/>
  <c r="U2747" i="1"/>
  <c r="R2747" i="1"/>
  <c r="Q2747" i="1"/>
  <c r="P2747" i="1"/>
  <c r="O2747" i="1"/>
  <c r="V2746" i="1"/>
  <c r="U2746" i="1"/>
  <c r="R2746" i="1"/>
  <c r="Q2746" i="1"/>
  <c r="P2746" i="1"/>
  <c r="O2746" i="1"/>
  <c r="V2745" i="1"/>
  <c r="U2745" i="1"/>
  <c r="W2745" i="1" s="1"/>
  <c r="R2745" i="1"/>
  <c r="Q2745" i="1"/>
  <c r="P2745" i="1"/>
  <c r="O2745" i="1"/>
  <c r="V2744" i="1"/>
  <c r="U2744" i="1"/>
  <c r="R2744" i="1"/>
  <c r="Q2744" i="1"/>
  <c r="P2744" i="1"/>
  <c r="O2744" i="1"/>
  <c r="V2743" i="1"/>
  <c r="U2743" i="1"/>
  <c r="R2743" i="1"/>
  <c r="Q2743" i="1"/>
  <c r="P2743" i="1"/>
  <c r="O2743" i="1"/>
  <c r="V2742" i="1"/>
  <c r="U2742" i="1"/>
  <c r="W2742" i="1" s="1"/>
  <c r="R2742" i="1"/>
  <c r="Q2742" i="1"/>
  <c r="P2742" i="1"/>
  <c r="O2742" i="1"/>
  <c r="V2741" i="1"/>
  <c r="U2741" i="1"/>
  <c r="R2741" i="1"/>
  <c r="Q2741" i="1"/>
  <c r="P2741" i="1"/>
  <c r="O2741" i="1"/>
  <c r="V2740" i="1"/>
  <c r="U2740" i="1"/>
  <c r="W2740" i="1" s="1"/>
  <c r="R2740" i="1"/>
  <c r="Q2740" i="1"/>
  <c r="P2740" i="1"/>
  <c r="O2740" i="1"/>
  <c r="V2739" i="1"/>
  <c r="W2739" i="1" s="1"/>
  <c r="U2739" i="1"/>
  <c r="R2739" i="1"/>
  <c r="Q2739" i="1"/>
  <c r="P2739" i="1"/>
  <c r="O2739" i="1"/>
  <c r="V2738" i="1"/>
  <c r="W2738" i="1" s="1"/>
  <c r="U2738" i="1"/>
  <c r="R2738" i="1"/>
  <c r="Q2738" i="1"/>
  <c r="P2738" i="1"/>
  <c r="O2738" i="1"/>
  <c r="V2737" i="1"/>
  <c r="U2737" i="1"/>
  <c r="W2737" i="1" s="1"/>
  <c r="R2737" i="1"/>
  <c r="Q2737" i="1"/>
  <c r="P2737" i="1"/>
  <c r="O2737" i="1"/>
  <c r="V2736" i="1"/>
  <c r="U2736" i="1"/>
  <c r="W2736" i="1" s="1"/>
  <c r="R2736" i="1"/>
  <c r="Q2736" i="1"/>
  <c r="P2736" i="1"/>
  <c r="O2736" i="1"/>
  <c r="V2735" i="1"/>
  <c r="U2735" i="1"/>
  <c r="R2735" i="1"/>
  <c r="Q2735" i="1"/>
  <c r="P2735" i="1"/>
  <c r="O2735" i="1"/>
  <c r="V2734" i="1"/>
  <c r="U2734" i="1"/>
  <c r="W2734" i="1" s="1"/>
  <c r="R2734" i="1"/>
  <c r="Q2734" i="1"/>
  <c r="P2734" i="1"/>
  <c r="O2734" i="1"/>
  <c r="V2733" i="1"/>
  <c r="U2733" i="1"/>
  <c r="R2733" i="1"/>
  <c r="Q2733" i="1"/>
  <c r="P2733" i="1"/>
  <c r="O2733" i="1"/>
  <c r="V2732" i="1"/>
  <c r="U2732" i="1"/>
  <c r="R2732" i="1"/>
  <c r="Q2732" i="1"/>
  <c r="P2732" i="1"/>
  <c r="O2732" i="1"/>
  <c r="V2731" i="1"/>
  <c r="U2731" i="1"/>
  <c r="W2731" i="1" s="1"/>
  <c r="R2731" i="1"/>
  <c r="Q2731" i="1"/>
  <c r="P2731" i="1"/>
  <c r="O2731" i="1"/>
  <c r="V2730" i="1"/>
  <c r="W2730" i="1" s="1"/>
  <c r="U2730" i="1"/>
  <c r="R2730" i="1"/>
  <c r="Q2730" i="1"/>
  <c r="P2730" i="1"/>
  <c r="O2730" i="1"/>
  <c r="V2729" i="1"/>
  <c r="U2729" i="1"/>
  <c r="R2729" i="1"/>
  <c r="Q2729" i="1"/>
  <c r="P2729" i="1"/>
  <c r="O2729" i="1"/>
  <c r="V2728" i="1"/>
  <c r="U2728" i="1"/>
  <c r="W2728" i="1" s="1"/>
  <c r="R2728" i="1"/>
  <c r="Q2728" i="1"/>
  <c r="P2728" i="1"/>
  <c r="O2728" i="1"/>
  <c r="V2727" i="1"/>
  <c r="U2727" i="1"/>
  <c r="W2727" i="1" s="1"/>
  <c r="R2727" i="1"/>
  <c r="Q2727" i="1"/>
  <c r="P2727" i="1"/>
  <c r="O2727" i="1"/>
  <c r="W2726" i="1"/>
  <c r="V2726" i="1"/>
  <c r="U2726" i="1"/>
  <c r="R2726" i="1"/>
  <c r="Q2726" i="1"/>
  <c r="P2726" i="1"/>
  <c r="O2726" i="1"/>
  <c r="V2725" i="1"/>
  <c r="U2725" i="1"/>
  <c r="W2725" i="1" s="1"/>
  <c r="R2725" i="1"/>
  <c r="Q2725" i="1"/>
  <c r="P2725" i="1"/>
  <c r="O2725" i="1"/>
  <c r="V2724" i="1"/>
  <c r="U2724" i="1"/>
  <c r="W2724" i="1" s="1"/>
  <c r="R2724" i="1"/>
  <c r="Q2724" i="1"/>
  <c r="P2724" i="1"/>
  <c r="O2724" i="1"/>
  <c r="W2723" i="1"/>
  <c r="V2723" i="1"/>
  <c r="U2723" i="1"/>
  <c r="R2723" i="1"/>
  <c r="Q2723" i="1"/>
  <c r="P2723" i="1"/>
  <c r="O2723" i="1"/>
  <c r="V2722" i="1"/>
  <c r="U2722" i="1"/>
  <c r="R2722" i="1"/>
  <c r="Q2722" i="1"/>
  <c r="P2722" i="1"/>
  <c r="O2722" i="1"/>
  <c r="V2721" i="1"/>
  <c r="U2721" i="1"/>
  <c r="R2721" i="1"/>
  <c r="Q2721" i="1"/>
  <c r="P2721" i="1"/>
  <c r="O2721" i="1"/>
  <c r="V2720" i="1"/>
  <c r="U2720" i="1"/>
  <c r="R2720" i="1"/>
  <c r="Q2720" i="1"/>
  <c r="P2720" i="1"/>
  <c r="O2720" i="1"/>
  <c r="V2719" i="1"/>
  <c r="U2719" i="1"/>
  <c r="W2719" i="1" s="1"/>
  <c r="R2719" i="1"/>
  <c r="Q2719" i="1"/>
  <c r="P2719" i="1"/>
  <c r="O2719" i="1"/>
  <c r="V2718" i="1"/>
  <c r="U2718" i="1"/>
  <c r="R2718" i="1"/>
  <c r="Q2718" i="1"/>
  <c r="P2718" i="1"/>
  <c r="O2718" i="1"/>
  <c r="V2717" i="1"/>
  <c r="U2717" i="1"/>
  <c r="W2717" i="1" s="1"/>
  <c r="R2717" i="1"/>
  <c r="Q2717" i="1"/>
  <c r="P2717" i="1"/>
  <c r="O2717" i="1"/>
  <c r="V2716" i="1"/>
  <c r="U2716" i="1"/>
  <c r="W2716" i="1" s="1"/>
  <c r="R2716" i="1"/>
  <c r="Q2716" i="1"/>
  <c r="P2716" i="1"/>
  <c r="O2716" i="1"/>
  <c r="V2715" i="1"/>
  <c r="W2715" i="1" s="1"/>
  <c r="U2715" i="1"/>
  <c r="R2715" i="1"/>
  <c r="Q2715" i="1"/>
  <c r="P2715" i="1"/>
  <c r="O2715" i="1"/>
  <c r="V2714" i="1"/>
  <c r="U2714" i="1"/>
  <c r="R2714" i="1"/>
  <c r="Q2714" i="1"/>
  <c r="P2714" i="1"/>
  <c r="O2714" i="1"/>
  <c r="V2713" i="1"/>
  <c r="U2713" i="1"/>
  <c r="W2713" i="1" s="1"/>
  <c r="R2713" i="1"/>
  <c r="Q2713" i="1"/>
  <c r="P2713" i="1"/>
  <c r="O2713" i="1"/>
  <c r="V2712" i="1"/>
  <c r="U2712" i="1"/>
  <c r="R2712" i="1"/>
  <c r="Q2712" i="1"/>
  <c r="P2712" i="1"/>
  <c r="O2712" i="1"/>
  <c r="V2711" i="1"/>
  <c r="U2711" i="1"/>
  <c r="R2711" i="1"/>
  <c r="Q2711" i="1"/>
  <c r="P2711" i="1"/>
  <c r="O2711" i="1"/>
  <c r="V2710" i="1"/>
  <c r="U2710" i="1"/>
  <c r="W2710" i="1" s="1"/>
  <c r="R2710" i="1"/>
  <c r="Q2710" i="1"/>
  <c r="P2710" i="1"/>
  <c r="O2710" i="1"/>
  <c r="V2709" i="1"/>
  <c r="U2709" i="1"/>
  <c r="R2709" i="1"/>
  <c r="Q2709" i="1"/>
  <c r="P2709" i="1"/>
  <c r="O2709" i="1"/>
  <c r="V2708" i="1"/>
  <c r="U2708" i="1"/>
  <c r="W2708" i="1" s="1"/>
  <c r="R2708" i="1"/>
  <c r="Q2708" i="1"/>
  <c r="P2708" i="1"/>
  <c r="O2708" i="1"/>
  <c r="V2707" i="1"/>
  <c r="W2707" i="1" s="1"/>
  <c r="U2707" i="1"/>
  <c r="R2707" i="1"/>
  <c r="Q2707" i="1"/>
  <c r="P2707" i="1"/>
  <c r="O2707" i="1"/>
  <c r="V2706" i="1"/>
  <c r="W2706" i="1" s="1"/>
  <c r="U2706" i="1"/>
  <c r="R2706" i="1"/>
  <c r="Q2706" i="1"/>
  <c r="P2706" i="1"/>
  <c r="O2706" i="1"/>
  <c r="V2705" i="1"/>
  <c r="U2705" i="1"/>
  <c r="W2705" i="1" s="1"/>
  <c r="R2705" i="1"/>
  <c r="Q2705" i="1"/>
  <c r="P2705" i="1"/>
  <c r="O2705" i="1"/>
  <c r="V2704" i="1"/>
  <c r="U2704" i="1"/>
  <c r="W2704" i="1" s="1"/>
  <c r="R2704" i="1"/>
  <c r="Q2704" i="1"/>
  <c r="P2704" i="1"/>
  <c r="O2704" i="1"/>
  <c r="V2703" i="1"/>
  <c r="U2703" i="1"/>
  <c r="R2703" i="1"/>
  <c r="Q2703" i="1"/>
  <c r="P2703" i="1"/>
  <c r="O2703" i="1"/>
  <c r="V2702" i="1"/>
  <c r="U2702" i="1"/>
  <c r="W2702" i="1" s="1"/>
  <c r="R2702" i="1"/>
  <c r="Q2702" i="1"/>
  <c r="P2702" i="1"/>
  <c r="O2702" i="1"/>
  <c r="V2701" i="1"/>
  <c r="U2701" i="1"/>
  <c r="W2701" i="1" s="1"/>
  <c r="R2701" i="1"/>
  <c r="Q2701" i="1"/>
  <c r="P2701" i="1"/>
  <c r="O2701" i="1"/>
  <c r="V2700" i="1"/>
  <c r="U2700" i="1"/>
  <c r="R2700" i="1"/>
  <c r="Q2700" i="1"/>
  <c r="P2700" i="1"/>
  <c r="O2700" i="1"/>
  <c r="V2699" i="1"/>
  <c r="U2699" i="1"/>
  <c r="W2699" i="1" s="1"/>
  <c r="R2699" i="1"/>
  <c r="Q2699" i="1"/>
  <c r="P2699" i="1"/>
  <c r="O2699" i="1"/>
  <c r="V2698" i="1"/>
  <c r="W2698" i="1" s="1"/>
  <c r="U2698" i="1"/>
  <c r="R2698" i="1"/>
  <c r="Q2698" i="1"/>
  <c r="P2698" i="1"/>
  <c r="O2698" i="1"/>
  <c r="V2697" i="1"/>
  <c r="U2697" i="1"/>
  <c r="R2697" i="1"/>
  <c r="Q2697" i="1"/>
  <c r="P2697" i="1"/>
  <c r="O2697" i="1"/>
  <c r="V2696" i="1"/>
  <c r="U2696" i="1"/>
  <c r="W2696" i="1" s="1"/>
  <c r="R2696" i="1"/>
  <c r="Q2696" i="1"/>
  <c r="P2696" i="1"/>
  <c r="O2696" i="1"/>
  <c r="V2695" i="1"/>
  <c r="U2695" i="1"/>
  <c r="W2695" i="1" s="1"/>
  <c r="R2695" i="1"/>
  <c r="Q2695" i="1"/>
  <c r="P2695" i="1"/>
  <c r="O2695" i="1"/>
  <c r="W2694" i="1"/>
  <c r="V2694" i="1"/>
  <c r="U2694" i="1"/>
  <c r="R2694" i="1"/>
  <c r="Q2694" i="1"/>
  <c r="P2694" i="1"/>
  <c r="O2694" i="1"/>
  <c r="V2693" i="1"/>
  <c r="U2693" i="1"/>
  <c r="W2693" i="1" s="1"/>
  <c r="R2693" i="1"/>
  <c r="Q2693" i="1"/>
  <c r="P2693" i="1"/>
  <c r="O2693" i="1"/>
  <c r="V2692" i="1"/>
  <c r="U2692" i="1"/>
  <c r="W2692" i="1" s="1"/>
  <c r="R2692" i="1"/>
  <c r="Q2692" i="1"/>
  <c r="P2692" i="1"/>
  <c r="O2692" i="1"/>
  <c r="W2691" i="1"/>
  <c r="V2691" i="1"/>
  <c r="U2691" i="1"/>
  <c r="R2691" i="1"/>
  <c r="Q2691" i="1"/>
  <c r="P2691" i="1"/>
  <c r="O2691" i="1"/>
  <c r="V2690" i="1"/>
  <c r="U2690" i="1"/>
  <c r="R2690" i="1"/>
  <c r="Q2690" i="1"/>
  <c r="P2690" i="1"/>
  <c r="O2690" i="1"/>
  <c r="V2689" i="1"/>
  <c r="U2689" i="1"/>
  <c r="R2689" i="1"/>
  <c r="Q2689" i="1"/>
  <c r="P2689" i="1"/>
  <c r="O2689" i="1"/>
  <c r="V2688" i="1"/>
  <c r="U2688" i="1"/>
  <c r="R2688" i="1"/>
  <c r="Q2688" i="1"/>
  <c r="P2688" i="1"/>
  <c r="O2688" i="1"/>
  <c r="V2687" i="1"/>
  <c r="U2687" i="1"/>
  <c r="W2687" i="1" s="1"/>
  <c r="R2687" i="1"/>
  <c r="Q2687" i="1"/>
  <c r="P2687" i="1"/>
  <c r="O2687" i="1"/>
  <c r="V2686" i="1"/>
  <c r="U2686" i="1"/>
  <c r="W2686" i="1" s="1"/>
  <c r="R2686" i="1"/>
  <c r="Q2686" i="1"/>
  <c r="P2686" i="1"/>
  <c r="O2686" i="1"/>
  <c r="V2685" i="1"/>
  <c r="U2685" i="1"/>
  <c r="W2685" i="1" s="1"/>
  <c r="R2685" i="1"/>
  <c r="Q2685" i="1"/>
  <c r="P2685" i="1"/>
  <c r="O2685" i="1"/>
  <c r="V2684" i="1"/>
  <c r="U2684" i="1"/>
  <c r="W2684" i="1" s="1"/>
  <c r="R2684" i="1"/>
  <c r="Q2684" i="1"/>
  <c r="P2684" i="1"/>
  <c r="O2684" i="1"/>
  <c r="V2683" i="1"/>
  <c r="W2683" i="1" s="1"/>
  <c r="U2683" i="1"/>
  <c r="R2683" i="1"/>
  <c r="Q2683" i="1"/>
  <c r="P2683" i="1"/>
  <c r="O2683" i="1"/>
  <c r="V2682" i="1"/>
  <c r="U2682" i="1"/>
  <c r="R2682" i="1"/>
  <c r="Q2682" i="1"/>
  <c r="P2682" i="1"/>
  <c r="O2682" i="1"/>
  <c r="V2681" i="1"/>
  <c r="U2681" i="1"/>
  <c r="W2681" i="1" s="1"/>
  <c r="R2681" i="1"/>
  <c r="Q2681" i="1"/>
  <c r="P2681" i="1"/>
  <c r="O2681" i="1"/>
  <c r="V2680" i="1"/>
  <c r="U2680" i="1"/>
  <c r="R2680" i="1"/>
  <c r="Q2680" i="1"/>
  <c r="P2680" i="1"/>
  <c r="O2680" i="1"/>
  <c r="V2679" i="1"/>
  <c r="U2679" i="1"/>
  <c r="R2679" i="1"/>
  <c r="Q2679" i="1"/>
  <c r="P2679" i="1"/>
  <c r="O2679" i="1"/>
  <c r="V2678" i="1"/>
  <c r="U2678" i="1"/>
  <c r="W2678" i="1" s="1"/>
  <c r="R2678" i="1"/>
  <c r="Q2678" i="1"/>
  <c r="P2678" i="1"/>
  <c r="O2678" i="1"/>
  <c r="V2677" i="1"/>
  <c r="U2677" i="1"/>
  <c r="R2677" i="1"/>
  <c r="Q2677" i="1"/>
  <c r="P2677" i="1"/>
  <c r="O2677" i="1"/>
  <c r="V2676" i="1"/>
  <c r="U2676" i="1"/>
  <c r="W2676" i="1" s="1"/>
  <c r="R2676" i="1"/>
  <c r="Q2676" i="1"/>
  <c r="P2676" i="1"/>
  <c r="O2676" i="1"/>
  <c r="V2675" i="1"/>
  <c r="W2675" i="1" s="1"/>
  <c r="U2675" i="1"/>
  <c r="R2675" i="1"/>
  <c r="Q2675" i="1"/>
  <c r="P2675" i="1"/>
  <c r="O2675" i="1"/>
  <c r="V2674" i="1"/>
  <c r="W2674" i="1" s="1"/>
  <c r="U2674" i="1"/>
  <c r="R2674" i="1"/>
  <c r="Q2674" i="1"/>
  <c r="P2674" i="1"/>
  <c r="O2674" i="1"/>
  <c r="V2673" i="1"/>
  <c r="U2673" i="1"/>
  <c r="W2673" i="1" s="1"/>
  <c r="R2673" i="1"/>
  <c r="Q2673" i="1"/>
  <c r="P2673" i="1"/>
  <c r="O2673" i="1"/>
  <c r="V2672" i="1"/>
  <c r="U2672" i="1"/>
  <c r="W2672" i="1" s="1"/>
  <c r="R2672" i="1"/>
  <c r="Q2672" i="1"/>
  <c r="P2672" i="1"/>
  <c r="O2672" i="1"/>
  <c r="V2671" i="1"/>
  <c r="U2671" i="1"/>
  <c r="R2671" i="1"/>
  <c r="Q2671" i="1"/>
  <c r="P2671" i="1"/>
  <c r="O2671" i="1"/>
  <c r="V2670" i="1"/>
  <c r="U2670" i="1"/>
  <c r="W2670" i="1" s="1"/>
  <c r="R2670" i="1"/>
  <c r="Q2670" i="1"/>
  <c r="P2670" i="1"/>
  <c r="O2670" i="1"/>
  <c r="V2669" i="1"/>
  <c r="U2669" i="1"/>
  <c r="R2669" i="1"/>
  <c r="Q2669" i="1"/>
  <c r="P2669" i="1"/>
  <c r="O2669" i="1"/>
  <c r="V2668" i="1"/>
  <c r="U2668" i="1"/>
  <c r="R2668" i="1"/>
  <c r="Q2668" i="1"/>
  <c r="P2668" i="1"/>
  <c r="O2668" i="1"/>
  <c r="V2667" i="1"/>
  <c r="U2667" i="1"/>
  <c r="W2667" i="1" s="1"/>
  <c r="R2667" i="1"/>
  <c r="Q2667" i="1"/>
  <c r="P2667" i="1"/>
  <c r="O2667" i="1"/>
  <c r="V2666" i="1"/>
  <c r="W2666" i="1" s="1"/>
  <c r="U2666" i="1"/>
  <c r="R2666" i="1"/>
  <c r="Q2666" i="1"/>
  <c r="P2666" i="1"/>
  <c r="O2666" i="1"/>
  <c r="V2665" i="1"/>
  <c r="U2665" i="1"/>
  <c r="R2665" i="1"/>
  <c r="Q2665" i="1"/>
  <c r="P2665" i="1"/>
  <c r="O2665" i="1"/>
  <c r="V2664" i="1"/>
  <c r="U2664" i="1"/>
  <c r="W2664" i="1" s="1"/>
  <c r="R2664" i="1"/>
  <c r="Q2664" i="1"/>
  <c r="P2664" i="1"/>
  <c r="O2664" i="1"/>
  <c r="V2663" i="1"/>
  <c r="U2663" i="1"/>
  <c r="W2663" i="1" s="1"/>
  <c r="R2663" i="1"/>
  <c r="Q2663" i="1"/>
  <c r="P2663" i="1"/>
  <c r="O2663" i="1"/>
  <c r="W2662" i="1"/>
  <c r="V2662" i="1"/>
  <c r="U2662" i="1"/>
  <c r="R2662" i="1"/>
  <c r="Q2662" i="1"/>
  <c r="P2662" i="1"/>
  <c r="O2662" i="1"/>
  <c r="V2661" i="1"/>
  <c r="U2661" i="1"/>
  <c r="W2661" i="1" s="1"/>
  <c r="R2661" i="1"/>
  <c r="Q2661" i="1"/>
  <c r="P2661" i="1"/>
  <c r="O2661" i="1"/>
  <c r="V2660" i="1"/>
  <c r="U2660" i="1"/>
  <c r="W2660" i="1" s="1"/>
  <c r="R2660" i="1"/>
  <c r="Q2660" i="1"/>
  <c r="P2660" i="1"/>
  <c r="O2660" i="1"/>
  <c r="W2659" i="1"/>
  <c r="V2659" i="1"/>
  <c r="U2659" i="1"/>
  <c r="R2659" i="1"/>
  <c r="Q2659" i="1"/>
  <c r="P2659" i="1"/>
  <c r="O2659" i="1"/>
  <c r="V2658" i="1"/>
  <c r="U2658" i="1"/>
  <c r="R2658" i="1"/>
  <c r="Q2658" i="1"/>
  <c r="P2658" i="1"/>
  <c r="O2658" i="1"/>
  <c r="V2657" i="1"/>
  <c r="U2657" i="1"/>
  <c r="R2657" i="1"/>
  <c r="Q2657" i="1"/>
  <c r="P2657" i="1"/>
  <c r="O2657" i="1"/>
  <c r="V2656" i="1"/>
  <c r="U2656" i="1"/>
  <c r="R2656" i="1"/>
  <c r="Q2656" i="1"/>
  <c r="P2656" i="1"/>
  <c r="O2656" i="1"/>
  <c r="V2655" i="1"/>
  <c r="U2655" i="1"/>
  <c r="W2655" i="1" s="1"/>
  <c r="R2655" i="1"/>
  <c r="Q2655" i="1"/>
  <c r="P2655" i="1"/>
  <c r="O2655" i="1"/>
  <c r="V2654" i="1"/>
  <c r="U2654" i="1"/>
  <c r="W2654" i="1" s="1"/>
  <c r="R2654" i="1"/>
  <c r="Q2654" i="1"/>
  <c r="P2654" i="1"/>
  <c r="O2654" i="1"/>
  <c r="V2653" i="1"/>
  <c r="U2653" i="1"/>
  <c r="W2653" i="1" s="1"/>
  <c r="R2653" i="1"/>
  <c r="Q2653" i="1"/>
  <c r="P2653" i="1"/>
  <c r="O2653" i="1"/>
  <c r="V2652" i="1"/>
  <c r="U2652" i="1"/>
  <c r="W2652" i="1" s="1"/>
  <c r="R2652" i="1"/>
  <c r="Q2652" i="1"/>
  <c r="P2652" i="1"/>
  <c r="O2652" i="1"/>
  <c r="V2651" i="1"/>
  <c r="W2651" i="1" s="1"/>
  <c r="U2651" i="1"/>
  <c r="R2651" i="1"/>
  <c r="Q2651" i="1"/>
  <c r="P2651" i="1"/>
  <c r="O2651" i="1"/>
  <c r="V2650" i="1"/>
  <c r="U2650" i="1"/>
  <c r="R2650" i="1"/>
  <c r="Q2650" i="1"/>
  <c r="P2650" i="1"/>
  <c r="O2650" i="1"/>
  <c r="V2649" i="1"/>
  <c r="U2649" i="1"/>
  <c r="W2649" i="1" s="1"/>
  <c r="R2649" i="1"/>
  <c r="Q2649" i="1"/>
  <c r="P2649" i="1"/>
  <c r="O2649" i="1"/>
  <c r="V2648" i="1"/>
  <c r="U2648" i="1"/>
  <c r="R2648" i="1"/>
  <c r="Q2648" i="1"/>
  <c r="P2648" i="1"/>
  <c r="O2648" i="1"/>
  <c r="V2647" i="1"/>
  <c r="U2647" i="1"/>
  <c r="R2647" i="1"/>
  <c r="Q2647" i="1"/>
  <c r="P2647" i="1"/>
  <c r="O2647" i="1"/>
  <c r="V2646" i="1"/>
  <c r="U2646" i="1"/>
  <c r="W2646" i="1" s="1"/>
  <c r="R2646" i="1"/>
  <c r="Q2646" i="1"/>
  <c r="P2646" i="1"/>
  <c r="O2646" i="1"/>
  <c r="V2645" i="1"/>
  <c r="U2645" i="1"/>
  <c r="R2645" i="1"/>
  <c r="Q2645" i="1"/>
  <c r="P2645" i="1"/>
  <c r="O2645" i="1"/>
  <c r="V2644" i="1"/>
  <c r="U2644" i="1"/>
  <c r="W2644" i="1" s="1"/>
  <c r="R2644" i="1"/>
  <c r="Q2644" i="1"/>
  <c r="P2644" i="1"/>
  <c r="O2644" i="1"/>
  <c r="V2643" i="1"/>
  <c r="W2643" i="1" s="1"/>
  <c r="U2643" i="1"/>
  <c r="R2643" i="1"/>
  <c r="Q2643" i="1"/>
  <c r="P2643" i="1"/>
  <c r="O2643" i="1"/>
  <c r="V2642" i="1"/>
  <c r="W2642" i="1" s="1"/>
  <c r="U2642" i="1"/>
  <c r="R2642" i="1"/>
  <c r="Q2642" i="1"/>
  <c r="P2642" i="1"/>
  <c r="O2642" i="1"/>
  <c r="V2641" i="1"/>
  <c r="U2641" i="1"/>
  <c r="W2641" i="1" s="1"/>
  <c r="R2641" i="1"/>
  <c r="Q2641" i="1"/>
  <c r="P2641" i="1"/>
  <c r="O2641" i="1"/>
  <c r="V2640" i="1"/>
  <c r="U2640" i="1"/>
  <c r="W2640" i="1" s="1"/>
  <c r="R2640" i="1"/>
  <c r="Q2640" i="1"/>
  <c r="P2640" i="1"/>
  <c r="O2640" i="1"/>
  <c r="V2639" i="1"/>
  <c r="U2639" i="1"/>
  <c r="R2639" i="1"/>
  <c r="Q2639" i="1"/>
  <c r="P2639" i="1"/>
  <c r="O2639" i="1"/>
  <c r="V2638" i="1"/>
  <c r="U2638" i="1"/>
  <c r="W2638" i="1" s="1"/>
  <c r="R2638" i="1"/>
  <c r="Q2638" i="1"/>
  <c r="P2638" i="1"/>
  <c r="O2638" i="1"/>
  <c r="V2637" i="1"/>
  <c r="U2637" i="1"/>
  <c r="W2637" i="1" s="1"/>
  <c r="R2637" i="1"/>
  <c r="Q2637" i="1"/>
  <c r="P2637" i="1"/>
  <c r="O2637" i="1"/>
  <c r="V2636" i="1"/>
  <c r="U2636" i="1"/>
  <c r="R2636" i="1"/>
  <c r="Q2636" i="1"/>
  <c r="P2636" i="1"/>
  <c r="O2636" i="1"/>
  <c r="V2635" i="1"/>
  <c r="U2635" i="1"/>
  <c r="W2635" i="1" s="1"/>
  <c r="R2635" i="1"/>
  <c r="Q2635" i="1"/>
  <c r="P2635" i="1"/>
  <c r="O2635" i="1"/>
  <c r="V2634" i="1"/>
  <c r="W2634" i="1" s="1"/>
  <c r="U2634" i="1"/>
  <c r="R2634" i="1"/>
  <c r="Q2634" i="1"/>
  <c r="P2634" i="1"/>
  <c r="O2634" i="1"/>
  <c r="V2633" i="1"/>
  <c r="U2633" i="1"/>
  <c r="R2633" i="1"/>
  <c r="Q2633" i="1"/>
  <c r="P2633" i="1"/>
  <c r="O2633" i="1"/>
  <c r="V2632" i="1"/>
  <c r="U2632" i="1"/>
  <c r="W2632" i="1" s="1"/>
  <c r="R2632" i="1"/>
  <c r="Q2632" i="1"/>
  <c r="P2632" i="1"/>
  <c r="O2632" i="1"/>
  <c r="V2631" i="1"/>
  <c r="U2631" i="1"/>
  <c r="W2631" i="1" s="1"/>
  <c r="R2631" i="1"/>
  <c r="Q2631" i="1"/>
  <c r="P2631" i="1"/>
  <c r="O2631" i="1"/>
  <c r="W2630" i="1"/>
  <c r="V2630" i="1"/>
  <c r="U2630" i="1"/>
  <c r="R2630" i="1"/>
  <c r="Q2630" i="1"/>
  <c r="P2630" i="1"/>
  <c r="O2630" i="1"/>
  <c r="V2629" i="1"/>
  <c r="U2629" i="1"/>
  <c r="R2629" i="1"/>
  <c r="Q2629" i="1"/>
  <c r="P2629" i="1"/>
  <c r="O2629" i="1"/>
  <c r="V2628" i="1"/>
  <c r="U2628" i="1"/>
  <c r="W2628" i="1" s="1"/>
  <c r="R2628" i="1"/>
  <c r="Q2628" i="1"/>
  <c r="P2628" i="1"/>
  <c r="O2628" i="1"/>
  <c r="W2627" i="1"/>
  <c r="V2627" i="1"/>
  <c r="U2627" i="1"/>
  <c r="R2627" i="1"/>
  <c r="Q2627" i="1"/>
  <c r="P2627" i="1"/>
  <c r="O2627" i="1"/>
  <c r="V2626" i="1"/>
  <c r="U2626" i="1"/>
  <c r="R2626" i="1"/>
  <c r="Q2626" i="1"/>
  <c r="P2626" i="1"/>
  <c r="O2626" i="1"/>
  <c r="V2625" i="1"/>
  <c r="U2625" i="1"/>
  <c r="R2625" i="1"/>
  <c r="Q2625" i="1"/>
  <c r="P2625" i="1"/>
  <c r="O2625" i="1"/>
  <c r="V2624" i="1"/>
  <c r="U2624" i="1"/>
  <c r="R2624" i="1"/>
  <c r="Q2624" i="1"/>
  <c r="P2624" i="1"/>
  <c r="O2624" i="1"/>
  <c r="V2623" i="1"/>
  <c r="U2623" i="1"/>
  <c r="W2623" i="1" s="1"/>
  <c r="R2623" i="1"/>
  <c r="Q2623" i="1"/>
  <c r="P2623" i="1"/>
  <c r="O2623" i="1"/>
  <c r="V2622" i="1"/>
  <c r="U2622" i="1"/>
  <c r="W2622" i="1" s="1"/>
  <c r="R2622" i="1"/>
  <c r="Q2622" i="1"/>
  <c r="P2622" i="1"/>
  <c r="O2622" i="1"/>
  <c r="V2621" i="1"/>
  <c r="U2621" i="1"/>
  <c r="R2621" i="1"/>
  <c r="Q2621" i="1"/>
  <c r="P2621" i="1"/>
  <c r="O2621" i="1"/>
  <c r="V2620" i="1"/>
  <c r="U2620" i="1"/>
  <c r="W2620" i="1" s="1"/>
  <c r="R2620" i="1"/>
  <c r="Q2620" i="1"/>
  <c r="P2620" i="1"/>
  <c r="O2620" i="1"/>
  <c r="V2619" i="1"/>
  <c r="W2619" i="1" s="1"/>
  <c r="U2619" i="1"/>
  <c r="R2619" i="1"/>
  <c r="Q2619" i="1"/>
  <c r="P2619" i="1"/>
  <c r="O2619" i="1"/>
  <c r="V2618" i="1"/>
  <c r="U2618" i="1"/>
  <c r="R2618" i="1"/>
  <c r="Q2618" i="1"/>
  <c r="P2618" i="1"/>
  <c r="O2618" i="1"/>
  <c r="V2617" i="1"/>
  <c r="U2617" i="1"/>
  <c r="W2617" i="1" s="1"/>
  <c r="R2617" i="1"/>
  <c r="Q2617" i="1"/>
  <c r="P2617" i="1"/>
  <c r="O2617" i="1"/>
  <c r="V2616" i="1"/>
  <c r="U2616" i="1"/>
  <c r="R2616" i="1"/>
  <c r="Q2616" i="1"/>
  <c r="P2616" i="1"/>
  <c r="O2616" i="1"/>
  <c r="V2615" i="1"/>
  <c r="U2615" i="1"/>
  <c r="R2615" i="1"/>
  <c r="Q2615" i="1"/>
  <c r="P2615" i="1"/>
  <c r="O2615" i="1"/>
  <c r="V2614" i="1"/>
  <c r="U2614" i="1"/>
  <c r="W2614" i="1" s="1"/>
  <c r="R2614" i="1"/>
  <c r="Q2614" i="1"/>
  <c r="P2614" i="1"/>
  <c r="O2614" i="1"/>
  <c r="V2613" i="1"/>
  <c r="W2613" i="1" s="1"/>
  <c r="U2613" i="1"/>
  <c r="R2613" i="1"/>
  <c r="Q2613" i="1"/>
  <c r="P2613" i="1"/>
  <c r="O2613" i="1"/>
  <c r="V2612" i="1"/>
  <c r="U2612" i="1"/>
  <c r="W2612" i="1" s="1"/>
  <c r="R2612" i="1"/>
  <c r="Q2612" i="1"/>
  <c r="P2612" i="1"/>
  <c r="O2612" i="1"/>
  <c r="V2611" i="1"/>
  <c r="W2611" i="1" s="1"/>
  <c r="U2611" i="1"/>
  <c r="R2611" i="1"/>
  <c r="Q2611" i="1"/>
  <c r="P2611" i="1"/>
  <c r="O2611" i="1"/>
  <c r="V2610" i="1"/>
  <c r="W2610" i="1" s="1"/>
  <c r="U2610" i="1"/>
  <c r="R2610" i="1"/>
  <c r="Q2610" i="1"/>
  <c r="P2610" i="1"/>
  <c r="O2610" i="1"/>
  <c r="V2609" i="1"/>
  <c r="U2609" i="1"/>
  <c r="W2609" i="1" s="1"/>
  <c r="R2609" i="1"/>
  <c r="Q2609" i="1"/>
  <c r="P2609" i="1"/>
  <c r="O2609" i="1"/>
  <c r="V2608" i="1"/>
  <c r="U2608" i="1"/>
  <c r="W2608" i="1" s="1"/>
  <c r="R2608" i="1"/>
  <c r="Q2608" i="1"/>
  <c r="P2608" i="1"/>
  <c r="O2608" i="1"/>
  <c r="V2607" i="1"/>
  <c r="U2607" i="1"/>
  <c r="R2607" i="1"/>
  <c r="Q2607" i="1"/>
  <c r="P2607" i="1"/>
  <c r="O2607" i="1"/>
  <c r="W2606" i="1"/>
  <c r="V2606" i="1"/>
  <c r="U2606" i="1"/>
  <c r="R2606" i="1"/>
  <c r="Q2606" i="1"/>
  <c r="P2606" i="1"/>
  <c r="O2606" i="1"/>
  <c r="V2605" i="1"/>
  <c r="U2605" i="1"/>
  <c r="R2605" i="1"/>
  <c r="Q2605" i="1"/>
  <c r="P2605" i="1"/>
  <c r="O2605" i="1"/>
  <c r="V2604" i="1"/>
  <c r="U2604" i="1"/>
  <c r="R2604" i="1"/>
  <c r="Q2604" i="1"/>
  <c r="P2604" i="1"/>
  <c r="O2604" i="1"/>
  <c r="V2603" i="1"/>
  <c r="U2603" i="1"/>
  <c r="W2603" i="1" s="1"/>
  <c r="R2603" i="1"/>
  <c r="Q2603" i="1"/>
  <c r="P2603" i="1"/>
  <c r="O2603" i="1"/>
  <c r="V2602" i="1"/>
  <c r="W2602" i="1" s="1"/>
  <c r="U2602" i="1"/>
  <c r="R2602" i="1"/>
  <c r="Q2602" i="1"/>
  <c r="P2602" i="1"/>
  <c r="O2602" i="1"/>
  <c r="V2601" i="1"/>
  <c r="U2601" i="1"/>
  <c r="R2601" i="1"/>
  <c r="Q2601" i="1"/>
  <c r="P2601" i="1"/>
  <c r="O2601" i="1"/>
  <c r="V2600" i="1"/>
  <c r="U2600" i="1"/>
  <c r="W2600" i="1" s="1"/>
  <c r="R2600" i="1"/>
  <c r="Q2600" i="1"/>
  <c r="P2600" i="1"/>
  <c r="O2600" i="1"/>
  <c r="V2599" i="1"/>
  <c r="U2599" i="1"/>
  <c r="W2599" i="1" s="1"/>
  <c r="R2599" i="1"/>
  <c r="Q2599" i="1"/>
  <c r="P2599" i="1"/>
  <c r="O2599" i="1"/>
  <c r="W2598" i="1"/>
  <c r="V2598" i="1"/>
  <c r="U2598" i="1"/>
  <c r="R2598" i="1"/>
  <c r="Q2598" i="1"/>
  <c r="P2598" i="1"/>
  <c r="O2598" i="1"/>
  <c r="V2597" i="1"/>
  <c r="U2597" i="1"/>
  <c r="R2597" i="1"/>
  <c r="Q2597" i="1"/>
  <c r="P2597" i="1"/>
  <c r="O2597" i="1"/>
  <c r="V2596" i="1"/>
  <c r="U2596" i="1"/>
  <c r="W2596" i="1" s="1"/>
  <c r="R2596" i="1"/>
  <c r="Q2596" i="1"/>
  <c r="P2596" i="1"/>
  <c r="O2596" i="1"/>
  <c r="W2595" i="1"/>
  <c r="V2595" i="1"/>
  <c r="U2595" i="1"/>
  <c r="R2595" i="1"/>
  <c r="Q2595" i="1"/>
  <c r="P2595" i="1"/>
  <c r="O2595" i="1"/>
  <c r="V2594" i="1"/>
  <c r="U2594" i="1"/>
  <c r="R2594" i="1"/>
  <c r="Q2594" i="1"/>
  <c r="P2594" i="1"/>
  <c r="O2594" i="1"/>
  <c r="V2593" i="1"/>
  <c r="U2593" i="1"/>
  <c r="R2593" i="1"/>
  <c r="Q2593" i="1"/>
  <c r="P2593" i="1"/>
  <c r="O2593" i="1"/>
  <c r="V2592" i="1"/>
  <c r="U2592" i="1"/>
  <c r="R2592" i="1"/>
  <c r="Q2592" i="1"/>
  <c r="P2592" i="1"/>
  <c r="O2592" i="1"/>
  <c r="V2591" i="1"/>
  <c r="U2591" i="1"/>
  <c r="W2591" i="1" s="1"/>
  <c r="R2591" i="1"/>
  <c r="Q2591" i="1"/>
  <c r="P2591" i="1"/>
  <c r="O2591" i="1"/>
  <c r="V2590" i="1"/>
  <c r="U2590" i="1"/>
  <c r="W2590" i="1" s="1"/>
  <c r="R2590" i="1"/>
  <c r="Q2590" i="1"/>
  <c r="P2590" i="1"/>
  <c r="O2590" i="1"/>
  <c r="V2589" i="1"/>
  <c r="U2589" i="1"/>
  <c r="R2589" i="1"/>
  <c r="Q2589" i="1"/>
  <c r="P2589" i="1"/>
  <c r="O2589" i="1"/>
  <c r="V2588" i="1"/>
  <c r="U2588" i="1"/>
  <c r="W2588" i="1" s="1"/>
  <c r="R2588" i="1"/>
  <c r="Q2588" i="1"/>
  <c r="P2588" i="1"/>
  <c r="O2588" i="1"/>
  <c r="V2587" i="1"/>
  <c r="W2587" i="1" s="1"/>
  <c r="U2587" i="1"/>
  <c r="R2587" i="1"/>
  <c r="Q2587" i="1"/>
  <c r="P2587" i="1"/>
  <c r="O2587" i="1"/>
  <c r="V2586" i="1"/>
  <c r="U2586" i="1"/>
  <c r="R2586" i="1"/>
  <c r="Q2586" i="1"/>
  <c r="P2586" i="1"/>
  <c r="O2586" i="1"/>
  <c r="V2585" i="1"/>
  <c r="U2585" i="1"/>
  <c r="W2585" i="1" s="1"/>
  <c r="R2585" i="1"/>
  <c r="Q2585" i="1"/>
  <c r="P2585" i="1"/>
  <c r="O2585" i="1"/>
  <c r="V2584" i="1"/>
  <c r="U2584" i="1"/>
  <c r="R2584" i="1"/>
  <c r="Q2584" i="1"/>
  <c r="P2584" i="1"/>
  <c r="O2584" i="1"/>
  <c r="V2583" i="1"/>
  <c r="U2583" i="1"/>
  <c r="R2583" i="1"/>
  <c r="Q2583" i="1"/>
  <c r="P2583" i="1"/>
  <c r="O2583" i="1"/>
  <c r="V2582" i="1"/>
  <c r="U2582" i="1"/>
  <c r="W2582" i="1" s="1"/>
  <c r="R2582" i="1"/>
  <c r="Q2582" i="1"/>
  <c r="P2582" i="1"/>
  <c r="O2582" i="1"/>
  <c r="V2581" i="1"/>
  <c r="W2581" i="1" s="1"/>
  <c r="U2581" i="1"/>
  <c r="R2581" i="1"/>
  <c r="Q2581" i="1"/>
  <c r="P2581" i="1"/>
  <c r="O2581" i="1"/>
  <c r="V2580" i="1"/>
  <c r="U2580" i="1"/>
  <c r="W2580" i="1" s="1"/>
  <c r="R2580" i="1"/>
  <c r="Q2580" i="1"/>
  <c r="P2580" i="1"/>
  <c r="O2580" i="1"/>
  <c r="V2579" i="1"/>
  <c r="W2579" i="1" s="1"/>
  <c r="U2579" i="1"/>
  <c r="R2579" i="1"/>
  <c r="Q2579" i="1"/>
  <c r="P2579" i="1"/>
  <c r="O2579" i="1"/>
  <c r="V2578" i="1"/>
  <c r="W2578" i="1" s="1"/>
  <c r="U2578" i="1"/>
  <c r="R2578" i="1"/>
  <c r="Q2578" i="1"/>
  <c r="P2578" i="1"/>
  <c r="O2578" i="1"/>
  <c r="V2577" i="1"/>
  <c r="U2577" i="1"/>
  <c r="W2577" i="1" s="1"/>
  <c r="R2577" i="1"/>
  <c r="Q2577" i="1"/>
  <c r="P2577" i="1"/>
  <c r="O2577" i="1"/>
  <c r="V2576" i="1"/>
  <c r="U2576" i="1"/>
  <c r="W2576" i="1" s="1"/>
  <c r="R2576" i="1"/>
  <c r="Q2576" i="1"/>
  <c r="P2576" i="1"/>
  <c r="O2576" i="1"/>
  <c r="V2575" i="1"/>
  <c r="U2575" i="1"/>
  <c r="R2575" i="1"/>
  <c r="Q2575" i="1"/>
  <c r="P2575" i="1"/>
  <c r="O2575" i="1"/>
  <c r="W2574" i="1"/>
  <c r="V2574" i="1"/>
  <c r="U2574" i="1"/>
  <c r="R2574" i="1"/>
  <c r="Q2574" i="1"/>
  <c r="P2574" i="1"/>
  <c r="O2574" i="1"/>
  <c r="V2573" i="1"/>
  <c r="U2573" i="1"/>
  <c r="R2573" i="1"/>
  <c r="Q2573" i="1"/>
  <c r="P2573" i="1"/>
  <c r="O2573" i="1"/>
  <c r="V2572" i="1"/>
  <c r="U2572" i="1"/>
  <c r="R2572" i="1"/>
  <c r="Q2572" i="1"/>
  <c r="P2572" i="1"/>
  <c r="O2572" i="1"/>
  <c r="V2571" i="1"/>
  <c r="U2571" i="1"/>
  <c r="W2571" i="1" s="1"/>
  <c r="R2571" i="1"/>
  <c r="Q2571" i="1"/>
  <c r="P2571" i="1"/>
  <c r="O2571" i="1"/>
  <c r="V2570" i="1"/>
  <c r="W2570" i="1" s="1"/>
  <c r="U2570" i="1"/>
  <c r="R2570" i="1"/>
  <c r="Q2570" i="1"/>
  <c r="P2570" i="1"/>
  <c r="O2570" i="1"/>
  <c r="V2569" i="1"/>
  <c r="U2569" i="1"/>
  <c r="R2569" i="1"/>
  <c r="Q2569" i="1"/>
  <c r="P2569" i="1"/>
  <c r="O2569" i="1"/>
  <c r="V2568" i="1"/>
  <c r="U2568" i="1"/>
  <c r="W2568" i="1" s="1"/>
  <c r="R2568" i="1"/>
  <c r="Q2568" i="1"/>
  <c r="P2568" i="1"/>
  <c r="O2568" i="1"/>
  <c r="V2567" i="1"/>
  <c r="U2567" i="1"/>
  <c r="W2567" i="1" s="1"/>
  <c r="R2567" i="1"/>
  <c r="Q2567" i="1"/>
  <c r="P2567" i="1"/>
  <c r="O2567" i="1"/>
  <c r="W2566" i="1"/>
  <c r="V2566" i="1"/>
  <c r="U2566" i="1"/>
  <c r="R2566" i="1"/>
  <c r="Q2566" i="1"/>
  <c r="P2566" i="1"/>
  <c r="O2566" i="1"/>
  <c r="V2565" i="1"/>
  <c r="U2565" i="1"/>
  <c r="R2565" i="1"/>
  <c r="Q2565" i="1"/>
  <c r="P2565" i="1"/>
  <c r="O2565" i="1"/>
  <c r="V2564" i="1"/>
  <c r="U2564" i="1"/>
  <c r="W2564" i="1" s="1"/>
  <c r="R2564" i="1"/>
  <c r="Q2564" i="1"/>
  <c r="P2564" i="1"/>
  <c r="O2564" i="1"/>
  <c r="W2563" i="1"/>
  <c r="V2563" i="1"/>
  <c r="U2563" i="1"/>
  <c r="R2563" i="1"/>
  <c r="Q2563" i="1"/>
  <c r="P2563" i="1"/>
  <c r="O2563" i="1"/>
  <c r="V2562" i="1"/>
  <c r="U2562" i="1"/>
  <c r="R2562" i="1"/>
  <c r="Q2562" i="1"/>
  <c r="P2562" i="1"/>
  <c r="O2562" i="1"/>
  <c r="V2561" i="1"/>
  <c r="U2561" i="1"/>
  <c r="R2561" i="1"/>
  <c r="Q2561" i="1"/>
  <c r="P2561" i="1"/>
  <c r="O2561" i="1"/>
  <c r="V2560" i="1"/>
  <c r="U2560" i="1"/>
  <c r="R2560" i="1"/>
  <c r="Q2560" i="1"/>
  <c r="P2560" i="1"/>
  <c r="O2560" i="1"/>
  <c r="V2559" i="1"/>
  <c r="U2559" i="1"/>
  <c r="W2559" i="1" s="1"/>
  <c r="R2559" i="1"/>
  <c r="Q2559" i="1"/>
  <c r="P2559" i="1"/>
  <c r="O2559" i="1"/>
  <c r="V2558" i="1"/>
  <c r="U2558" i="1"/>
  <c r="R2558" i="1"/>
  <c r="Q2558" i="1"/>
  <c r="P2558" i="1"/>
  <c r="O2558" i="1"/>
  <c r="V2557" i="1"/>
  <c r="U2557" i="1"/>
  <c r="R2557" i="1"/>
  <c r="Q2557" i="1"/>
  <c r="P2557" i="1"/>
  <c r="O2557" i="1"/>
  <c r="V2556" i="1"/>
  <c r="U2556" i="1"/>
  <c r="W2556" i="1" s="1"/>
  <c r="R2556" i="1"/>
  <c r="Q2556" i="1"/>
  <c r="P2556" i="1"/>
  <c r="O2556" i="1"/>
  <c r="V2555" i="1"/>
  <c r="W2555" i="1" s="1"/>
  <c r="U2555" i="1"/>
  <c r="R2555" i="1"/>
  <c r="Q2555" i="1"/>
  <c r="P2555" i="1"/>
  <c r="O2555" i="1"/>
  <c r="V2554" i="1"/>
  <c r="U2554" i="1"/>
  <c r="R2554" i="1"/>
  <c r="Q2554" i="1"/>
  <c r="P2554" i="1"/>
  <c r="O2554" i="1"/>
  <c r="V2553" i="1"/>
  <c r="U2553" i="1"/>
  <c r="W2553" i="1" s="1"/>
  <c r="R2553" i="1"/>
  <c r="Q2553" i="1"/>
  <c r="P2553" i="1"/>
  <c r="O2553" i="1"/>
  <c r="V2552" i="1"/>
  <c r="U2552" i="1"/>
  <c r="R2552" i="1"/>
  <c r="Q2552" i="1"/>
  <c r="P2552" i="1"/>
  <c r="O2552" i="1"/>
  <c r="V2551" i="1"/>
  <c r="U2551" i="1"/>
  <c r="R2551" i="1"/>
  <c r="Q2551" i="1"/>
  <c r="P2551" i="1"/>
  <c r="O2551" i="1"/>
  <c r="V2550" i="1"/>
  <c r="U2550" i="1"/>
  <c r="W2550" i="1" s="1"/>
  <c r="R2550" i="1"/>
  <c r="Q2550" i="1"/>
  <c r="P2550" i="1"/>
  <c r="O2550" i="1"/>
  <c r="V2549" i="1"/>
  <c r="W2549" i="1" s="1"/>
  <c r="U2549" i="1"/>
  <c r="R2549" i="1"/>
  <c r="Q2549" i="1"/>
  <c r="P2549" i="1"/>
  <c r="O2549" i="1"/>
  <c r="V2548" i="1"/>
  <c r="U2548" i="1"/>
  <c r="W2548" i="1" s="1"/>
  <c r="R2548" i="1"/>
  <c r="Q2548" i="1"/>
  <c r="P2548" i="1"/>
  <c r="O2548" i="1"/>
  <c r="V2547" i="1"/>
  <c r="W2547" i="1" s="1"/>
  <c r="U2547" i="1"/>
  <c r="R2547" i="1"/>
  <c r="Q2547" i="1"/>
  <c r="P2547" i="1"/>
  <c r="O2547" i="1"/>
  <c r="V2546" i="1"/>
  <c r="W2546" i="1" s="1"/>
  <c r="U2546" i="1"/>
  <c r="R2546" i="1"/>
  <c r="Q2546" i="1"/>
  <c r="P2546" i="1"/>
  <c r="O2546" i="1"/>
  <c r="V2545" i="1"/>
  <c r="U2545" i="1"/>
  <c r="W2545" i="1" s="1"/>
  <c r="R2545" i="1"/>
  <c r="Q2545" i="1"/>
  <c r="P2545" i="1"/>
  <c r="O2545" i="1"/>
  <c r="V2544" i="1"/>
  <c r="U2544" i="1"/>
  <c r="W2544" i="1" s="1"/>
  <c r="R2544" i="1"/>
  <c r="Q2544" i="1"/>
  <c r="P2544" i="1"/>
  <c r="O2544" i="1"/>
  <c r="V2543" i="1"/>
  <c r="U2543" i="1"/>
  <c r="R2543" i="1"/>
  <c r="Q2543" i="1"/>
  <c r="P2543" i="1"/>
  <c r="O2543" i="1"/>
  <c r="W2542" i="1"/>
  <c r="V2542" i="1"/>
  <c r="U2542" i="1"/>
  <c r="R2542" i="1"/>
  <c r="Q2542" i="1"/>
  <c r="P2542" i="1"/>
  <c r="O2542" i="1"/>
  <c r="V2541" i="1"/>
  <c r="U2541" i="1"/>
  <c r="R2541" i="1"/>
  <c r="Q2541" i="1"/>
  <c r="P2541" i="1"/>
  <c r="O2541" i="1"/>
  <c r="V2540" i="1"/>
  <c r="U2540" i="1"/>
  <c r="R2540" i="1"/>
  <c r="Q2540" i="1"/>
  <c r="P2540" i="1"/>
  <c r="O2540" i="1"/>
  <c r="V2539" i="1"/>
  <c r="U2539" i="1"/>
  <c r="W2539" i="1" s="1"/>
  <c r="R2539" i="1"/>
  <c r="Q2539" i="1"/>
  <c r="P2539" i="1"/>
  <c r="O2539" i="1"/>
  <c r="V2538" i="1"/>
  <c r="W2538" i="1" s="1"/>
  <c r="U2538" i="1"/>
  <c r="R2538" i="1"/>
  <c r="Q2538" i="1"/>
  <c r="P2538" i="1"/>
  <c r="O2538" i="1"/>
  <c r="V2537" i="1"/>
  <c r="U2537" i="1"/>
  <c r="R2537" i="1"/>
  <c r="Q2537" i="1"/>
  <c r="P2537" i="1"/>
  <c r="O2537" i="1"/>
  <c r="V2536" i="1"/>
  <c r="U2536" i="1"/>
  <c r="W2536" i="1" s="1"/>
  <c r="R2536" i="1"/>
  <c r="Q2536" i="1"/>
  <c r="P2536" i="1"/>
  <c r="O2536" i="1"/>
  <c r="V2535" i="1"/>
  <c r="U2535" i="1"/>
  <c r="W2535" i="1" s="1"/>
  <c r="R2535" i="1"/>
  <c r="Q2535" i="1"/>
  <c r="P2535" i="1"/>
  <c r="O2535" i="1"/>
  <c r="W2534" i="1"/>
  <c r="V2534" i="1"/>
  <c r="U2534" i="1"/>
  <c r="R2534" i="1"/>
  <c r="Q2534" i="1"/>
  <c r="P2534" i="1"/>
  <c r="O2534" i="1"/>
  <c r="V2533" i="1"/>
  <c r="U2533" i="1"/>
  <c r="R2533" i="1"/>
  <c r="Q2533" i="1"/>
  <c r="P2533" i="1"/>
  <c r="O2533" i="1"/>
  <c r="V2532" i="1"/>
  <c r="U2532" i="1"/>
  <c r="W2532" i="1" s="1"/>
  <c r="R2532" i="1"/>
  <c r="Q2532" i="1"/>
  <c r="P2532" i="1"/>
  <c r="O2532" i="1"/>
  <c r="W2531" i="1"/>
  <c r="V2531" i="1"/>
  <c r="U2531" i="1"/>
  <c r="R2531" i="1"/>
  <c r="Q2531" i="1"/>
  <c r="P2531" i="1"/>
  <c r="O2531" i="1"/>
  <c r="V2530" i="1"/>
  <c r="U2530" i="1"/>
  <c r="R2530" i="1"/>
  <c r="Q2530" i="1"/>
  <c r="P2530" i="1"/>
  <c r="O2530" i="1"/>
  <c r="V2529" i="1"/>
  <c r="U2529" i="1"/>
  <c r="R2529" i="1"/>
  <c r="Q2529" i="1"/>
  <c r="P2529" i="1"/>
  <c r="O2529" i="1"/>
  <c r="V2528" i="1"/>
  <c r="U2528" i="1"/>
  <c r="R2528" i="1"/>
  <c r="Q2528" i="1"/>
  <c r="P2528" i="1"/>
  <c r="O2528" i="1"/>
  <c r="V2527" i="1"/>
  <c r="U2527" i="1"/>
  <c r="W2527" i="1" s="1"/>
  <c r="R2527" i="1"/>
  <c r="Q2527" i="1"/>
  <c r="P2527" i="1"/>
  <c r="O2527" i="1"/>
  <c r="V2526" i="1"/>
  <c r="U2526" i="1"/>
  <c r="R2526" i="1"/>
  <c r="Q2526" i="1"/>
  <c r="P2526" i="1"/>
  <c r="O2526" i="1"/>
  <c r="V2525" i="1"/>
  <c r="U2525" i="1"/>
  <c r="R2525" i="1"/>
  <c r="Q2525" i="1"/>
  <c r="P2525" i="1"/>
  <c r="O2525" i="1"/>
  <c r="V2524" i="1"/>
  <c r="U2524" i="1"/>
  <c r="W2524" i="1" s="1"/>
  <c r="R2524" i="1"/>
  <c r="Q2524" i="1"/>
  <c r="P2524" i="1"/>
  <c r="O2524" i="1"/>
  <c r="V2523" i="1"/>
  <c r="W2523" i="1" s="1"/>
  <c r="U2523" i="1"/>
  <c r="R2523" i="1"/>
  <c r="Q2523" i="1"/>
  <c r="P2523" i="1"/>
  <c r="O2523" i="1"/>
  <c r="V2522" i="1"/>
  <c r="U2522" i="1"/>
  <c r="R2522" i="1"/>
  <c r="Q2522" i="1"/>
  <c r="P2522" i="1"/>
  <c r="O2522" i="1"/>
  <c r="V2521" i="1"/>
  <c r="U2521" i="1"/>
  <c r="W2521" i="1" s="1"/>
  <c r="R2521" i="1"/>
  <c r="Q2521" i="1"/>
  <c r="P2521" i="1"/>
  <c r="O2521" i="1"/>
  <c r="V2520" i="1"/>
  <c r="U2520" i="1"/>
  <c r="R2520" i="1"/>
  <c r="Q2520" i="1"/>
  <c r="P2520" i="1"/>
  <c r="O2520" i="1"/>
  <c r="V2519" i="1"/>
  <c r="U2519" i="1"/>
  <c r="R2519" i="1"/>
  <c r="Q2519" i="1"/>
  <c r="P2519" i="1"/>
  <c r="O2519" i="1"/>
  <c r="V2518" i="1"/>
  <c r="U2518" i="1"/>
  <c r="W2518" i="1" s="1"/>
  <c r="R2518" i="1"/>
  <c r="Q2518" i="1"/>
  <c r="P2518" i="1"/>
  <c r="O2518" i="1"/>
  <c r="V2517" i="1"/>
  <c r="W2517" i="1" s="1"/>
  <c r="U2517" i="1"/>
  <c r="R2517" i="1"/>
  <c r="Q2517" i="1"/>
  <c r="P2517" i="1"/>
  <c r="O2517" i="1"/>
  <c r="V2516" i="1"/>
  <c r="U2516" i="1"/>
  <c r="W2516" i="1" s="1"/>
  <c r="R2516" i="1"/>
  <c r="Q2516" i="1"/>
  <c r="P2516" i="1"/>
  <c r="O2516" i="1"/>
  <c r="V2515" i="1"/>
  <c r="W2515" i="1" s="1"/>
  <c r="U2515" i="1"/>
  <c r="R2515" i="1"/>
  <c r="Q2515" i="1"/>
  <c r="P2515" i="1"/>
  <c r="O2515" i="1"/>
  <c r="V2514" i="1"/>
  <c r="W2514" i="1" s="1"/>
  <c r="U2514" i="1"/>
  <c r="R2514" i="1"/>
  <c r="Q2514" i="1"/>
  <c r="P2514" i="1"/>
  <c r="O2514" i="1"/>
  <c r="V2513" i="1"/>
  <c r="U2513" i="1"/>
  <c r="W2513" i="1" s="1"/>
  <c r="R2513" i="1"/>
  <c r="Q2513" i="1"/>
  <c r="P2513" i="1"/>
  <c r="O2513" i="1"/>
  <c r="V2512" i="1"/>
  <c r="U2512" i="1"/>
  <c r="W2512" i="1" s="1"/>
  <c r="R2512" i="1"/>
  <c r="Q2512" i="1"/>
  <c r="P2512" i="1"/>
  <c r="O2512" i="1"/>
  <c r="V2511" i="1"/>
  <c r="U2511" i="1"/>
  <c r="R2511" i="1"/>
  <c r="Q2511" i="1"/>
  <c r="P2511" i="1"/>
  <c r="O2511" i="1"/>
  <c r="W2510" i="1"/>
  <c r="V2510" i="1"/>
  <c r="U2510" i="1"/>
  <c r="R2510" i="1"/>
  <c r="Q2510" i="1"/>
  <c r="P2510" i="1"/>
  <c r="O2510" i="1"/>
  <c r="V2509" i="1"/>
  <c r="U2509" i="1"/>
  <c r="W2509" i="1" s="1"/>
  <c r="R2509" i="1"/>
  <c r="Q2509" i="1"/>
  <c r="P2509" i="1"/>
  <c r="O2509" i="1"/>
  <c r="V2508" i="1"/>
  <c r="U2508" i="1"/>
  <c r="R2508" i="1"/>
  <c r="Q2508" i="1"/>
  <c r="P2508" i="1"/>
  <c r="O2508" i="1"/>
  <c r="V2507" i="1"/>
  <c r="U2507" i="1"/>
  <c r="W2507" i="1" s="1"/>
  <c r="R2507" i="1"/>
  <c r="Q2507" i="1"/>
  <c r="P2507" i="1"/>
  <c r="O2507" i="1"/>
  <c r="V2506" i="1"/>
  <c r="W2506" i="1" s="1"/>
  <c r="U2506" i="1"/>
  <c r="R2506" i="1"/>
  <c r="Q2506" i="1"/>
  <c r="P2506" i="1"/>
  <c r="O2506" i="1"/>
  <c r="V2505" i="1"/>
  <c r="U2505" i="1"/>
  <c r="R2505" i="1"/>
  <c r="Q2505" i="1"/>
  <c r="P2505" i="1"/>
  <c r="O2505" i="1"/>
  <c r="V2504" i="1"/>
  <c r="U2504" i="1"/>
  <c r="W2504" i="1" s="1"/>
  <c r="R2504" i="1"/>
  <c r="Q2504" i="1"/>
  <c r="P2504" i="1"/>
  <c r="O2504" i="1"/>
  <c r="V2503" i="1"/>
  <c r="U2503" i="1"/>
  <c r="W2503" i="1" s="1"/>
  <c r="R2503" i="1"/>
  <c r="Q2503" i="1"/>
  <c r="P2503" i="1"/>
  <c r="O2503" i="1"/>
  <c r="W2502" i="1"/>
  <c r="V2502" i="1"/>
  <c r="U2502" i="1"/>
  <c r="R2502" i="1"/>
  <c r="Q2502" i="1"/>
  <c r="P2502" i="1"/>
  <c r="O2502" i="1"/>
  <c r="V2501" i="1"/>
  <c r="U2501" i="1"/>
  <c r="W2501" i="1" s="1"/>
  <c r="R2501" i="1"/>
  <c r="Q2501" i="1"/>
  <c r="P2501" i="1"/>
  <c r="O2501" i="1"/>
  <c r="V2500" i="1"/>
  <c r="U2500" i="1"/>
  <c r="R2500" i="1"/>
  <c r="Q2500" i="1"/>
  <c r="P2500" i="1"/>
  <c r="O2500" i="1"/>
  <c r="V2499" i="1"/>
  <c r="U2499" i="1"/>
  <c r="W2499" i="1" s="1"/>
  <c r="R2499" i="1"/>
  <c r="Q2499" i="1"/>
  <c r="P2499" i="1"/>
  <c r="O2499" i="1"/>
  <c r="V2498" i="1"/>
  <c r="U2498" i="1"/>
  <c r="R2498" i="1"/>
  <c r="Q2498" i="1"/>
  <c r="P2498" i="1"/>
  <c r="O2498" i="1"/>
  <c r="V2497" i="1"/>
  <c r="U2497" i="1"/>
  <c r="R2497" i="1"/>
  <c r="Q2497" i="1"/>
  <c r="P2497" i="1"/>
  <c r="O2497" i="1"/>
  <c r="V2496" i="1"/>
  <c r="U2496" i="1"/>
  <c r="R2496" i="1"/>
  <c r="Q2496" i="1"/>
  <c r="P2496" i="1"/>
  <c r="O2496" i="1"/>
  <c r="V2495" i="1"/>
  <c r="U2495" i="1"/>
  <c r="W2495" i="1" s="1"/>
  <c r="R2495" i="1"/>
  <c r="Q2495" i="1"/>
  <c r="P2495" i="1"/>
  <c r="O2495" i="1"/>
  <c r="V2494" i="1"/>
  <c r="U2494" i="1"/>
  <c r="R2494" i="1"/>
  <c r="Q2494" i="1"/>
  <c r="P2494" i="1"/>
  <c r="O2494" i="1"/>
  <c r="V2493" i="1"/>
  <c r="U2493" i="1"/>
  <c r="W2493" i="1" s="1"/>
  <c r="R2493" i="1"/>
  <c r="Q2493" i="1"/>
  <c r="P2493" i="1"/>
  <c r="O2493" i="1"/>
  <c r="V2492" i="1"/>
  <c r="U2492" i="1"/>
  <c r="W2492" i="1" s="1"/>
  <c r="R2492" i="1"/>
  <c r="Q2492" i="1"/>
  <c r="P2492" i="1"/>
  <c r="O2492" i="1"/>
  <c r="W2491" i="1"/>
  <c r="V2491" i="1"/>
  <c r="U2491" i="1"/>
  <c r="R2491" i="1"/>
  <c r="Q2491" i="1"/>
  <c r="P2491" i="1"/>
  <c r="O2491" i="1"/>
  <c r="V2490" i="1"/>
  <c r="U2490" i="1"/>
  <c r="R2490" i="1"/>
  <c r="Q2490" i="1"/>
  <c r="P2490" i="1"/>
  <c r="O2490" i="1"/>
  <c r="V2489" i="1"/>
  <c r="U2489" i="1"/>
  <c r="W2489" i="1" s="1"/>
  <c r="R2489" i="1"/>
  <c r="Q2489" i="1"/>
  <c r="P2489" i="1"/>
  <c r="O2489" i="1"/>
  <c r="V2488" i="1"/>
  <c r="U2488" i="1"/>
  <c r="R2488" i="1"/>
  <c r="Q2488" i="1"/>
  <c r="P2488" i="1"/>
  <c r="O2488" i="1"/>
  <c r="V2487" i="1"/>
  <c r="U2487" i="1"/>
  <c r="R2487" i="1"/>
  <c r="Q2487" i="1"/>
  <c r="P2487" i="1"/>
  <c r="O2487" i="1"/>
  <c r="V2486" i="1"/>
  <c r="U2486" i="1"/>
  <c r="W2486" i="1" s="1"/>
  <c r="R2486" i="1"/>
  <c r="Q2486" i="1"/>
  <c r="P2486" i="1"/>
  <c r="O2486" i="1"/>
  <c r="V2485" i="1"/>
  <c r="U2485" i="1"/>
  <c r="R2485" i="1"/>
  <c r="Q2485" i="1"/>
  <c r="P2485" i="1"/>
  <c r="O2485" i="1"/>
  <c r="V2484" i="1"/>
  <c r="U2484" i="1"/>
  <c r="W2484" i="1" s="1"/>
  <c r="R2484" i="1"/>
  <c r="Q2484" i="1"/>
  <c r="P2484" i="1"/>
  <c r="O2484" i="1"/>
  <c r="V2483" i="1"/>
  <c r="W2483" i="1" s="1"/>
  <c r="U2483" i="1"/>
  <c r="R2483" i="1"/>
  <c r="Q2483" i="1"/>
  <c r="P2483" i="1"/>
  <c r="O2483" i="1"/>
  <c r="V2482" i="1"/>
  <c r="W2482" i="1" s="1"/>
  <c r="U2482" i="1"/>
  <c r="R2482" i="1"/>
  <c r="Q2482" i="1"/>
  <c r="P2482" i="1"/>
  <c r="O2482" i="1"/>
  <c r="V2481" i="1"/>
  <c r="U2481" i="1"/>
  <c r="W2481" i="1" s="1"/>
  <c r="R2481" i="1"/>
  <c r="Q2481" i="1"/>
  <c r="P2481" i="1"/>
  <c r="O2481" i="1"/>
  <c r="V2480" i="1"/>
  <c r="U2480" i="1"/>
  <c r="W2480" i="1" s="1"/>
  <c r="R2480" i="1"/>
  <c r="Q2480" i="1"/>
  <c r="P2480" i="1"/>
  <c r="O2480" i="1"/>
  <c r="V2479" i="1"/>
  <c r="U2479" i="1"/>
  <c r="R2479" i="1"/>
  <c r="Q2479" i="1"/>
  <c r="P2479" i="1"/>
  <c r="O2479" i="1"/>
  <c r="V2478" i="1"/>
  <c r="U2478" i="1"/>
  <c r="W2478" i="1" s="1"/>
  <c r="R2478" i="1"/>
  <c r="Q2478" i="1"/>
  <c r="P2478" i="1"/>
  <c r="O2478" i="1"/>
  <c r="V2477" i="1"/>
  <c r="U2477" i="1"/>
  <c r="R2477" i="1"/>
  <c r="Q2477" i="1"/>
  <c r="P2477" i="1"/>
  <c r="O2477" i="1"/>
  <c r="V2476" i="1"/>
  <c r="U2476" i="1"/>
  <c r="R2476" i="1"/>
  <c r="Q2476" i="1"/>
  <c r="P2476" i="1"/>
  <c r="O2476" i="1"/>
  <c r="V2475" i="1"/>
  <c r="U2475" i="1"/>
  <c r="W2475" i="1" s="1"/>
  <c r="R2475" i="1"/>
  <c r="Q2475" i="1"/>
  <c r="P2475" i="1"/>
  <c r="O2475" i="1"/>
  <c r="V2474" i="1"/>
  <c r="W2474" i="1" s="1"/>
  <c r="U2474" i="1"/>
  <c r="R2474" i="1"/>
  <c r="Q2474" i="1"/>
  <c r="P2474" i="1"/>
  <c r="O2474" i="1"/>
  <c r="V2473" i="1"/>
  <c r="U2473" i="1"/>
  <c r="R2473" i="1"/>
  <c r="Q2473" i="1"/>
  <c r="P2473" i="1"/>
  <c r="O2473" i="1"/>
  <c r="V2472" i="1"/>
  <c r="U2472" i="1"/>
  <c r="W2472" i="1" s="1"/>
  <c r="R2472" i="1"/>
  <c r="Q2472" i="1"/>
  <c r="P2472" i="1"/>
  <c r="O2472" i="1"/>
  <c r="V2471" i="1"/>
  <c r="U2471" i="1"/>
  <c r="W2471" i="1" s="1"/>
  <c r="R2471" i="1"/>
  <c r="Q2471" i="1"/>
  <c r="P2471" i="1"/>
  <c r="O2471" i="1"/>
  <c r="W2470" i="1"/>
  <c r="V2470" i="1"/>
  <c r="U2470" i="1"/>
  <c r="R2470" i="1"/>
  <c r="Q2470" i="1"/>
  <c r="P2470" i="1"/>
  <c r="O2470" i="1"/>
  <c r="V2469" i="1"/>
  <c r="U2469" i="1"/>
  <c r="W2469" i="1" s="1"/>
  <c r="R2469" i="1"/>
  <c r="Q2469" i="1"/>
  <c r="P2469" i="1"/>
  <c r="O2469" i="1"/>
  <c r="V2468" i="1"/>
  <c r="U2468" i="1"/>
  <c r="W2468" i="1" s="1"/>
  <c r="R2468" i="1"/>
  <c r="Q2468" i="1"/>
  <c r="P2468" i="1"/>
  <c r="O2468" i="1"/>
  <c r="W2467" i="1"/>
  <c r="V2467" i="1"/>
  <c r="U2467" i="1"/>
  <c r="R2467" i="1"/>
  <c r="Q2467" i="1"/>
  <c r="P2467" i="1"/>
  <c r="O2467" i="1"/>
  <c r="V2466" i="1"/>
  <c r="U2466" i="1"/>
  <c r="R2466" i="1"/>
  <c r="Q2466" i="1"/>
  <c r="P2466" i="1"/>
  <c r="O2466" i="1"/>
  <c r="V2465" i="1"/>
  <c r="U2465" i="1"/>
  <c r="R2465" i="1"/>
  <c r="Q2465" i="1"/>
  <c r="P2465" i="1"/>
  <c r="O2465" i="1"/>
  <c r="V2464" i="1"/>
  <c r="U2464" i="1"/>
  <c r="R2464" i="1"/>
  <c r="Q2464" i="1"/>
  <c r="P2464" i="1"/>
  <c r="O2464" i="1"/>
  <c r="V2463" i="1"/>
  <c r="U2463" i="1"/>
  <c r="W2463" i="1" s="1"/>
  <c r="R2463" i="1"/>
  <c r="Q2463" i="1"/>
  <c r="P2463" i="1"/>
  <c r="O2463" i="1"/>
  <c r="V2462" i="1"/>
  <c r="U2462" i="1"/>
  <c r="W2462" i="1" s="1"/>
  <c r="R2462" i="1"/>
  <c r="Q2462" i="1"/>
  <c r="P2462" i="1"/>
  <c r="O2462" i="1"/>
  <c r="V2461" i="1"/>
  <c r="U2461" i="1"/>
  <c r="W2461" i="1" s="1"/>
  <c r="R2461" i="1"/>
  <c r="Q2461" i="1"/>
  <c r="P2461" i="1"/>
  <c r="O2461" i="1"/>
  <c r="V2460" i="1"/>
  <c r="U2460" i="1"/>
  <c r="W2460" i="1" s="1"/>
  <c r="R2460" i="1"/>
  <c r="Q2460" i="1"/>
  <c r="P2460" i="1"/>
  <c r="O2460" i="1"/>
  <c r="W2459" i="1"/>
  <c r="V2459" i="1"/>
  <c r="U2459" i="1"/>
  <c r="R2459" i="1"/>
  <c r="Q2459" i="1"/>
  <c r="P2459" i="1"/>
  <c r="O2459" i="1"/>
  <c r="V2458" i="1"/>
  <c r="U2458" i="1"/>
  <c r="R2458" i="1"/>
  <c r="Q2458" i="1"/>
  <c r="P2458" i="1"/>
  <c r="O2458" i="1"/>
  <c r="V2457" i="1"/>
  <c r="U2457" i="1"/>
  <c r="W2457" i="1" s="1"/>
  <c r="R2457" i="1"/>
  <c r="Q2457" i="1"/>
  <c r="P2457" i="1"/>
  <c r="O2457" i="1"/>
  <c r="V2456" i="1"/>
  <c r="U2456" i="1"/>
  <c r="R2456" i="1"/>
  <c r="Q2456" i="1"/>
  <c r="P2456" i="1"/>
  <c r="O2456" i="1"/>
  <c r="V2455" i="1"/>
  <c r="U2455" i="1"/>
  <c r="R2455" i="1"/>
  <c r="Q2455" i="1"/>
  <c r="P2455" i="1"/>
  <c r="O2455" i="1"/>
  <c r="V2454" i="1"/>
  <c r="U2454" i="1"/>
  <c r="R2454" i="1"/>
  <c r="Q2454" i="1"/>
  <c r="P2454" i="1"/>
  <c r="O2454" i="1"/>
  <c r="V2453" i="1"/>
  <c r="U2453" i="1"/>
  <c r="R2453" i="1"/>
  <c r="Q2453" i="1"/>
  <c r="P2453" i="1"/>
  <c r="O2453" i="1"/>
  <c r="V2452" i="1"/>
  <c r="U2452" i="1"/>
  <c r="W2452" i="1" s="1"/>
  <c r="R2452" i="1"/>
  <c r="Q2452" i="1"/>
  <c r="P2452" i="1"/>
  <c r="O2452" i="1"/>
  <c r="V2451" i="1"/>
  <c r="W2451" i="1" s="1"/>
  <c r="U2451" i="1"/>
  <c r="R2451" i="1"/>
  <c r="Q2451" i="1"/>
  <c r="P2451" i="1"/>
  <c r="O2451" i="1"/>
  <c r="V2450" i="1"/>
  <c r="W2450" i="1" s="1"/>
  <c r="U2450" i="1"/>
  <c r="R2450" i="1"/>
  <c r="Q2450" i="1"/>
  <c r="P2450" i="1"/>
  <c r="O2450" i="1"/>
  <c r="V2449" i="1"/>
  <c r="U2449" i="1"/>
  <c r="W2449" i="1" s="1"/>
  <c r="R2449" i="1"/>
  <c r="Q2449" i="1"/>
  <c r="P2449" i="1"/>
  <c r="O2449" i="1"/>
  <c r="V2448" i="1"/>
  <c r="U2448" i="1"/>
  <c r="W2448" i="1" s="1"/>
  <c r="R2448" i="1"/>
  <c r="Q2448" i="1"/>
  <c r="P2448" i="1"/>
  <c r="O2448" i="1"/>
  <c r="V2447" i="1"/>
  <c r="U2447" i="1"/>
  <c r="R2447" i="1"/>
  <c r="Q2447" i="1"/>
  <c r="P2447" i="1"/>
  <c r="O2447" i="1"/>
  <c r="W2446" i="1"/>
  <c r="V2446" i="1"/>
  <c r="U2446" i="1"/>
  <c r="R2446" i="1"/>
  <c r="Q2446" i="1"/>
  <c r="P2446" i="1"/>
  <c r="O2446" i="1"/>
  <c r="V2445" i="1"/>
  <c r="U2445" i="1"/>
  <c r="W2445" i="1" s="1"/>
  <c r="R2445" i="1"/>
  <c r="Q2445" i="1"/>
  <c r="P2445" i="1"/>
  <c r="O2445" i="1"/>
  <c r="V2444" i="1"/>
  <c r="U2444" i="1"/>
  <c r="R2444" i="1"/>
  <c r="Q2444" i="1"/>
  <c r="P2444" i="1"/>
  <c r="O2444" i="1"/>
  <c r="V2443" i="1"/>
  <c r="U2443" i="1"/>
  <c r="W2443" i="1" s="1"/>
  <c r="R2443" i="1"/>
  <c r="Q2443" i="1"/>
  <c r="P2443" i="1"/>
  <c r="O2443" i="1"/>
  <c r="V2442" i="1"/>
  <c r="W2442" i="1" s="1"/>
  <c r="U2442" i="1"/>
  <c r="R2442" i="1"/>
  <c r="Q2442" i="1"/>
  <c r="P2442" i="1"/>
  <c r="O2442" i="1"/>
  <c r="V2441" i="1"/>
  <c r="U2441" i="1"/>
  <c r="R2441" i="1"/>
  <c r="Q2441" i="1"/>
  <c r="P2441" i="1"/>
  <c r="O2441" i="1"/>
  <c r="V2440" i="1"/>
  <c r="U2440" i="1"/>
  <c r="W2440" i="1" s="1"/>
  <c r="R2440" i="1"/>
  <c r="Q2440" i="1"/>
  <c r="P2440" i="1"/>
  <c r="O2440" i="1"/>
  <c r="V2439" i="1"/>
  <c r="U2439" i="1"/>
  <c r="W2439" i="1" s="1"/>
  <c r="R2439" i="1"/>
  <c r="Q2439" i="1"/>
  <c r="P2439" i="1"/>
  <c r="O2439" i="1"/>
  <c r="W2438" i="1"/>
  <c r="V2438" i="1"/>
  <c r="U2438" i="1"/>
  <c r="R2438" i="1"/>
  <c r="Q2438" i="1"/>
  <c r="P2438" i="1"/>
  <c r="O2438" i="1"/>
  <c r="V2437" i="1"/>
  <c r="U2437" i="1"/>
  <c r="W2437" i="1" s="1"/>
  <c r="R2437" i="1"/>
  <c r="Q2437" i="1"/>
  <c r="P2437" i="1"/>
  <c r="O2437" i="1"/>
  <c r="V2436" i="1"/>
  <c r="U2436" i="1"/>
  <c r="R2436" i="1"/>
  <c r="Q2436" i="1"/>
  <c r="P2436" i="1"/>
  <c r="O2436" i="1"/>
  <c r="V2435" i="1"/>
  <c r="U2435" i="1"/>
  <c r="W2435" i="1" s="1"/>
  <c r="R2435" i="1"/>
  <c r="Q2435" i="1"/>
  <c r="P2435" i="1"/>
  <c r="O2435" i="1"/>
  <c r="V2434" i="1"/>
  <c r="U2434" i="1"/>
  <c r="R2434" i="1"/>
  <c r="Q2434" i="1"/>
  <c r="P2434" i="1"/>
  <c r="O2434" i="1"/>
  <c r="V2433" i="1"/>
  <c r="U2433" i="1"/>
  <c r="R2433" i="1"/>
  <c r="Q2433" i="1"/>
  <c r="P2433" i="1"/>
  <c r="O2433" i="1"/>
  <c r="V2432" i="1"/>
  <c r="U2432" i="1"/>
  <c r="R2432" i="1"/>
  <c r="Q2432" i="1"/>
  <c r="P2432" i="1"/>
  <c r="O2432" i="1"/>
  <c r="V2431" i="1"/>
  <c r="U2431" i="1"/>
  <c r="W2431" i="1" s="1"/>
  <c r="R2431" i="1"/>
  <c r="Q2431" i="1"/>
  <c r="P2431" i="1"/>
  <c r="O2431" i="1"/>
  <c r="V2430" i="1"/>
  <c r="U2430" i="1"/>
  <c r="R2430" i="1"/>
  <c r="Q2430" i="1"/>
  <c r="P2430" i="1"/>
  <c r="O2430" i="1"/>
  <c r="V2429" i="1"/>
  <c r="U2429" i="1"/>
  <c r="W2429" i="1" s="1"/>
  <c r="R2429" i="1"/>
  <c r="Q2429" i="1"/>
  <c r="P2429" i="1"/>
  <c r="O2429" i="1"/>
  <c r="V2428" i="1"/>
  <c r="U2428" i="1"/>
  <c r="W2428" i="1" s="1"/>
  <c r="R2428" i="1"/>
  <c r="Q2428" i="1"/>
  <c r="P2428" i="1"/>
  <c r="O2428" i="1"/>
  <c r="W2427" i="1"/>
  <c r="V2427" i="1"/>
  <c r="U2427" i="1"/>
  <c r="R2427" i="1"/>
  <c r="Q2427" i="1"/>
  <c r="P2427" i="1"/>
  <c r="O2427" i="1"/>
  <c r="V2426" i="1"/>
  <c r="U2426" i="1"/>
  <c r="R2426" i="1"/>
  <c r="Q2426" i="1"/>
  <c r="P2426" i="1"/>
  <c r="O2426" i="1"/>
  <c r="V2425" i="1"/>
  <c r="U2425" i="1"/>
  <c r="W2425" i="1" s="1"/>
  <c r="R2425" i="1"/>
  <c r="Q2425" i="1"/>
  <c r="P2425" i="1"/>
  <c r="O2425" i="1"/>
  <c r="V2424" i="1"/>
  <c r="U2424" i="1"/>
  <c r="R2424" i="1"/>
  <c r="Q2424" i="1"/>
  <c r="P2424" i="1"/>
  <c r="O2424" i="1"/>
  <c r="V2423" i="1"/>
  <c r="U2423" i="1"/>
  <c r="R2423" i="1"/>
  <c r="Q2423" i="1"/>
  <c r="P2423" i="1"/>
  <c r="O2423" i="1"/>
  <c r="V2422" i="1"/>
  <c r="U2422" i="1"/>
  <c r="W2422" i="1" s="1"/>
  <c r="R2422" i="1"/>
  <c r="Q2422" i="1"/>
  <c r="P2422" i="1"/>
  <c r="O2422" i="1"/>
  <c r="V2421" i="1"/>
  <c r="U2421" i="1"/>
  <c r="R2421" i="1"/>
  <c r="Q2421" i="1"/>
  <c r="P2421" i="1"/>
  <c r="O2421" i="1"/>
  <c r="V2420" i="1"/>
  <c r="U2420" i="1"/>
  <c r="W2420" i="1" s="1"/>
  <c r="R2420" i="1"/>
  <c r="Q2420" i="1"/>
  <c r="P2420" i="1"/>
  <c r="O2420" i="1"/>
  <c r="V2419" i="1"/>
  <c r="W2419" i="1" s="1"/>
  <c r="U2419" i="1"/>
  <c r="R2419" i="1"/>
  <c r="Q2419" i="1"/>
  <c r="P2419" i="1"/>
  <c r="O2419" i="1"/>
  <c r="V2418" i="1"/>
  <c r="W2418" i="1" s="1"/>
  <c r="U2418" i="1"/>
  <c r="R2418" i="1"/>
  <c r="Q2418" i="1"/>
  <c r="P2418" i="1"/>
  <c r="O2418" i="1"/>
  <c r="V2417" i="1"/>
  <c r="U2417" i="1"/>
  <c r="W2417" i="1" s="1"/>
  <c r="R2417" i="1"/>
  <c r="Q2417" i="1"/>
  <c r="P2417" i="1"/>
  <c r="O2417" i="1"/>
  <c r="V2416" i="1"/>
  <c r="U2416" i="1"/>
  <c r="W2416" i="1" s="1"/>
  <c r="R2416" i="1"/>
  <c r="Q2416" i="1"/>
  <c r="P2416" i="1"/>
  <c r="O2416" i="1"/>
  <c r="V2415" i="1"/>
  <c r="U2415" i="1"/>
  <c r="R2415" i="1"/>
  <c r="Q2415" i="1"/>
  <c r="P2415" i="1"/>
  <c r="O2415" i="1"/>
  <c r="V2414" i="1"/>
  <c r="U2414" i="1"/>
  <c r="W2414" i="1" s="1"/>
  <c r="R2414" i="1"/>
  <c r="Q2414" i="1"/>
  <c r="P2414" i="1"/>
  <c r="O2414" i="1"/>
  <c r="V2413" i="1"/>
  <c r="U2413" i="1"/>
  <c r="R2413" i="1"/>
  <c r="Q2413" i="1"/>
  <c r="P2413" i="1"/>
  <c r="O2413" i="1"/>
  <c r="V2412" i="1"/>
  <c r="U2412" i="1"/>
  <c r="R2412" i="1"/>
  <c r="Q2412" i="1"/>
  <c r="P2412" i="1"/>
  <c r="O2412" i="1"/>
  <c r="V2411" i="1"/>
  <c r="U2411" i="1"/>
  <c r="W2411" i="1" s="1"/>
  <c r="R2411" i="1"/>
  <c r="Q2411" i="1"/>
  <c r="P2411" i="1"/>
  <c r="O2411" i="1"/>
  <c r="V2410" i="1"/>
  <c r="W2410" i="1" s="1"/>
  <c r="U2410" i="1"/>
  <c r="R2410" i="1"/>
  <c r="Q2410" i="1"/>
  <c r="P2410" i="1"/>
  <c r="O2410" i="1"/>
  <c r="V2409" i="1"/>
  <c r="U2409" i="1"/>
  <c r="R2409" i="1"/>
  <c r="Q2409" i="1"/>
  <c r="P2409" i="1"/>
  <c r="O2409" i="1"/>
  <c r="V2408" i="1"/>
  <c r="U2408" i="1"/>
  <c r="W2408" i="1" s="1"/>
  <c r="R2408" i="1"/>
  <c r="Q2408" i="1"/>
  <c r="P2408" i="1"/>
  <c r="O2408" i="1"/>
  <c r="V2407" i="1"/>
  <c r="U2407" i="1"/>
  <c r="W2407" i="1" s="1"/>
  <c r="R2407" i="1"/>
  <c r="Q2407" i="1"/>
  <c r="P2407" i="1"/>
  <c r="O2407" i="1"/>
  <c r="W2406" i="1"/>
  <c r="V2406" i="1"/>
  <c r="U2406" i="1"/>
  <c r="R2406" i="1"/>
  <c r="Q2406" i="1"/>
  <c r="P2406" i="1"/>
  <c r="O2406" i="1"/>
  <c r="V2405" i="1"/>
  <c r="U2405" i="1"/>
  <c r="R2405" i="1"/>
  <c r="Q2405" i="1"/>
  <c r="P2405" i="1"/>
  <c r="O2405" i="1"/>
  <c r="V2404" i="1"/>
  <c r="U2404" i="1"/>
  <c r="W2404" i="1" s="1"/>
  <c r="R2404" i="1"/>
  <c r="Q2404" i="1"/>
  <c r="P2404" i="1"/>
  <c r="O2404" i="1"/>
  <c r="W2403" i="1"/>
  <c r="V2403" i="1"/>
  <c r="U2403" i="1"/>
  <c r="R2403" i="1"/>
  <c r="Q2403" i="1"/>
  <c r="P2403" i="1"/>
  <c r="O2403" i="1"/>
  <c r="V2402" i="1"/>
  <c r="U2402" i="1"/>
  <c r="R2402" i="1"/>
  <c r="Q2402" i="1"/>
  <c r="P2402" i="1"/>
  <c r="O2402" i="1"/>
  <c r="V2401" i="1"/>
  <c r="U2401" i="1"/>
  <c r="R2401" i="1"/>
  <c r="Q2401" i="1"/>
  <c r="P2401" i="1"/>
  <c r="O2401" i="1"/>
  <c r="V2400" i="1"/>
  <c r="U2400" i="1"/>
  <c r="R2400" i="1"/>
  <c r="Q2400" i="1"/>
  <c r="P2400" i="1"/>
  <c r="O2400" i="1"/>
  <c r="V2399" i="1"/>
  <c r="U2399" i="1"/>
  <c r="W2399" i="1" s="1"/>
  <c r="R2399" i="1"/>
  <c r="Q2399" i="1"/>
  <c r="P2399" i="1"/>
  <c r="O2399" i="1"/>
  <c r="V2398" i="1"/>
  <c r="U2398" i="1"/>
  <c r="W2398" i="1" s="1"/>
  <c r="R2398" i="1"/>
  <c r="Q2398" i="1"/>
  <c r="P2398" i="1"/>
  <c r="O2398" i="1"/>
  <c r="V2397" i="1"/>
  <c r="U2397" i="1"/>
  <c r="R2397" i="1"/>
  <c r="Q2397" i="1"/>
  <c r="P2397" i="1"/>
  <c r="O2397" i="1"/>
  <c r="V2396" i="1"/>
  <c r="U2396" i="1"/>
  <c r="W2396" i="1" s="1"/>
  <c r="R2396" i="1"/>
  <c r="Q2396" i="1"/>
  <c r="P2396" i="1"/>
  <c r="O2396" i="1"/>
  <c r="V2395" i="1"/>
  <c r="W2395" i="1" s="1"/>
  <c r="U2395" i="1"/>
  <c r="R2395" i="1"/>
  <c r="Q2395" i="1"/>
  <c r="P2395" i="1"/>
  <c r="O2395" i="1"/>
  <c r="V2394" i="1"/>
  <c r="U2394" i="1"/>
  <c r="R2394" i="1"/>
  <c r="Q2394" i="1"/>
  <c r="P2394" i="1"/>
  <c r="O2394" i="1"/>
  <c r="V2393" i="1"/>
  <c r="U2393" i="1"/>
  <c r="W2393" i="1" s="1"/>
  <c r="R2393" i="1"/>
  <c r="Q2393" i="1"/>
  <c r="P2393" i="1"/>
  <c r="O2393" i="1"/>
  <c r="V2392" i="1"/>
  <c r="U2392" i="1"/>
  <c r="R2392" i="1"/>
  <c r="Q2392" i="1"/>
  <c r="P2392" i="1"/>
  <c r="O2392" i="1"/>
  <c r="V2391" i="1"/>
  <c r="U2391" i="1"/>
  <c r="R2391" i="1"/>
  <c r="Q2391" i="1"/>
  <c r="P2391" i="1"/>
  <c r="O2391" i="1"/>
  <c r="V2390" i="1"/>
  <c r="U2390" i="1"/>
  <c r="R2390" i="1"/>
  <c r="Q2390" i="1"/>
  <c r="P2390" i="1"/>
  <c r="O2390" i="1"/>
  <c r="V2389" i="1"/>
  <c r="W2389" i="1" s="1"/>
  <c r="U2389" i="1"/>
  <c r="R2389" i="1"/>
  <c r="Q2389" i="1"/>
  <c r="P2389" i="1"/>
  <c r="O2389" i="1"/>
  <c r="V2388" i="1"/>
  <c r="U2388" i="1"/>
  <c r="R2388" i="1"/>
  <c r="Q2388" i="1"/>
  <c r="P2388" i="1"/>
  <c r="O2388" i="1"/>
  <c r="V2387" i="1"/>
  <c r="W2387" i="1" s="1"/>
  <c r="U2387" i="1"/>
  <c r="R2387" i="1"/>
  <c r="Q2387" i="1"/>
  <c r="P2387" i="1"/>
  <c r="O2387" i="1"/>
  <c r="V2386" i="1"/>
  <c r="W2386" i="1" s="1"/>
  <c r="U2386" i="1"/>
  <c r="R2386" i="1"/>
  <c r="Q2386" i="1"/>
  <c r="P2386" i="1"/>
  <c r="O2386" i="1"/>
  <c r="V2385" i="1"/>
  <c r="U2385" i="1"/>
  <c r="W2385" i="1" s="1"/>
  <c r="R2385" i="1"/>
  <c r="Q2385" i="1"/>
  <c r="P2385" i="1"/>
  <c r="O2385" i="1"/>
  <c r="V2384" i="1"/>
  <c r="U2384" i="1"/>
  <c r="W2384" i="1" s="1"/>
  <c r="R2384" i="1"/>
  <c r="Q2384" i="1"/>
  <c r="P2384" i="1"/>
  <c r="O2384" i="1"/>
  <c r="V2383" i="1"/>
  <c r="U2383" i="1"/>
  <c r="R2383" i="1"/>
  <c r="Q2383" i="1"/>
  <c r="P2383" i="1"/>
  <c r="O2383" i="1"/>
  <c r="W2382" i="1"/>
  <c r="V2382" i="1"/>
  <c r="U2382" i="1"/>
  <c r="R2382" i="1"/>
  <c r="Q2382" i="1"/>
  <c r="P2382" i="1"/>
  <c r="O2382" i="1"/>
  <c r="V2381" i="1"/>
  <c r="U2381" i="1"/>
  <c r="R2381" i="1"/>
  <c r="Q2381" i="1"/>
  <c r="P2381" i="1"/>
  <c r="O2381" i="1"/>
  <c r="V2380" i="1"/>
  <c r="U2380" i="1"/>
  <c r="R2380" i="1"/>
  <c r="Q2380" i="1"/>
  <c r="P2380" i="1"/>
  <c r="O2380" i="1"/>
  <c r="V2379" i="1"/>
  <c r="U2379" i="1"/>
  <c r="W2379" i="1" s="1"/>
  <c r="R2379" i="1"/>
  <c r="Q2379" i="1"/>
  <c r="P2379" i="1"/>
  <c r="O2379" i="1"/>
  <c r="V2378" i="1"/>
  <c r="W2378" i="1" s="1"/>
  <c r="U2378" i="1"/>
  <c r="R2378" i="1"/>
  <c r="Q2378" i="1"/>
  <c r="P2378" i="1"/>
  <c r="O2378" i="1"/>
  <c r="V2377" i="1"/>
  <c r="U2377" i="1"/>
  <c r="R2377" i="1"/>
  <c r="Q2377" i="1"/>
  <c r="P2377" i="1"/>
  <c r="O2377" i="1"/>
  <c r="V2376" i="1"/>
  <c r="U2376" i="1"/>
  <c r="W2376" i="1" s="1"/>
  <c r="R2376" i="1"/>
  <c r="Q2376" i="1"/>
  <c r="P2376" i="1"/>
  <c r="O2376" i="1"/>
  <c r="V2375" i="1"/>
  <c r="U2375" i="1"/>
  <c r="W2375" i="1" s="1"/>
  <c r="R2375" i="1"/>
  <c r="Q2375" i="1"/>
  <c r="P2375" i="1"/>
  <c r="O2375" i="1"/>
  <c r="W2374" i="1"/>
  <c r="V2374" i="1"/>
  <c r="U2374" i="1"/>
  <c r="R2374" i="1"/>
  <c r="Q2374" i="1"/>
  <c r="P2374" i="1"/>
  <c r="O2374" i="1"/>
  <c r="V2373" i="1"/>
  <c r="U2373" i="1"/>
  <c r="R2373" i="1"/>
  <c r="Q2373" i="1"/>
  <c r="P2373" i="1"/>
  <c r="O2373" i="1"/>
  <c r="V2372" i="1"/>
  <c r="U2372" i="1"/>
  <c r="R2372" i="1"/>
  <c r="Q2372" i="1"/>
  <c r="P2372" i="1"/>
  <c r="O2372" i="1"/>
  <c r="V2371" i="1"/>
  <c r="U2371" i="1"/>
  <c r="W2371" i="1" s="1"/>
  <c r="R2371" i="1"/>
  <c r="Q2371" i="1"/>
  <c r="P2371" i="1"/>
  <c r="O2371" i="1"/>
  <c r="V2370" i="1"/>
  <c r="U2370" i="1"/>
  <c r="R2370" i="1"/>
  <c r="Q2370" i="1"/>
  <c r="P2370" i="1"/>
  <c r="O2370" i="1"/>
  <c r="V2369" i="1"/>
  <c r="U2369" i="1"/>
  <c r="R2369" i="1"/>
  <c r="Q2369" i="1"/>
  <c r="P2369" i="1"/>
  <c r="O2369" i="1"/>
  <c r="V2368" i="1"/>
  <c r="U2368" i="1"/>
  <c r="R2368" i="1"/>
  <c r="Q2368" i="1"/>
  <c r="P2368" i="1"/>
  <c r="O2368" i="1"/>
  <c r="V2367" i="1"/>
  <c r="U2367" i="1"/>
  <c r="W2367" i="1" s="1"/>
  <c r="R2367" i="1"/>
  <c r="Q2367" i="1"/>
  <c r="P2367" i="1"/>
  <c r="O2367" i="1"/>
  <c r="V2366" i="1"/>
  <c r="U2366" i="1"/>
  <c r="R2366" i="1"/>
  <c r="Q2366" i="1"/>
  <c r="P2366" i="1"/>
  <c r="O2366" i="1"/>
  <c r="V2365" i="1"/>
  <c r="U2365" i="1"/>
  <c r="R2365" i="1"/>
  <c r="Q2365" i="1"/>
  <c r="P2365" i="1"/>
  <c r="O2365" i="1"/>
  <c r="V2364" i="1"/>
  <c r="U2364" i="1"/>
  <c r="W2364" i="1" s="1"/>
  <c r="R2364" i="1"/>
  <c r="Q2364" i="1"/>
  <c r="P2364" i="1"/>
  <c r="O2364" i="1"/>
  <c r="W2363" i="1"/>
  <c r="V2363" i="1"/>
  <c r="U2363" i="1"/>
  <c r="R2363" i="1"/>
  <c r="Q2363" i="1"/>
  <c r="P2363" i="1"/>
  <c r="O2363" i="1"/>
  <c r="V2362" i="1"/>
  <c r="U2362" i="1"/>
  <c r="R2362" i="1"/>
  <c r="Q2362" i="1"/>
  <c r="P2362" i="1"/>
  <c r="O2362" i="1"/>
  <c r="V2361" i="1"/>
  <c r="U2361" i="1"/>
  <c r="W2361" i="1" s="1"/>
  <c r="R2361" i="1"/>
  <c r="Q2361" i="1"/>
  <c r="P2361" i="1"/>
  <c r="O2361" i="1"/>
  <c r="V2360" i="1"/>
  <c r="U2360" i="1"/>
  <c r="R2360" i="1"/>
  <c r="Q2360" i="1"/>
  <c r="P2360" i="1"/>
  <c r="O2360" i="1"/>
  <c r="V2359" i="1"/>
  <c r="U2359" i="1"/>
  <c r="R2359" i="1"/>
  <c r="Q2359" i="1"/>
  <c r="P2359" i="1"/>
  <c r="O2359" i="1"/>
  <c r="V2358" i="1"/>
  <c r="U2358" i="1"/>
  <c r="W2358" i="1" s="1"/>
  <c r="R2358" i="1"/>
  <c r="Q2358" i="1"/>
  <c r="P2358" i="1"/>
  <c r="O2358" i="1"/>
  <c r="V2357" i="1"/>
  <c r="U2357" i="1"/>
  <c r="R2357" i="1"/>
  <c r="Q2357" i="1"/>
  <c r="P2357" i="1"/>
  <c r="O2357" i="1"/>
  <c r="V2356" i="1"/>
  <c r="U2356" i="1"/>
  <c r="R2356" i="1"/>
  <c r="Q2356" i="1"/>
  <c r="P2356" i="1"/>
  <c r="O2356" i="1"/>
  <c r="V2355" i="1"/>
  <c r="W2355" i="1" s="1"/>
  <c r="U2355" i="1"/>
  <c r="R2355" i="1"/>
  <c r="Q2355" i="1"/>
  <c r="P2355" i="1"/>
  <c r="O2355" i="1"/>
  <c r="V2354" i="1"/>
  <c r="W2354" i="1" s="1"/>
  <c r="U2354" i="1"/>
  <c r="R2354" i="1"/>
  <c r="Q2354" i="1"/>
  <c r="P2354" i="1"/>
  <c r="O2354" i="1"/>
  <c r="V2353" i="1"/>
  <c r="U2353" i="1"/>
  <c r="W2353" i="1" s="1"/>
  <c r="R2353" i="1"/>
  <c r="Q2353" i="1"/>
  <c r="P2353" i="1"/>
  <c r="O2353" i="1"/>
  <c r="V2352" i="1"/>
  <c r="U2352" i="1"/>
  <c r="W2352" i="1" s="1"/>
  <c r="R2352" i="1"/>
  <c r="Q2352" i="1"/>
  <c r="P2352" i="1"/>
  <c r="O2352" i="1"/>
  <c r="V2351" i="1"/>
  <c r="U2351" i="1"/>
  <c r="R2351" i="1"/>
  <c r="Q2351" i="1"/>
  <c r="P2351" i="1"/>
  <c r="O2351" i="1"/>
  <c r="V2350" i="1"/>
  <c r="U2350" i="1"/>
  <c r="W2350" i="1" s="1"/>
  <c r="R2350" i="1"/>
  <c r="Q2350" i="1"/>
  <c r="P2350" i="1"/>
  <c r="O2350" i="1"/>
  <c r="V2349" i="1"/>
  <c r="U2349" i="1"/>
  <c r="R2349" i="1"/>
  <c r="Q2349" i="1"/>
  <c r="P2349" i="1"/>
  <c r="O2349" i="1"/>
  <c r="V2348" i="1"/>
  <c r="U2348" i="1"/>
  <c r="R2348" i="1"/>
  <c r="Q2348" i="1"/>
  <c r="P2348" i="1"/>
  <c r="O2348" i="1"/>
  <c r="V2347" i="1"/>
  <c r="U2347" i="1"/>
  <c r="W2347" i="1" s="1"/>
  <c r="R2347" i="1"/>
  <c r="Q2347" i="1"/>
  <c r="P2347" i="1"/>
  <c r="O2347" i="1"/>
  <c r="V2346" i="1"/>
  <c r="W2346" i="1" s="1"/>
  <c r="U2346" i="1"/>
  <c r="R2346" i="1"/>
  <c r="Q2346" i="1"/>
  <c r="P2346" i="1"/>
  <c r="O2346" i="1"/>
  <c r="V2345" i="1"/>
  <c r="U2345" i="1"/>
  <c r="R2345" i="1"/>
  <c r="Q2345" i="1"/>
  <c r="P2345" i="1"/>
  <c r="O2345" i="1"/>
  <c r="V2344" i="1"/>
  <c r="U2344" i="1"/>
  <c r="W2344" i="1" s="1"/>
  <c r="R2344" i="1"/>
  <c r="Q2344" i="1"/>
  <c r="P2344" i="1"/>
  <c r="O2344" i="1"/>
  <c r="V2343" i="1"/>
  <c r="U2343" i="1"/>
  <c r="W2343" i="1" s="1"/>
  <c r="R2343" i="1"/>
  <c r="Q2343" i="1"/>
  <c r="P2343" i="1"/>
  <c r="O2343" i="1"/>
  <c r="W2342" i="1"/>
  <c r="V2342" i="1"/>
  <c r="U2342" i="1"/>
  <c r="R2342" i="1"/>
  <c r="Q2342" i="1"/>
  <c r="P2342" i="1"/>
  <c r="O2342" i="1"/>
  <c r="V2341" i="1"/>
  <c r="U2341" i="1"/>
  <c r="R2341" i="1"/>
  <c r="Q2341" i="1"/>
  <c r="P2341" i="1"/>
  <c r="O2341" i="1"/>
  <c r="V2340" i="1"/>
  <c r="U2340" i="1"/>
  <c r="W2340" i="1" s="1"/>
  <c r="R2340" i="1"/>
  <c r="Q2340" i="1"/>
  <c r="P2340" i="1"/>
  <c r="O2340" i="1"/>
  <c r="W2339" i="1"/>
  <c r="V2339" i="1"/>
  <c r="U2339" i="1"/>
  <c r="R2339" i="1"/>
  <c r="Q2339" i="1"/>
  <c r="P2339" i="1"/>
  <c r="O2339" i="1"/>
  <c r="V2338" i="1"/>
  <c r="U2338" i="1"/>
  <c r="R2338" i="1"/>
  <c r="Q2338" i="1"/>
  <c r="P2338" i="1"/>
  <c r="O2338" i="1"/>
  <c r="V2337" i="1"/>
  <c r="U2337" i="1"/>
  <c r="R2337" i="1"/>
  <c r="Q2337" i="1"/>
  <c r="P2337" i="1"/>
  <c r="O2337" i="1"/>
  <c r="V2336" i="1"/>
  <c r="U2336" i="1"/>
  <c r="R2336" i="1"/>
  <c r="Q2336" i="1"/>
  <c r="P2336" i="1"/>
  <c r="O2336" i="1"/>
  <c r="V2335" i="1"/>
  <c r="U2335" i="1"/>
  <c r="W2335" i="1" s="1"/>
  <c r="R2335" i="1"/>
  <c r="Q2335" i="1"/>
  <c r="P2335" i="1"/>
  <c r="O2335" i="1"/>
  <c r="V2334" i="1"/>
  <c r="U2334" i="1"/>
  <c r="W2334" i="1" s="1"/>
  <c r="R2334" i="1"/>
  <c r="Q2334" i="1"/>
  <c r="P2334" i="1"/>
  <c r="O2334" i="1"/>
  <c r="V2333" i="1"/>
  <c r="U2333" i="1"/>
  <c r="W2333" i="1" s="1"/>
  <c r="R2333" i="1"/>
  <c r="Q2333" i="1"/>
  <c r="P2333" i="1"/>
  <c r="O2333" i="1"/>
  <c r="V2332" i="1"/>
  <c r="U2332" i="1"/>
  <c r="W2332" i="1" s="1"/>
  <c r="R2332" i="1"/>
  <c r="Q2332" i="1"/>
  <c r="P2332" i="1"/>
  <c r="O2332" i="1"/>
  <c r="V2331" i="1"/>
  <c r="W2331" i="1" s="1"/>
  <c r="U2331" i="1"/>
  <c r="R2331" i="1"/>
  <c r="Q2331" i="1"/>
  <c r="P2331" i="1"/>
  <c r="O2331" i="1"/>
  <c r="V2330" i="1"/>
  <c r="U2330" i="1"/>
  <c r="R2330" i="1"/>
  <c r="Q2330" i="1"/>
  <c r="P2330" i="1"/>
  <c r="O2330" i="1"/>
  <c r="V2329" i="1"/>
  <c r="U2329" i="1"/>
  <c r="W2329" i="1" s="1"/>
  <c r="R2329" i="1"/>
  <c r="Q2329" i="1"/>
  <c r="P2329" i="1"/>
  <c r="O2329" i="1"/>
  <c r="V2328" i="1"/>
  <c r="U2328" i="1"/>
  <c r="R2328" i="1"/>
  <c r="Q2328" i="1"/>
  <c r="P2328" i="1"/>
  <c r="O2328" i="1"/>
  <c r="V2327" i="1"/>
  <c r="U2327" i="1"/>
  <c r="R2327" i="1"/>
  <c r="Q2327" i="1"/>
  <c r="P2327" i="1"/>
  <c r="O2327" i="1"/>
  <c r="V2326" i="1"/>
  <c r="U2326" i="1"/>
  <c r="R2326" i="1"/>
  <c r="Q2326" i="1"/>
  <c r="P2326" i="1"/>
  <c r="O2326" i="1"/>
  <c r="V2325" i="1"/>
  <c r="W2325" i="1" s="1"/>
  <c r="U2325" i="1"/>
  <c r="R2325" i="1"/>
  <c r="Q2325" i="1"/>
  <c r="P2325" i="1"/>
  <c r="O2325" i="1"/>
  <c r="V2324" i="1"/>
  <c r="U2324" i="1"/>
  <c r="R2324" i="1"/>
  <c r="Q2324" i="1"/>
  <c r="P2324" i="1"/>
  <c r="O2324" i="1"/>
  <c r="V2323" i="1"/>
  <c r="W2323" i="1" s="1"/>
  <c r="U2323" i="1"/>
  <c r="R2323" i="1"/>
  <c r="Q2323" i="1"/>
  <c r="P2323" i="1"/>
  <c r="O2323" i="1"/>
  <c r="V2322" i="1"/>
  <c r="W2322" i="1" s="1"/>
  <c r="U2322" i="1"/>
  <c r="R2322" i="1"/>
  <c r="Q2322" i="1"/>
  <c r="P2322" i="1"/>
  <c r="O2322" i="1"/>
  <c r="V2321" i="1"/>
  <c r="U2321" i="1"/>
  <c r="W2321" i="1" s="1"/>
  <c r="R2321" i="1"/>
  <c r="Q2321" i="1"/>
  <c r="P2321" i="1"/>
  <c r="O2321" i="1"/>
  <c r="V2320" i="1"/>
  <c r="U2320" i="1"/>
  <c r="R2320" i="1"/>
  <c r="Q2320" i="1"/>
  <c r="P2320" i="1"/>
  <c r="O2320" i="1"/>
  <c r="V2319" i="1"/>
  <c r="U2319" i="1"/>
  <c r="R2319" i="1"/>
  <c r="Q2319" i="1"/>
  <c r="P2319" i="1"/>
  <c r="O2319" i="1"/>
  <c r="W2318" i="1"/>
  <c r="V2318" i="1"/>
  <c r="U2318" i="1"/>
  <c r="R2318" i="1"/>
  <c r="Q2318" i="1"/>
  <c r="P2318" i="1"/>
  <c r="O2318" i="1"/>
  <c r="V2317" i="1"/>
  <c r="U2317" i="1"/>
  <c r="R2317" i="1"/>
  <c r="Q2317" i="1"/>
  <c r="P2317" i="1"/>
  <c r="O2317" i="1"/>
  <c r="V2316" i="1"/>
  <c r="U2316" i="1"/>
  <c r="R2316" i="1"/>
  <c r="Q2316" i="1"/>
  <c r="P2316" i="1"/>
  <c r="O2316" i="1"/>
  <c r="V2315" i="1"/>
  <c r="U2315" i="1"/>
  <c r="W2315" i="1" s="1"/>
  <c r="R2315" i="1"/>
  <c r="Q2315" i="1"/>
  <c r="P2315" i="1"/>
  <c r="O2315" i="1"/>
  <c r="W2314" i="1"/>
  <c r="V2314" i="1"/>
  <c r="U2314" i="1"/>
  <c r="R2314" i="1"/>
  <c r="Q2314" i="1"/>
  <c r="P2314" i="1"/>
  <c r="O2314" i="1"/>
  <c r="V2313" i="1"/>
  <c r="W2313" i="1" s="1"/>
  <c r="U2313" i="1"/>
  <c r="R2313" i="1"/>
  <c r="Q2313" i="1"/>
  <c r="P2313" i="1"/>
  <c r="O2313" i="1"/>
  <c r="V2312" i="1"/>
  <c r="W2312" i="1" s="1"/>
  <c r="U2312" i="1"/>
  <c r="R2312" i="1"/>
  <c r="Q2312" i="1"/>
  <c r="P2312" i="1"/>
  <c r="O2312" i="1"/>
  <c r="V2311" i="1"/>
  <c r="U2311" i="1"/>
  <c r="W2311" i="1" s="1"/>
  <c r="R2311" i="1"/>
  <c r="Q2311" i="1"/>
  <c r="P2311" i="1"/>
  <c r="O2311" i="1"/>
  <c r="V2310" i="1"/>
  <c r="U2310" i="1"/>
  <c r="W2310" i="1" s="1"/>
  <c r="R2310" i="1"/>
  <c r="Q2310" i="1"/>
  <c r="P2310" i="1"/>
  <c r="O2310" i="1"/>
  <c r="V2309" i="1"/>
  <c r="W2309" i="1" s="1"/>
  <c r="U2309" i="1"/>
  <c r="R2309" i="1"/>
  <c r="Q2309" i="1"/>
  <c r="P2309" i="1"/>
  <c r="O2309" i="1"/>
  <c r="V2308" i="1"/>
  <c r="W2308" i="1" s="1"/>
  <c r="U2308" i="1"/>
  <c r="R2308" i="1"/>
  <c r="Q2308" i="1"/>
  <c r="P2308" i="1"/>
  <c r="O2308" i="1"/>
  <c r="V2307" i="1"/>
  <c r="U2307" i="1"/>
  <c r="W2307" i="1" s="1"/>
  <c r="R2307" i="1"/>
  <c r="Q2307" i="1"/>
  <c r="P2307" i="1"/>
  <c r="O2307" i="1"/>
  <c r="V2306" i="1"/>
  <c r="W2306" i="1" s="1"/>
  <c r="U2306" i="1"/>
  <c r="R2306" i="1"/>
  <c r="Q2306" i="1"/>
  <c r="P2306" i="1"/>
  <c r="O2306" i="1"/>
  <c r="V2305" i="1"/>
  <c r="U2305" i="1"/>
  <c r="R2305" i="1"/>
  <c r="Q2305" i="1"/>
  <c r="P2305" i="1"/>
  <c r="O2305" i="1"/>
  <c r="V2304" i="1"/>
  <c r="U2304" i="1"/>
  <c r="W2304" i="1" s="1"/>
  <c r="R2304" i="1"/>
  <c r="Q2304" i="1"/>
  <c r="P2304" i="1"/>
  <c r="O2304" i="1"/>
  <c r="V2303" i="1"/>
  <c r="U2303" i="1"/>
  <c r="W2303" i="1" s="1"/>
  <c r="R2303" i="1"/>
  <c r="Q2303" i="1"/>
  <c r="P2303" i="1"/>
  <c r="O2303" i="1"/>
  <c r="V2302" i="1"/>
  <c r="U2302" i="1"/>
  <c r="R2302" i="1"/>
  <c r="Q2302" i="1"/>
  <c r="P2302" i="1"/>
  <c r="O2302" i="1"/>
  <c r="V2301" i="1"/>
  <c r="U2301" i="1"/>
  <c r="R2301" i="1"/>
  <c r="Q2301" i="1"/>
  <c r="P2301" i="1"/>
  <c r="O2301" i="1"/>
  <c r="V2300" i="1"/>
  <c r="U2300" i="1"/>
  <c r="W2300" i="1" s="1"/>
  <c r="R2300" i="1"/>
  <c r="Q2300" i="1"/>
  <c r="P2300" i="1"/>
  <c r="O2300" i="1"/>
  <c r="V2299" i="1"/>
  <c r="W2299" i="1" s="1"/>
  <c r="U2299" i="1"/>
  <c r="R2299" i="1"/>
  <c r="Q2299" i="1"/>
  <c r="P2299" i="1"/>
  <c r="O2299" i="1"/>
  <c r="V2298" i="1"/>
  <c r="U2298" i="1"/>
  <c r="R2298" i="1"/>
  <c r="Q2298" i="1"/>
  <c r="P2298" i="1"/>
  <c r="O2298" i="1"/>
  <c r="V2297" i="1"/>
  <c r="U2297" i="1"/>
  <c r="W2297" i="1" s="1"/>
  <c r="R2297" i="1"/>
  <c r="Q2297" i="1"/>
  <c r="P2297" i="1"/>
  <c r="O2297" i="1"/>
  <c r="V2296" i="1"/>
  <c r="U2296" i="1"/>
  <c r="W2296" i="1" s="1"/>
  <c r="R2296" i="1"/>
  <c r="Q2296" i="1"/>
  <c r="P2296" i="1"/>
  <c r="O2296" i="1"/>
  <c r="V2295" i="1"/>
  <c r="U2295" i="1"/>
  <c r="R2295" i="1"/>
  <c r="Q2295" i="1"/>
  <c r="P2295" i="1"/>
  <c r="O2295" i="1"/>
  <c r="V2294" i="1"/>
  <c r="U2294" i="1"/>
  <c r="W2294" i="1" s="1"/>
  <c r="R2294" i="1"/>
  <c r="Q2294" i="1"/>
  <c r="P2294" i="1"/>
  <c r="O2294" i="1"/>
  <c r="V2293" i="1"/>
  <c r="U2293" i="1"/>
  <c r="R2293" i="1"/>
  <c r="Q2293" i="1"/>
  <c r="P2293" i="1"/>
  <c r="O2293" i="1"/>
  <c r="V2292" i="1"/>
  <c r="U2292" i="1"/>
  <c r="R2292" i="1"/>
  <c r="Q2292" i="1"/>
  <c r="P2292" i="1"/>
  <c r="O2292" i="1"/>
  <c r="V2291" i="1"/>
  <c r="U2291" i="1"/>
  <c r="W2291" i="1" s="1"/>
  <c r="R2291" i="1"/>
  <c r="Q2291" i="1"/>
  <c r="P2291" i="1"/>
  <c r="O2291" i="1"/>
  <c r="V2290" i="1"/>
  <c r="U2290" i="1"/>
  <c r="W2290" i="1" s="1"/>
  <c r="R2290" i="1"/>
  <c r="Q2290" i="1"/>
  <c r="P2290" i="1"/>
  <c r="O2290" i="1"/>
  <c r="V2289" i="1"/>
  <c r="U2289" i="1"/>
  <c r="W2289" i="1" s="1"/>
  <c r="R2289" i="1"/>
  <c r="Q2289" i="1"/>
  <c r="P2289" i="1"/>
  <c r="O2289" i="1"/>
  <c r="V2288" i="1"/>
  <c r="U2288" i="1"/>
  <c r="R2288" i="1"/>
  <c r="Q2288" i="1"/>
  <c r="P2288" i="1"/>
  <c r="O2288" i="1"/>
  <c r="V2287" i="1"/>
  <c r="U2287" i="1"/>
  <c r="W2287" i="1" s="1"/>
  <c r="R2287" i="1"/>
  <c r="Q2287" i="1"/>
  <c r="P2287" i="1"/>
  <c r="O2287" i="1"/>
  <c r="W2286" i="1"/>
  <c r="V2286" i="1"/>
  <c r="U2286" i="1"/>
  <c r="R2286" i="1"/>
  <c r="Q2286" i="1"/>
  <c r="P2286" i="1"/>
  <c r="O2286" i="1"/>
  <c r="V2285" i="1"/>
  <c r="U2285" i="1"/>
  <c r="R2285" i="1"/>
  <c r="Q2285" i="1"/>
  <c r="P2285" i="1"/>
  <c r="O2285" i="1"/>
  <c r="V2284" i="1"/>
  <c r="U2284" i="1"/>
  <c r="W2284" i="1" s="1"/>
  <c r="R2284" i="1"/>
  <c r="Q2284" i="1"/>
  <c r="P2284" i="1"/>
  <c r="O2284" i="1"/>
  <c r="V2283" i="1"/>
  <c r="U2283" i="1"/>
  <c r="R2283" i="1"/>
  <c r="Q2283" i="1"/>
  <c r="P2283" i="1"/>
  <c r="O2283" i="1"/>
  <c r="V2282" i="1"/>
  <c r="U2282" i="1"/>
  <c r="W2282" i="1" s="1"/>
  <c r="R2282" i="1"/>
  <c r="Q2282" i="1"/>
  <c r="P2282" i="1"/>
  <c r="O2282" i="1"/>
  <c r="V2281" i="1"/>
  <c r="U2281" i="1"/>
  <c r="W2281" i="1" s="1"/>
  <c r="R2281" i="1"/>
  <c r="Q2281" i="1"/>
  <c r="P2281" i="1"/>
  <c r="O2281" i="1"/>
  <c r="V2280" i="1"/>
  <c r="U2280" i="1"/>
  <c r="W2280" i="1" s="1"/>
  <c r="R2280" i="1"/>
  <c r="Q2280" i="1"/>
  <c r="P2280" i="1"/>
  <c r="O2280" i="1"/>
  <c r="V2279" i="1"/>
  <c r="U2279" i="1"/>
  <c r="W2279" i="1" s="1"/>
  <c r="R2279" i="1"/>
  <c r="Q2279" i="1"/>
  <c r="P2279" i="1"/>
  <c r="O2279" i="1"/>
  <c r="V2278" i="1"/>
  <c r="U2278" i="1"/>
  <c r="R2278" i="1"/>
  <c r="Q2278" i="1"/>
  <c r="P2278" i="1"/>
  <c r="O2278" i="1"/>
  <c r="V2277" i="1"/>
  <c r="U2277" i="1"/>
  <c r="R2277" i="1"/>
  <c r="Q2277" i="1"/>
  <c r="P2277" i="1"/>
  <c r="O2277" i="1"/>
  <c r="V2276" i="1"/>
  <c r="U2276" i="1"/>
  <c r="W2276" i="1" s="1"/>
  <c r="R2276" i="1"/>
  <c r="Q2276" i="1"/>
  <c r="P2276" i="1"/>
  <c r="O2276" i="1"/>
  <c r="V2275" i="1"/>
  <c r="U2275" i="1"/>
  <c r="R2275" i="1"/>
  <c r="Q2275" i="1"/>
  <c r="P2275" i="1"/>
  <c r="O2275" i="1"/>
  <c r="V2274" i="1"/>
  <c r="U2274" i="1"/>
  <c r="R2274" i="1"/>
  <c r="Q2274" i="1"/>
  <c r="P2274" i="1"/>
  <c r="O2274" i="1"/>
  <c r="V2273" i="1"/>
  <c r="U2273" i="1"/>
  <c r="W2273" i="1" s="1"/>
  <c r="R2273" i="1"/>
  <c r="Q2273" i="1"/>
  <c r="P2273" i="1"/>
  <c r="O2273" i="1"/>
  <c r="V2272" i="1"/>
  <c r="U2272" i="1"/>
  <c r="W2272" i="1" s="1"/>
  <c r="R2272" i="1"/>
  <c r="Q2272" i="1"/>
  <c r="P2272" i="1"/>
  <c r="O2272" i="1"/>
  <c r="W2271" i="1"/>
  <c r="V2271" i="1"/>
  <c r="U2271" i="1"/>
  <c r="R2271" i="1"/>
  <c r="Q2271" i="1"/>
  <c r="P2271" i="1"/>
  <c r="O2271" i="1"/>
  <c r="V2270" i="1"/>
  <c r="U2270" i="1"/>
  <c r="W2270" i="1" s="1"/>
  <c r="R2270" i="1"/>
  <c r="Q2270" i="1"/>
  <c r="P2270" i="1"/>
  <c r="O2270" i="1"/>
  <c r="V2269" i="1"/>
  <c r="W2269" i="1" s="1"/>
  <c r="U2269" i="1"/>
  <c r="R2269" i="1"/>
  <c r="Q2269" i="1"/>
  <c r="P2269" i="1"/>
  <c r="O2269" i="1"/>
  <c r="V2268" i="1"/>
  <c r="U2268" i="1"/>
  <c r="W2268" i="1" s="1"/>
  <c r="R2268" i="1"/>
  <c r="Q2268" i="1"/>
  <c r="P2268" i="1"/>
  <c r="O2268" i="1"/>
  <c r="V2267" i="1"/>
  <c r="U2267" i="1"/>
  <c r="W2267" i="1" s="1"/>
  <c r="R2267" i="1"/>
  <c r="Q2267" i="1"/>
  <c r="P2267" i="1"/>
  <c r="O2267" i="1"/>
  <c r="V2266" i="1"/>
  <c r="U2266" i="1"/>
  <c r="R2266" i="1"/>
  <c r="Q2266" i="1"/>
  <c r="P2266" i="1"/>
  <c r="O2266" i="1"/>
  <c r="V2265" i="1"/>
  <c r="U2265" i="1"/>
  <c r="R2265" i="1"/>
  <c r="Q2265" i="1"/>
  <c r="P2265" i="1"/>
  <c r="O2265" i="1"/>
  <c r="V2264" i="1"/>
  <c r="U2264" i="1"/>
  <c r="W2264" i="1" s="1"/>
  <c r="R2264" i="1"/>
  <c r="Q2264" i="1"/>
  <c r="P2264" i="1"/>
  <c r="O2264" i="1"/>
  <c r="V2263" i="1"/>
  <c r="W2263" i="1" s="1"/>
  <c r="U2263" i="1"/>
  <c r="R2263" i="1"/>
  <c r="Q2263" i="1"/>
  <c r="P2263" i="1"/>
  <c r="O2263" i="1"/>
  <c r="V2262" i="1"/>
  <c r="U2262" i="1"/>
  <c r="W2262" i="1" s="1"/>
  <c r="R2262" i="1"/>
  <c r="Q2262" i="1"/>
  <c r="P2262" i="1"/>
  <c r="O2262" i="1"/>
  <c r="V2261" i="1"/>
  <c r="W2261" i="1" s="1"/>
  <c r="U2261" i="1"/>
  <c r="R2261" i="1"/>
  <c r="Q2261" i="1"/>
  <c r="P2261" i="1"/>
  <c r="O2261" i="1"/>
  <c r="V2260" i="1"/>
  <c r="U2260" i="1"/>
  <c r="R2260" i="1"/>
  <c r="Q2260" i="1"/>
  <c r="P2260" i="1"/>
  <c r="O2260" i="1"/>
  <c r="V2259" i="1"/>
  <c r="U2259" i="1"/>
  <c r="W2259" i="1" s="1"/>
  <c r="R2259" i="1"/>
  <c r="Q2259" i="1"/>
  <c r="P2259" i="1"/>
  <c r="O2259" i="1"/>
  <c r="V2258" i="1"/>
  <c r="U2258" i="1"/>
  <c r="W2258" i="1" s="1"/>
  <c r="R2258" i="1"/>
  <c r="Q2258" i="1"/>
  <c r="P2258" i="1"/>
  <c r="O2258" i="1"/>
  <c r="V2257" i="1"/>
  <c r="U2257" i="1"/>
  <c r="R2257" i="1"/>
  <c r="Q2257" i="1"/>
  <c r="P2257" i="1"/>
  <c r="O2257" i="1"/>
  <c r="V2256" i="1"/>
  <c r="U2256" i="1"/>
  <c r="R2256" i="1"/>
  <c r="Q2256" i="1"/>
  <c r="P2256" i="1"/>
  <c r="O2256" i="1"/>
  <c r="V2255" i="1"/>
  <c r="U2255" i="1"/>
  <c r="W2255" i="1" s="1"/>
  <c r="R2255" i="1"/>
  <c r="Q2255" i="1"/>
  <c r="P2255" i="1"/>
  <c r="O2255" i="1"/>
  <c r="V2254" i="1"/>
  <c r="W2254" i="1" s="1"/>
  <c r="U2254" i="1"/>
  <c r="R2254" i="1"/>
  <c r="Q2254" i="1"/>
  <c r="P2254" i="1"/>
  <c r="O2254" i="1"/>
  <c r="V2253" i="1"/>
  <c r="U2253" i="1"/>
  <c r="R2253" i="1"/>
  <c r="Q2253" i="1"/>
  <c r="P2253" i="1"/>
  <c r="O2253" i="1"/>
  <c r="V2252" i="1"/>
  <c r="U2252" i="1"/>
  <c r="W2252" i="1" s="1"/>
  <c r="R2252" i="1"/>
  <c r="Q2252" i="1"/>
  <c r="P2252" i="1"/>
  <c r="O2252" i="1"/>
  <c r="V2251" i="1"/>
  <c r="U2251" i="1"/>
  <c r="R2251" i="1"/>
  <c r="Q2251" i="1"/>
  <c r="P2251" i="1"/>
  <c r="O2251" i="1"/>
  <c r="V2250" i="1"/>
  <c r="U2250" i="1"/>
  <c r="R2250" i="1"/>
  <c r="Q2250" i="1"/>
  <c r="P2250" i="1"/>
  <c r="O2250" i="1"/>
  <c r="V2249" i="1"/>
  <c r="U2249" i="1"/>
  <c r="W2249" i="1" s="1"/>
  <c r="R2249" i="1"/>
  <c r="Q2249" i="1"/>
  <c r="P2249" i="1"/>
  <c r="O2249" i="1"/>
  <c r="V2248" i="1"/>
  <c r="U2248" i="1"/>
  <c r="W2248" i="1" s="1"/>
  <c r="R2248" i="1"/>
  <c r="Q2248" i="1"/>
  <c r="P2248" i="1"/>
  <c r="O2248" i="1"/>
  <c r="W2247" i="1"/>
  <c r="V2247" i="1"/>
  <c r="U2247" i="1"/>
  <c r="R2247" i="1"/>
  <c r="Q2247" i="1"/>
  <c r="P2247" i="1"/>
  <c r="O2247" i="1"/>
  <c r="V2246" i="1"/>
  <c r="U2246" i="1"/>
  <c r="W2246" i="1" s="1"/>
  <c r="R2246" i="1"/>
  <c r="Q2246" i="1"/>
  <c r="P2246" i="1"/>
  <c r="O2246" i="1"/>
  <c r="V2245" i="1"/>
  <c r="W2245" i="1" s="1"/>
  <c r="U2245" i="1"/>
  <c r="R2245" i="1"/>
  <c r="Q2245" i="1"/>
  <c r="P2245" i="1"/>
  <c r="O2245" i="1"/>
  <c r="V2244" i="1"/>
  <c r="U2244" i="1"/>
  <c r="W2244" i="1" s="1"/>
  <c r="R2244" i="1"/>
  <c r="Q2244" i="1"/>
  <c r="P2244" i="1"/>
  <c r="O2244" i="1"/>
  <c r="V2243" i="1"/>
  <c r="U2243" i="1"/>
  <c r="W2243" i="1" s="1"/>
  <c r="R2243" i="1"/>
  <c r="Q2243" i="1"/>
  <c r="P2243" i="1"/>
  <c r="O2243" i="1"/>
  <c r="V2242" i="1"/>
  <c r="U2242" i="1"/>
  <c r="R2242" i="1"/>
  <c r="Q2242" i="1"/>
  <c r="P2242" i="1"/>
  <c r="O2242" i="1"/>
  <c r="V2241" i="1"/>
  <c r="U2241" i="1"/>
  <c r="R2241" i="1"/>
  <c r="Q2241" i="1"/>
  <c r="P2241" i="1"/>
  <c r="O2241" i="1"/>
  <c r="V2240" i="1"/>
  <c r="U2240" i="1"/>
  <c r="W2240" i="1" s="1"/>
  <c r="R2240" i="1"/>
  <c r="Q2240" i="1"/>
  <c r="P2240" i="1"/>
  <c r="O2240" i="1"/>
  <c r="V2239" i="1"/>
  <c r="U2239" i="1"/>
  <c r="W2239" i="1" s="1"/>
  <c r="R2239" i="1"/>
  <c r="Q2239" i="1"/>
  <c r="P2239" i="1"/>
  <c r="O2239" i="1"/>
  <c r="V2238" i="1"/>
  <c r="U2238" i="1"/>
  <c r="W2238" i="1" s="1"/>
  <c r="R2238" i="1"/>
  <c r="Q2238" i="1"/>
  <c r="P2238" i="1"/>
  <c r="O2238" i="1"/>
  <c r="V2237" i="1"/>
  <c r="W2237" i="1" s="1"/>
  <c r="U2237" i="1"/>
  <c r="R2237" i="1"/>
  <c r="Q2237" i="1"/>
  <c r="P2237" i="1"/>
  <c r="O2237" i="1"/>
  <c r="V2236" i="1"/>
  <c r="U2236" i="1"/>
  <c r="R2236" i="1"/>
  <c r="Q2236" i="1"/>
  <c r="P2236" i="1"/>
  <c r="O2236" i="1"/>
  <c r="V2235" i="1"/>
  <c r="U2235" i="1"/>
  <c r="W2235" i="1" s="1"/>
  <c r="R2235" i="1"/>
  <c r="Q2235" i="1"/>
  <c r="P2235" i="1"/>
  <c r="O2235" i="1"/>
  <c r="V2234" i="1"/>
  <c r="U2234" i="1"/>
  <c r="W2234" i="1" s="1"/>
  <c r="R2234" i="1"/>
  <c r="Q2234" i="1"/>
  <c r="P2234" i="1"/>
  <c r="O2234" i="1"/>
  <c r="V2233" i="1"/>
  <c r="U2233" i="1"/>
  <c r="R2233" i="1"/>
  <c r="Q2233" i="1"/>
  <c r="P2233" i="1"/>
  <c r="O2233" i="1"/>
  <c r="V2232" i="1"/>
  <c r="U2232" i="1"/>
  <c r="R2232" i="1"/>
  <c r="Q2232" i="1"/>
  <c r="P2232" i="1"/>
  <c r="O2232" i="1"/>
  <c r="V2231" i="1"/>
  <c r="U2231" i="1"/>
  <c r="W2231" i="1" s="1"/>
  <c r="R2231" i="1"/>
  <c r="Q2231" i="1"/>
  <c r="P2231" i="1"/>
  <c r="O2231" i="1"/>
  <c r="W2230" i="1"/>
  <c r="V2230" i="1"/>
  <c r="U2230" i="1"/>
  <c r="R2230" i="1"/>
  <c r="Q2230" i="1"/>
  <c r="P2230" i="1"/>
  <c r="O2230" i="1"/>
  <c r="V2229" i="1"/>
  <c r="U2229" i="1"/>
  <c r="R2229" i="1"/>
  <c r="Q2229" i="1"/>
  <c r="P2229" i="1"/>
  <c r="O2229" i="1"/>
  <c r="V2228" i="1"/>
  <c r="U2228" i="1"/>
  <c r="R2228" i="1"/>
  <c r="Q2228" i="1"/>
  <c r="P2228" i="1"/>
  <c r="O2228" i="1"/>
  <c r="V2227" i="1"/>
  <c r="U2227" i="1"/>
  <c r="R2227" i="1"/>
  <c r="Q2227" i="1"/>
  <c r="P2227" i="1"/>
  <c r="O2227" i="1"/>
  <c r="V2226" i="1"/>
  <c r="U2226" i="1"/>
  <c r="W2226" i="1" s="1"/>
  <c r="R2226" i="1"/>
  <c r="Q2226" i="1"/>
  <c r="P2226" i="1"/>
  <c r="O2226" i="1"/>
  <c r="V2225" i="1"/>
  <c r="U2225" i="1"/>
  <c r="W2225" i="1" s="1"/>
  <c r="R2225" i="1"/>
  <c r="Q2225" i="1"/>
  <c r="P2225" i="1"/>
  <c r="O2225" i="1"/>
  <c r="V2224" i="1"/>
  <c r="U2224" i="1"/>
  <c r="R2224" i="1"/>
  <c r="Q2224" i="1"/>
  <c r="P2224" i="1"/>
  <c r="O2224" i="1"/>
  <c r="V2223" i="1"/>
  <c r="U2223" i="1"/>
  <c r="W2223" i="1" s="1"/>
  <c r="R2223" i="1"/>
  <c r="Q2223" i="1"/>
  <c r="P2223" i="1"/>
  <c r="O2223" i="1"/>
  <c r="V2222" i="1"/>
  <c r="W2222" i="1" s="1"/>
  <c r="U2222" i="1"/>
  <c r="R2222" i="1"/>
  <c r="Q2222" i="1"/>
  <c r="P2222" i="1"/>
  <c r="O2222" i="1"/>
  <c r="V2221" i="1"/>
  <c r="U2221" i="1"/>
  <c r="R2221" i="1"/>
  <c r="Q2221" i="1"/>
  <c r="P2221" i="1"/>
  <c r="O2221" i="1"/>
  <c r="V2220" i="1"/>
  <c r="U2220" i="1"/>
  <c r="W2220" i="1" s="1"/>
  <c r="R2220" i="1"/>
  <c r="Q2220" i="1"/>
  <c r="P2220" i="1"/>
  <c r="O2220" i="1"/>
  <c r="V2219" i="1"/>
  <c r="U2219" i="1"/>
  <c r="R2219" i="1"/>
  <c r="Q2219" i="1"/>
  <c r="P2219" i="1"/>
  <c r="O2219" i="1"/>
  <c r="V2218" i="1"/>
  <c r="W2218" i="1" s="1"/>
  <c r="U2218" i="1"/>
  <c r="R2218" i="1"/>
  <c r="Q2218" i="1"/>
  <c r="P2218" i="1"/>
  <c r="O2218" i="1"/>
  <c r="V2217" i="1"/>
  <c r="U2217" i="1"/>
  <c r="W2217" i="1" s="1"/>
  <c r="R2217" i="1"/>
  <c r="Q2217" i="1"/>
  <c r="P2217" i="1"/>
  <c r="O2217" i="1"/>
  <c r="V2216" i="1"/>
  <c r="U2216" i="1"/>
  <c r="W2216" i="1" s="1"/>
  <c r="R2216" i="1"/>
  <c r="Q2216" i="1"/>
  <c r="P2216" i="1"/>
  <c r="O2216" i="1"/>
  <c r="W2215" i="1"/>
  <c r="V2215" i="1"/>
  <c r="U2215" i="1"/>
  <c r="R2215" i="1"/>
  <c r="Q2215" i="1"/>
  <c r="P2215" i="1"/>
  <c r="O2215" i="1"/>
  <c r="V2214" i="1"/>
  <c r="U2214" i="1"/>
  <c r="W2214" i="1" s="1"/>
  <c r="R2214" i="1"/>
  <c r="Q2214" i="1"/>
  <c r="P2214" i="1"/>
  <c r="O2214" i="1"/>
  <c r="V2213" i="1"/>
  <c r="W2213" i="1" s="1"/>
  <c r="U2213" i="1"/>
  <c r="R2213" i="1"/>
  <c r="Q2213" i="1"/>
  <c r="P2213" i="1"/>
  <c r="O2213" i="1"/>
  <c r="V2212" i="1"/>
  <c r="U2212" i="1"/>
  <c r="W2212" i="1" s="1"/>
  <c r="R2212" i="1"/>
  <c r="Q2212" i="1"/>
  <c r="P2212" i="1"/>
  <c r="O2212" i="1"/>
  <c r="V2211" i="1"/>
  <c r="U2211" i="1"/>
  <c r="W2211" i="1" s="1"/>
  <c r="R2211" i="1"/>
  <c r="Q2211" i="1"/>
  <c r="P2211" i="1"/>
  <c r="O2211" i="1"/>
  <c r="V2210" i="1"/>
  <c r="W2210" i="1" s="1"/>
  <c r="U2210" i="1"/>
  <c r="R2210" i="1"/>
  <c r="Q2210" i="1"/>
  <c r="P2210" i="1"/>
  <c r="O2210" i="1"/>
  <c r="V2209" i="1"/>
  <c r="U2209" i="1"/>
  <c r="R2209" i="1"/>
  <c r="Q2209" i="1"/>
  <c r="P2209" i="1"/>
  <c r="O2209" i="1"/>
  <c r="V2208" i="1"/>
  <c r="U2208" i="1"/>
  <c r="W2208" i="1" s="1"/>
  <c r="R2208" i="1"/>
  <c r="Q2208" i="1"/>
  <c r="P2208" i="1"/>
  <c r="O2208" i="1"/>
  <c r="V2207" i="1"/>
  <c r="U2207" i="1"/>
  <c r="R2207" i="1"/>
  <c r="Q2207" i="1"/>
  <c r="P2207" i="1"/>
  <c r="O2207" i="1"/>
  <c r="V2206" i="1"/>
  <c r="U2206" i="1"/>
  <c r="W2206" i="1" s="1"/>
  <c r="R2206" i="1"/>
  <c r="Q2206" i="1"/>
  <c r="P2206" i="1"/>
  <c r="O2206" i="1"/>
  <c r="V2205" i="1"/>
  <c r="W2205" i="1" s="1"/>
  <c r="U2205" i="1"/>
  <c r="R2205" i="1"/>
  <c r="Q2205" i="1"/>
  <c r="P2205" i="1"/>
  <c r="O2205" i="1"/>
  <c r="V2204" i="1"/>
  <c r="U2204" i="1"/>
  <c r="R2204" i="1"/>
  <c r="Q2204" i="1"/>
  <c r="P2204" i="1"/>
  <c r="O2204" i="1"/>
  <c r="V2203" i="1"/>
  <c r="U2203" i="1"/>
  <c r="W2203" i="1" s="1"/>
  <c r="R2203" i="1"/>
  <c r="Q2203" i="1"/>
  <c r="P2203" i="1"/>
  <c r="O2203" i="1"/>
  <c r="V2202" i="1"/>
  <c r="U2202" i="1"/>
  <c r="R2202" i="1"/>
  <c r="Q2202" i="1"/>
  <c r="P2202" i="1"/>
  <c r="O2202" i="1"/>
  <c r="V2201" i="1"/>
  <c r="U2201" i="1"/>
  <c r="R2201" i="1"/>
  <c r="Q2201" i="1"/>
  <c r="P2201" i="1"/>
  <c r="O2201" i="1"/>
  <c r="V2200" i="1"/>
  <c r="U2200" i="1"/>
  <c r="R2200" i="1"/>
  <c r="Q2200" i="1"/>
  <c r="P2200" i="1"/>
  <c r="O2200" i="1"/>
  <c r="V2199" i="1"/>
  <c r="U2199" i="1"/>
  <c r="W2199" i="1" s="1"/>
  <c r="R2199" i="1"/>
  <c r="Q2199" i="1"/>
  <c r="P2199" i="1"/>
  <c r="O2199" i="1"/>
  <c r="W2198" i="1"/>
  <c r="V2198" i="1"/>
  <c r="U2198" i="1"/>
  <c r="R2198" i="1"/>
  <c r="Q2198" i="1"/>
  <c r="P2198" i="1"/>
  <c r="O2198" i="1"/>
  <c r="V2197" i="1"/>
  <c r="U2197" i="1"/>
  <c r="R2197" i="1"/>
  <c r="Q2197" i="1"/>
  <c r="P2197" i="1"/>
  <c r="O2197" i="1"/>
  <c r="V2196" i="1"/>
  <c r="U2196" i="1"/>
  <c r="R2196" i="1"/>
  <c r="Q2196" i="1"/>
  <c r="P2196" i="1"/>
  <c r="O2196" i="1"/>
  <c r="V2195" i="1"/>
  <c r="U2195" i="1"/>
  <c r="R2195" i="1"/>
  <c r="Q2195" i="1"/>
  <c r="P2195" i="1"/>
  <c r="O2195" i="1"/>
  <c r="V2194" i="1"/>
  <c r="U2194" i="1"/>
  <c r="R2194" i="1"/>
  <c r="Q2194" i="1"/>
  <c r="P2194" i="1"/>
  <c r="O2194" i="1"/>
  <c r="V2193" i="1"/>
  <c r="U2193" i="1"/>
  <c r="W2193" i="1" s="1"/>
  <c r="R2193" i="1"/>
  <c r="Q2193" i="1"/>
  <c r="P2193" i="1"/>
  <c r="O2193" i="1"/>
  <c r="V2192" i="1"/>
  <c r="U2192" i="1"/>
  <c r="R2192" i="1"/>
  <c r="Q2192" i="1"/>
  <c r="P2192" i="1"/>
  <c r="O2192" i="1"/>
  <c r="V2191" i="1"/>
  <c r="U2191" i="1"/>
  <c r="W2191" i="1" s="1"/>
  <c r="R2191" i="1"/>
  <c r="Q2191" i="1"/>
  <c r="P2191" i="1"/>
  <c r="O2191" i="1"/>
  <c r="V2190" i="1"/>
  <c r="W2190" i="1" s="1"/>
  <c r="U2190" i="1"/>
  <c r="R2190" i="1"/>
  <c r="Q2190" i="1"/>
  <c r="P2190" i="1"/>
  <c r="O2190" i="1"/>
  <c r="V2189" i="1"/>
  <c r="U2189" i="1"/>
  <c r="R2189" i="1"/>
  <c r="Q2189" i="1"/>
  <c r="P2189" i="1"/>
  <c r="O2189" i="1"/>
  <c r="V2188" i="1"/>
  <c r="U2188" i="1"/>
  <c r="W2188" i="1" s="1"/>
  <c r="R2188" i="1"/>
  <c r="Q2188" i="1"/>
  <c r="P2188" i="1"/>
  <c r="O2188" i="1"/>
  <c r="V2187" i="1"/>
  <c r="U2187" i="1"/>
  <c r="R2187" i="1"/>
  <c r="Q2187" i="1"/>
  <c r="P2187" i="1"/>
  <c r="O2187" i="1"/>
  <c r="V2186" i="1"/>
  <c r="W2186" i="1" s="1"/>
  <c r="U2186" i="1"/>
  <c r="R2186" i="1"/>
  <c r="Q2186" i="1"/>
  <c r="P2186" i="1"/>
  <c r="O2186" i="1"/>
  <c r="V2185" i="1"/>
  <c r="U2185" i="1"/>
  <c r="W2185" i="1" s="1"/>
  <c r="R2185" i="1"/>
  <c r="Q2185" i="1"/>
  <c r="P2185" i="1"/>
  <c r="O2185" i="1"/>
  <c r="V2184" i="1"/>
  <c r="U2184" i="1"/>
  <c r="W2184" i="1" s="1"/>
  <c r="R2184" i="1"/>
  <c r="Q2184" i="1"/>
  <c r="P2184" i="1"/>
  <c r="O2184" i="1"/>
  <c r="W2183" i="1"/>
  <c r="V2183" i="1"/>
  <c r="U2183" i="1"/>
  <c r="R2183" i="1"/>
  <c r="Q2183" i="1"/>
  <c r="P2183" i="1"/>
  <c r="O2183" i="1"/>
  <c r="V2182" i="1"/>
  <c r="U2182" i="1"/>
  <c r="R2182" i="1"/>
  <c r="Q2182" i="1"/>
  <c r="P2182" i="1"/>
  <c r="O2182" i="1"/>
  <c r="V2181" i="1"/>
  <c r="W2181" i="1" s="1"/>
  <c r="U2181" i="1"/>
  <c r="R2181" i="1"/>
  <c r="Q2181" i="1"/>
  <c r="P2181" i="1"/>
  <c r="O2181" i="1"/>
  <c r="V2180" i="1"/>
  <c r="U2180" i="1"/>
  <c r="W2180" i="1" s="1"/>
  <c r="R2180" i="1"/>
  <c r="Q2180" i="1"/>
  <c r="P2180" i="1"/>
  <c r="O2180" i="1"/>
  <c r="V2179" i="1"/>
  <c r="U2179" i="1"/>
  <c r="W2179" i="1" s="1"/>
  <c r="R2179" i="1"/>
  <c r="Q2179" i="1"/>
  <c r="P2179" i="1"/>
  <c r="O2179" i="1"/>
  <c r="V2178" i="1"/>
  <c r="W2178" i="1" s="1"/>
  <c r="U2178" i="1"/>
  <c r="R2178" i="1"/>
  <c r="Q2178" i="1"/>
  <c r="P2178" i="1"/>
  <c r="O2178" i="1"/>
  <c r="V2177" i="1"/>
  <c r="U2177" i="1"/>
  <c r="R2177" i="1"/>
  <c r="Q2177" i="1"/>
  <c r="P2177" i="1"/>
  <c r="O2177" i="1"/>
  <c r="V2176" i="1"/>
  <c r="U2176" i="1"/>
  <c r="W2176" i="1" s="1"/>
  <c r="R2176" i="1"/>
  <c r="Q2176" i="1"/>
  <c r="P2176" i="1"/>
  <c r="O2176" i="1"/>
  <c r="V2175" i="1"/>
  <c r="U2175" i="1"/>
  <c r="R2175" i="1"/>
  <c r="Q2175" i="1"/>
  <c r="P2175" i="1"/>
  <c r="O2175" i="1"/>
  <c r="V2174" i="1"/>
  <c r="U2174" i="1"/>
  <c r="W2174" i="1" s="1"/>
  <c r="R2174" i="1"/>
  <c r="Q2174" i="1"/>
  <c r="P2174" i="1"/>
  <c r="O2174" i="1"/>
  <c r="V2173" i="1"/>
  <c r="W2173" i="1" s="1"/>
  <c r="U2173" i="1"/>
  <c r="R2173" i="1"/>
  <c r="Q2173" i="1"/>
  <c r="P2173" i="1"/>
  <c r="O2173" i="1"/>
  <c r="V2172" i="1"/>
  <c r="U2172" i="1"/>
  <c r="R2172" i="1"/>
  <c r="Q2172" i="1"/>
  <c r="P2172" i="1"/>
  <c r="O2172" i="1"/>
  <c r="V2171" i="1"/>
  <c r="U2171" i="1"/>
  <c r="W2171" i="1" s="1"/>
  <c r="R2171" i="1"/>
  <c r="Q2171" i="1"/>
  <c r="P2171" i="1"/>
  <c r="O2171" i="1"/>
  <c r="V2170" i="1"/>
  <c r="U2170" i="1"/>
  <c r="R2170" i="1"/>
  <c r="Q2170" i="1"/>
  <c r="P2170" i="1"/>
  <c r="O2170" i="1"/>
  <c r="V2169" i="1"/>
  <c r="U2169" i="1"/>
  <c r="R2169" i="1"/>
  <c r="Q2169" i="1"/>
  <c r="P2169" i="1"/>
  <c r="O2169" i="1"/>
  <c r="V2168" i="1"/>
  <c r="U2168" i="1"/>
  <c r="R2168" i="1"/>
  <c r="Q2168" i="1"/>
  <c r="P2168" i="1"/>
  <c r="O2168" i="1"/>
  <c r="V2167" i="1"/>
  <c r="U2167" i="1"/>
  <c r="W2167" i="1" s="1"/>
  <c r="R2167" i="1"/>
  <c r="Q2167" i="1"/>
  <c r="P2167" i="1"/>
  <c r="O2167" i="1"/>
  <c r="W2166" i="1"/>
  <c r="V2166" i="1"/>
  <c r="U2166" i="1"/>
  <c r="R2166" i="1"/>
  <c r="Q2166" i="1"/>
  <c r="P2166" i="1"/>
  <c r="O2166" i="1"/>
  <c r="V2165" i="1"/>
  <c r="U2165" i="1"/>
  <c r="R2165" i="1"/>
  <c r="Q2165" i="1"/>
  <c r="P2165" i="1"/>
  <c r="O2165" i="1"/>
  <c r="V2164" i="1"/>
  <c r="U2164" i="1"/>
  <c r="R2164" i="1"/>
  <c r="Q2164" i="1"/>
  <c r="P2164" i="1"/>
  <c r="O2164" i="1"/>
  <c r="V2163" i="1"/>
  <c r="U2163" i="1"/>
  <c r="R2163" i="1"/>
  <c r="Q2163" i="1"/>
  <c r="P2163" i="1"/>
  <c r="O2163" i="1"/>
  <c r="V2162" i="1"/>
  <c r="U2162" i="1"/>
  <c r="R2162" i="1"/>
  <c r="Q2162" i="1"/>
  <c r="P2162" i="1"/>
  <c r="O2162" i="1"/>
  <c r="V2161" i="1"/>
  <c r="U2161" i="1"/>
  <c r="W2161" i="1" s="1"/>
  <c r="R2161" i="1"/>
  <c r="Q2161" i="1"/>
  <c r="P2161" i="1"/>
  <c r="O2161" i="1"/>
  <c r="V2160" i="1"/>
  <c r="U2160" i="1"/>
  <c r="R2160" i="1"/>
  <c r="Q2160" i="1"/>
  <c r="P2160" i="1"/>
  <c r="O2160" i="1"/>
  <c r="V2159" i="1"/>
  <c r="U2159" i="1"/>
  <c r="W2159" i="1" s="1"/>
  <c r="R2159" i="1"/>
  <c r="Q2159" i="1"/>
  <c r="P2159" i="1"/>
  <c r="O2159" i="1"/>
  <c r="V2158" i="1"/>
  <c r="W2158" i="1" s="1"/>
  <c r="U2158" i="1"/>
  <c r="R2158" i="1"/>
  <c r="Q2158" i="1"/>
  <c r="P2158" i="1"/>
  <c r="O2158" i="1"/>
  <c r="V2157" i="1"/>
  <c r="U2157" i="1"/>
  <c r="R2157" i="1"/>
  <c r="Q2157" i="1"/>
  <c r="P2157" i="1"/>
  <c r="O2157" i="1"/>
  <c r="V2156" i="1"/>
  <c r="U2156" i="1"/>
  <c r="W2156" i="1" s="1"/>
  <c r="R2156" i="1"/>
  <c r="Q2156" i="1"/>
  <c r="P2156" i="1"/>
  <c r="O2156" i="1"/>
  <c r="V2155" i="1"/>
  <c r="U2155" i="1"/>
  <c r="R2155" i="1"/>
  <c r="Q2155" i="1"/>
  <c r="P2155" i="1"/>
  <c r="O2155" i="1"/>
  <c r="V2154" i="1"/>
  <c r="W2154" i="1" s="1"/>
  <c r="U2154" i="1"/>
  <c r="R2154" i="1"/>
  <c r="Q2154" i="1"/>
  <c r="P2154" i="1"/>
  <c r="O2154" i="1"/>
  <c r="V2153" i="1"/>
  <c r="U2153" i="1"/>
  <c r="W2153" i="1" s="1"/>
  <c r="R2153" i="1"/>
  <c r="Q2153" i="1"/>
  <c r="P2153" i="1"/>
  <c r="O2153" i="1"/>
  <c r="V2152" i="1"/>
  <c r="U2152" i="1"/>
  <c r="W2152" i="1" s="1"/>
  <c r="R2152" i="1"/>
  <c r="Q2152" i="1"/>
  <c r="P2152" i="1"/>
  <c r="O2152" i="1"/>
  <c r="W2151" i="1"/>
  <c r="V2151" i="1"/>
  <c r="U2151" i="1"/>
  <c r="R2151" i="1"/>
  <c r="Q2151" i="1"/>
  <c r="P2151" i="1"/>
  <c r="O2151" i="1"/>
  <c r="V2150" i="1"/>
  <c r="U2150" i="1"/>
  <c r="R2150" i="1"/>
  <c r="Q2150" i="1"/>
  <c r="P2150" i="1"/>
  <c r="O2150" i="1"/>
  <c r="V2149" i="1"/>
  <c r="W2149" i="1" s="1"/>
  <c r="U2149" i="1"/>
  <c r="R2149" i="1"/>
  <c r="Q2149" i="1"/>
  <c r="P2149" i="1"/>
  <c r="O2149" i="1"/>
  <c r="V2148" i="1"/>
  <c r="U2148" i="1"/>
  <c r="W2148" i="1" s="1"/>
  <c r="R2148" i="1"/>
  <c r="Q2148" i="1"/>
  <c r="P2148" i="1"/>
  <c r="O2148" i="1"/>
  <c r="V2147" i="1"/>
  <c r="U2147" i="1"/>
  <c r="W2147" i="1" s="1"/>
  <c r="R2147" i="1"/>
  <c r="Q2147" i="1"/>
  <c r="P2147" i="1"/>
  <c r="O2147" i="1"/>
  <c r="V2146" i="1"/>
  <c r="W2146" i="1" s="1"/>
  <c r="U2146" i="1"/>
  <c r="R2146" i="1"/>
  <c r="Q2146" i="1"/>
  <c r="P2146" i="1"/>
  <c r="O2146" i="1"/>
  <c r="V2145" i="1"/>
  <c r="U2145" i="1"/>
  <c r="R2145" i="1"/>
  <c r="Q2145" i="1"/>
  <c r="P2145" i="1"/>
  <c r="O2145" i="1"/>
  <c r="V2144" i="1"/>
  <c r="U2144" i="1"/>
  <c r="W2144" i="1" s="1"/>
  <c r="R2144" i="1"/>
  <c r="Q2144" i="1"/>
  <c r="P2144" i="1"/>
  <c r="O2144" i="1"/>
  <c r="V2143" i="1"/>
  <c r="W2143" i="1" s="1"/>
  <c r="U2143" i="1"/>
  <c r="R2143" i="1"/>
  <c r="Q2143" i="1"/>
  <c r="P2143" i="1"/>
  <c r="O2143" i="1"/>
  <c r="V2142" i="1"/>
  <c r="U2142" i="1"/>
  <c r="W2142" i="1" s="1"/>
  <c r="R2142" i="1"/>
  <c r="Q2142" i="1"/>
  <c r="P2142" i="1"/>
  <c r="O2142" i="1"/>
  <c r="V2141" i="1"/>
  <c r="W2141" i="1" s="1"/>
  <c r="U2141" i="1"/>
  <c r="R2141" i="1"/>
  <c r="Q2141" i="1"/>
  <c r="P2141" i="1"/>
  <c r="O2141" i="1"/>
  <c r="V2140" i="1"/>
  <c r="U2140" i="1"/>
  <c r="R2140" i="1"/>
  <c r="Q2140" i="1"/>
  <c r="P2140" i="1"/>
  <c r="O2140" i="1"/>
  <c r="V2139" i="1"/>
  <c r="U2139" i="1"/>
  <c r="W2139" i="1" s="1"/>
  <c r="R2139" i="1"/>
  <c r="Q2139" i="1"/>
  <c r="P2139" i="1"/>
  <c r="O2139" i="1"/>
  <c r="V2138" i="1"/>
  <c r="U2138" i="1"/>
  <c r="R2138" i="1"/>
  <c r="Q2138" i="1"/>
  <c r="P2138" i="1"/>
  <c r="O2138" i="1"/>
  <c r="V2137" i="1"/>
  <c r="U2137" i="1"/>
  <c r="R2137" i="1"/>
  <c r="Q2137" i="1"/>
  <c r="P2137" i="1"/>
  <c r="O2137" i="1"/>
  <c r="V2136" i="1"/>
  <c r="U2136" i="1"/>
  <c r="R2136" i="1"/>
  <c r="Q2136" i="1"/>
  <c r="P2136" i="1"/>
  <c r="O2136" i="1"/>
  <c r="V2135" i="1"/>
  <c r="U2135" i="1"/>
  <c r="W2135" i="1" s="1"/>
  <c r="R2135" i="1"/>
  <c r="Q2135" i="1"/>
  <c r="P2135" i="1"/>
  <c r="O2135" i="1"/>
  <c r="W2134" i="1"/>
  <c r="V2134" i="1"/>
  <c r="U2134" i="1"/>
  <c r="R2134" i="1"/>
  <c r="Q2134" i="1"/>
  <c r="P2134" i="1"/>
  <c r="O2134" i="1"/>
  <c r="V2133" i="1"/>
  <c r="U2133" i="1"/>
  <c r="R2133" i="1"/>
  <c r="Q2133" i="1"/>
  <c r="P2133" i="1"/>
  <c r="O2133" i="1"/>
  <c r="V2132" i="1"/>
  <c r="U2132" i="1"/>
  <c r="R2132" i="1"/>
  <c r="Q2132" i="1"/>
  <c r="P2132" i="1"/>
  <c r="O2132" i="1"/>
  <c r="V2131" i="1"/>
  <c r="U2131" i="1"/>
  <c r="R2131" i="1"/>
  <c r="Q2131" i="1"/>
  <c r="P2131" i="1"/>
  <c r="O2131" i="1"/>
  <c r="V2130" i="1"/>
  <c r="U2130" i="1"/>
  <c r="R2130" i="1"/>
  <c r="Q2130" i="1"/>
  <c r="P2130" i="1"/>
  <c r="O2130" i="1"/>
  <c r="V2129" i="1"/>
  <c r="U2129" i="1"/>
  <c r="W2129" i="1" s="1"/>
  <c r="R2129" i="1"/>
  <c r="Q2129" i="1"/>
  <c r="P2129" i="1"/>
  <c r="O2129" i="1"/>
  <c r="V2128" i="1"/>
  <c r="U2128" i="1"/>
  <c r="R2128" i="1"/>
  <c r="Q2128" i="1"/>
  <c r="P2128" i="1"/>
  <c r="O2128" i="1"/>
  <c r="V2127" i="1"/>
  <c r="U2127" i="1"/>
  <c r="W2127" i="1" s="1"/>
  <c r="R2127" i="1"/>
  <c r="Q2127" i="1"/>
  <c r="P2127" i="1"/>
  <c r="O2127" i="1"/>
  <c r="V2126" i="1"/>
  <c r="W2126" i="1" s="1"/>
  <c r="U2126" i="1"/>
  <c r="R2126" i="1"/>
  <c r="Q2126" i="1"/>
  <c r="P2126" i="1"/>
  <c r="O2126" i="1"/>
  <c r="V2125" i="1"/>
  <c r="U2125" i="1"/>
  <c r="R2125" i="1"/>
  <c r="Q2125" i="1"/>
  <c r="P2125" i="1"/>
  <c r="O2125" i="1"/>
  <c r="V2124" i="1"/>
  <c r="U2124" i="1"/>
  <c r="W2124" i="1" s="1"/>
  <c r="R2124" i="1"/>
  <c r="Q2124" i="1"/>
  <c r="P2124" i="1"/>
  <c r="O2124" i="1"/>
  <c r="V2123" i="1"/>
  <c r="U2123" i="1"/>
  <c r="R2123" i="1"/>
  <c r="Q2123" i="1"/>
  <c r="P2123" i="1"/>
  <c r="O2123" i="1"/>
  <c r="V2122" i="1"/>
  <c r="W2122" i="1" s="1"/>
  <c r="U2122" i="1"/>
  <c r="R2122" i="1"/>
  <c r="Q2122" i="1"/>
  <c r="P2122" i="1"/>
  <c r="O2122" i="1"/>
  <c r="V2121" i="1"/>
  <c r="U2121" i="1"/>
  <c r="W2121" i="1" s="1"/>
  <c r="R2121" i="1"/>
  <c r="Q2121" i="1"/>
  <c r="P2121" i="1"/>
  <c r="O2121" i="1"/>
  <c r="V2120" i="1"/>
  <c r="U2120" i="1"/>
  <c r="W2120" i="1" s="1"/>
  <c r="R2120" i="1"/>
  <c r="Q2120" i="1"/>
  <c r="P2120" i="1"/>
  <c r="O2120" i="1"/>
  <c r="W2119" i="1"/>
  <c r="V2119" i="1"/>
  <c r="U2119" i="1"/>
  <c r="R2119" i="1"/>
  <c r="Q2119" i="1"/>
  <c r="P2119" i="1"/>
  <c r="O2119" i="1"/>
  <c r="V2118" i="1"/>
  <c r="U2118" i="1"/>
  <c r="W2118" i="1" s="1"/>
  <c r="R2118" i="1"/>
  <c r="Q2118" i="1"/>
  <c r="P2118" i="1"/>
  <c r="O2118" i="1"/>
  <c r="V2117" i="1"/>
  <c r="W2117" i="1" s="1"/>
  <c r="U2117" i="1"/>
  <c r="R2117" i="1"/>
  <c r="Q2117" i="1"/>
  <c r="P2117" i="1"/>
  <c r="O2117" i="1"/>
  <c r="V2116" i="1"/>
  <c r="U2116" i="1"/>
  <c r="W2116" i="1" s="1"/>
  <c r="R2116" i="1"/>
  <c r="Q2116" i="1"/>
  <c r="P2116" i="1"/>
  <c r="O2116" i="1"/>
  <c r="V2115" i="1"/>
  <c r="U2115" i="1"/>
  <c r="W2115" i="1" s="1"/>
  <c r="R2115" i="1"/>
  <c r="Q2115" i="1"/>
  <c r="P2115" i="1"/>
  <c r="O2115" i="1"/>
  <c r="V2114" i="1"/>
  <c r="W2114" i="1" s="1"/>
  <c r="U2114" i="1"/>
  <c r="R2114" i="1"/>
  <c r="Q2114" i="1"/>
  <c r="P2114" i="1"/>
  <c r="O2114" i="1"/>
  <c r="V2113" i="1"/>
  <c r="U2113" i="1"/>
  <c r="R2113" i="1"/>
  <c r="Q2113" i="1"/>
  <c r="P2113" i="1"/>
  <c r="O2113" i="1"/>
  <c r="V2112" i="1"/>
  <c r="U2112" i="1"/>
  <c r="W2112" i="1" s="1"/>
  <c r="R2112" i="1"/>
  <c r="Q2112" i="1"/>
  <c r="P2112" i="1"/>
  <c r="O2112" i="1"/>
  <c r="V2111" i="1"/>
  <c r="W2111" i="1" s="1"/>
  <c r="U2111" i="1"/>
  <c r="R2111" i="1"/>
  <c r="Q2111" i="1"/>
  <c r="P2111" i="1"/>
  <c r="O2111" i="1"/>
  <c r="V2110" i="1"/>
  <c r="U2110" i="1"/>
  <c r="W2110" i="1" s="1"/>
  <c r="R2110" i="1"/>
  <c r="Q2110" i="1"/>
  <c r="P2110" i="1"/>
  <c r="O2110" i="1"/>
  <c r="V2109" i="1"/>
  <c r="W2109" i="1" s="1"/>
  <c r="U2109" i="1"/>
  <c r="R2109" i="1"/>
  <c r="Q2109" i="1"/>
  <c r="P2109" i="1"/>
  <c r="O2109" i="1"/>
  <c r="V2108" i="1"/>
  <c r="U2108" i="1"/>
  <c r="R2108" i="1"/>
  <c r="Q2108" i="1"/>
  <c r="P2108" i="1"/>
  <c r="O2108" i="1"/>
  <c r="V2107" i="1"/>
  <c r="U2107" i="1"/>
  <c r="W2107" i="1" s="1"/>
  <c r="R2107" i="1"/>
  <c r="Q2107" i="1"/>
  <c r="P2107" i="1"/>
  <c r="O2107" i="1"/>
  <c r="V2106" i="1"/>
  <c r="U2106" i="1"/>
  <c r="R2106" i="1"/>
  <c r="Q2106" i="1"/>
  <c r="P2106" i="1"/>
  <c r="O2106" i="1"/>
  <c r="V2105" i="1"/>
  <c r="U2105" i="1"/>
  <c r="R2105" i="1"/>
  <c r="Q2105" i="1"/>
  <c r="P2105" i="1"/>
  <c r="O2105" i="1"/>
  <c r="V2104" i="1"/>
  <c r="U2104" i="1"/>
  <c r="R2104" i="1"/>
  <c r="Q2104" i="1"/>
  <c r="P2104" i="1"/>
  <c r="O2104" i="1"/>
  <c r="V2103" i="1"/>
  <c r="U2103" i="1"/>
  <c r="W2103" i="1" s="1"/>
  <c r="R2103" i="1"/>
  <c r="Q2103" i="1"/>
  <c r="P2103" i="1"/>
  <c r="O2103" i="1"/>
  <c r="W2102" i="1"/>
  <c r="V2102" i="1"/>
  <c r="U2102" i="1"/>
  <c r="R2102" i="1"/>
  <c r="Q2102" i="1"/>
  <c r="P2102" i="1"/>
  <c r="O2102" i="1"/>
  <c r="V2101" i="1"/>
  <c r="U2101" i="1"/>
  <c r="R2101" i="1"/>
  <c r="Q2101" i="1"/>
  <c r="P2101" i="1"/>
  <c r="O2101" i="1"/>
  <c r="V2100" i="1"/>
  <c r="U2100" i="1"/>
  <c r="R2100" i="1"/>
  <c r="Q2100" i="1"/>
  <c r="P2100" i="1"/>
  <c r="O2100" i="1"/>
  <c r="V2099" i="1"/>
  <c r="U2099" i="1"/>
  <c r="R2099" i="1"/>
  <c r="Q2099" i="1"/>
  <c r="P2099" i="1"/>
  <c r="O2099" i="1"/>
  <c r="V2098" i="1"/>
  <c r="U2098" i="1"/>
  <c r="R2098" i="1"/>
  <c r="Q2098" i="1"/>
  <c r="P2098" i="1"/>
  <c r="O2098" i="1"/>
  <c r="V2097" i="1"/>
  <c r="U2097" i="1"/>
  <c r="W2097" i="1" s="1"/>
  <c r="R2097" i="1"/>
  <c r="Q2097" i="1"/>
  <c r="P2097" i="1"/>
  <c r="O2097" i="1"/>
  <c r="V2096" i="1"/>
  <c r="U2096" i="1"/>
  <c r="R2096" i="1"/>
  <c r="Q2096" i="1"/>
  <c r="P2096" i="1"/>
  <c r="O2096" i="1"/>
  <c r="V2095" i="1"/>
  <c r="U2095" i="1"/>
  <c r="W2095" i="1" s="1"/>
  <c r="R2095" i="1"/>
  <c r="Q2095" i="1"/>
  <c r="P2095" i="1"/>
  <c r="O2095" i="1"/>
  <c r="V2094" i="1"/>
  <c r="W2094" i="1" s="1"/>
  <c r="U2094" i="1"/>
  <c r="R2094" i="1"/>
  <c r="Q2094" i="1"/>
  <c r="P2094" i="1"/>
  <c r="O2094" i="1"/>
  <c r="V2093" i="1"/>
  <c r="U2093" i="1"/>
  <c r="R2093" i="1"/>
  <c r="Q2093" i="1"/>
  <c r="P2093" i="1"/>
  <c r="O2093" i="1"/>
  <c r="V2092" i="1"/>
  <c r="U2092" i="1"/>
  <c r="W2092" i="1" s="1"/>
  <c r="R2092" i="1"/>
  <c r="Q2092" i="1"/>
  <c r="P2092" i="1"/>
  <c r="O2092" i="1"/>
  <c r="V2091" i="1"/>
  <c r="U2091" i="1"/>
  <c r="R2091" i="1"/>
  <c r="Q2091" i="1"/>
  <c r="P2091" i="1"/>
  <c r="O2091" i="1"/>
  <c r="V2090" i="1"/>
  <c r="W2090" i="1" s="1"/>
  <c r="U2090" i="1"/>
  <c r="R2090" i="1"/>
  <c r="Q2090" i="1"/>
  <c r="P2090" i="1"/>
  <c r="O2090" i="1"/>
  <c r="V2089" i="1"/>
  <c r="U2089" i="1"/>
  <c r="W2089" i="1" s="1"/>
  <c r="R2089" i="1"/>
  <c r="Q2089" i="1"/>
  <c r="P2089" i="1"/>
  <c r="O2089" i="1"/>
  <c r="V2088" i="1"/>
  <c r="U2088" i="1"/>
  <c r="W2088" i="1" s="1"/>
  <c r="R2088" i="1"/>
  <c r="Q2088" i="1"/>
  <c r="P2088" i="1"/>
  <c r="O2088" i="1"/>
  <c r="W2087" i="1"/>
  <c r="V2087" i="1"/>
  <c r="U2087" i="1"/>
  <c r="R2087" i="1"/>
  <c r="Q2087" i="1"/>
  <c r="P2087" i="1"/>
  <c r="O2087" i="1"/>
  <c r="V2086" i="1"/>
  <c r="U2086" i="1"/>
  <c r="W2086" i="1" s="1"/>
  <c r="R2086" i="1"/>
  <c r="Q2086" i="1"/>
  <c r="P2086" i="1"/>
  <c r="O2086" i="1"/>
  <c r="V2085" i="1"/>
  <c r="U2085" i="1"/>
  <c r="R2085" i="1"/>
  <c r="Q2085" i="1"/>
  <c r="P2085" i="1"/>
  <c r="O2085" i="1"/>
  <c r="V2084" i="1"/>
  <c r="U2084" i="1"/>
  <c r="W2084" i="1" s="1"/>
  <c r="R2084" i="1"/>
  <c r="Q2084" i="1"/>
  <c r="P2084" i="1"/>
  <c r="O2084" i="1"/>
  <c r="V2083" i="1"/>
  <c r="U2083" i="1"/>
  <c r="W2083" i="1" s="1"/>
  <c r="R2083" i="1"/>
  <c r="Q2083" i="1"/>
  <c r="P2083" i="1"/>
  <c r="O2083" i="1"/>
  <c r="V2082" i="1"/>
  <c r="W2082" i="1" s="1"/>
  <c r="U2082" i="1"/>
  <c r="R2082" i="1"/>
  <c r="Q2082" i="1"/>
  <c r="P2082" i="1"/>
  <c r="O2082" i="1"/>
  <c r="V2081" i="1"/>
  <c r="U2081" i="1"/>
  <c r="R2081" i="1"/>
  <c r="Q2081" i="1"/>
  <c r="P2081" i="1"/>
  <c r="O2081" i="1"/>
  <c r="V2080" i="1"/>
  <c r="U2080" i="1"/>
  <c r="W2080" i="1" s="1"/>
  <c r="R2080" i="1"/>
  <c r="Q2080" i="1"/>
  <c r="P2080" i="1"/>
  <c r="O2080" i="1"/>
  <c r="V2079" i="1"/>
  <c r="U2079" i="1"/>
  <c r="R2079" i="1"/>
  <c r="Q2079" i="1"/>
  <c r="P2079" i="1"/>
  <c r="O2079" i="1"/>
  <c r="V2078" i="1"/>
  <c r="U2078" i="1"/>
  <c r="W2078" i="1" s="1"/>
  <c r="R2078" i="1"/>
  <c r="Q2078" i="1"/>
  <c r="P2078" i="1"/>
  <c r="O2078" i="1"/>
  <c r="V2077" i="1"/>
  <c r="U2077" i="1"/>
  <c r="R2077" i="1"/>
  <c r="Q2077" i="1"/>
  <c r="P2077" i="1"/>
  <c r="O2077" i="1"/>
  <c r="V2076" i="1"/>
  <c r="U2076" i="1"/>
  <c r="R2076" i="1"/>
  <c r="Q2076" i="1"/>
  <c r="P2076" i="1"/>
  <c r="O2076" i="1"/>
  <c r="V2075" i="1"/>
  <c r="U2075" i="1"/>
  <c r="W2075" i="1" s="1"/>
  <c r="R2075" i="1"/>
  <c r="Q2075" i="1"/>
  <c r="P2075" i="1"/>
  <c r="O2075" i="1"/>
  <c r="V2074" i="1"/>
  <c r="U2074" i="1"/>
  <c r="R2074" i="1"/>
  <c r="Q2074" i="1"/>
  <c r="P2074" i="1"/>
  <c r="O2074" i="1"/>
  <c r="V2073" i="1"/>
  <c r="U2073" i="1"/>
  <c r="R2073" i="1"/>
  <c r="Q2073" i="1"/>
  <c r="P2073" i="1"/>
  <c r="O2073" i="1"/>
  <c r="V2072" i="1"/>
  <c r="U2072" i="1"/>
  <c r="R2072" i="1"/>
  <c r="Q2072" i="1"/>
  <c r="P2072" i="1"/>
  <c r="O2072" i="1"/>
  <c r="V2071" i="1"/>
  <c r="U2071" i="1"/>
  <c r="W2071" i="1" s="1"/>
  <c r="R2071" i="1"/>
  <c r="Q2071" i="1"/>
  <c r="P2071" i="1"/>
  <c r="O2071" i="1"/>
  <c r="W2070" i="1"/>
  <c r="V2070" i="1"/>
  <c r="U2070" i="1"/>
  <c r="R2070" i="1"/>
  <c r="Q2070" i="1"/>
  <c r="P2070" i="1"/>
  <c r="O2070" i="1"/>
  <c r="V2069" i="1"/>
  <c r="U2069" i="1"/>
  <c r="W2069" i="1" s="1"/>
  <c r="R2069" i="1"/>
  <c r="Q2069" i="1"/>
  <c r="P2069" i="1"/>
  <c r="O2069" i="1"/>
  <c r="V2068" i="1"/>
  <c r="U2068" i="1"/>
  <c r="R2068" i="1"/>
  <c r="Q2068" i="1"/>
  <c r="P2068" i="1"/>
  <c r="O2068" i="1"/>
  <c r="V2067" i="1"/>
  <c r="U2067" i="1"/>
  <c r="R2067" i="1"/>
  <c r="Q2067" i="1"/>
  <c r="P2067" i="1"/>
  <c r="O2067" i="1"/>
  <c r="V2066" i="1"/>
  <c r="U2066" i="1"/>
  <c r="R2066" i="1"/>
  <c r="Q2066" i="1"/>
  <c r="P2066" i="1"/>
  <c r="O2066" i="1"/>
  <c r="V2065" i="1"/>
  <c r="U2065" i="1"/>
  <c r="W2065" i="1" s="1"/>
  <c r="R2065" i="1"/>
  <c r="Q2065" i="1"/>
  <c r="P2065" i="1"/>
  <c r="O2065" i="1"/>
  <c r="V2064" i="1"/>
  <c r="U2064" i="1"/>
  <c r="R2064" i="1"/>
  <c r="Q2064" i="1"/>
  <c r="P2064" i="1"/>
  <c r="O2064" i="1"/>
  <c r="W2063" i="1"/>
  <c r="V2063" i="1"/>
  <c r="U2063" i="1"/>
  <c r="R2063" i="1"/>
  <c r="Q2063" i="1"/>
  <c r="P2063" i="1"/>
  <c r="O2063" i="1"/>
  <c r="V2062" i="1"/>
  <c r="W2062" i="1" s="1"/>
  <c r="U2062" i="1"/>
  <c r="R2062" i="1"/>
  <c r="Q2062" i="1"/>
  <c r="P2062" i="1"/>
  <c r="O2062" i="1"/>
  <c r="V2061" i="1"/>
  <c r="U2061" i="1"/>
  <c r="W2061" i="1" s="1"/>
  <c r="R2061" i="1"/>
  <c r="Q2061" i="1"/>
  <c r="P2061" i="1"/>
  <c r="O2061" i="1"/>
  <c r="V2060" i="1"/>
  <c r="U2060" i="1"/>
  <c r="W2060" i="1" s="1"/>
  <c r="R2060" i="1"/>
  <c r="Q2060" i="1"/>
  <c r="P2060" i="1"/>
  <c r="O2060" i="1"/>
  <c r="V2059" i="1"/>
  <c r="U2059" i="1"/>
  <c r="R2059" i="1"/>
  <c r="Q2059" i="1"/>
  <c r="P2059" i="1"/>
  <c r="O2059" i="1"/>
  <c r="V2058" i="1"/>
  <c r="W2058" i="1" s="1"/>
  <c r="U2058" i="1"/>
  <c r="R2058" i="1"/>
  <c r="Q2058" i="1"/>
  <c r="P2058" i="1"/>
  <c r="O2058" i="1"/>
  <c r="V2057" i="1"/>
  <c r="U2057" i="1"/>
  <c r="W2057" i="1" s="1"/>
  <c r="R2057" i="1"/>
  <c r="Q2057" i="1"/>
  <c r="P2057" i="1"/>
  <c r="O2057" i="1"/>
  <c r="V2056" i="1"/>
  <c r="U2056" i="1"/>
  <c r="W2056" i="1" s="1"/>
  <c r="R2056" i="1"/>
  <c r="Q2056" i="1"/>
  <c r="P2056" i="1"/>
  <c r="O2056" i="1"/>
  <c r="W2055" i="1"/>
  <c r="V2055" i="1"/>
  <c r="U2055" i="1"/>
  <c r="R2055" i="1"/>
  <c r="Q2055" i="1"/>
  <c r="P2055" i="1"/>
  <c r="O2055" i="1"/>
  <c r="V2054" i="1"/>
  <c r="U2054" i="1"/>
  <c r="R2054" i="1"/>
  <c r="Q2054" i="1"/>
  <c r="P2054" i="1"/>
  <c r="O2054" i="1"/>
  <c r="V2053" i="1"/>
  <c r="U2053" i="1"/>
  <c r="R2053" i="1"/>
  <c r="Q2053" i="1"/>
  <c r="P2053" i="1"/>
  <c r="O2053" i="1"/>
  <c r="V2052" i="1"/>
  <c r="U2052" i="1"/>
  <c r="W2052" i="1" s="1"/>
  <c r="R2052" i="1"/>
  <c r="Q2052" i="1"/>
  <c r="P2052" i="1"/>
  <c r="O2052" i="1"/>
  <c r="V2051" i="1"/>
  <c r="U2051" i="1"/>
  <c r="W2051" i="1" s="1"/>
  <c r="R2051" i="1"/>
  <c r="Q2051" i="1"/>
  <c r="P2051" i="1"/>
  <c r="O2051" i="1"/>
  <c r="V2050" i="1"/>
  <c r="W2050" i="1" s="1"/>
  <c r="U2050" i="1"/>
  <c r="R2050" i="1"/>
  <c r="Q2050" i="1"/>
  <c r="P2050" i="1"/>
  <c r="O2050" i="1"/>
  <c r="V2049" i="1"/>
  <c r="U2049" i="1"/>
  <c r="R2049" i="1"/>
  <c r="Q2049" i="1"/>
  <c r="P2049" i="1"/>
  <c r="O2049" i="1"/>
  <c r="V2048" i="1"/>
  <c r="U2048" i="1"/>
  <c r="W2048" i="1" s="1"/>
  <c r="R2048" i="1"/>
  <c r="Q2048" i="1"/>
  <c r="P2048" i="1"/>
  <c r="O2048" i="1"/>
  <c r="V2047" i="1"/>
  <c r="U2047" i="1"/>
  <c r="W2047" i="1" s="1"/>
  <c r="R2047" i="1"/>
  <c r="Q2047" i="1"/>
  <c r="P2047" i="1"/>
  <c r="O2047" i="1"/>
  <c r="V2046" i="1"/>
  <c r="U2046" i="1"/>
  <c r="W2046" i="1" s="1"/>
  <c r="R2046" i="1"/>
  <c r="Q2046" i="1"/>
  <c r="P2046" i="1"/>
  <c r="O2046" i="1"/>
  <c r="V2045" i="1"/>
  <c r="U2045" i="1"/>
  <c r="R2045" i="1"/>
  <c r="Q2045" i="1"/>
  <c r="P2045" i="1"/>
  <c r="O2045" i="1"/>
  <c r="V2044" i="1"/>
  <c r="U2044" i="1"/>
  <c r="R2044" i="1"/>
  <c r="Q2044" i="1"/>
  <c r="P2044" i="1"/>
  <c r="O2044" i="1"/>
  <c r="V2043" i="1"/>
  <c r="U2043" i="1"/>
  <c r="W2043" i="1" s="1"/>
  <c r="R2043" i="1"/>
  <c r="Q2043" i="1"/>
  <c r="P2043" i="1"/>
  <c r="O2043" i="1"/>
  <c r="V2042" i="1"/>
  <c r="U2042" i="1"/>
  <c r="R2042" i="1"/>
  <c r="Q2042" i="1"/>
  <c r="P2042" i="1"/>
  <c r="O2042" i="1"/>
  <c r="V2041" i="1"/>
  <c r="U2041" i="1"/>
  <c r="R2041" i="1"/>
  <c r="Q2041" i="1"/>
  <c r="P2041" i="1"/>
  <c r="O2041" i="1"/>
  <c r="V2040" i="1"/>
  <c r="U2040" i="1"/>
  <c r="R2040" i="1"/>
  <c r="Q2040" i="1"/>
  <c r="P2040" i="1"/>
  <c r="O2040" i="1"/>
  <c r="V2039" i="1"/>
  <c r="U2039" i="1"/>
  <c r="W2039" i="1" s="1"/>
  <c r="R2039" i="1"/>
  <c r="Q2039" i="1"/>
  <c r="P2039" i="1"/>
  <c r="O2039" i="1"/>
  <c r="W2038" i="1"/>
  <c r="V2038" i="1"/>
  <c r="U2038" i="1"/>
  <c r="R2038" i="1"/>
  <c r="Q2038" i="1"/>
  <c r="P2038" i="1"/>
  <c r="O2038" i="1"/>
  <c r="V2037" i="1"/>
  <c r="U2037" i="1"/>
  <c r="W2037" i="1" s="1"/>
  <c r="R2037" i="1"/>
  <c r="Q2037" i="1"/>
  <c r="P2037" i="1"/>
  <c r="O2037" i="1"/>
  <c r="V2036" i="1"/>
  <c r="U2036" i="1"/>
  <c r="R2036" i="1"/>
  <c r="Q2036" i="1"/>
  <c r="P2036" i="1"/>
  <c r="O2036" i="1"/>
  <c r="V2035" i="1"/>
  <c r="U2035" i="1"/>
  <c r="R2035" i="1"/>
  <c r="Q2035" i="1"/>
  <c r="P2035" i="1"/>
  <c r="O2035" i="1"/>
  <c r="V2034" i="1"/>
  <c r="U2034" i="1"/>
  <c r="R2034" i="1"/>
  <c r="Q2034" i="1"/>
  <c r="P2034" i="1"/>
  <c r="O2034" i="1"/>
  <c r="V2033" i="1"/>
  <c r="U2033" i="1"/>
  <c r="W2033" i="1" s="1"/>
  <c r="R2033" i="1"/>
  <c r="Q2033" i="1"/>
  <c r="P2033" i="1"/>
  <c r="O2033" i="1"/>
  <c r="V2032" i="1"/>
  <c r="U2032" i="1"/>
  <c r="R2032" i="1"/>
  <c r="Q2032" i="1"/>
  <c r="P2032" i="1"/>
  <c r="O2032" i="1"/>
  <c r="W2031" i="1"/>
  <c r="V2031" i="1"/>
  <c r="U2031" i="1"/>
  <c r="R2031" i="1"/>
  <c r="Q2031" i="1"/>
  <c r="P2031" i="1"/>
  <c r="O2031" i="1"/>
  <c r="V2030" i="1"/>
  <c r="W2030" i="1" s="1"/>
  <c r="U2030" i="1"/>
  <c r="R2030" i="1"/>
  <c r="Q2030" i="1"/>
  <c r="P2030" i="1"/>
  <c r="O2030" i="1"/>
  <c r="V2029" i="1"/>
  <c r="U2029" i="1"/>
  <c r="W2029" i="1" s="1"/>
  <c r="R2029" i="1"/>
  <c r="Q2029" i="1"/>
  <c r="P2029" i="1"/>
  <c r="O2029" i="1"/>
  <c r="V2028" i="1"/>
  <c r="U2028" i="1"/>
  <c r="W2028" i="1" s="1"/>
  <c r="R2028" i="1"/>
  <c r="Q2028" i="1"/>
  <c r="P2028" i="1"/>
  <c r="O2028" i="1"/>
  <c r="V2027" i="1"/>
  <c r="U2027" i="1"/>
  <c r="R2027" i="1"/>
  <c r="Q2027" i="1"/>
  <c r="P2027" i="1"/>
  <c r="O2027" i="1"/>
  <c r="V2026" i="1"/>
  <c r="W2026" i="1" s="1"/>
  <c r="U2026" i="1"/>
  <c r="R2026" i="1"/>
  <c r="Q2026" i="1"/>
  <c r="P2026" i="1"/>
  <c r="O2026" i="1"/>
  <c r="V2025" i="1"/>
  <c r="U2025" i="1"/>
  <c r="W2025" i="1" s="1"/>
  <c r="R2025" i="1"/>
  <c r="Q2025" i="1"/>
  <c r="P2025" i="1"/>
  <c r="O2025" i="1"/>
  <c r="V2024" i="1"/>
  <c r="U2024" i="1"/>
  <c r="W2024" i="1" s="1"/>
  <c r="R2024" i="1"/>
  <c r="Q2024" i="1"/>
  <c r="P2024" i="1"/>
  <c r="O2024" i="1"/>
  <c r="W2023" i="1"/>
  <c r="V2023" i="1"/>
  <c r="U2023" i="1"/>
  <c r="R2023" i="1"/>
  <c r="Q2023" i="1"/>
  <c r="P2023" i="1"/>
  <c r="O2023" i="1"/>
  <c r="V2022" i="1"/>
  <c r="U2022" i="1"/>
  <c r="W2022" i="1" s="1"/>
  <c r="R2022" i="1"/>
  <c r="Q2022" i="1"/>
  <c r="P2022" i="1"/>
  <c r="O2022" i="1"/>
  <c r="V2021" i="1"/>
  <c r="U2021" i="1"/>
  <c r="R2021" i="1"/>
  <c r="Q2021" i="1"/>
  <c r="P2021" i="1"/>
  <c r="O2021" i="1"/>
  <c r="V2020" i="1"/>
  <c r="U2020" i="1"/>
  <c r="W2020" i="1" s="1"/>
  <c r="R2020" i="1"/>
  <c r="Q2020" i="1"/>
  <c r="P2020" i="1"/>
  <c r="O2020" i="1"/>
  <c r="V2019" i="1"/>
  <c r="U2019" i="1"/>
  <c r="W2019" i="1" s="1"/>
  <c r="R2019" i="1"/>
  <c r="Q2019" i="1"/>
  <c r="P2019" i="1"/>
  <c r="O2019" i="1"/>
  <c r="V2018" i="1"/>
  <c r="W2018" i="1" s="1"/>
  <c r="U2018" i="1"/>
  <c r="R2018" i="1"/>
  <c r="Q2018" i="1"/>
  <c r="P2018" i="1"/>
  <c r="O2018" i="1"/>
  <c r="V2017" i="1"/>
  <c r="U2017" i="1"/>
  <c r="R2017" i="1"/>
  <c r="Q2017" i="1"/>
  <c r="P2017" i="1"/>
  <c r="O2017" i="1"/>
  <c r="V2016" i="1"/>
  <c r="U2016" i="1"/>
  <c r="W2016" i="1" s="1"/>
  <c r="R2016" i="1"/>
  <c r="Q2016" i="1"/>
  <c r="P2016" i="1"/>
  <c r="O2016" i="1"/>
  <c r="V2015" i="1"/>
  <c r="U2015" i="1"/>
  <c r="W2015" i="1" s="1"/>
  <c r="R2015" i="1"/>
  <c r="Q2015" i="1"/>
  <c r="P2015" i="1"/>
  <c r="O2015" i="1"/>
  <c r="V2014" i="1"/>
  <c r="U2014" i="1"/>
  <c r="W2014" i="1" s="1"/>
  <c r="R2014" i="1"/>
  <c r="Q2014" i="1"/>
  <c r="P2014" i="1"/>
  <c r="O2014" i="1"/>
  <c r="V2013" i="1"/>
  <c r="U2013" i="1"/>
  <c r="R2013" i="1"/>
  <c r="Q2013" i="1"/>
  <c r="P2013" i="1"/>
  <c r="O2013" i="1"/>
  <c r="V2012" i="1"/>
  <c r="U2012" i="1"/>
  <c r="R2012" i="1"/>
  <c r="Q2012" i="1"/>
  <c r="P2012" i="1"/>
  <c r="O2012" i="1"/>
  <c r="V2011" i="1"/>
  <c r="U2011" i="1"/>
  <c r="W2011" i="1" s="1"/>
  <c r="R2011" i="1"/>
  <c r="Q2011" i="1"/>
  <c r="P2011" i="1"/>
  <c r="O2011" i="1"/>
  <c r="V2010" i="1"/>
  <c r="U2010" i="1"/>
  <c r="R2010" i="1"/>
  <c r="Q2010" i="1"/>
  <c r="P2010" i="1"/>
  <c r="O2010" i="1"/>
  <c r="V2009" i="1"/>
  <c r="U2009" i="1"/>
  <c r="R2009" i="1"/>
  <c r="Q2009" i="1"/>
  <c r="P2009" i="1"/>
  <c r="O2009" i="1"/>
  <c r="V2008" i="1"/>
  <c r="U2008" i="1"/>
  <c r="R2008" i="1"/>
  <c r="Q2008" i="1"/>
  <c r="P2008" i="1"/>
  <c r="O2008" i="1"/>
  <c r="V2007" i="1"/>
  <c r="U2007" i="1"/>
  <c r="W2007" i="1" s="1"/>
  <c r="R2007" i="1"/>
  <c r="Q2007" i="1"/>
  <c r="P2007" i="1"/>
  <c r="O2007" i="1"/>
  <c r="W2006" i="1"/>
  <c r="V2006" i="1"/>
  <c r="U2006" i="1"/>
  <c r="R2006" i="1"/>
  <c r="Q2006" i="1"/>
  <c r="P2006" i="1"/>
  <c r="O2006" i="1"/>
  <c r="V2005" i="1"/>
  <c r="U2005" i="1"/>
  <c r="W2005" i="1" s="1"/>
  <c r="R2005" i="1"/>
  <c r="Q2005" i="1"/>
  <c r="P2005" i="1"/>
  <c r="O2005" i="1"/>
  <c r="V2004" i="1"/>
  <c r="U2004" i="1"/>
  <c r="R2004" i="1"/>
  <c r="Q2004" i="1"/>
  <c r="P2004" i="1"/>
  <c r="O2004" i="1"/>
  <c r="V2003" i="1"/>
  <c r="U2003" i="1"/>
  <c r="R2003" i="1"/>
  <c r="Q2003" i="1"/>
  <c r="P2003" i="1"/>
  <c r="O2003" i="1"/>
  <c r="V2002" i="1"/>
  <c r="U2002" i="1"/>
  <c r="R2002" i="1"/>
  <c r="Q2002" i="1"/>
  <c r="P2002" i="1"/>
  <c r="O2002" i="1"/>
  <c r="V2001" i="1"/>
  <c r="U2001" i="1"/>
  <c r="W2001" i="1" s="1"/>
  <c r="R2001" i="1"/>
  <c r="Q2001" i="1"/>
  <c r="P2001" i="1"/>
  <c r="O2001" i="1"/>
  <c r="V2000" i="1"/>
  <c r="U2000" i="1"/>
  <c r="R2000" i="1"/>
  <c r="Q2000" i="1"/>
  <c r="P2000" i="1"/>
  <c r="O2000" i="1"/>
  <c r="V1999" i="1"/>
  <c r="U1999" i="1"/>
  <c r="W1999" i="1" s="1"/>
  <c r="R1999" i="1"/>
  <c r="Q1999" i="1"/>
  <c r="P1999" i="1"/>
  <c r="O1999" i="1"/>
  <c r="V1998" i="1"/>
  <c r="W1998" i="1" s="1"/>
  <c r="U1998" i="1"/>
  <c r="R1998" i="1"/>
  <c r="Q1998" i="1"/>
  <c r="P1998" i="1"/>
  <c r="O1998" i="1"/>
  <c r="V1997" i="1"/>
  <c r="U1997" i="1"/>
  <c r="W1997" i="1" s="1"/>
  <c r="R1997" i="1"/>
  <c r="Q1997" i="1"/>
  <c r="P1997" i="1"/>
  <c r="O1997" i="1"/>
  <c r="V1996" i="1"/>
  <c r="U1996" i="1"/>
  <c r="W1996" i="1" s="1"/>
  <c r="R1996" i="1"/>
  <c r="Q1996" i="1"/>
  <c r="P1996" i="1"/>
  <c r="O1996" i="1"/>
  <c r="V1995" i="1"/>
  <c r="U1995" i="1"/>
  <c r="R1995" i="1"/>
  <c r="Q1995" i="1"/>
  <c r="P1995" i="1"/>
  <c r="O1995" i="1"/>
  <c r="V1994" i="1"/>
  <c r="W1994" i="1" s="1"/>
  <c r="U1994" i="1"/>
  <c r="R1994" i="1"/>
  <c r="Q1994" i="1"/>
  <c r="P1994" i="1"/>
  <c r="O1994" i="1"/>
  <c r="V1993" i="1"/>
  <c r="U1993" i="1"/>
  <c r="W1993" i="1" s="1"/>
  <c r="R1993" i="1"/>
  <c r="Q1993" i="1"/>
  <c r="P1993" i="1"/>
  <c r="O1993" i="1"/>
  <c r="V1992" i="1"/>
  <c r="U1992" i="1"/>
  <c r="W1992" i="1" s="1"/>
  <c r="R1992" i="1"/>
  <c r="Q1992" i="1"/>
  <c r="P1992" i="1"/>
  <c r="O1992" i="1"/>
  <c r="W1991" i="1"/>
  <c r="V1991" i="1"/>
  <c r="U1991" i="1"/>
  <c r="R1991" i="1"/>
  <c r="Q1991" i="1"/>
  <c r="P1991" i="1"/>
  <c r="O1991" i="1"/>
  <c r="V1990" i="1"/>
  <c r="U1990" i="1"/>
  <c r="W1990" i="1" s="1"/>
  <c r="R1990" i="1"/>
  <c r="Q1990" i="1"/>
  <c r="P1990" i="1"/>
  <c r="O1990" i="1"/>
  <c r="V1989" i="1"/>
  <c r="U1989" i="1"/>
  <c r="R1989" i="1"/>
  <c r="Q1989" i="1"/>
  <c r="P1989" i="1"/>
  <c r="O1989" i="1"/>
  <c r="V1988" i="1"/>
  <c r="U1988" i="1"/>
  <c r="W1988" i="1" s="1"/>
  <c r="R1988" i="1"/>
  <c r="Q1988" i="1"/>
  <c r="P1988" i="1"/>
  <c r="O1988" i="1"/>
  <c r="V1987" i="1"/>
  <c r="U1987" i="1"/>
  <c r="W1987" i="1" s="1"/>
  <c r="R1987" i="1"/>
  <c r="Q1987" i="1"/>
  <c r="P1987" i="1"/>
  <c r="O1987" i="1"/>
  <c r="V1986" i="1"/>
  <c r="W1986" i="1" s="1"/>
  <c r="U1986" i="1"/>
  <c r="R1986" i="1"/>
  <c r="Q1986" i="1"/>
  <c r="P1986" i="1"/>
  <c r="O1986" i="1"/>
  <c r="V1985" i="1"/>
  <c r="U1985" i="1"/>
  <c r="R1985" i="1"/>
  <c r="Q1985" i="1"/>
  <c r="P1985" i="1"/>
  <c r="O1985" i="1"/>
  <c r="V1984" i="1"/>
  <c r="U1984" i="1"/>
  <c r="W1984" i="1" s="1"/>
  <c r="R1984" i="1"/>
  <c r="Q1984" i="1"/>
  <c r="P1984" i="1"/>
  <c r="O1984" i="1"/>
  <c r="V1983" i="1"/>
  <c r="U1983" i="1"/>
  <c r="R1983" i="1"/>
  <c r="Q1983" i="1"/>
  <c r="P1983" i="1"/>
  <c r="O1983" i="1"/>
  <c r="V1982" i="1"/>
  <c r="U1982" i="1"/>
  <c r="W1982" i="1" s="1"/>
  <c r="R1982" i="1"/>
  <c r="Q1982" i="1"/>
  <c r="P1982" i="1"/>
  <c r="O1982" i="1"/>
  <c r="V1981" i="1"/>
  <c r="U1981" i="1"/>
  <c r="R1981" i="1"/>
  <c r="Q1981" i="1"/>
  <c r="P1981" i="1"/>
  <c r="O1981" i="1"/>
  <c r="V1980" i="1"/>
  <c r="U1980" i="1"/>
  <c r="R1980" i="1"/>
  <c r="Q1980" i="1"/>
  <c r="P1980" i="1"/>
  <c r="O1980" i="1"/>
  <c r="V1979" i="1"/>
  <c r="U1979" i="1"/>
  <c r="W1979" i="1" s="1"/>
  <c r="R1979" i="1"/>
  <c r="Q1979" i="1"/>
  <c r="P1979" i="1"/>
  <c r="O1979" i="1"/>
  <c r="V1978" i="1"/>
  <c r="U1978" i="1"/>
  <c r="R1978" i="1"/>
  <c r="Q1978" i="1"/>
  <c r="P1978" i="1"/>
  <c r="O1978" i="1"/>
  <c r="V1977" i="1"/>
  <c r="U1977" i="1"/>
  <c r="R1977" i="1"/>
  <c r="Q1977" i="1"/>
  <c r="P1977" i="1"/>
  <c r="O1977" i="1"/>
  <c r="V1976" i="1"/>
  <c r="U1976" i="1"/>
  <c r="R1976" i="1"/>
  <c r="Q1976" i="1"/>
  <c r="P1976" i="1"/>
  <c r="O1976" i="1"/>
  <c r="V1975" i="1"/>
  <c r="U1975" i="1"/>
  <c r="W1975" i="1" s="1"/>
  <c r="R1975" i="1"/>
  <c r="Q1975" i="1"/>
  <c r="P1975" i="1"/>
  <c r="O1975" i="1"/>
  <c r="W1974" i="1"/>
  <c r="V1974" i="1"/>
  <c r="U1974" i="1"/>
  <c r="R1974" i="1"/>
  <c r="Q1974" i="1"/>
  <c r="P1974" i="1"/>
  <c r="O1974" i="1"/>
  <c r="V1973" i="1"/>
  <c r="U1973" i="1"/>
  <c r="W1973" i="1" s="1"/>
  <c r="R1973" i="1"/>
  <c r="Q1973" i="1"/>
  <c r="P1973" i="1"/>
  <c r="O1973" i="1"/>
  <c r="V1972" i="1"/>
  <c r="U1972" i="1"/>
  <c r="R1972" i="1"/>
  <c r="Q1972" i="1"/>
  <c r="P1972" i="1"/>
  <c r="O1972" i="1"/>
  <c r="V1971" i="1"/>
  <c r="U1971" i="1"/>
  <c r="R1971" i="1"/>
  <c r="Q1971" i="1"/>
  <c r="P1971" i="1"/>
  <c r="O1971" i="1"/>
  <c r="V1970" i="1"/>
  <c r="U1970" i="1"/>
  <c r="R1970" i="1"/>
  <c r="Q1970" i="1"/>
  <c r="P1970" i="1"/>
  <c r="O1970" i="1"/>
  <c r="V1969" i="1"/>
  <c r="U1969" i="1"/>
  <c r="W1969" i="1" s="1"/>
  <c r="R1969" i="1"/>
  <c r="Q1969" i="1"/>
  <c r="P1969" i="1"/>
  <c r="O1969" i="1"/>
  <c r="V1968" i="1"/>
  <c r="U1968" i="1"/>
  <c r="R1968" i="1"/>
  <c r="Q1968" i="1"/>
  <c r="P1968" i="1"/>
  <c r="O1968" i="1"/>
  <c r="V1967" i="1"/>
  <c r="U1967" i="1"/>
  <c r="W1967" i="1" s="1"/>
  <c r="R1967" i="1"/>
  <c r="Q1967" i="1"/>
  <c r="P1967" i="1"/>
  <c r="O1967" i="1"/>
  <c r="V1966" i="1"/>
  <c r="W1966" i="1" s="1"/>
  <c r="U1966" i="1"/>
  <c r="R1966" i="1"/>
  <c r="Q1966" i="1"/>
  <c r="P1966" i="1"/>
  <c r="O1966" i="1"/>
  <c r="V1965" i="1"/>
  <c r="U1965" i="1"/>
  <c r="W1965" i="1" s="1"/>
  <c r="R1965" i="1"/>
  <c r="Q1965" i="1"/>
  <c r="P1965" i="1"/>
  <c r="O1965" i="1"/>
  <c r="V1964" i="1"/>
  <c r="U1964" i="1"/>
  <c r="W1964" i="1" s="1"/>
  <c r="R1964" i="1"/>
  <c r="Q1964" i="1"/>
  <c r="P1964" i="1"/>
  <c r="O1964" i="1"/>
  <c r="V1963" i="1"/>
  <c r="U1963" i="1"/>
  <c r="R1963" i="1"/>
  <c r="Q1963" i="1"/>
  <c r="P1963" i="1"/>
  <c r="O1963" i="1"/>
  <c r="V1962" i="1"/>
  <c r="W1962" i="1" s="1"/>
  <c r="U1962" i="1"/>
  <c r="R1962" i="1"/>
  <c r="Q1962" i="1"/>
  <c r="P1962" i="1"/>
  <c r="O1962" i="1"/>
  <c r="V1961" i="1"/>
  <c r="U1961" i="1"/>
  <c r="W1961" i="1" s="1"/>
  <c r="R1961" i="1"/>
  <c r="Q1961" i="1"/>
  <c r="P1961" i="1"/>
  <c r="O1961" i="1"/>
  <c r="V1960" i="1"/>
  <c r="U1960" i="1"/>
  <c r="W1960" i="1" s="1"/>
  <c r="R1960" i="1"/>
  <c r="Q1960" i="1"/>
  <c r="P1960" i="1"/>
  <c r="O1960" i="1"/>
  <c r="W1959" i="1"/>
  <c r="V1959" i="1"/>
  <c r="U1959" i="1"/>
  <c r="R1959" i="1"/>
  <c r="Q1959" i="1"/>
  <c r="P1959" i="1"/>
  <c r="O1959" i="1"/>
  <c r="V1958" i="1"/>
  <c r="U1958" i="1"/>
  <c r="R1958" i="1"/>
  <c r="Q1958" i="1"/>
  <c r="P1958" i="1"/>
  <c r="O1958" i="1"/>
  <c r="V1957" i="1"/>
  <c r="U1957" i="1"/>
  <c r="R1957" i="1"/>
  <c r="Q1957" i="1"/>
  <c r="P1957" i="1"/>
  <c r="O1957" i="1"/>
  <c r="V1956" i="1"/>
  <c r="U1956" i="1"/>
  <c r="W1956" i="1" s="1"/>
  <c r="R1956" i="1"/>
  <c r="Q1956" i="1"/>
  <c r="P1956" i="1"/>
  <c r="O1956" i="1"/>
  <c r="V1955" i="1"/>
  <c r="U1955" i="1"/>
  <c r="W1955" i="1" s="1"/>
  <c r="R1955" i="1"/>
  <c r="Q1955" i="1"/>
  <c r="P1955" i="1"/>
  <c r="O1955" i="1"/>
  <c r="V1954" i="1"/>
  <c r="W1954" i="1" s="1"/>
  <c r="U1954" i="1"/>
  <c r="R1954" i="1"/>
  <c r="Q1954" i="1"/>
  <c r="P1954" i="1"/>
  <c r="O1954" i="1"/>
  <c r="V1953" i="1"/>
  <c r="U1953" i="1"/>
  <c r="R1953" i="1"/>
  <c r="Q1953" i="1"/>
  <c r="P1953" i="1"/>
  <c r="O1953" i="1"/>
  <c r="V1952" i="1"/>
  <c r="U1952" i="1"/>
  <c r="W1952" i="1" s="1"/>
  <c r="R1952" i="1"/>
  <c r="Q1952" i="1"/>
  <c r="P1952" i="1"/>
  <c r="O1952" i="1"/>
  <c r="V1951" i="1"/>
  <c r="U1951" i="1"/>
  <c r="W1951" i="1" s="1"/>
  <c r="R1951" i="1"/>
  <c r="Q1951" i="1"/>
  <c r="P1951" i="1"/>
  <c r="O1951" i="1"/>
  <c r="V1950" i="1"/>
  <c r="U1950" i="1"/>
  <c r="W1950" i="1" s="1"/>
  <c r="R1950" i="1"/>
  <c r="Q1950" i="1"/>
  <c r="P1950" i="1"/>
  <c r="O1950" i="1"/>
  <c r="W1949" i="1"/>
  <c r="V1949" i="1"/>
  <c r="U1949" i="1"/>
  <c r="R1949" i="1"/>
  <c r="Q1949" i="1"/>
  <c r="P1949" i="1"/>
  <c r="O1949" i="1"/>
  <c r="V1948" i="1"/>
  <c r="U1948" i="1"/>
  <c r="R1948" i="1"/>
  <c r="Q1948" i="1"/>
  <c r="P1948" i="1"/>
  <c r="O1948" i="1"/>
  <c r="V1947" i="1"/>
  <c r="U1947" i="1"/>
  <c r="W1947" i="1" s="1"/>
  <c r="R1947" i="1"/>
  <c r="Q1947" i="1"/>
  <c r="P1947" i="1"/>
  <c r="O1947" i="1"/>
  <c r="V1946" i="1"/>
  <c r="W1946" i="1" s="1"/>
  <c r="U1946" i="1"/>
  <c r="R1946" i="1"/>
  <c r="Q1946" i="1"/>
  <c r="P1946" i="1"/>
  <c r="O1946" i="1"/>
  <c r="V1945" i="1"/>
  <c r="U1945" i="1"/>
  <c r="W1945" i="1" s="1"/>
  <c r="R1945" i="1"/>
  <c r="Q1945" i="1"/>
  <c r="P1945" i="1"/>
  <c r="O1945" i="1"/>
  <c r="V1944" i="1"/>
  <c r="U1944" i="1"/>
  <c r="W1944" i="1" s="1"/>
  <c r="R1944" i="1"/>
  <c r="Q1944" i="1"/>
  <c r="P1944" i="1"/>
  <c r="O1944" i="1"/>
  <c r="V1943" i="1"/>
  <c r="W1943" i="1" s="1"/>
  <c r="U1943" i="1"/>
  <c r="R1943" i="1"/>
  <c r="Q1943" i="1"/>
  <c r="P1943" i="1"/>
  <c r="O1943" i="1"/>
  <c r="V1942" i="1"/>
  <c r="U1942" i="1"/>
  <c r="R1942" i="1"/>
  <c r="Q1942" i="1"/>
  <c r="P1942" i="1"/>
  <c r="O1942" i="1"/>
  <c r="V1941" i="1"/>
  <c r="U1941" i="1"/>
  <c r="R1941" i="1"/>
  <c r="Q1941" i="1"/>
  <c r="P1941" i="1"/>
  <c r="O1941" i="1"/>
  <c r="V1940" i="1"/>
  <c r="U1940" i="1"/>
  <c r="W1940" i="1" s="1"/>
  <c r="R1940" i="1"/>
  <c r="Q1940" i="1"/>
  <c r="P1940" i="1"/>
  <c r="O1940" i="1"/>
  <c r="V1939" i="1"/>
  <c r="U1939" i="1"/>
  <c r="W1939" i="1" s="1"/>
  <c r="R1939" i="1"/>
  <c r="Q1939" i="1"/>
  <c r="P1939" i="1"/>
  <c r="O1939" i="1"/>
  <c r="V1938" i="1"/>
  <c r="U1938" i="1"/>
  <c r="R1938" i="1"/>
  <c r="Q1938" i="1"/>
  <c r="P1938" i="1"/>
  <c r="O1938" i="1"/>
  <c r="V1937" i="1"/>
  <c r="U1937" i="1"/>
  <c r="R1937" i="1"/>
  <c r="Q1937" i="1"/>
  <c r="P1937" i="1"/>
  <c r="O1937" i="1"/>
  <c r="V1936" i="1"/>
  <c r="U1936" i="1"/>
  <c r="W1936" i="1" s="1"/>
  <c r="R1936" i="1"/>
  <c r="Q1936" i="1"/>
  <c r="P1936" i="1"/>
  <c r="O1936" i="1"/>
  <c r="V1935" i="1"/>
  <c r="U1935" i="1"/>
  <c r="R1935" i="1"/>
  <c r="Q1935" i="1"/>
  <c r="P1935" i="1"/>
  <c r="O1935" i="1"/>
  <c r="V1934" i="1"/>
  <c r="U1934" i="1"/>
  <c r="W1934" i="1" s="1"/>
  <c r="R1934" i="1"/>
  <c r="Q1934" i="1"/>
  <c r="P1934" i="1"/>
  <c r="O1934" i="1"/>
  <c r="V1933" i="1"/>
  <c r="U1933" i="1"/>
  <c r="W1933" i="1" s="1"/>
  <c r="R1933" i="1"/>
  <c r="Q1933" i="1"/>
  <c r="P1933" i="1"/>
  <c r="O1933" i="1"/>
  <c r="V1932" i="1"/>
  <c r="U1932" i="1"/>
  <c r="R1932" i="1"/>
  <c r="Q1932" i="1"/>
  <c r="P1932" i="1"/>
  <c r="O1932" i="1"/>
  <c r="V1931" i="1"/>
  <c r="U1931" i="1"/>
  <c r="W1931" i="1" s="1"/>
  <c r="R1931" i="1"/>
  <c r="Q1931" i="1"/>
  <c r="P1931" i="1"/>
  <c r="O1931" i="1"/>
  <c r="V1930" i="1"/>
  <c r="U1930" i="1"/>
  <c r="R1930" i="1"/>
  <c r="Q1930" i="1"/>
  <c r="P1930" i="1"/>
  <c r="O1930" i="1"/>
  <c r="V1929" i="1"/>
  <c r="U1929" i="1"/>
  <c r="W1929" i="1" s="1"/>
  <c r="R1929" i="1"/>
  <c r="Q1929" i="1"/>
  <c r="P1929" i="1"/>
  <c r="O1929" i="1"/>
  <c r="V1928" i="1"/>
  <c r="U1928" i="1"/>
  <c r="R1928" i="1"/>
  <c r="Q1928" i="1"/>
  <c r="P1928" i="1"/>
  <c r="O1928" i="1"/>
  <c r="V1927" i="1"/>
  <c r="U1927" i="1"/>
  <c r="W1927" i="1" s="1"/>
  <c r="R1927" i="1"/>
  <c r="Q1927" i="1"/>
  <c r="P1927" i="1"/>
  <c r="O1927" i="1"/>
  <c r="V1926" i="1"/>
  <c r="W1926" i="1" s="1"/>
  <c r="U1926" i="1"/>
  <c r="R1926" i="1"/>
  <c r="Q1926" i="1"/>
  <c r="P1926" i="1"/>
  <c r="O1926" i="1"/>
  <c r="V1925" i="1"/>
  <c r="U1925" i="1"/>
  <c r="R1925" i="1"/>
  <c r="Q1925" i="1"/>
  <c r="P1925" i="1"/>
  <c r="O1925" i="1"/>
  <c r="V1924" i="1"/>
  <c r="U1924" i="1"/>
  <c r="R1924" i="1"/>
  <c r="Q1924" i="1"/>
  <c r="P1924" i="1"/>
  <c r="O1924" i="1"/>
  <c r="V1923" i="1"/>
  <c r="U1923" i="1"/>
  <c r="W1923" i="1" s="1"/>
  <c r="R1923" i="1"/>
  <c r="Q1923" i="1"/>
  <c r="P1923" i="1"/>
  <c r="O1923" i="1"/>
  <c r="V1922" i="1"/>
  <c r="W1922" i="1" s="1"/>
  <c r="U1922" i="1"/>
  <c r="R1922" i="1"/>
  <c r="Q1922" i="1"/>
  <c r="P1922" i="1"/>
  <c r="O1922" i="1"/>
  <c r="V1921" i="1"/>
  <c r="U1921" i="1"/>
  <c r="R1921" i="1"/>
  <c r="Q1921" i="1"/>
  <c r="P1921" i="1"/>
  <c r="O1921" i="1"/>
  <c r="V1920" i="1"/>
  <c r="U1920" i="1"/>
  <c r="W1920" i="1" s="1"/>
  <c r="R1920" i="1"/>
  <c r="Q1920" i="1"/>
  <c r="P1920" i="1"/>
  <c r="O1920" i="1"/>
  <c r="V1919" i="1"/>
  <c r="W1919" i="1" s="1"/>
  <c r="U1919" i="1"/>
  <c r="R1919" i="1"/>
  <c r="Q1919" i="1"/>
  <c r="P1919" i="1"/>
  <c r="O1919" i="1"/>
  <c r="V1918" i="1"/>
  <c r="U1918" i="1"/>
  <c r="W1918" i="1" s="1"/>
  <c r="R1918" i="1"/>
  <c r="Q1918" i="1"/>
  <c r="P1918" i="1"/>
  <c r="O1918" i="1"/>
  <c r="V1917" i="1"/>
  <c r="U1917" i="1"/>
  <c r="R1917" i="1"/>
  <c r="Q1917" i="1"/>
  <c r="P1917" i="1"/>
  <c r="O1917" i="1"/>
  <c r="V1916" i="1"/>
  <c r="U1916" i="1"/>
  <c r="R1916" i="1"/>
  <c r="Q1916" i="1"/>
  <c r="P1916" i="1"/>
  <c r="O1916" i="1"/>
  <c r="V1915" i="1"/>
  <c r="U1915" i="1"/>
  <c r="W1915" i="1" s="1"/>
  <c r="R1915" i="1"/>
  <c r="Q1915" i="1"/>
  <c r="P1915" i="1"/>
  <c r="O1915" i="1"/>
  <c r="V1914" i="1"/>
  <c r="U1914" i="1"/>
  <c r="R1914" i="1"/>
  <c r="Q1914" i="1"/>
  <c r="P1914" i="1"/>
  <c r="O1914" i="1"/>
  <c r="V1913" i="1"/>
  <c r="U1913" i="1"/>
  <c r="R1913" i="1"/>
  <c r="Q1913" i="1"/>
  <c r="P1913" i="1"/>
  <c r="O1913" i="1"/>
  <c r="V1912" i="1"/>
  <c r="U1912" i="1"/>
  <c r="R1912" i="1"/>
  <c r="Q1912" i="1"/>
  <c r="P1912" i="1"/>
  <c r="O1912" i="1"/>
  <c r="V1911" i="1"/>
  <c r="U1911" i="1"/>
  <c r="W1911" i="1" s="1"/>
  <c r="R1911" i="1"/>
  <c r="Q1911" i="1"/>
  <c r="P1911" i="1"/>
  <c r="O1911" i="1"/>
  <c r="W1910" i="1"/>
  <c r="V1910" i="1"/>
  <c r="U1910" i="1"/>
  <c r="R1910" i="1"/>
  <c r="Q1910" i="1"/>
  <c r="P1910" i="1"/>
  <c r="O1910" i="1"/>
  <c r="V1909" i="1"/>
  <c r="W1909" i="1" s="1"/>
  <c r="U1909" i="1"/>
  <c r="R1909" i="1"/>
  <c r="Q1909" i="1"/>
  <c r="P1909" i="1"/>
  <c r="O1909" i="1"/>
  <c r="V1908" i="1"/>
  <c r="U1908" i="1"/>
  <c r="W1908" i="1" s="1"/>
  <c r="R1908" i="1"/>
  <c r="Q1908" i="1"/>
  <c r="P1908" i="1"/>
  <c r="O1908" i="1"/>
  <c r="V1907" i="1"/>
  <c r="U1907" i="1"/>
  <c r="W1907" i="1" s="1"/>
  <c r="R1907" i="1"/>
  <c r="Q1907" i="1"/>
  <c r="P1907" i="1"/>
  <c r="O1907" i="1"/>
  <c r="V1906" i="1"/>
  <c r="U1906" i="1"/>
  <c r="R1906" i="1"/>
  <c r="Q1906" i="1"/>
  <c r="P1906" i="1"/>
  <c r="O1906" i="1"/>
  <c r="V1905" i="1"/>
  <c r="U1905" i="1"/>
  <c r="R1905" i="1"/>
  <c r="Q1905" i="1"/>
  <c r="P1905" i="1"/>
  <c r="O1905" i="1"/>
  <c r="V1904" i="1"/>
  <c r="U1904" i="1"/>
  <c r="W1904" i="1" s="1"/>
  <c r="R1904" i="1"/>
  <c r="Q1904" i="1"/>
  <c r="P1904" i="1"/>
  <c r="O1904" i="1"/>
  <c r="V1903" i="1"/>
  <c r="U1903" i="1"/>
  <c r="W1903" i="1" s="1"/>
  <c r="R1903" i="1"/>
  <c r="Q1903" i="1"/>
  <c r="P1903" i="1"/>
  <c r="O1903" i="1"/>
  <c r="W1902" i="1"/>
  <c r="V1902" i="1"/>
  <c r="U1902" i="1"/>
  <c r="R1902" i="1"/>
  <c r="Q1902" i="1"/>
  <c r="P1902" i="1"/>
  <c r="O1902" i="1"/>
  <c r="V1901" i="1"/>
  <c r="U1901" i="1"/>
  <c r="W1901" i="1" s="1"/>
  <c r="R1901" i="1"/>
  <c r="Q1901" i="1"/>
  <c r="P1901" i="1"/>
  <c r="O1901" i="1"/>
  <c r="V1900" i="1"/>
  <c r="U1900" i="1"/>
  <c r="R1900" i="1"/>
  <c r="Q1900" i="1"/>
  <c r="P1900" i="1"/>
  <c r="O1900" i="1"/>
  <c r="V1899" i="1"/>
  <c r="U1899" i="1"/>
  <c r="W1899" i="1" s="1"/>
  <c r="R1899" i="1"/>
  <c r="Q1899" i="1"/>
  <c r="P1899" i="1"/>
  <c r="O1899" i="1"/>
  <c r="V1898" i="1"/>
  <c r="U1898" i="1"/>
  <c r="R1898" i="1"/>
  <c r="Q1898" i="1"/>
  <c r="P1898" i="1"/>
  <c r="O1898" i="1"/>
  <c r="V1897" i="1"/>
  <c r="U1897" i="1"/>
  <c r="W1897" i="1" s="1"/>
  <c r="R1897" i="1"/>
  <c r="Q1897" i="1"/>
  <c r="P1897" i="1"/>
  <c r="O1897" i="1"/>
  <c r="V1896" i="1"/>
  <c r="U1896" i="1"/>
  <c r="R1896" i="1"/>
  <c r="Q1896" i="1"/>
  <c r="P1896" i="1"/>
  <c r="O1896" i="1"/>
  <c r="V1895" i="1"/>
  <c r="U1895" i="1"/>
  <c r="W1895" i="1" s="1"/>
  <c r="R1895" i="1"/>
  <c r="Q1895" i="1"/>
  <c r="P1895" i="1"/>
  <c r="O1895" i="1"/>
  <c r="V1894" i="1"/>
  <c r="W1894" i="1" s="1"/>
  <c r="U1894" i="1"/>
  <c r="R1894" i="1"/>
  <c r="Q1894" i="1"/>
  <c r="P1894" i="1"/>
  <c r="O1894" i="1"/>
  <c r="V1893" i="1"/>
  <c r="U1893" i="1"/>
  <c r="R1893" i="1"/>
  <c r="Q1893" i="1"/>
  <c r="P1893" i="1"/>
  <c r="O1893" i="1"/>
  <c r="V1892" i="1"/>
  <c r="U1892" i="1"/>
  <c r="W1892" i="1" s="1"/>
  <c r="R1892" i="1"/>
  <c r="Q1892" i="1"/>
  <c r="P1892" i="1"/>
  <c r="O1892" i="1"/>
  <c r="V1891" i="1"/>
  <c r="U1891" i="1"/>
  <c r="W1891" i="1" s="1"/>
  <c r="R1891" i="1"/>
  <c r="Q1891" i="1"/>
  <c r="P1891" i="1"/>
  <c r="O1891" i="1"/>
  <c r="W1890" i="1"/>
  <c r="V1890" i="1"/>
  <c r="U1890" i="1"/>
  <c r="R1890" i="1"/>
  <c r="Q1890" i="1"/>
  <c r="P1890" i="1"/>
  <c r="O1890" i="1"/>
  <c r="V1889" i="1"/>
  <c r="U1889" i="1"/>
  <c r="W1889" i="1" s="1"/>
  <c r="R1889" i="1"/>
  <c r="Q1889" i="1"/>
  <c r="P1889" i="1"/>
  <c r="O1889" i="1"/>
  <c r="V1888" i="1"/>
  <c r="U1888" i="1"/>
  <c r="W1888" i="1" s="1"/>
  <c r="R1888" i="1"/>
  <c r="Q1888" i="1"/>
  <c r="P1888" i="1"/>
  <c r="O1888" i="1"/>
  <c r="W1887" i="1"/>
  <c r="V1887" i="1"/>
  <c r="U1887" i="1"/>
  <c r="R1887" i="1"/>
  <c r="Q1887" i="1"/>
  <c r="P1887" i="1"/>
  <c r="O1887" i="1"/>
  <c r="V1886" i="1"/>
  <c r="U1886" i="1"/>
  <c r="R1886" i="1"/>
  <c r="Q1886" i="1"/>
  <c r="P1886" i="1"/>
  <c r="O1886" i="1"/>
  <c r="V1885" i="1"/>
  <c r="U1885" i="1"/>
  <c r="R1885" i="1"/>
  <c r="Q1885" i="1"/>
  <c r="P1885" i="1"/>
  <c r="O1885" i="1"/>
  <c r="V1884" i="1"/>
  <c r="U1884" i="1"/>
  <c r="R1884" i="1"/>
  <c r="Q1884" i="1"/>
  <c r="P1884" i="1"/>
  <c r="O1884" i="1"/>
  <c r="V1883" i="1"/>
  <c r="U1883" i="1"/>
  <c r="W1883" i="1" s="1"/>
  <c r="R1883" i="1"/>
  <c r="Q1883" i="1"/>
  <c r="P1883" i="1"/>
  <c r="O1883" i="1"/>
  <c r="V1882" i="1"/>
  <c r="W1882" i="1" s="1"/>
  <c r="U1882" i="1"/>
  <c r="R1882" i="1"/>
  <c r="Q1882" i="1"/>
  <c r="P1882" i="1"/>
  <c r="O1882" i="1"/>
  <c r="V1881" i="1"/>
  <c r="U1881" i="1"/>
  <c r="W1881" i="1" s="1"/>
  <c r="R1881" i="1"/>
  <c r="Q1881" i="1"/>
  <c r="P1881" i="1"/>
  <c r="O1881" i="1"/>
  <c r="V1880" i="1"/>
  <c r="U1880" i="1"/>
  <c r="W1880" i="1" s="1"/>
  <c r="R1880" i="1"/>
  <c r="Q1880" i="1"/>
  <c r="P1880" i="1"/>
  <c r="O1880" i="1"/>
  <c r="W1879" i="1"/>
  <c r="V1879" i="1"/>
  <c r="U1879" i="1"/>
  <c r="R1879" i="1"/>
  <c r="Q1879" i="1"/>
  <c r="P1879" i="1"/>
  <c r="O1879" i="1"/>
  <c r="V1878" i="1"/>
  <c r="U1878" i="1"/>
  <c r="R1878" i="1"/>
  <c r="Q1878" i="1"/>
  <c r="P1878" i="1"/>
  <c r="O1878" i="1"/>
  <c r="V1877" i="1"/>
  <c r="U1877" i="1"/>
  <c r="W1877" i="1" s="1"/>
  <c r="R1877" i="1"/>
  <c r="Q1877" i="1"/>
  <c r="P1877" i="1"/>
  <c r="O1877" i="1"/>
  <c r="V1876" i="1"/>
  <c r="U1876" i="1"/>
  <c r="R1876" i="1"/>
  <c r="Q1876" i="1"/>
  <c r="P1876" i="1"/>
  <c r="O1876" i="1"/>
  <c r="V1875" i="1"/>
  <c r="U1875" i="1"/>
  <c r="R1875" i="1"/>
  <c r="Q1875" i="1"/>
  <c r="P1875" i="1"/>
  <c r="O1875" i="1"/>
  <c r="V1874" i="1"/>
  <c r="U1874" i="1"/>
  <c r="R1874" i="1"/>
  <c r="Q1874" i="1"/>
  <c r="P1874" i="1"/>
  <c r="O1874" i="1"/>
  <c r="V1873" i="1"/>
  <c r="U1873" i="1"/>
  <c r="R1873" i="1"/>
  <c r="Q1873" i="1"/>
  <c r="P1873" i="1"/>
  <c r="O1873" i="1"/>
  <c r="V1872" i="1"/>
  <c r="U1872" i="1"/>
  <c r="W1872" i="1" s="1"/>
  <c r="R1872" i="1"/>
  <c r="Q1872" i="1"/>
  <c r="P1872" i="1"/>
  <c r="O1872" i="1"/>
  <c r="V1871" i="1"/>
  <c r="U1871" i="1"/>
  <c r="W1871" i="1" s="1"/>
  <c r="R1871" i="1"/>
  <c r="Q1871" i="1"/>
  <c r="P1871" i="1"/>
  <c r="O1871" i="1"/>
  <c r="V1870" i="1"/>
  <c r="W1870" i="1" s="1"/>
  <c r="U1870" i="1"/>
  <c r="R1870" i="1"/>
  <c r="Q1870" i="1"/>
  <c r="P1870" i="1"/>
  <c r="O1870" i="1"/>
  <c r="V1869" i="1"/>
  <c r="U1869" i="1"/>
  <c r="W1869" i="1" s="1"/>
  <c r="R1869" i="1"/>
  <c r="Q1869" i="1"/>
  <c r="P1869" i="1"/>
  <c r="O1869" i="1"/>
  <c r="V1868" i="1"/>
  <c r="U1868" i="1"/>
  <c r="R1868" i="1"/>
  <c r="Q1868" i="1"/>
  <c r="P1868" i="1"/>
  <c r="O1868" i="1"/>
  <c r="V1867" i="1"/>
  <c r="U1867" i="1"/>
  <c r="R1867" i="1"/>
  <c r="Q1867" i="1"/>
  <c r="P1867" i="1"/>
  <c r="O1867" i="1"/>
  <c r="W1866" i="1"/>
  <c r="V1866" i="1"/>
  <c r="U1866" i="1"/>
  <c r="R1866" i="1"/>
  <c r="Q1866" i="1"/>
  <c r="P1866" i="1"/>
  <c r="O1866" i="1"/>
  <c r="V1865" i="1"/>
  <c r="U1865" i="1"/>
  <c r="R1865" i="1"/>
  <c r="Q1865" i="1"/>
  <c r="P1865" i="1"/>
  <c r="O1865" i="1"/>
  <c r="V1864" i="1"/>
  <c r="U1864" i="1"/>
  <c r="R1864" i="1"/>
  <c r="Q1864" i="1"/>
  <c r="P1864" i="1"/>
  <c r="O1864" i="1"/>
  <c r="V1863" i="1"/>
  <c r="U1863" i="1"/>
  <c r="W1863" i="1" s="1"/>
  <c r="R1863" i="1"/>
  <c r="Q1863" i="1"/>
  <c r="P1863" i="1"/>
  <c r="O1863" i="1"/>
  <c r="V1862" i="1"/>
  <c r="W1862" i="1" s="1"/>
  <c r="U1862" i="1"/>
  <c r="R1862" i="1"/>
  <c r="Q1862" i="1"/>
  <c r="P1862" i="1"/>
  <c r="O1862" i="1"/>
  <c r="V1861" i="1"/>
  <c r="U1861" i="1"/>
  <c r="R1861" i="1"/>
  <c r="Q1861" i="1"/>
  <c r="P1861" i="1"/>
  <c r="O1861" i="1"/>
  <c r="V1860" i="1"/>
  <c r="U1860" i="1"/>
  <c r="W1860" i="1" s="1"/>
  <c r="R1860" i="1"/>
  <c r="Q1860" i="1"/>
  <c r="P1860" i="1"/>
  <c r="O1860" i="1"/>
  <c r="V1859" i="1"/>
  <c r="U1859" i="1"/>
  <c r="W1859" i="1" s="1"/>
  <c r="R1859" i="1"/>
  <c r="Q1859" i="1"/>
  <c r="P1859" i="1"/>
  <c r="O1859" i="1"/>
  <c r="W1858" i="1"/>
  <c r="V1858" i="1"/>
  <c r="U1858" i="1"/>
  <c r="R1858" i="1"/>
  <c r="Q1858" i="1"/>
  <c r="P1858" i="1"/>
  <c r="O1858" i="1"/>
  <c r="V1857" i="1"/>
  <c r="U1857" i="1"/>
  <c r="W1857" i="1" s="1"/>
  <c r="R1857" i="1"/>
  <c r="Q1857" i="1"/>
  <c r="P1857" i="1"/>
  <c r="O1857" i="1"/>
  <c r="V1856" i="1"/>
  <c r="U1856" i="1"/>
  <c r="W1856" i="1" s="1"/>
  <c r="R1856" i="1"/>
  <c r="Q1856" i="1"/>
  <c r="P1856" i="1"/>
  <c r="O1856" i="1"/>
  <c r="W1855" i="1"/>
  <c r="V1855" i="1"/>
  <c r="U1855" i="1"/>
  <c r="R1855" i="1"/>
  <c r="Q1855" i="1"/>
  <c r="P1855" i="1"/>
  <c r="O1855" i="1"/>
  <c r="V1854" i="1"/>
  <c r="U1854" i="1"/>
  <c r="R1854" i="1"/>
  <c r="Q1854" i="1"/>
  <c r="P1854" i="1"/>
  <c r="O1854" i="1"/>
  <c r="V1853" i="1"/>
  <c r="U1853" i="1"/>
  <c r="R1853" i="1"/>
  <c r="Q1853" i="1"/>
  <c r="P1853" i="1"/>
  <c r="O1853" i="1"/>
  <c r="V1852" i="1"/>
  <c r="U1852" i="1"/>
  <c r="R1852" i="1"/>
  <c r="Q1852" i="1"/>
  <c r="P1852" i="1"/>
  <c r="O1852" i="1"/>
  <c r="V1851" i="1"/>
  <c r="U1851" i="1"/>
  <c r="W1851" i="1" s="1"/>
  <c r="R1851" i="1"/>
  <c r="Q1851" i="1"/>
  <c r="P1851" i="1"/>
  <c r="O1851" i="1"/>
  <c r="V1850" i="1"/>
  <c r="W1850" i="1" s="1"/>
  <c r="U1850" i="1"/>
  <c r="R1850" i="1"/>
  <c r="Q1850" i="1"/>
  <c r="P1850" i="1"/>
  <c r="O1850" i="1"/>
  <c r="V1849" i="1"/>
  <c r="U1849" i="1"/>
  <c r="W1849" i="1" s="1"/>
  <c r="R1849" i="1"/>
  <c r="Q1849" i="1"/>
  <c r="P1849" i="1"/>
  <c r="O1849" i="1"/>
  <c r="V1848" i="1"/>
  <c r="U1848" i="1"/>
  <c r="W1848" i="1" s="1"/>
  <c r="R1848" i="1"/>
  <c r="Q1848" i="1"/>
  <c r="P1848" i="1"/>
  <c r="O1848" i="1"/>
  <c r="V1847" i="1"/>
  <c r="W1847" i="1" s="1"/>
  <c r="U1847" i="1"/>
  <c r="R1847" i="1"/>
  <c r="Q1847" i="1"/>
  <c r="P1847" i="1"/>
  <c r="O1847" i="1"/>
  <c r="V1846" i="1"/>
  <c r="U1846" i="1"/>
  <c r="R1846" i="1"/>
  <c r="Q1846" i="1"/>
  <c r="P1846" i="1"/>
  <c r="O1846" i="1"/>
  <c r="V1845" i="1"/>
  <c r="U1845" i="1"/>
  <c r="W1845" i="1" s="1"/>
  <c r="R1845" i="1"/>
  <c r="Q1845" i="1"/>
  <c r="P1845" i="1"/>
  <c r="O1845" i="1"/>
  <c r="V1844" i="1"/>
  <c r="U1844" i="1"/>
  <c r="R1844" i="1"/>
  <c r="Q1844" i="1"/>
  <c r="P1844" i="1"/>
  <c r="O1844" i="1"/>
  <c r="V1843" i="1"/>
  <c r="U1843" i="1"/>
  <c r="R1843" i="1"/>
  <c r="Q1843" i="1"/>
  <c r="P1843" i="1"/>
  <c r="O1843" i="1"/>
  <c r="V1842" i="1"/>
  <c r="U1842" i="1"/>
  <c r="R1842" i="1"/>
  <c r="Q1842" i="1"/>
  <c r="P1842" i="1"/>
  <c r="O1842" i="1"/>
  <c r="V1841" i="1"/>
  <c r="U1841" i="1"/>
  <c r="R1841" i="1"/>
  <c r="Q1841" i="1"/>
  <c r="P1841" i="1"/>
  <c r="O1841" i="1"/>
  <c r="V1840" i="1"/>
  <c r="U1840" i="1"/>
  <c r="W1840" i="1" s="1"/>
  <c r="R1840" i="1"/>
  <c r="Q1840" i="1"/>
  <c r="P1840" i="1"/>
  <c r="O1840" i="1"/>
  <c r="V1839" i="1"/>
  <c r="U1839" i="1"/>
  <c r="W1839" i="1" s="1"/>
  <c r="R1839" i="1"/>
  <c r="Q1839" i="1"/>
  <c r="P1839" i="1"/>
  <c r="O1839" i="1"/>
  <c r="V1838" i="1"/>
  <c r="W1838" i="1" s="1"/>
  <c r="U1838" i="1"/>
  <c r="R1838" i="1"/>
  <c r="Q1838" i="1"/>
  <c r="P1838" i="1"/>
  <c r="O1838" i="1"/>
  <c r="V1837" i="1"/>
  <c r="U1837" i="1"/>
  <c r="W1837" i="1" s="1"/>
  <c r="R1837" i="1"/>
  <c r="Q1837" i="1"/>
  <c r="P1837" i="1"/>
  <c r="O1837" i="1"/>
  <c r="V1836" i="1"/>
  <c r="U1836" i="1"/>
  <c r="R1836" i="1"/>
  <c r="Q1836" i="1"/>
  <c r="P1836" i="1"/>
  <c r="O1836" i="1"/>
  <c r="V1835" i="1"/>
  <c r="U1835" i="1"/>
  <c r="R1835" i="1"/>
  <c r="Q1835" i="1"/>
  <c r="P1835" i="1"/>
  <c r="O1835" i="1"/>
  <c r="W1834" i="1"/>
  <c r="V1834" i="1"/>
  <c r="U1834" i="1"/>
  <c r="R1834" i="1"/>
  <c r="Q1834" i="1"/>
  <c r="P1834" i="1"/>
  <c r="O1834" i="1"/>
  <c r="V1833" i="1"/>
  <c r="U1833" i="1"/>
  <c r="W1833" i="1" s="1"/>
  <c r="R1833" i="1"/>
  <c r="Q1833" i="1"/>
  <c r="P1833" i="1"/>
  <c r="O1833" i="1"/>
  <c r="V1832" i="1"/>
  <c r="U1832" i="1"/>
  <c r="R1832" i="1"/>
  <c r="Q1832" i="1"/>
  <c r="P1832" i="1"/>
  <c r="O1832" i="1"/>
  <c r="V1831" i="1"/>
  <c r="U1831" i="1"/>
  <c r="R1831" i="1"/>
  <c r="Q1831" i="1"/>
  <c r="P1831" i="1"/>
  <c r="O1831" i="1"/>
  <c r="V1830" i="1"/>
  <c r="W1830" i="1" s="1"/>
  <c r="U1830" i="1"/>
  <c r="R1830" i="1"/>
  <c r="Q1830" i="1"/>
  <c r="P1830" i="1"/>
  <c r="O1830" i="1"/>
  <c r="V1829" i="1"/>
  <c r="U1829" i="1"/>
  <c r="R1829" i="1"/>
  <c r="Q1829" i="1"/>
  <c r="P1829" i="1"/>
  <c r="O1829" i="1"/>
  <c r="V1828" i="1"/>
  <c r="U1828" i="1"/>
  <c r="W1828" i="1" s="1"/>
  <c r="R1828" i="1"/>
  <c r="Q1828" i="1"/>
  <c r="P1828" i="1"/>
  <c r="O1828" i="1"/>
  <c r="V1827" i="1"/>
  <c r="U1827" i="1"/>
  <c r="R1827" i="1"/>
  <c r="Q1827" i="1"/>
  <c r="P1827" i="1"/>
  <c r="O1827" i="1"/>
  <c r="V1826" i="1"/>
  <c r="U1826" i="1"/>
  <c r="W1826" i="1" s="1"/>
  <c r="R1826" i="1"/>
  <c r="Q1826" i="1"/>
  <c r="P1826" i="1"/>
  <c r="O1826" i="1"/>
  <c r="V1825" i="1"/>
  <c r="U1825" i="1"/>
  <c r="W1825" i="1" s="1"/>
  <c r="R1825" i="1"/>
  <c r="Q1825" i="1"/>
  <c r="P1825" i="1"/>
  <c r="O1825" i="1"/>
  <c r="V1824" i="1"/>
  <c r="U1824" i="1"/>
  <c r="W1824" i="1" s="1"/>
  <c r="R1824" i="1"/>
  <c r="Q1824" i="1"/>
  <c r="P1824" i="1"/>
  <c r="O1824" i="1"/>
  <c r="W1823" i="1"/>
  <c r="V1823" i="1"/>
  <c r="U1823" i="1"/>
  <c r="R1823" i="1"/>
  <c r="Q1823" i="1"/>
  <c r="P1823" i="1"/>
  <c r="O1823" i="1"/>
  <c r="V1822" i="1"/>
  <c r="W1822" i="1" s="1"/>
  <c r="U1822" i="1"/>
  <c r="R1822" i="1"/>
  <c r="Q1822" i="1"/>
  <c r="P1822" i="1"/>
  <c r="O1822" i="1"/>
  <c r="V1821" i="1"/>
  <c r="U1821" i="1"/>
  <c r="R1821" i="1"/>
  <c r="Q1821" i="1"/>
  <c r="P1821" i="1"/>
  <c r="O1821" i="1"/>
  <c r="V1820" i="1"/>
  <c r="U1820" i="1"/>
  <c r="R1820" i="1"/>
  <c r="Q1820" i="1"/>
  <c r="P1820" i="1"/>
  <c r="O1820" i="1"/>
  <c r="V1819" i="1"/>
  <c r="U1819" i="1"/>
  <c r="R1819" i="1"/>
  <c r="Q1819" i="1"/>
  <c r="P1819" i="1"/>
  <c r="O1819" i="1"/>
  <c r="W1818" i="1"/>
  <c r="V1818" i="1"/>
  <c r="U1818" i="1"/>
  <c r="R1818" i="1"/>
  <c r="Q1818" i="1"/>
  <c r="P1818" i="1"/>
  <c r="O1818" i="1"/>
  <c r="V1817" i="1"/>
  <c r="U1817" i="1"/>
  <c r="W1817" i="1" s="1"/>
  <c r="R1817" i="1"/>
  <c r="Q1817" i="1"/>
  <c r="P1817" i="1"/>
  <c r="O1817" i="1"/>
  <c r="V1816" i="1"/>
  <c r="U1816" i="1"/>
  <c r="W1816" i="1" s="1"/>
  <c r="R1816" i="1"/>
  <c r="Q1816" i="1"/>
  <c r="P1816" i="1"/>
  <c r="O1816" i="1"/>
  <c r="V1815" i="1"/>
  <c r="W1815" i="1" s="1"/>
  <c r="U1815" i="1"/>
  <c r="R1815" i="1"/>
  <c r="Q1815" i="1"/>
  <c r="P1815" i="1"/>
  <c r="O1815" i="1"/>
  <c r="V1814" i="1"/>
  <c r="W1814" i="1" s="1"/>
  <c r="U1814" i="1"/>
  <c r="R1814" i="1"/>
  <c r="Q1814" i="1"/>
  <c r="P1814" i="1"/>
  <c r="O1814" i="1"/>
  <c r="V1813" i="1"/>
  <c r="U1813" i="1"/>
  <c r="R1813" i="1"/>
  <c r="Q1813" i="1"/>
  <c r="P1813" i="1"/>
  <c r="O1813" i="1"/>
  <c r="V1812" i="1"/>
  <c r="U1812" i="1"/>
  <c r="R1812" i="1"/>
  <c r="Q1812" i="1"/>
  <c r="P1812" i="1"/>
  <c r="O1812" i="1"/>
  <c r="V1811" i="1"/>
  <c r="U1811" i="1"/>
  <c r="R1811" i="1"/>
  <c r="Q1811" i="1"/>
  <c r="P1811" i="1"/>
  <c r="O1811" i="1"/>
  <c r="V1810" i="1"/>
  <c r="U1810" i="1"/>
  <c r="W1810" i="1" s="1"/>
  <c r="R1810" i="1"/>
  <c r="Q1810" i="1"/>
  <c r="P1810" i="1"/>
  <c r="O1810" i="1"/>
  <c r="V1809" i="1"/>
  <c r="U1809" i="1"/>
  <c r="R1809" i="1"/>
  <c r="Q1809" i="1"/>
  <c r="P1809" i="1"/>
  <c r="O1809" i="1"/>
  <c r="V1808" i="1"/>
  <c r="U1808" i="1"/>
  <c r="W1808" i="1" s="1"/>
  <c r="R1808" i="1"/>
  <c r="Q1808" i="1"/>
  <c r="P1808" i="1"/>
  <c r="O1808" i="1"/>
  <c r="V1807" i="1"/>
  <c r="U1807" i="1"/>
  <c r="R1807" i="1"/>
  <c r="Q1807" i="1"/>
  <c r="P1807" i="1"/>
  <c r="O1807" i="1"/>
  <c r="V1806" i="1"/>
  <c r="W1806" i="1" s="1"/>
  <c r="U1806" i="1"/>
  <c r="R1806" i="1"/>
  <c r="Q1806" i="1"/>
  <c r="P1806" i="1"/>
  <c r="O1806" i="1"/>
  <c r="V1805" i="1"/>
  <c r="U1805" i="1"/>
  <c r="R1805" i="1"/>
  <c r="Q1805" i="1"/>
  <c r="P1805" i="1"/>
  <c r="O1805" i="1"/>
  <c r="V1804" i="1"/>
  <c r="U1804" i="1"/>
  <c r="R1804" i="1"/>
  <c r="Q1804" i="1"/>
  <c r="P1804" i="1"/>
  <c r="O1804" i="1"/>
  <c r="V1803" i="1"/>
  <c r="U1803" i="1"/>
  <c r="R1803" i="1"/>
  <c r="Q1803" i="1"/>
  <c r="P1803" i="1"/>
  <c r="O1803" i="1"/>
  <c r="V1802" i="1"/>
  <c r="U1802" i="1"/>
  <c r="W1802" i="1" s="1"/>
  <c r="R1802" i="1"/>
  <c r="Q1802" i="1"/>
  <c r="P1802" i="1"/>
  <c r="O1802" i="1"/>
  <c r="V1801" i="1"/>
  <c r="U1801" i="1"/>
  <c r="R1801" i="1"/>
  <c r="Q1801" i="1"/>
  <c r="P1801" i="1"/>
  <c r="O1801" i="1"/>
  <c r="V1800" i="1"/>
  <c r="U1800" i="1"/>
  <c r="R1800" i="1"/>
  <c r="Q1800" i="1"/>
  <c r="P1800" i="1"/>
  <c r="O1800" i="1"/>
  <c r="V1799" i="1"/>
  <c r="U1799" i="1"/>
  <c r="W1799" i="1" s="1"/>
  <c r="R1799" i="1"/>
  <c r="Q1799" i="1"/>
  <c r="P1799" i="1"/>
  <c r="O1799" i="1"/>
  <c r="V1798" i="1"/>
  <c r="W1798" i="1" s="1"/>
  <c r="U1798" i="1"/>
  <c r="R1798" i="1"/>
  <c r="Q1798" i="1"/>
  <c r="P1798" i="1"/>
  <c r="O1798" i="1"/>
  <c r="V1797" i="1"/>
  <c r="U1797" i="1"/>
  <c r="R1797" i="1"/>
  <c r="Q1797" i="1"/>
  <c r="P1797" i="1"/>
  <c r="O1797" i="1"/>
  <c r="V1796" i="1"/>
  <c r="U1796" i="1"/>
  <c r="R1796" i="1"/>
  <c r="Q1796" i="1"/>
  <c r="P1796" i="1"/>
  <c r="O1796" i="1"/>
  <c r="V1795" i="1"/>
  <c r="U1795" i="1"/>
  <c r="W1795" i="1" s="1"/>
  <c r="R1795" i="1"/>
  <c r="Q1795" i="1"/>
  <c r="P1795" i="1"/>
  <c r="O1795" i="1"/>
  <c r="W1794" i="1"/>
  <c r="V1794" i="1"/>
  <c r="U1794" i="1"/>
  <c r="R1794" i="1"/>
  <c r="Q1794" i="1"/>
  <c r="P1794" i="1"/>
  <c r="O1794" i="1"/>
  <c r="V1793" i="1"/>
  <c r="U1793" i="1"/>
  <c r="W1793" i="1" s="1"/>
  <c r="R1793" i="1"/>
  <c r="Q1793" i="1"/>
  <c r="P1793" i="1"/>
  <c r="O1793" i="1"/>
  <c r="V1792" i="1"/>
  <c r="U1792" i="1"/>
  <c r="R1792" i="1"/>
  <c r="Q1792" i="1"/>
  <c r="P1792" i="1"/>
  <c r="O1792" i="1"/>
  <c r="W1791" i="1"/>
  <c r="V1791" i="1"/>
  <c r="U1791" i="1"/>
  <c r="R1791" i="1"/>
  <c r="Q1791" i="1"/>
  <c r="P1791" i="1"/>
  <c r="O1791" i="1"/>
  <c r="V1790" i="1"/>
  <c r="U1790" i="1"/>
  <c r="R1790" i="1"/>
  <c r="Q1790" i="1"/>
  <c r="P1790" i="1"/>
  <c r="O1790" i="1"/>
  <c r="V1789" i="1"/>
  <c r="U1789" i="1"/>
  <c r="R1789" i="1"/>
  <c r="Q1789" i="1"/>
  <c r="P1789" i="1"/>
  <c r="O1789" i="1"/>
  <c r="V1788" i="1"/>
  <c r="U1788" i="1"/>
  <c r="R1788" i="1"/>
  <c r="Q1788" i="1"/>
  <c r="P1788" i="1"/>
  <c r="O1788" i="1"/>
  <c r="V1787" i="1"/>
  <c r="U1787" i="1"/>
  <c r="R1787" i="1"/>
  <c r="Q1787" i="1"/>
  <c r="P1787" i="1"/>
  <c r="O1787" i="1"/>
  <c r="V1786" i="1"/>
  <c r="U1786" i="1"/>
  <c r="W1786" i="1" s="1"/>
  <c r="R1786" i="1"/>
  <c r="Q1786" i="1"/>
  <c r="P1786" i="1"/>
  <c r="O1786" i="1"/>
  <c r="V1785" i="1"/>
  <c r="U1785" i="1"/>
  <c r="W1785" i="1" s="1"/>
  <c r="R1785" i="1"/>
  <c r="Q1785" i="1"/>
  <c r="P1785" i="1"/>
  <c r="O1785" i="1"/>
  <c r="V1784" i="1"/>
  <c r="U1784" i="1"/>
  <c r="W1784" i="1" s="1"/>
  <c r="R1784" i="1"/>
  <c r="Q1784" i="1"/>
  <c r="P1784" i="1"/>
  <c r="O1784" i="1"/>
  <c r="V1783" i="1"/>
  <c r="U1783" i="1"/>
  <c r="W1783" i="1" s="1"/>
  <c r="R1783" i="1"/>
  <c r="Q1783" i="1"/>
  <c r="P1783" i="1"/>
  <c r="O1783" i="1"/>
  <c r="V1782" i="1"/>
  <c r="W1782" i="1" s="1"/>
  <c r="U1782" i="1"/>
  <c r="R1782" i="1"/>
  <c r="Q1782" i="1"/>
  <c r="P1782" i="1"/>
  <c r="O1782" i="1"/>
  <c r="V1781" i="1"/>
  <c r="U1781" i="1"/>
  <c r="W1781" i="1" s="1"/>
  <c r="R1781" i="1"/>
  <c r="Q1781" i="1"/>
  <c r="P1781" i="1"/>
  <c r="O1781" i="1"/>
  <c r="V1780" i="1"/>
  <c r="U1780" i="1"/>
  <c r="R1780" i="1"/>
  <c r="Q1780" i="1"/>
  <c r="P1780" i="1"/>
  <c r="O1780" i="1"/>
  <c r="V1779" i="1"/>
  <c r="U1779" i="1"/>
  <c r="W1779" i="1" s="1"/>
  <c r="R1779" i="1"/>
  <c r="Q1779" i="1"/>
  <c r="P1779" i="1"/>
  <c r="O1779" i="1"/>
  <c r="W1778" i="1"/>
  <c r="V1778" i="1"/>
  <c r="U1778" i="1"/>
  <c r="R1778" i="1"/>
  <c r="Q1778" i="1"/>
  <c r="P1778" i="1"/>
  <c r="O1778" i="1"/>
  <c r="V1777" i="1"/>
  <c r="U1777" i="1"/>
  <c r="R1777" i="1"/>
  <c r="Q1777" i="1"/>
  <c r="P1777" i="1"/>
  <c r="O1777" i="1"/>
  <c r="V1776" i="1"/>
  <c r="U1776" i="1"/>
  <c r="W1776" i="1" s="1"/>
  <c r="R1776" i="1"/>
  <c r="Q1776" i="1"/>
  <c r="P1776" i="1"/>
  <c r="O1776" i="1"/>
  <c r="V1775" i="1"/>
  <c r="W1775" i="1" s="1"/>
  <c r="U1775" i="1"/>
  <c r="R1775" i="1"/>
  <c r="Q1775" i="1"/>
  <c r="P1775" i="1"/>
  <c r="O1775" i="1"/>
  <c r="V1774" i="1"/>
  <c r="U1774" i="1"/>
  <c r="R1774" i="1"/>
  <c r="Q1774" i="1"/>
  <c r="P1774" i="1"/>
  <c r="O1774" i="1"/>
  <c r="V1773" i="1"/>
  <c r="U1773" i="1"/>
  <c r="R1773" i="1"/>
  <c r="Q1773" i="1"/>
  <c r="P1773" i="1"/>
  <c r="O1773" i="1"/>
  <c r="V1772" i="1"/>
  <c r="U1772" i="1"/>
  <c r="R1772" i="1"/>
  <c r="Q1772" i="1"/>
  <c r="P1772" i="1"/>
  <c r="O1772" i="1"/>
  <c r="V1771" i="1"/>
  <c r="U1771" i="1"/>
  <c r="R1771" i="1"/>
  <c r="Q1771" i="1"/>
  <c r="P1771" i="1"/>
  <c r="O1771" i="1"/>
  <c r="V1770" i="1"/>
  <c r="U1770" i="1"/>
  <c r="W1770" i="1" s="1"/>
  <c r="R1770" i="1"/>
  <c r="Q1770" i="1"/>
  <c r="P1770" i="1"/>
  <c r="O1770" i="1"/>
  <c r="V1769" i="1"/>
  <c r="U1769" i="1"/>
  <c r="R1769" i="1"/>
  <c r="Q1769" i="1"/>
  <c r="P1769" i="1"/>
  <c r="O1769" i="1"/>
  <c r="V1768" i="1"/>
  <c r="U1768" i="1"/>
  <c r="R1768" i="1"/>
  <c r="Q1768" i="1"/>
  <c r="P1768" i="1"/>
  <c r="O1768" i="1"/>
  <c r="V1767" i="1"/>
  <c r="U1767" i="1"/>
  <c r="W1767" i="1" s="1"/>
  <c r="R1767" i="1"/>
  <c r="Q1767" i="1"/>
  <c r="P1767" i="1"/>
  <c r="O1767" i="1"/>
  <c r="V1766" i="1"/>
  <c r="W1766" i="1" s="1"/>
  <c r="U1766" i="1"/>
  <c r="R1766" i="1"/>
  <c r="Q1766" i="1"/>
  <c r="P1766" i="1"/>
  <c r="O1766" i="1"/>
  <c r="V1765" i="1"/>
  <c r="U1765" i="1"/>
  <c r="W1765" i="1" s="1"/>
  <c r="R1765" i="1"/>
  <c r="Q1765" i="1"/>
  <c r="P1765" i="1"/>
  <c r="O1765" i="1"/>
  <c r="V1764" i="1"/>
  <c r="U1764" i="1"/>
  <c r="R1764" i="1"/>
  <c r="Q1764" i="1"/>
  <c r="P1764" i="1"/>
  <c r="O1764" i="1"/>
  <c r="V1763" i="1"/>
  <c r="U1763" i="1"/>
  <c r="W1763" i="1" s="1"/>
  <c r="R1763" i="1"/>
  <c r="Q1763" i="1"/>
  <c r="P1763" i="1"/>
  <c r="O1763" i="1"/>
  <c r="W1762" i="1"/>
  <c r="V1762" i="1"/>
  <c r="U1762" i="1"/>
  <c r="R1762" i="1"/>
  <c r="Q1762" i="1"/>
  <c r="P1762" i="1"/>
  <c r="O1762" i="1"/>
  <c r="V1761" i="1"/>
  <c r="U1761" i="1"/>
  <c r="W1761" i="1" s="1"/>
  <c r="R1761" i="1"/>
  <c r="Q1761" i="1"/>
  <c r="P1761" i="1"/>
  <c r="O1761" i="1"/>
  <c r="V1760" i="1"/>
  <c r="U1760" i="1"/>
  <c r="R1760" i="1"/>
  <c r="Q1760" i="1"/>
  <c r="P1760" i="1"/>
  <c r="O1760" i="1"/>
  <c r="W1759" i="1"/>
  <c r="V1759" i="1"/>
  <c r="U1759" i="1"/>
  <c r="R1759" i="1"/>
  <c r="Q1759" i="1"/>
  <c r="P1759" i="1"/>
  <c r="O1759" i="1"/>
  <c r="V1758" i="1"/>
  <c r="U1758" i="1"/>
  <c r="R1758" i="1"/>
  <c r="Q1758" i="1"/>
  <c r="P1758" i="1"/>
  <c r="O1758" i="1"/>
  <c r="V1757" i="1"/>
  <c r="U1757" i="1"/>
  <c r="R1757" i="1"/>
  <c r="Q1757" i="1"/>
  <c r="P1757" i="1"/>
  <c r="O1757" i="1"/>
  <c r="V1756" i="1"/>
  <c r="U1756" i="1"/>
  <c r="R1756" i="1"/>
  <c r="Q1756" i="1"/>
  <c r="P1756" i="1"/>
  <c r="O1756" i="1"/>
  <c r="V1755" i="1"/>
  <c r="U1755" i="1"/>
  <c r="R1755" i="1"/>
  <c r="Q1755" i="1"/>
  <c r="P1755" i="1"/>
  <c r="O1755" i="1"/>
  <c r="V1754" i="1"/>
  <c r="U1754" i="1"/>
  <c r="W1754" i="1" s="1"/>
  <c r="R1754" i="1"/>
  <c r="Q1754" i="1"/>
  <c r="P1754" i="1"/>
  <c r="O1754" i="1"/>
  <c r="V1753" i="1"/>
  <c r="U1753" i="1"/>
  <c r="W1753" i="1" s="1"/>
  <c r="R1753" i="1"/>
  <c r="Q1753" i="1"/>
  <c r="P1753" i="1"/>
  <c r="O1753" i="1"/>
  <c r="V1752" i="1"/>
  <c r="U1752" i="1"/>
  <c r="W1752" i="1" s="1"/>
  <c r="R1752" i="1"/>
  <c r="Q1752" i="1"/>
  <c r="P1752" i="1"/>
  <c r="O1752" i="1"/>
  <c r="V1751" i="1"/>
  <c r="U1751" i="1"/>
  <c r="W1751" i="1" s="1"/>
  <c r="R1751" i="1"/>
  <c r="Q1751" i="1"/>
  <c r="P1751" i="1"/>
  <c r="O1751" i="1"/>
  <c r="V1750" i="1"/>
  <c r="W1750" i="1" s="1"/>
  <c r="U1750" i="1"/>
  <c r="R1750" i="1"/>
  <c r="Q1750" i="1"/>
  <c r="P1750" i="1"/>
  <c r="O1750" i="1"/>
  <c r="V1749" i="1"/>
  <c r="U1749" i="1"/>
  <c r="W1749" i="1" s="1"/>
  <c r="R1749" i="1"/>
  <c r="Q1749" i="1"/>
  <c r="P1749" i="1"/>
  <c r="O1749" i="1"/>
  <c r="V1748" i="1"/>
  <c r="U1748" i="1"/>
  <c r="R1748" i="1"/>
  <c r="Q1748" i="1"/>
  <c r="P1748" i="1"/>
  <c r="O1748" i="1"/>
  <c r="V1747" i="1"/>
  <c r="U1747" i="1"/>
  <c r="W1747" i="1" s="1"/>
  <c r="R1747" i="1"/>
  <c r="Q1747" i="1"/>
  <c r="P1747" i="1"/>
  <c r="O1747" i="1"/>
  <c r="W1746" i="1"/>
  <c r="V1746" i="1"/>
  <c r="U1746" i="1"/>
  <c r="R1746" i="1"/>
  <c r="Q1746" i="1"/>
  <c r="P1746" i="1"/>
  <c r="O1746" i="1"/>
  <c r="V1745" i="1"/>
  <c r="U1745" i="1"/>
  <c r="R1745" i="1"/>
  <c r="Q1745" i="1"/>
  <c r="P1745" i="1"/>
  <c r="O1745" i="1"/>
  <c r="V1744" i="1"/>
  <c r="U1744" i="1"/>
  <c r="W1744" i="1" s="1"/>
  <c r="R1744" i="1"/>
  <c r="Q1744" i="1"/>
  <c r="P1744" i="1"/>
  <c r="O1744" i="1"/>
  <c r="V1743" i="1"/>
  <c r="W1743" i="1" s="1"/>
  <c r="U1743" i="1"/>
  <c r="R1743" i="1"/>
  <c r="Q1743" i="1"/>
  <c r="P1743" i="1"/>
  <c r="O1743" i="1"/>
  <c r="V1742" i="1"/>
  <c r="U1742" i="1"/>
  <c r="R1742" i="1"/>
  <c r="Q1742" i="1"/>
  <c r="P1742" i="1"/>
  <c r="O1742" i="1"/>
  <c r="V1741" i="1"/>
  <c r="U1741" i="1"/>
  <c r="R1741" i="1"/>
  <c r="Q1741" i="1"/>
  <c r="P1741" i="1"/>
  <c r="O1741" i="1"/>
  <c r="V1740" i="1"/>
  <c r="U1740" i="1"/>
  <c r="R1740" i="1"/>
  <c r="Q1740" i="1"/>
  <c r="P1740" i="1"/>
  <c r="O1740" i="1"/>
  <c r="V1739" i="1"/>
  <c r="U1739" i="1"/>
  <c r="R1739" i="1"/>
  <c r="Q1739" i="1"/>
  <c r="P1739" i="1"/>
  <c r="O1739" i="1"/>
  <c r="V1738" i="1"/>
  <c r="U1738" i="1"/>
  <c r="W1738" i="1" s="1"/>
  <c r="R1738" i="1"/>
  <c r="Q1738" i="1"/>
  <c r="P1738" i="1"/>
  <c r="O1738" i="1"/>
  <c r="V1737" i="1"/>
  <c r="U1737" i="1"/>
  <c r="R1737" i="1"/>
  <c r="Q1737" i="1"/>
  <c r="P1737" i="1"/>
  <c r="O1737" i="1"/>
  <c r="V1736" i="1"/>
  <c r="U1736" i="1"/>
  <c r="R1736" i="1"/>
  <c r="Q1736" i="1"/>
  <c r="P1736" i="1"/>
  <c r="O1736" i="1"/>
  <c r="V1735" i="1"/>
  <c r="U1735" i="1"/>
  <c r="W1735" i="1" s="1"/>
  <c r="R1735" i="1"/>
  <c r="Q1735" i="1"/>
  <c r="P1735" i="1"/>
  <c r="O1735" i="1"/>
  <c r="V1734" i="1"/>
  <c r="W1734" i="1" s="1"/>
  <c r="U1734" i="1"/>
  <c r="R1734" i="1"/>
  <c r="Q1734" i="1"/>
  <c r="P1734" i="1"/>
  <c r="O1734" i="1"/>
  <c r="V1733" i="1"/>
  <c r="U1733" i="1"/>
  <c r="W1733" i="1" s="1"/>
  <c r="R1733" i="1"/>
  <c r="Q1733" i="1"/>
  <c r="P1733" i="1"/>
  <c r="O1733" i="1"/>
  <c r="V1732" i="1"/>
  <c r="U1732" i="1"/>
  <c r="R1732" i="1"/>
  <c r="Q1732" i="1"/>
  <c r="P1732" i="1"/>
  <c r="O1732" i="1"/>
  <c r="V1731" i="1"/>
  <c r="U1731" i="1"/>
  <c r="W1731" i="1" s="1"/>
  <c r="R1731" i="1"/>
  <c r="Q1731" i="1"/>
  <c r="P1731" i="1"/>
  <c r="O1731" i="1"/>
  <c r="W1730" i="1"/>
  <c r="V1730" i="1"/>
  <c r="U1730" i="1"/>
  <c r="R1730" i="1"/>
  <c r="Q1730" i="1"/>
  <c r="P1730" i="1"/>
  <c r="O1730" i="1"/>
  <c r="V1729" i="1"/>
  <c r="U1729" i="1"/>
  <c r="R1729" i="1"/>
  <c r="Q1729" i="1"/>
  <c r="P1729" i="1"/>
  <c r="O1729" i="1"/>
  <c r="V1728" i="1"/>
  <c r="U1728" i="1"/>
  <c r="R1728" i="1"/>
  <c r="Q1728" i="1"/>
  <c r="P1728" i="1"/>
  <c r="O1728" i="1"/>
  <c r="W1727" i="1"/>
  <c r="V1727" i="1"/>
  <c r="U1727" i="1"/>
  <c r="R1727" i="1"/>
  <c r="Q1727" i="1"/>
  <c r="P1727" i="1"/>
  <c r="O1727" i="1"/>
  <c r="V1726" i="1"/>
  <c r="U1726" i="1"/>
  <c r="R1726" i="1"/>
  <c r="Q1726" i="1"/>
  <c r="P1726" i="1"/>
  <c r="O1726" i="1"/>
  <c r="V1725" i="1"/>
  <c r="U1725" i="1"/>
  <c r="W1725" i="1" s="1"/>
  <c r="R1725" i="1"/>
  <c r="Q1725" i="1"/>
  <c r="P1725" i="1"/>
  <c r="O1725" i="1"/>
  <c r="V1724" i="1"/>
  <c r="U1724" i="1"/>
  <c r="R1724" i="1"/>
  <c r="Q1724" i="1"/>
  <c r="P1724" i="1"/>
  <c r="O1724" i="1"/>
  <c r="V1723" i="1"/>
  <c r="U1723" i="1"/>
  <c r="W1723" i="1" s="1"/>
  <c r="R1723" i="1"/>
  <c r="Q1723" i="1"/>
  <c r="P1723" i="1"/>
  <c r="O1723" i="1"/>
  <c r="V1722" i="1"/>
  <c r="W1722" i="1" s="1"/>
  <c r="U1722" i="1"/>
  <c r="R1722" i="1"/>
  <c r="Q1722" i="1"/>
  <c r="P1722" i="1"/>
  <c r="O1722" i="1"/>
  <c r="V1721" i="1"/>
  <c r="U1721" i="1"/>
  <c r="R1721" i="1"/>
  <c r="Q1721" i="1"/>
  <c r="P1721" i="1"/>
  <c r="O1721" i="1"/>
  <c r="V1720" i="1"/>
  <c r="U1720" i="1"/>
  <c r="R1720" i="1"/>
  <c r="Q1720" i="1"/>
  <c r="P1720" i="1"/>
  <c r="O1720" i="1"/>
  <c r="V1719" i="1"/>
  <c r="U1719" i="1"/>
  <c r="W1719" i="1" s="1"/>
  <c r="R1719" i="1"/>
  <c r="Q1719" i="1"/>
  <c r="P1719" i="1"/>
  <c r="O1719" i="1"/>
  <c r="V1718" i="1"/>
  <c r="U1718" i="1"/>
  <c r="W1718" i="1" s="1"/>
  <c r="R1718" i="1"/>
  <c r="Q1718" i="1"/>
  <c r="P1718" i="1"/>
  <c r="O1718" i="1"/>
  <c r="W1717" i="1"/>
  <c r="V1717" i="1"/>
  <c r="U1717" i="1"/>
  <c r="R1717" i="1"/>
  <c r="Q1717" i="1"/>
  <c r="P1717" i="1"/>
  <c r="O1717" i="1"/>
  <c r="V1716" i="1"/>
  <c r="U1716" i="1"/>
  <c r="R1716" i="1"/>
  <c r="Q1716" i="1"/>
  <c r="P1716" i="1"/>
  <c r="O1716" i="1"/>
  <c r="V1715" i="1"/>
  <c r="U1715" i="1"/>
  <c r="W1715" i="1" s="1"/>
  <c r="R1715" i="1"/>
  <c r="Q1715" i="1"/>
  <c r="P1715" i="1"/>
  <c r="O1715" i="1"/>
  <c r="W1714" i="1"/>
  <c r="V1714" i="1"/>
  <c r="U1714" i="1"/>
  <c r="R1714" i="1"/>
  <c r="Q1714" i="1"/>
  <c r="P1714" i="1"/>
  <c r="O1714" i="1"/>
  <c r="V1713" i="1"/>
  <c r="U1713" i="1"/>
  <c r="W1713" i="1" s="1"/>
  <c r="R1713" i="1"/>
  <c r="Q1713" i="1"/>
  <c r="P1713" i="1"/>
  <c r="O1713" i="1"/>
  <c r="V1712" i="1"/>
  <c r="U1712" i="1"/>
  <c r="R1712" i="1"/>
  <c r="Q1712" i="1"/>
  <c r="P1712" i="1"/>
  <c r="O1712" i="1"/>
  <c r="W1711" i="1"/>
  <c r="V1711" i="1"/>
  <c r="U1711" i="1"/>
  <c r="R1711" i="1"/>
  <c r="Q1711" i="1"/>
  <c r="P1711" i="1"/>
  <c r="O1711" i="1"/>
  <c r="V1710" i="1"/>
  <c r="U1710" i="1"/>
  <c r="W1710" i="1" s="1"/>
  <c r="R1710" i="1"/>
  <c r="Q1710" i="1"/>
  <c r="P1710" i="1"/>
  <c r="O1710" i="1"/>
  <c r="V1709" i="1"/>
  <c r="U1709" i="1"/>
  <c r="W1709" i="1" s="1"/>
  <c r="R1709" i="1"/>
  <c r="Q1709" i="1"/>
  <c r="P1709" i="1"/>
  <c r="O1709" i="1"/>
  <c r="V1708" i="1"/>
  <c r="U1708" i="1"/>
  <c r="R1708" i="1"/>
  <c r="Q1708" i="1"/>
  <c r="P1708" i="1"/>
  <c r="O1708" i="1"/>
  <c r="V1707" i="1"/>
  <c r="U1707" i="1"/>
  <c r="R1707" i="1"/>
  <c r="Q1707" i="1"/>
  <c r="P1707" i="1"/>
  <c r="O1707" i="1"/>
  <c r="W1706" i="1"/>
  <c r="V1706" i="1"/>
  <c r="U1706" i="1"/>
  <c r="R1706" i="1"/>
  <c r="Q1706" i="1"/>
  <c r="P1706" i="1"/>
  <c r="O1706" i="1"/>
  <c r="V1705" i="1"/>
  <c r="U1705" i="1"/>
  <c r="R1705" i="1"/>
  <c r="Q1705" i="1"/>
  <c r="P1705" i="1"/>
  <c r="O1705" i="1"/>
  <c r="V1704" i="1"/>
  <c r="U1704" i="1"/>
  <c r="R1704" i="1"/>
  <c r="Q1704" i="1"/>
  <c r="P1704" i="1"/>
  <c r="O1704" i="1"/>
  <c r="V1703" i="1"/>
  <c r="U1703" i="1"/>
  <c r="W1703" i="1" s="1"/>
  <c r="R1703" i="1"/>
  <c r="Q1703" i="1"/>
  <c r="P1703" i="1"/>
  <c r="O1703" i="1"/>
  <c r="V1702" i="1"/>
  <c r="W1702" i="1" s="1"/>
  <c r="U1702" i="1"/>
  <c r="R1702" i="1"/>
  <c r="Q1702" i="1"/>
  <c r="P1702" i="1"/>
  <c r="O1702" i="1"/>
  <c r="V1701" i="1"/>
  <c r="U1701" i="1"/>
  <c r="R1701" i="1"/>
  <c r="Q1701" i="1"/>
  <c r="P1701" i="1"/>
  <c r="O1701" i="1"/>
  <c r="V1700" i="1"/>
  <c r="U1700" i="1"/>
  <c r="R1700" i="1"/>
  <c r="Q1700" i="1"/>
  <c r="P1700" i="1"/>
  <c r="O1700" i="1"/>
  <c r="V1699" i="1"/>
  <c r="U1699" i="1"/>
  <c r="W1699" i="1" s="1"/>
  <c r="R1699" i="1"/>
  <c r="Q1699" i="1"/>
  <c r="P1699" i="1"/>
  <c r="O1699" i="1"/>
  <c r="V1698" i="1"/>
  <c r="U1698" i="1"/>
  <c r="W1698" i="1" s="1"/>
  <c r="R1698" i="1"/>
  <c r="Q1698" i="1"/>
  <c r="P1698" i="1"/>
  <c r="O1698" i="1"/>
  <c r="V1697" i="1"/>
  <c r="U1697" i="1"/>
  <c r="R1697" i="1"/>
  <c r="Q1697" i="1"/>
  <c r="P1697" i="1"/>
  <c r="O1697" i="1"/>
  <c r="V1696" i="1"/>
  <c r="U1696" i="1"/>
  <c r="R1696" i="1"/>
  <c r="Q1696" i="1"/>
  <c r="P1696" i="1"/>
  <c r="O1696" i="1"/>
  <c r="V1695" i="1"/>
  <c r="U1695" i="1"/>
  <c r="R1695" i="1"/>
  <c r="Q1695" i="1"/>
  <c r="P1695" i="1"/>
  <c r="O1695" i="1"/>
  <c r="V1694" i="1"/>
  <c r="U1694" i="1"/>
  <c r="W1694" i="1" s="1"/>
  <c r="R1694" i="1"/>
  <c r="Q1694" i="1"/>
  <c r="P1694" i="1"/>
  <c r="O1694" i="1"/>
  <c r="V1693" i="1"/>
  <c r="U1693" i="1"/>
  <c r="W1693" i="1" s="1"/>
  <c r="R1693" i="1"/>
  <c r="Q1693" i="1"/>
  <c r="P1693" i="1"/>
  <c r="O1693" i="1"/>
  <c r="V1692" i="1"/>
  <c r="U1692" i="1"/>
  <c r="R1692" i="1"/>
  <c r="Q1692" i="1"/>
  <c r="P1692" i="1"/>
  <c r="O1692" i="1"/>
  <c r="V1691" i="1"/>
  <c r="U1691" i="1"/>
  <c r="W1691" i="1" s="1"/>
  <c r="R1691" i="1"/>
  <c r="Q1691" i="1"/>
  <c r="P1691" i="1"/>
  <c r="O1691" i="1"/>
  <c r="V1690" i="1"/>
  <c r="W1690" i="1" s="1"/>
  <c r="U1690" i="1"/>
  <c r="R1690" i="1"/>
  <c r="Q1690" i="1"/>
  <c r="P1690" i="1"/>
  <c r="O1690" i="1"/>
  <c r="V1689" i="1"/>
  <c r="U1689" i="1"/>
  <c r="W1689" i="1" s="1"/>
  <c r="R1689" i="1"/>
  <c r="Q1689" i="1"/>
  <c r="P1689" i="1"/>
  <c r="O1689" i="1"/>
  <c r="V1688" i="1"/>
  <c r="U1688" i="1"/>
  <c r="R1688" i="1"/>
  <c r="Q1688" i="1"/>
  <c r="P1688" i="1"/>
  <c r="O1688" i="1"/>
  <c r="V1687" i="1"/>
  <c r="U1687" i="1"/>
  <c r="R1687" i="1"/>
  <c r="Q1687" i="1"/>
  <c r="P1687" i="1"/>
  <c r="O1687" i="1"/>
  <c r="V1686" i="1"/>
  <c r="U1686" i="1"/>
  <c r="W1686" i="1" s="1"/>
  <c r="R1686" i="1"/>
  <c r="Q1686" i="1"/>
  <c r="P1686" i="1"/>
  <c r="O1686" i="1"/>
  <c r="W1685" i="1"/>
  <c r="V1685" i="1"/>
  <c r="U1685" i="1"/>
  <c r="R1685" i="1"/>
  <c r="Q1685" i="1"/>
  <c r="P1685" i="1"/>
  <c r="O1685" i="1"/>
  <c r="V1684" i="1"/>
  <c r="U1684" i="1"/>
  <c r="R1684" i="1"/>
  <c r="Q1684" i="1"/>
  <c r="P1684" i="1"/>
  <c r="O1684" i="1"/>
  <c r="V1683" i="1"/>
  <c r="U1683" i="1"/>
  <c r="R1683" i="1"/>
  <c r="Q1683" i="1"/>
  <c r="P1683" i="1"/>
  <c r="O1683" i="1"/>
  <c r="V1682" i="1"/>
  <c r="W1682" i="1" s="1"/>
  <c r="U1682" i="1"/>
  <c r="R1682" i="1"/>
  <c r="Q1682" i="1"/>
  <c r="P1682" i="1"/>
  <c r="O1682" i="1"/>
  <c r="V1681" i="1"/>
  <c r="U1681" i="1"/>
  <c r="W1681" i="1" s="1"/>
  <c r="R1681" i="1"/>
  <c r="Q1681" i="1"/>
  <c r="P1681" i="1"/>
  <c r="O1681" i="1"/>
  <c r="V1680" i="1"/>
  <c r="U1680" i="1"/>
  <c r="R1680" i="1"/>
  <c r="Q1680" i="1"/>
  <c r="P1680" i="1"/>
  <c r="O1680" i="1"/>
  <c r="V1679" i="1"/>
  <c r="U1679" i="1"/>
  <c r="W1679" i="1" s="1"/>
  <c r="R1679" i="1"/>
  <c r="Q1679" i="1"/>
  <c r="P1679" i="1"/>
  <c r="O1679" i="1"/>
  <c r="W1678" i="1"/>
  <c r="V1678" i="1"/>
  <c r="U1678" i="1"/>
  <c r="R1678" i="1"/>
  <c r="Q1678" i="1"/>
  <c r="P1678" i="1"/>
  <c r="O1678" i="1"/>
  <c r="W1677" i="1"/>
  <c r="V1677" i="1"/>
  <c r="U1677" i="1"/>
  <c r="R1677" i="1"/>
  <c r="Q1677" i="1"/>
  <c r="P1677" i="1"/>
  <c r="O1677" i="1"/>
  <c r="V1676" i="1"/>
  <c r="U1676" i="1"/>
  <c r="W1676" i="1" s="1"/>
  <c r="R1676" i="1"/>
  <c r="Q1676" i="1"/>
  <c r="P1676" i="1"/>
  <c r="O1676" i="1"/>
  <c r="V1675" i="1"/>
  <c r="U1675" i="1"/>
  <c r="R1675" i="1"/>
  <c r="Q1675" i="1"/>
  <c r="P1675" i="1"/>
  <c r="O1675" i="1"/>
  <c r="V1674" i="1"/>
  <c r="U1674" i="1"/>
  <c r="R1674" i="1"/>
  <c r="Q1674" i="1"/>
  <c r="P1674" i="1"/>
  <c r="O1674" i="1"/>
  <c r="W1673" i="1"/>
  <c r="V1673" i="1"/>
  <c r="U1673" i="1"/>
  <c r="R1673" i="1"/>
  <c r="Q1673" i="1"/>
  <c r="P1673" i="1"/>
  <c r="O1673" i="1"/>
  <c r="V1672" i="1"/>
  <c r="U1672" i="1"/>
  <c r="R1672" i="1"/>
  <c r="Q1672" i="1"/>
  <c r="P1672" i="1"/>
  <c r="O1672" i="1"/>
  <c r="V1671" i="1"/>
  <c r="U1671" i="1"/>
  <c r="W1671" i="1" s="1"/>
  <c r="R1671" i="1"/>
  <c r="Q1671" i="1"/>
  <c r="P1671" i="1"/>
  <c r="O1671" i="1"/>
  <c r="V1670" i="1"/>
  <c r="W1670" i="1" s="1"/>
  <c r="U1670" i="1"/>
  <c r="R1670" i="1"/>
  <c r="Q1670" i="1"/>
  <c r="P1670" i="1"/>
  <c r="O1670" i="1"/>
  <c r="V1669" i="1"/>
  <c r="U1669" i="1"/>
  <c r="W1669" i="1" s="1"/>
  <c r="R1669" i="1"/>
  <c r="Q1669" i="1"/>
  <c r="P1669" i="1"/>
  <c r="O1669" i="1"/>
  <c r="V1668" i="1"/>
  <c r="U1668" i="1"/>
  <c r="R1668" i="1"/>
  <c r="Q1668" i="1"/>
  <c r="P1668" i="1"/>
  <c r="O1668" i="1"/>
  <c r="V1667" i="1"/>
  <c r="U1667" i="1"/>
  <c r="R1667" i="1"/>
  <c r="Q1667" i="1"/>
  <c r="P1667" i="1"/>
  <c r="O1667" i="1"/>
  <c r="V1666" i="1"/>
  <c r="U1666" i="1"/>
  <c r="R1666" i="1"/>
  <c r="Q1666" i="1"/>
  <c r="P1666" i="1"/>
  <c r="O1666" i="1"/>
  <c r="V1665" i="1"/>
  <c r="W1665" i="1" s="1"/>
  <c r="U1665" i="1"/>
  <c r="R1665" i="1"/>
  <c r="Q1665" i="1"/>
  <c r="P1665" i="1"/>
  <c r="O1665" i="1"/>
  <c r="V1664" i="1"/>
  <c r="U1664" i="1"/>
  <c r="W1664" i="1" s="1"/>
  <c r="R1664" i="1"/>
  <c r="Q1664" i="1"/>
  <c r="P1664" i="1"/>
  <c r="O1664" i="1"/>
  <c r="V1663" i="1"/>
  <c r="U1663" i="1"/>
  <c r="R1663" i="1"/>
  <c r="Q1663" i="1"/>
  <c r="P1663" i="1"/>
  <c r="O1663" i="1"/>
  <c r="V1662" i="1"/>
  <c r="U1662" i="1"/>
  <c r="R1662" i="1"/>
  <c r="Q1662" i="1"/>
  <c r="P1662" i="1"/>
  <c r="O1662" i="1"/>
  <c r="V1661" i="1"/>
  <c r="U1661" i="1"/>
  <c r="W1661" i="1" s="1"/>
  <c r="R1661" i="1"/>
  <c r="Q1661" i="1"/>
  <c r="P1661" i="1"/>
  <c r="O1661" i="1"/>
  <c r="V1660" i="1"/>
  <c r="U1660" i="1"/>
  <c r="R1660" i="1"/>
  <c r="Q1660" i="1"/>
  <c r="P1660" i="1"/>
  <c r="O1660" i="1"/>
  <c r="V1659" i="1"/>
  <c r="U1659" i="1"/>
  <c r="W1659" i="1" s="1"/>
  <c r="R1659" i="1"/>
  <c r="Q1659" i="1"/>
  <c r="P1659" i="1"/>
  <c r="O1659" i="1"/>
  <c r="V1658" i="1"/>
  <c r="W1658" i="1" s="1"/>
  <c r="U1658" i="1"/>
  <c r="R1658" i="1"/>
  <c r="Q1658" i="1"/>
  <c r="P1658" i="1"/>
  <c r="O1658" i="1"/>
  <c r="V1657" i="1"/>
  <c r="U1657" i="1"/>
  <c r="R1657" i="1"/>
  <c r="Q1657" i="1"/>
  <c r="P1657" i="1"/>
  <c r="O1657" i="1"/>
  <c r="V1656" i="1"/>
  <c r="U1656" i="1"/>
  <c r="W1656" i="1" s="1"/>
  <c r="R1656" i="1"/>
  <c r="Q1656" i="1"/>
  <c r="P1656" i="1"/>
  <c r="O1656" i="1"/>
  <c r="V1655" i="1"/>
  <c r="U1655" i="1"/>
  <c r="W1655" i="1" s="1"/>
  <c r="R1655" i="1"/>
  <c r="Q1655" i="1"/>
  <c r="P1655" i="1"/>
  <c r="O1655" i="1"/>
  <c r="V1654" i="1"/>
  <c r="U1654" i="1"/>
  <c r="W1654" i="1" s="1"/>
  <c r="R1654" i="1"/>
  <c r="Q1654" i="1"/>
  <c r="P1654" i="1"/>
  <c r="O1654" i="1"/>
  <c r="W1653" i="1"/>
  <c r="V1653" i="1"/>
  <c r="U1653" i="1"/>
  <c r="R1653" i="1"/>
  <c r="Q1653" i="1"/>
  <c r="P1653" i="1"/>
  <c r="O1653" i="1"/>
  <c r="V1652" i="1"/>
  <c r="U1652" i="1"/>
  <c r="R1652" i="1"/>
  <c r="Q1652" i="1"/>
  <c r="P1652" i="1"/>
  <c r="O1652" i="1"/>
  <c r="V1651" i="1"/>
  <c r="U1651" i="1"/>
  <c r="W1651" i="1" s="1"/>
  <c r="R1651" i="1"/>
  <c r="Q1651" i="1"/>
  <c r="P1651" i="1"/>
  <c r="O1651" i="1"/>
  <c r="V1650" i="1"/>
  <c r="U1650" i="1"/>
  <c r="R1650" i="1"/>
  <c r="Q1650" i="1"/>
  <c r="P1650" i="1"/>
  <c r="O1650" i="1"/>
  <c r="V1649" i="1"/>
  <c r="U1649" i="1"/>
  <c r="W1649" i="1" s="1"/>
  <c r="R1649" i="1"/>
  <c r="Q1649" i="1"/>
  <c r="P1649" i="1"/>
  <c r="O1649" i="1"/>
  <c r="V1648" i="1"/>
  <c r="U1648" i="1"/>
  <c r="R1648" i="1"/>
  <c r="Q1648" i="1"/>
  <c r="P1648" i="1"/>
  <c r="O1648" i="1"/>
  <c r="V1647" i="1"/>
  <c r="U1647" i="1"/>
  <c r="W1647" i="1" s="1"/>
  <c r="R1647" i="1"/>
  <c r="Q1647" i="1"/>
  <c r="P1647" i="1"/>
  <c r="O1647" i="1"/>
  <c r="W1646" i="1"/>
  <c r="V1646" i="1"/>
  <c r="U1646" i="1"/>
  <c r="R1646" i="1"/>
  <c r="Q1646" i="1"/>
  <c r="P1646" i="1"/>
  <c r="O1646" i="1"/>
  <c r="V1645" i="1"/>
  <c r="W1645" i="1" s="1"/>
  <c r="U1645" i="1"/>
  <c r="R1645" i="1"/>
  <c r="Q1645" i="1"/>
  <c r="P1645" i="1"/>
  <c r="O1645" i="1"/>
  <c r="V1644" i="1"/>
  <c r="U1644" i="1"/>
  <c r="W1644" i="1" s="1"/>
  <c r="R1644" i="1"/>
  <c r="Q1644" i="1"/>
  <c r="P1644" i="1"/>
  <c r="O1644" i="1"/>
  <c r="V1643" i="1"/>
  <c r="U1643" i="1"/>
  <c r="R1643" i="1"/>
  <c r="Q1643" i="1"/>
  <c r="P1643" i="1"/>
  <c r="O1643" i="1"/>
  <c r="V1642" i="1"/>
  <c r="U1642" i="1"/>
  <c r="R1642" i="1"/>
  <c r="Q1642" i="1"/>
  <c r="P1642" i="1"/>
  <c r="O1642" i="1"/>
  <c r="W1641" i="1"/>
  <c r="V1641" i="1"/>
  <c r="U1641" i="1"/>
  <c r="R1641" i="1"/>
  <c r="Q1641" i="1"/>
  <c r="P1641" i="1"/>
  <c r="O1641" i="1"/>
  <c r="V1640" i="1"/>
  <c r="U1640" i="1"/>
  <c r="W1640" i="1" s="1"/>
  <c r="R1640" i="1"/>
  <c r="Q1640" i="1"/>
  <c r="P1640" i="1"/>
  <c r="O1640" i="1"/>
  <c r="V1639" i="1"/>
  <c r="U1639" i="1"/>
  <c r="R1639" i="1"/>
  <c r="Q1639" i="1"/>
  <c r="P1639" i="1"/>
  <c r="O1639" i="1"/>
  <c r="W1638" i="1"/>
  <c r="V1638" i="1"/>
  <c r="U1638" i="1"/>
  <c r="R1638" i="1"/>
  <c r="Q1638" i="1"/>
  <c r="P1638" i="1"/>
  <c r="O1638" i="1"/>
  <c r="V1637" i="1"/>
  <c r="U1637" i="1"/>
  <c r="W1637" i="1" s="1"/>
  <c r="R1637" i="1"/>
  <c r="Q1637" i="1"/>
  <c r="P1637" i="1"/>
  <c r="O1637" i="1"/>
  <c r="V1636" i="1"/>
  <c r="U1636" i="1"/>
  <c r="R1636" i="1"/>
  <c r="Q1636" i="1"/>
  <c r="P1636" i="1"/>
  <c r="O1636" i="1"/>
  <c r="V1635" i="1"/>
  <c r="U1635" i="1"/>
  <c r="W1635" i="1" s="1"/>
  <c r="R1635" i="1"/>
  <c r="Q1635" i="1"/>
  <c r="P1635" i="1"/>
  <c r="O1635" i="1"/>
  <c r="V1634" i="1"/>
  <c r="W1634" i="1" s="1"/>
  <c r="U1634" i="1"/>
  <c r="R1634" i="1"/>
  <c r="Q1634" i="1"/>
  <c r="P1634" i="1"/>
  <c r="O1634" i="1"/>
  <c r="W1633" i="1"/>
  <c r="V1633" i="1"/>
  <c r="U1633" i="1"/>
  <c r="R1633" i="1"/>
  <c r="Q1633" i="1"/>
  <c r="P1633" i="1"/>
  <c r="O1633" i="1"/>
  <c r="V1632" i="1"/>
  <c r="U1632" i="1"/>
  <c r="W1632" i="1" s="1"/>
  <c r="R1632" i="1"/>
  <c r="Q1632" i="1"/>
  <c r="P1632" i="1"/>
  <c r="O1632" i="1"/>
  <c r="V1631" i="1"/>
  <c r="U1631" i="1"/>
  <c r="R1631" i="1"/>
  <c r="Q1631" i="1"/>
  <c r="P1631" i="1"/>
  <c r="O1631" i="1"/>
  <c r="V1630" i="1"/>
  <c r="U1630" i="1"/>
  <c r="W1630" i="1" s="1"/>
  <c r="R1630" i="1"/>
  <c r="Q1630" i="1"/>
  <c r="P1630" i="1"/>
  <c r="O1630" i="1"/>
  <c r="V1629" i="1"/>
  <c r="U1629" i="1"/>
  <c r="W1629" i="1" s="1"/>
  <c r="R1629" i="1"/>
  <c r="Q1629" i="1"/>
  <c r="P1629" i="1"/>
  <c r="O1629" i="1"/>
  <c r="V1628" i="1"/>
  <c r="U1628" i="1"/>
  <c r="R1628" i="1"/>
  <c r="Q1628" i="1"/>
  <c r="P1628" i="1"/>
  <c r="O1628" i="1"/>
  <c r="V1627" i="1"/>
  <c r="U1627" i="1"/>
  <c r="W1627" i="1" s="1"/>
  <c r="R1627" i="1"/>
  <c r="Q1627" i="1"/>
  <c r="P1627" i="1"/>
  <c r="O1627" i="1"/>
  <c r="V1626" i="1"/>
  <c r="W1626" i="1" s="1"/>
  <c r="U1626" i="1"/>
  <c r="R1626" i="1"/>
  <c r="Q1626" i="1"/>
  <c r="P1626" i="1"/>
  <c r="O1626" i="1"/>
  <c r="V1625" i="1"/>
  <c r="U1625" i="1"/>
  <c r="W1625" i="1" s="1"/>
  <c r="R1625" i="1"/>
  <c r="Q1625" i="1"/>
  <c r="P1625" i="1"/>
  <c r="O1625" i="1"/>
  <c r="V1624" i="1"/>
  <c r="U1624" i="1"/>
  <c r="R1624" i="1"/>
  <c r="Q1624" i="1"/>
  <c r="P1624" i="1"/>
  <c r="O1624" i="1"/>
  <c r="V1623" i="1"/>
  <c r="U1623" i="1"/>
  <c r="R1623" i="1"/>
  <c r="Q1623" i="1"/>
  <c r="P1623" i="1"/>
  <c r="O1623" i="1"/>
  <c r="V1622" i="1"/>
  <c r="U1622" i="1"/>
  <c r="W1622" i="1" s="1"/>
  <c r="R1622" i="1"/>
  <c r="Q1622" i="1"/>
  <c r="P1622" i="1"/>
  <c r="O1622" i="1"/>
  <c r="W1621" i="1"/>
  <c r="V1621" i="1"/>
  <c r="U1621" i="1"/>
  <c r="R1621" i="1"/>
  <c r="Q1621" i="1"/>
  <c r="P1621" i="1"/>
  <c r="O1621" i="1"/>
  <c r="V1620" i="1"/>
  <c r="U1620" i="1"/>
  <c r="R1620" i="1"/>
  <c r="Q1620" i="1"/>
  <c r="P1620" i="1"/>
  <c r="O1620" i="1"/>
  <c r="V1619" i="1"/>
  <c r="U1619" i="1"/>
  <c r="R1619" i="1"/>
  <c r="Q1619" i="1"/>
  <c r="P1619" i="1"/>
  <c r="O1619" i="1"/>
  <c r="V1618" i="1"/>
  <c r="W1618" i="1" s="1"/>
  <c r="U1618" i="1"/>
  <c r="R1618" i="1"/>
  <c r="Q1618" i="1"/>
  <c r="P1618" i="1"/>
  <c r="O1618" i="1"/>
  <c r="V1617" i="1"/>
  <c r="U1617" i="1"/>
  <c r="W1617" i="1" s="1"/>
  <c r="R1617" i="1"/>
  <c r="Q1617" i="1"/>
  <c r="P1617" i="1"/>
  <c r="O1617" i="1"/>
  <c r="V1616" i="1"/>
  <c r="U1616" i="1"/>
  <c r="R1616" i="1"/>
  <c r="Q1616" i="1"/>
  <c r="P1616" i="1"/>
  <c r="O1616" i="1"/>
  <c r="V1615" i="1"/>
  <c r="U1615" i="1"/>
  <c r="W1615" i="1" s="1"/>
  <c r="R1615" i="1"/>
  <c r="Q1615" i="1"/>
  <c r="P1615" i="1"/>
  <c r="O1615" i="1"/>
  <c r="W1614" i="1"/>
  <c r="V1614" i="1"/>
  <c r="U1614" i="1"/>
  <c r="R1614" i="1"/>
  <c r="Q1614" i="1"/>
  <c r="P1614" i="1"/>
  <c r="O1614" i="1"/>
  <c r="W1613" i="1"/>
  <c r="V1613" i="1"/>
  <c r="U1613" i="1"/>
  <c r="R1613" i="1"/>
  <c r="Q1613" i="1"/>
  <c r="P1613" i="1"/>
  <c r="O1613" i="1"/>
  <c r="V1612" i="1"/>
  <c r="U1612" i="1"/>
  <c r="W1612" i="1" s="1"/>
  <c r="R1612" i="1"/>
  <c r="Q1612" i="1"/>
  <c r="P1612" i="1"/>
  <c r="O1612" i="1"/>
  <c r="V1611" i="1"/>
  <c r="U1611" i="1"/>
  <c r="R1611" i="1"/>
  <c r="Q1611" i="1"/>
  <c r="P1611" i="1"/>
  <c r="O1611" i="1"/>
  <c r="V1610" i="1"/>
  <c r="U1610" i="1"/>
  <c r="R1610" i="1"/>
  <c r="Q1610" i="1"/>
  <c r="P1610" i="1"/>
  <c r="O1610" i="1"/>
  <c r="W1609" i="1"/>
  <c r="V1609" i="1"/>
  <c r="U1609" i="1"/>
  <c r="R1609" i="1"/>
  <c r="Q1609" i="1"/>
  <c r="P1609" i="1"/>
  <c r="O1609" i="1"/>
  <c r="V1608" i="1"/>
  <c r="U1608" i="1"/>
  <c r="R1608" i="1"/>
  <c r="Q1608" i="1"/>
  <c r="P1608" i="1"/>
  <c r="O1608" i="1"/>
  <c r="V1607" i="1"/>
  <c r="U1607" i="1"/>
  <c r="W1607" i="1" s="1"/>
  <c r="R1607" i="1"/>
  <c r="Q1607" i="1"/>
  <c r="P1607" i="1"/>
  <c r="O1607" i="1"/>
  <c r="V1606" i="1"/>
  <c r="W1606" i="1" s="1"/>
  <c r="U1606" i="1"/>
  <c r="R1606" i="1"/>
  <c r="Q1606" i="1"/>
  <c r="P1606" i="1"/>
  <c r="O1606" i="1"/>
  <c r="V1605" i="1"/>
  <c r="U1605" i="1"/>
  <c r="W1605" i="1" s="1"/>
  <c r="R1605" i="1"/>
  <c r="Q1605" i="1"/>
  <c r="P1605" i="1"/>
  <c r="O1605" i="1"/>
  <c r="V1604" i="1"/>
  <c r="U1604" i="1"/>
  <c r="R1604" i="1"/>
  <c r="Q1604" i="1"/>
  <c r="P1604" i="1"/>
  <c r="O1604" i="1"/>
  <c r="V1603" i="1"/>
  <c r="U1603" i="1"/>
  <c r="R1603" i="1"/>
  <c r="Q1603" i="1"/>
  <c r="P1603" i="1"/>
  <c r="O1603" i="1"/>
  <c r="V1602" i="1"/>
  <c r="U1602" i="1"/>
  <c r="R1602" i="1"/>
  <c r="Q1602" i="1"/>
  <c r="P1602" i="1"/>
  <c r="O1602" i="1"/>
  <c r="V1601" i="1"/>
  <c r="W1601" i="1" s="1"/>
  <c r="U1601" i="1"/>
  <c r="R1601" i="1"/>
  <c r="Q1601" i="1"/>
  <c r="P1601" i="1"/>
  <c r="O1601" i="1"/>
  <c r="V1600" i="1"/>
  <c r="U1600" i="1"/>
  <c r="W1600" i="1" s="1"/>
  <c r="R1600" i="1"/>
  <c r="Q1600" i="1"/>
  <c r="P1600" i="1"/>
  <c r="O1600" i="1"/>
  <c r="V1599" i="1"/>
  <c r="U1599" i="1"/>
  <c r="R1599" i="1"/>
  <c r="Q1599" i="1"/>
  <c r="P1599" i="1"/>
  <c r="O1599" i="1"/>
  <c r="V1598" i="1"/>
  <c r="U1598" i="1"/>
  <c r="R1598" i="1"/>
  <c r="Q1598" i="1"/>
  <c r="P1598" i="1"/>
  <c r="O1598" i="1"/>
  <c r="V1597" i="1"/>
  <c r="U1597" i="1"/>
  <c r="W1597" i="1" s="1"/>
  <c r="R1597" i="1"/>
  <c r="Q1597" i="1"/>
  <c r="P1597" i="1"/>
  <c r="O1597" i="1"/>
  <c r="V1596" i="1"/>
  <c r="U1596" i="1"/>
  <c r="R1596" i="1"/>
  <c r="Q1596" i="1"/>
  <c r="P1596" i="1"/>
  <c r="O1596" i="1"/>
  <c r="V1595" i="1"/>
  <c r="U1595" i="1"/>
  <c r="W1595" i="1" s="1"/>
  <c r="R1595" i="1"/>
  <c r="Q1595" i="1"/>
  <c r="P1595" i="1"/>
  <c r="O1595" i="1"/>
  <c r="V1594" i="1"/>
  <c r="W1594" i="1" s="1"/>
  <c r="U1594" i="1"/>
  <c r="R1594" i="1"/>
  <c r="Q1594" i="1"/>
  <c r="P1594" i="1"/>
  <c r="O1594" i="1"/>
  <c r="V1593" i="1"/>
  <c r="U1593" i="1"/>
  <c r="W1593" i="1" s="1"/>
  <c r="R1593" i="1"/>
  <c r="Q1593" i="1"/>
  <c r="P1593" i="1"/>
  <c r="O1593" i="1"/>
  <c r="V1592" i="1"/>
  <c r="U1592" i="1"/>
  <c r="W1592" i="1" s="1"/>
  <c r="R1592" i="1"/>
  <c r="Q1592" i="1"/>
  <c r="P1592" i="1"/>
  <c r="O1592" i="1"/>
  <c r="V1591" i="1"/>
  <c r="U1591" i="1"/>
  <c r="W1591" i="1" s="1"/>
  <c r="R1591" i="1"/>
  <c r="Q1591" i="1"/>
  <c r="P1591" i="1"/>
  <c r="O1591" i="1"/>
  <c r="V1590" i="1"/>
  <c r="U1590" i="1"/>
  <c r="W1590" i="1" s="1"/>
  <c r="R1590" i="1"/>
  <c r="Q1590" i="1"/>
  <c r="P1590" i="1"/>
  <c r="O1590" i="1"/>
  <c r="W1589" i="1"/>
  <c r="V1589" i="1"/>
  <c r="U1589" i="1"/>
  <c r="R1589" i="1"/>
  <c r="Q1589" i="1"/>
  <c r="P1589" i="1"/>
  <c r="O1589" i="1"/>
  <c r="V1588" i="1"/>
  <c r="U1588" i="1"/>
  <c r="R1588" i="1"/>
  <c r="Q1588" i="1"/>
  <c r="P1588" i="1"/>
  <c r="O1588" i="1"/>
  <c r="V1587" i="1"/>
  <c r="U1587" i="1"/>
  <c r="W1587" i="1" s="1"/>
  <c r="R1587" i="1"/>
  <c r="Q1587" i="1"/>
  <c r="P1587" i="1"/>
  <c r="O1587" i="1"/>
  <c r="V1586" i="1"/>
  <c r="U1586" i="1"/>
  <c r="R1586" i="1"/>
  <c r="Q1586" i="1"/>
  <c r="P1586" i="1"/>
  <c r="O1586" i="1"/>
  <c r="V1585" i="1"/>
  <c r="U1585" i="1"/>
  <c r="W1585" i="1" s="1"/>
  <c r="R1585" i="1"/>
  <c r="Q1585" i="1"/>
  <c r="P1585" i="1"/>
  <c r="O1585" i="1"/>
  <c r="V1584" i="1"/>
  <c r="U1584" i="1"/>
  <c r="R1584" i="1"/>
  <c r="Q1584" i="1"/>
  <c r="P1584" i="1"/>
  <c r="O1584" i="1"/>
  <c r="V1583" i="1"/>
  <c r="U1583" i="1"/>
  <c r="W1583" i="1" s="1"/>
  <c r="R1583" i="1"/>
  <c r="Q1583" i="1"/>
  <c r="P1583" i="1"/>
  <c r="O1583" i="1"/>
  <c r="W1582" i="1"/>
  <c r="V1582" i="1"/>
  <c r="U1582" i="1"/>
  <c r="R1582" i="1"/>
  <c r="Q1582" i="1"/>
  <c r="P1582" i="1"/>
  <c r="O1582" i="1"/>
  <c r="V1581" i="1"/>
  <c r="W1581" i="1" s="1"/>
  <c r="U1581" i="1"/>
  <c r="R1581" i="1"/>
  <c r="Q1581" i="1"/>
  <c r="P1581" i="1"/>
  <c r="O1581" i="1"/>
  <c r="V1580" i="1"/>
  <c r="U1580" i="1"/>
  <c r="W1580" i="1" s="1"/>
  <c r="R1580" i="1"/>
  <c r="Q1580" i="1"/>
  <c r="P1580" i="1"/>
  <c r="O1580" i="1"/>
  <c r="V1579" i="1"/>
  <c r="U1579" i="1"/>
  <c r="R1579" i="1"/>
  <c r="Q1579" i="1"/>
  <c r="P1579" i="1"/>
  <c r="O1579" i="1"/>
  <c r="V1578" i="1"/>
  <c r="U1578" i="1"/>
  <c r="R1578" i="1"/>
  <c r="Q1578" i="1"/>
  <c r="P1578" i="1"/>
  <c r="O1578" i="1"/>
  <c r="W1577" i="1"/>
  <c r="V1577" i="1"/>
  <c r="U1577" i="1"/>
  <c r="R1577" i="1"/>
  <c r="Q1577" i="1"/>
  <c r="P1577" i="1"/>
  <c r="O1577" i="1"/>
  <c r="V1576" i="1"/>
  <c r="U1576" i="1"/>
  <c r="W1576" i="1" s="1"/>
  <c r="R1576" i="1"/>
  <c r="Q1576" i="1"/>
  <c r="P1576" i="1"/>
  <c r="O1576" i="1"/>
  <c r="V1575" i="1"/>
  <c r="U1575" i="1"/>
  <c r="R1575" i="1"/>
  <c r="Q1575" i="1"/>
  <c r="P1575" i="1"/>
  <c r="O1575" i="1"/>
  <c r="W1574" i="1"/>
  <c r="V1574" i="1"/>
  <c r="U1574" i="1"/>
  <c r="R1574" i="1"/>
  <c r="Q1574" i="1"/>
  <c r="P1574" i="1"/>
  <c r="O1574" i="1"/>
  <c r="V1573" i="1"/>
  <c r="U1573" i="1"/>
  <c r="W1573" i="1" s="1"/>
  <c r="R1573" i="1"/>
  <c r="Q1573" i="1"/>
  <c r="P1573" i="1"/>
  <c r="O1573" i="1"/>
  <c r="V1572" i="1"/>
  <c r="U1572" i="1"/>
  <c r="R1572" i="1"/>
  <c r="Q1572" i="1"/>
  <c r="P1572" i="1"/>
  <c r="O1572" i="1"/>
  <c r="V1571" i="1"/>
  <c r="U1571" i="1"/>
  <c r="W1571" i="1" s="1"/>
  <c r="R1571" i="1"/>
  <c r="Q1571" i="1"/>
  <c r="P1571" i="1"/>
  <c r="O1571" i="1"/>
  <c r="V1570" i="1"/>
  <c r="W1570" i="1" s="1"/>
  <c r="U1570" i="1"/>
  <c r="R1570" i="1"/>
  <c r="Q1570" i="1"/>
  <c r="P1570" i="1"/>
  <c r="O1570" i="1"/>
  <c r="W1569" i="1"/>
  <c r="V1569" i="1"/>
  <c r="U1569" i="1"/>
  <c r="R1569" i="1"/>
  <c r="Q1569" i="1"/>
  <c r="P1569" i="1"/>
  <c r="O1569" i="1"/>
  <c r="V1568" i="1"/>
  <c r="U1568" i="1"/>
  <c r="W1568" i="1" s="1"/>
  <c r="R1568" i="1"/>
  <c r="Q1568" i="1"/>
  <c r="P1568" i="1"/>
  <c r="O1568" i="1"/>
  <c r="V1567" i="1"/>
  <c r="U1567" i="1"/>
  <c r="R1567" i="1"/>
  <c r="Q1567" i="1"/>
  <c r="P1567" i="1"/>
  <c r="O1567" i="1"/>
  <c r="V1566" i="1"/>
  <c r="U1566" i="1"/>
  <c r="W1566" i="1" s="1"/>
  <c r="R1566" i="1"/>
  <c r="Q1566" i="1"/>
  <c r="P1566" i="1"/>
  <c r="O1566" i="1"/>
  <c r="V1565" i="1"/>
  <c r="U1565" i="1"/>
  <c r="W1565" i="1" s="1"/>
  <c r="R1565" i="1"/>
  <c r="Q1565" i="1"/>
  <c r="P1565" i="1"/>
  <c r="O1565" i="1"/>
  <c r="V1564" i="1"/>
  <c r="U1564" i="1"/>
  <c r="R1564" i="1"/>
  <c r="Q1564" i="1"/>
  <c r="P1564" i="1"/>
  <c r="O1564" i="1"/>
  <c r="V1563" i="1"/>
  <c r="U1563" i="1"/>
  <c r="W1563" i="1" s="1"/>
  <c r="R1563" i="1"/>
  <c r="Q1563" i="1"/>
  <c r="P1563" i="1"/>
  <c r="O1563" i="1"/>
  <c r="V1562" i="1"/>
  <c r="W1562" i="1" s="1"/>
  <c r="U1562" i="1"/>
  <c r="R1562" i="1"/>
  <c r="Q1562" i="1"/>
  <c r="P1562" i="1"/>
  <c r="O1562" i="1"/>
  <c r="V1561" i="1"/>
  <c r="U1561" i="1"/>
  <c r="W1561" i="1" s="1"/>
  <c r="R1561" i="1"/>
  <c r="Q1561" i="1"/>
  <c r="P1561" i="1"/>
  <c r="O1561" i="1"/>
  <c r="V1560" i="1"/>
  <c r="U1560" i="1"/>
  <c r="R1560" i="1"/>
  <c r="Q1560" i="1"/>
  <c r="P1560" i="1"/>
  <c r="O1560" i="1"/>
  <c r="V1559" i="1"/>
  <c r="U1559" i="1"/>
  <c r="R1559" i="1"/>
  <c r="Q1559" i="1"/>
  <c r="P1559" i="1"/>
  <c r="O1559" i="1"/>
  <c r="V1558" i="1"/>
  <c r="U1558" i="1"/>
  <c r="W1558" i="1" s="1"/>
  <c r="R1558" i="1"/>
  <c r="Q1558" i="1"/>
  <c r="P1558" i="1"/>
  <c r="O1558" i="1"/>
  <c r="W1557" i="1"/>
  <c r="V1557" i="1"/>
  <c r="U1557" i="1"/>
  <c r="R1557" i="1"/>
  <c r="Q1557" i="1"/>
  <c r="P1557" i="1"/>
  <c r="O1557" i="1"/>
  <c r="V1556" i="1"/>
  <c r="U1556" i="1"/>
  <c r="R1556" i="1"/>
  <c r="Q1556" i="1"/>
  <c r="P1556" i="1"/>
  <c r="O1556" i="1"/>
  <c r="V1555" i="1"/>
  <c r="U1555" i="1"/>
  <c r="R1555" i="1"/>
  <c r="Q1555" i="1"/>
  <c r="P1555" i="1"/>
  <c r="O1555" i="1"/>
  <c r="V1554" i="1"/>
  <c r="W1554" i="1" s="1"/>
  <c r="U1554" i="1"/>
  <c r="R1554" i="1"/>
  <c r="Q1554" i="1"/>
  <c r="P1554" i="1"/>
  <c r="O1554" i="1"/>
  <c r="V1553" i="1"/>
  <c r="U1553" i="1"/>
  <c r="W1553" i="1" s="1"/>
  <c r="R1553" i="1"/>
  <c r="Q1553" i="1"/>
  <c r="P1553" i="1"/>
  <c r="O1553" i="1"/>
  <c r="V1552" i="1"/>
  <c r="U1552" i="1"/>
  <c r="R1552" i="1"/>
  <c r="Q1552" i="1"/>
  <c r="P1552" i="1"/>
  <c r="O1552" i="1"/>
  <c r="V1551" i="1"/>
  <c r="U1551" i="1"/>
  <c r="W1551" i="1" s="1"/>
  <c r="R1551" i="1"/>
  <c r="Q1551" i="1"/>
  <c r="P1551" i="1"/>
  <c r="O1551" i="1"/>
  <c r="W1550" i="1"/>
  <c r="V1550" i="1"/>
  <c r="U1550" i="1"/>
  <c r="R1550" i="1"/>
  <c r="Q1550" i="1"/>
  <c r="P1550" i="1"/>
  <c r="O1550" i="1"/>
  <c r="W1549" i="1"/>
  <c r="V1549" i="1"/>
  <c r="U1549" i="1"/>
  <c r="R1549" i="1"/>
  <c r="Q1549" i="1"/>
  <c r="P1549" i="1"/>
  <c r="O1549" i="1"/>
  <c r="V1548" i="1"/>
  <c r="U1548" i="1"/>
  <c r="W1548" i="1" s="1"/>
  <c r="R1548" i="1"/>
  <c r="Q1548" i="1"/>
  <c r="P1548" i="1"/>
  <c r="O1548" i="1"/>
  <c r="V1547" i="1"/>
  <c r="U1547" i="1"/>
  <c r="R1547" i="1"/>
  <c r="Q1547" i="1"/>
  <c r="P1547" i="1"/>
  <c r="O1547" i="1"/>
  <c r="V1546" i="1"/>
  <c r="U1546" i="1"/>
  <c r="R1546" i="1"/>
  <c r="Q1546" i="1"/>
  <c r="P1546" i="1"/>
  <c r="O1546" i="1"/>
  <c r="W1545" i="1"/>
  <c r="V1545" i="1"/>
  <c r="U1545" i="1"/>
  <c r="R1545" i="1"/>
  <c r="Q1545" i="1"/>
  <c r="P1545" i="1"/>
  <c r="O1545" i="1"/>
  <c r="V1544" i="1"/>
  <c r="U1544" i="1"/>
  <c r="R1544" i="1"/>
  <c r="Q1544" i="1"/>
  <c r="P1544" i="1"/>
  <c r="O1544" i="1"/>
  <c r="V1543" i="1"/>
  <c r="U1543" i="1"/>
  <c r="W1543" i="1" s="1"/>
  <c r="R1543" i="1"/>
  <c r="Q1543" i="1"/>
  <c r="P1543" i="1"/>
  <c r="O1543" i="1"/>
  <c r="V1542" i="1"/>
  <c r="W1542" i="1" s="1"/>
  <c r="U1542" i="1"/>
  <c r="R1542" i="1"/>
  <c r="Q1542" i="1"/>
  <c r="P1542" i="1"/>
  <c r="O1542" i="1"/>
  <c r="V1541" i="1"/>
  <c r="U1541" i="1"/>
  <c r="W1541" i="1" s="1"/>
  <c r="R1541" i="1"/>
  <c r="Q1541" i="1"/>
  <c r="P1541" i="1"/>
  <c r="O1541" i="1"/>
  <c r="V1540" i="1"/>
  <c r="U1540" i="1"/>
  <c r="R1540" i="1"/>
  <c r="Q1540" i="1"/>
  <c r="P1540" i="1"/>
  <c r="O1540" i="1"/>
  <c r="V1539" i="1"/>
  <c r="U1539" i="1"/>
  <c r="R1539" i="1"/>
  <c r="Q1539" i="1"/>
  <c r="P1539" i="1"/>
  <c r="O1539" i="1"/>
  <c r="V1538" i="1"/>
  <c r="U1538" i="1"/>
  <c r="R1538" i="1"/>
  <c r="Q1538" i="1"/>
  <c r="P1538" i="1"/>
  <c r="O1538" i="1"/>
  <c r="V1537" i="1"/>
  <c r="W1537" i="1" s="1"/>
  <c r="U1537" i="1"/>
  <c r="R1537" i="1"/>
  <c r="Q1537" i="1"/>
  <c r="P1537" i="1"/>
  <c r="O1537" i="1"/>
  <c r="V1536" i="1"/>
  <c r="U1536" i="1"/>
  <c r="W1536" i="1" s="1"/>
  <c r="R1536" i="1"/>
  <c r="Q1536" i="1"/>
  <c r="P1536" i="1"/>
  <c r="O1536" i="1"/>
  <c r="V1535" i="1"/>
  <c r="U1535" i="1"/>
  <c r="R1535" i="1"/>
  <c r="Q1535" i="1"/>
  <c r="P1535" i="1"/>
  <c r="O1535" i="1"/>
  <c r="V1534" i="1"/>
  <c r="U1534" i="1"/>
  <c r="W1534" i="1" s="1"/>
  <c r="R1534" i="1"/>
  <c r="Q1534" i="1"/>
  <c r="P1534" i="1"/>
  <c r="O1534" i="1"/>
  <c r="V1533" i="1"/>
  <c r="U1533" i="1"/>
  <c r="W1533" i="1" s="1"/>
  <c r="R1533" i="1"/>
  <c r="Q1533" i="1"/>
  <c r="P1533" i="1"/>
  <c r="O1533" i="1"/>
  <c r="V1532" i="1"/>
  <c r="U1532" i="1"/>
  <c r="R1532" i="1"/>
  <c r="Q1532" i="1"/>
  <c r="P1532" i="1"/>
  <c r="O1532" i="1"/>
  <c r="V1531" i="1"/>
  <c r="U1531" i="1"/>
  <c r="W1531" i="1" s="1"/>
  <c r="R1531" i="1"/>
  <c r="Q1531" i="1"/>
  <c r="P1531" i="1"/>
  <c r="O1531" i="1"/>
  <c r="V1530" i="1"/>
  <c r="W1530" i="1" s="1"/>
  <c r="U1530" i="1"/>
  <c r="R1530" i="1"/>
  <c r="Q1530" i="1"/>
  <c r="P1530" i="1"/>
  <c r="O1530" i="1"/>
  <c r="V1529" i="1"/>
  <c r="U1529" i="1"/>
  <c r="R1529" i="1"/>
  <c r="Q1529" i="1"/>
  <c r="P1529" i="1"/>
  <c r="O1529" i="1"/>
  <c r="V1528" i="1"/>
  <c r="U1528" i="1"/>
  <c r="W1528" i="1" s="1"/>
  <c r="R1528" i="1"/>
  <c r="Q1528" i="1"/>
  <c r="P1528" i="1"/>
  <c r="O1528" i="1"/>
  <c r="V1527" i="1"/>
  <c r="U1527" i="1"/>
  <c r="W1527" i="1" s="1"/>
  <c r="R1527" i="1"/>
  <c r="Q1527" i="1"/>
  <c r="P1527" i="1"/>
  <c r="O1527" i="1"/>
  <c r="V1526" i="1"/>
  <c r="U1526" i="1"/>
  <c r="W1526" i="1" s="1"/>
  <c r="R1526" i="1"/>
  <c r="Q1526" i="1"/>
  <c r="P1526" i="1"/>
  <c r="O1526" i="1"/>
  <c r="W1525" i="1"/>
  <c r="V1525" i="1"/>
  <c r="U1525" i="1"/>
  <c r="R1525" i="1"/>
  <c r="Q1525" i="1"/>
  <c r="P1525" i="1"/>
  <c r="O1525" i="1"/>
  <c r="V1524" i="1"/>
  <c r="U1524" i="1"/>
  <c r="R1524" i="1"/>
  <c r="Q1524" i="1"/>
  <c r="P1524" i="1"/>
  <c r="O1524" i="1"/>
  <c r="V1523" i="1"/>
  <c r="U1523" i="1"/>
  <c r="W1523" i="1" s="1"/>
  <c r="R1523" i="1"/>
  <c r="Q1523" i="1"/>
  <c r="P1523" i="1"/>
  <c r="O1523" i="1"/>
  <c r="V1522" i="1"/>
  <c r="U1522" i="1"/>
  <c r="W1522" i="1" s="1"/>
  <c r="R1522" i="1"/>
  <c r="Q1522" i="1"/>
  <c r="P1522" i="1"/>
  <c r="O1522" i="1"/>
  <c r="V1521" i="1"/>
  <c r="U1521" i="1"/>
  <c r="W1521" i="1" s="1"/>
  <c r="R1521" i="1"/>
  <c r="Q1521" i="1"/>
  <c r="P1521" i="1"/>
  <c r="O1521" i="1"/>
  <c r="V1520" i="1"/>
  <c r="U1520" i="1"/>
  <c r="R1520" i="1"/>
  <c r="Q1520" i="1"/>
  <c r="P1520" i="1"/>
  <c r="O1520" i="1"/>
  <c r="V1519" i="1"/>
  <c r="U1519" i="1"/>
  <c r="W1519" i="1" s="1"/>
  <c r="R1519" i="1"/>
  <c r="Q1519" i="1"/>
  <c r="P1519" i="1"/>
  <c r="O1519" i="1"/>
  <c r="W1518" i="1"/>
  <c r="V1518" i="1"/>
  <c r="U1518" i="1"/>
  <c r="R1518" i="1"/>
  <c r="Q1518" i="1"/>
  <c r="P1518" i="1"/>
  <c r="O1518" i="1"/>
  <c r="V1517" i="1"/>
  <c r="W1517" i="1" s="1"/>
  <c r="U1517" i="1"/>
  <c r="R1517" i="1"/>
  <c r="Q1517" i="1"/>
  <c r="P1517" i="1"/>
  <c r="O1517" i="1"/>
  <c r="V1516" i="1"/>
  <c r="U1516" i="1"/>
  <c r="W1516" i="1" s="1"/>
  <c r="R1516" i="1"/>
  <c r="Q1516" i="1"/>
  <c r="P1516" i="1"/>
  <c r="O1516" i="1"/>
  <c r="V1515" i="1"/>
  <c r="U1515" i="1"/>
  <c r="R1515" i="1"/>
  <c r="Q1515" i="1"/>
  <c r="P1515" i="1"/>
  <c r="O1515" i="1"/>
  <c r="V1514" i="1"/>
  <c r="U1514" i="1"/>
  <c r="W1514" i="1" s="1"/>
  <c r="R1514" i="1"/>
  <c r="Q1514" i="1"/>
  <c r="P1514" i="1"/>
  <c r="O1514" i="1"/>
  <c r="W1513" i="1"/>
  <c r="V1513" i="1"/>
  <c r="U1513" i="1"/>
  <c r="R1513" i="1"/>
  <c r="Q1513" i="1"/>
  <c r="P1513" i="1"/>
  <c r="O1513" i="1"/>
  <c r="V1512" i="1"/>
  <c r="U1512" i="1"/>
  <c r="W1512" i="1" s="1"/>
  <c r="R1512" i="1"/>
  <c r="Q1512" i="1"/>
  <c r="P1512" i="1"/>
  <c r="O1512" i="1"/>
  <c r="V1511" i="1"/>
  <c r="U1511" i="1"/>
  <c r="R1511" i="1"/>
  <c r="Q1511" i="1"/>
  <c r="P1511" i="1"/>
  <c r="O1511" i="1"/>
  <c r="W1510" i="1"/>
  <c r="V1510" i="1"/>
  <c r="U1510" i="1"/>
  <c r="R1510" i="1"/>
  <c r="Q1510" i="1"/>
  <c r="P1510" i="1"/>
  <c r="O1510" i="1"/>
  <c r="V1509" i="1"/>
  <c r="U1509" i="1"/>
  <c r="R1509" i="1"/>
  <c r="Q1509" i="1"/>
  <c r="P1509" i="1"/>
  <c r="O1509" i="1"/>
  <c r="V1508" i="1"/>
  <c r="U1508" i="1"/>
  <c r="R1508" i="1"/>
  <c r="Q1508" i="1"/>
  <c r="P1508" i="1"/>
  <c r="O1508" i="1"/>
  <c r="V1507" i="1"/>
  <c r="U1507" i="1"/>
  <c r="W1507" i="1" s="1"/>
  <c r="R1507" i="1"/>
  <c r="Q1507" i="1"/>
  <c r="P1507" i="1"/>
  <c r="O1507" i="1"/>
  <c r="V1506" i="1"/>
  <c r="U1506" i="1"/>
  <c r="R1506" i="1"/>
  <c r="Q1506" i="1"/>
  <c r="P1506" i="1"/>
  <c r="O1506" i="1"/>
  <c r="W1505" i="1"/>
  <c r="V1505" i="1"/>
  <c r="U1505" i="1"/>
  <c r="R1505" i="1"/>
  <c r="Q1505" i="1"/>
  <c r="P1505" i="1"/>
  <c r="O1505" i="1"/>
  <c r="V1504" i="1"/>
  <c r="U1504" i="1"/>
  <c r="W1504" i="1" s="1"/>
  <c r="R1504" i="1"/>
  <c r="Q1504" i="1"/>
  <c r="P1504" i="1"/>
  <c r="O1504" i="1"/>
  <c r="V1503" i="1"/>
  <c r="U1503" i="1"/>
  <c r="R1503" i="1"/>
  <c r="Q1503" i="1"/>
  <c r="P1503" i="1"/>
  <c r="O1503" i="1"/>
  <c r="V1502" i="1"/>
  <c r="U1502" i="1"/>
  <c r="W1502" i="1" s="1"/>
  <c r="R1502" i="1"/>
  <c r="Q1502" i="1"/>
  <c r="P1502" i="1"/>
  <c r="O1502" i="1"/>
  <c r="V1501" i="1"/>
  <c r="U1501" i="1"/>
  <c r="W1501" i="1" s="1"/>
  <c r="R1501" i="1"/>
  <c r="Q1501" i="1"/>
  <c r="P1501" i="1"/>
  <c r="O1501" i="1"/>
  <c r="V1500" i="1"/>
  <c r="U1500" i="1"/>
  <c r="R1500" i="1"/>
  <c r="Q1500" i="1"/>
  <c r="P1500" i="1"/>
  <c r="O1500" i="1"/>
  <c r="V1499" i="1"/>
  <c r="U1499" i="1"/>
  <c r="W1499" i="1" s="1"/>
  <c r="R1499" i="1"/>
  <c r="Q1499" i="1"/>
  <c r="P1499" i="1"/>
  <c r="O1499" i="1"/>
  <c r="V1498" i="1"/>
  <c r="U1498" i="1"/>
  <c r="R1498" i="1"/>
  <c r="Q1498" i="1"/>
  <c r="P1498" i="1"/>
  <c r="O1498" i="1"/>
  <c r="V1497" i="1"/>
  <c r="U1497" i="1"/>
  <c r="W1497" i="1" s="1"/>
  <c r="R1497" i="1"/>
  <c r="Q1497" i="1"/>
  <c r="P1497" i="1"/>
  <c r="O1497" i="1"/>
  <c r="V1496" i="1"/>
  <c r="U1496" i="1"/>
  <c r="R1496" i="1"/>
  <c r="Q1496" i="1"/>
  <c r="P1496" i="1"/>
  <c r="O1496" i="1"/>
  <c r="V1495" i="1"/>
  <c r="U1495" i="1"/>
  <c r="R1495" i="1"/>
  <c r="Q1495" i="1"/>
  <c r="P1495" i="1"/>
  <c r="O1495" i="1"/>
  <c r="V1494" i="1"/>
  <c r="U1494" i="1"/>
  <c r="W1494" i="1" s="1"/>
  <c r="R1494" i="1"/>
  <c r="Q1494" i="1"/>
  <c r="P1494" i="1"/>
  <c r="O1494" i="1"/>
  <c r="W1493" i="1"/>
  <c r="V1493" i="1"/>
  <c r="U1493" i="1"/>
  <c r="R1493" i="1"/>
  <c r="Q1493" i="1"/>
  <c r="P1493" i="1"/>
  <c r="O1493" i="1"/>
  <c r="V1492" i="1"/>
  <c r="U1492" i="1"/>
  <c r="R1492" i="1"/>
  <c r="Q1492" i="1"/>
  <c r="P1492" i="1"/>
  <c r="O1492" i="1"/>
  <c r="V1491" i="1"/>
  <c r="U1491" i="1"/>
  <c r="R1491" i="1"/>
  <c r="Q1491" i="1"/>
  <c r="P1491" i="1"/>
  <c r="O1491" i="1"/>
  <c r="V1490" i="1"/>
  <c r="U1490" i="1"/>
  <c r="R1490" i="1"/>
  <c r="Q1490" i="1"/>
  <c r="P1490" i="1"/>
  <c r="O1490" i="1"/>
  <c r="V1489" i="1"/>
  <c r="U1489" i="1"/>
  <c r="W1489" i="1" s="1"/>
  <c r="R1489" i="1"/>
  <c r="Q1489" i="1"/>
  <c r="P1489" i="1"/>
  <c r="O1489" i="1"/>
  <c r="V1488" i="1"/>
  <c r="U1488" i="1"/>
  <c r="R1488" i="1"/>
  <c r="Q1488" i="1"/>
  <c r="P1488" i="1"/>
  <c r="O1488" i="1"/>
  <c r="V1487" i="1"/>
  <c r="U1487" i="1"/>
  <c r="W1487" i="1" s="1"/>
  <c r="R1487" i="1"/>
  <c r="Q1487" i="1"/>
  <c r="P1487" i="1"/>
  <c r="O1487" i="1"/>
  <c r="W1486" i="1"/>
  <c r="V1486" i="1"/>
  <c r="U1486" i="1"/>
  <c r="R1486" i="1"/>
  <c r="Q1486" i="1"/>
  <c r="P1486" i="1"/>
  <c r="O1486" i="1"/>
  <c r="W1485" i="1"/>
  <c r="V1485" i="1"/>
  <c r="U1485" i="1"/>
  <c r="R1485" i="1"/>
  <c r="Q1485" i="1"/>
  <c r="P1485" i="1"/>
  <c r="O1485" i="1"/>
  <c r="V1484" i="1"/>
  <c r="U1484" i="1"/>
  <c r="W1484" i="1" s="1"/>
  <c r="R1484" i="1"/>
  <c r="Q1484" i="1"/>
  <c r="P1484" i="1"/>
  <c r="O1484" i="1"/>
  <c r="V1483" i="1"/>
  <c r="U1483" i="1"/>
  <c r="R1483" i="1"/>
  <c r="Q1483" i="1"/>
  <c r="P1483" i="1"/>
  <c r="O1483" i="1"/>
  <c r="V1482" i="1"/>
  <c r="U1482" i="1"/>
  <c r="W1482" i="1" s="1"/>
  <c r="R1482" i="1"/>
  <c r="Q1482" i="1"/>
  <c r="P1482" i="1"/>
  <c r="O1482" i="1"/>
  <c r="W1481" i="1"/>
  <c r="V1481" i="1"/>
  <c r="U1481" i="1"/>
  <c r="R1481" i="1"/>
  <c r="Q1481" i="1"/>
  <c r="P1481" i="1"/>
  <c r="O1481" i="1"/>
  <c r="V1480" i="1"/>
  <c r="U1480" i="1"/>
  <c r="R1480" i="1"/>
  <c r="Q1480" i="1"/>
  <c r="P1480" i="1"/>
  <c r="O1480" i="1"/>
  <c r="V1479" i="1"/>
  <c r="U1479" i="1"/>
  <c r="W1479" i="1" s="1"/>
  <c r="R1479" i="1"/>
  <c r="Q1479" i="1"/>
  <c r="P1479" i="1"/>
  <c r="O1479" i="1"/>
  <c r="V1478" i="1"/>
  <c r="W1478" i="1" s="1"/>
  <c r="U1478" i="1"/>
  <c r="R1478" i="1"/>
  <c r="Q1478" i="1"/>
  <c r="P1478" i="1"/>
  <c r="O1478" i="1"/>
  <c r="V1477" i="1"/>
  <c r="U1477" i="1"/>
  <c r="W1477" i="1" s="1"/>
  <c r="R1477" i="1"/>
  <c r="Q1477" i="1"/>
  <c r="P1477" i="1"/>
  <c r="O1477" i="1"/>
  <c r="V1476" i="1"/>
  <c r="U1476" i="1"/>
  <c r="R1476" i="1"/>
  <c r="Q1476" i="1"/>
  <c r="P1476" i="1"/>
  <c r="O1476" i="1"/>
  <c r="V1475" i="1"/>
  <c r="U1475" i="1"/>
  <c r="R1475" i="1"/>
  <c r="Q1475" i="1"/>
  <c r="P1475" i="1"/>
  <c r="O1475" i="1"/>
  <c r="V1474" i="1"/>
  <c r="U1474" i="1"/>
  <c r="W1474" i="1" s="1"/>
  <c r="R1474" i="1"/>
  <c r="Q1474" i="1"/>
  <c r="P1474" i="1"/>
  <c r="O1474" i="1"/>
  <c r="V1473" i="1"/>
  <c r="W1473" i="1" s="1"/>
  <c r="U1473" i="1"/>
  <c r="R1473" i="1"/>
  <c r="Q1473" i="1"/>
  <c r="P1473" i="1"/>
  <c r="O1473" i="1"/>
  <c r="V1472" i="1"/>
  <c r="U1472" i="1"/>
  <c r="W1472" i="1" s="1"/>
  <c r="R1472" i="1"/>
  <c r="Q1472" i="1"/>
  <c r="P1472" i="1"/>
  <c r="O1472" i="1"/>
  <c r="V1471" i="1"/>
  <c r="U1471" i="1"/>
  <c r="R1471" i="1"/>
  <c r="Q1471" i="1"/>
  <c r="P1471" i="1"/>
  <c r="O1471" i="1"/>
  <c r="V1470" i="1"/>
  <c r="U1470" i="1"/>
  <c r="W1470" i="1" s="1"/>
  <c r="R1470" i="1"/>
  <c r="Q1470" i="1"/>
  <c r="P1470" i="1"/>
  <c r="O1470" i="1"/>
  <c r="V1469" i="1"/>
  <c r="U1469" i="1"/>
  <c r="W1469" i="1" s="1"/>
  <c r="R1469" i="1"/>
  <c r="Q1469" i="1"/>
  <c r="P1469" i="1"/>
  <c r="O1469" i="1"/>
  <c r="V1468" i="1"/>
  <c r="U1468" i="1"/>
  <c r="R1468" i="1"/>
  <c r="Q1468" i="1"/>
  <c r="P1468" i="1"/>
  <c r="O1468" i="1"/>
  <c r="V1467" i="1"/>
  <c r="U1467" i="1"/>
  <c r="W1467" i="1" s="1"/>
  <c r="R1467" i="1"/>
  <c r="Q1467" i="1"/>
  <c r="P1467" i="1"/>
  <c r="O1467" i="1"/>
  <c r="V1466" i="1"/>
  <c r="U1466" i="1"/>
  <c r="R1466" i="1"/>
  <c r="Q1466" i="1"/>
  <c r="P1466" i="1"/>
  <c r="O1466" i="1"/>
  <c r="V1465" i="1"/>
  <c r="U1465" i="1"/>
  <c r="R1465" i="1"/>
  <c r="Q1465" i="1"/>
  <c r="P1465" i="1"/>
  <c r="O1465" i="1"/>
  <c r="V1464" i="1"/>
  <c r="U1464" i="1"/>
  <c r="W1464" i="1" s="1"/>
  <c r="R1464" i="1"/>
  <c r="Q1464" i="1"/>
  <c r="P1464" i="1"/>
  <c r="O1464" i="1"/>
  <c r="V1463" i="1"/>
  <c r="U1463" i="1"/>
  <c r="W1463" i="1" s="1"/>
  <c r="R1463" i="1"/>
  <c r="Q1463" i="1"/>
  <c r="P1463" i="1"/>
  <c r="O1463" i="1"/>
  <c r="V1462" i="1"/>
  <c r="U1462" i="1"/>
  <c r="W1462" i="1" s="1"/>
  <c r="R1462" i="1"/>
  <c r="Q1462" i="1"/>
  <c r="P1462" i="1"/>
  <c r="O1462" i="1"/>
  <c r="W1461" i="1"/>
  <c r="V1461" i="1"/>
  <c r="U1461" i="1"/>
  <c r="R1461" i="1"/>
  <c r="Q1461" i="1"/>
  <c r="P1461" i="1"/>
  <c r="O1461" i="1"/>
  <c r="V1460" i="1"/>
  <c r="U1460" i="1"/>
  <c r="R1460" i="1"/>
  <c r="Q1460" i="1"/>
  <c r="P1460" i="1"/>
  <c r="O1460" i="1"/>
  <c r="V1459" i="1"/>
  <c r="U1459" i="1"/>
  <c r="W1459" i="1" s="1"/>
  <c r="R1459" i="1"/>
  <c r="Q1459" i="1"/>
  <c r="P1459" i="1"/>
  <c r="O1459" i="1"/>
  <c r="V1458" i="1"/>
  <c r="U1458" i="1"/>
  <c r="W1458" i="1" s="1"/>
  <c r="R1458" i="1"/>
  <c r="Q1458" i="1"/>
  <c r="P1458" i="1"/>
  <c r="O1458" i="1"/>
  <c r="V1457" i="1"/>
  <c r="U1457" i="1"/>
  <c r="W1457" i="1" s="1"/>
  <c r="R1457" i="1"/>
  <c r="Q1457" i="1"/>
  <c r="P1457" i="1"/>
  <c r="O1457" i="1"/>
  <c r="V1456" i="1"/>
  <c r="U1456" i="1"/>
  <c r="R1456" i="1"/>
  <c r="Q1456" i="1"/>
  <c r="P1456" i="1"/>
  <c r="O1456" i="1"/>
  <c r="V1455" i="1"/>
  <c r="U1455" i="1"/>
  <c r="W1455" i="1" s="1"/>
  <c r="R1455" i="1"/>
  <c r="Q1455" i="1"/>
  <c r="P1455" i="1"/>
  <c r="O1455" i="1"/>
  <c r="W1454" i="1"/>
  <c r="V1454" i="1"/>
  <c r="U1454" i="1"/>
  <c r="R1454" i="1"/>
  <c r="Q1454" i="1"/>
  <c r="P1454" i="1"/>
  <c r="O1454" i="1"/>
  <c r="V1453" i="1"/>
  <c r="W1453" i="1" s="1"/>
  <c r="U1453" i="1"/>
  <c r="R1453" i="1"/>
  <c r="Q1453" i="1"/>
  <c r="P1453" i="1"/>
  <c r="O1453" i="1"/>
  <c r="V1452" i="1"/>
  <c r="U1452" i="1"/>
  <c r="W1452" i="1" s="1"/>
  <c r="R1452" i="1"/>
  <c r="Q1452" i="1"/>
  <c r="P1452" i="1"/>
  <c r="O1452" i="1"/>
  <c r="V1451" i="1"/>
  <c r="U1451" i="1"/>
  <c r="R1451" i="1"/>
  <c r="Q1451" i="1"/>
  <c r="P1451" i="1"/>
  <c r="O1451" i="1"/>
  <c r="V1450" i="1"/>
  <c r="U1450" i="1"/>
  <c r="W1450" i="1" s="1"/>
  <c r="R1450" i="1"/>
  <c r="Q1450" i="1"/>
  <c r="P1450" i="1"/>
  <c r="O1450" i="1"/>
  <c r="W1449" i="1"/>
  <c r="V1449" i="1"/>
  <c r="U1449" i="1"/>
  <c r="R1449" i="1"/>
  <c r="Q1449" i="1"/>
  <c r="P1449" i="1"/>
  <c r="O1449" i="1"/>
  <c r="V1448" i="1"/>
  <c r="U1448" i="1"/>
  <c r="W1448" i="1" s="1"/>
  <c r="R1448" i="1"/>
  <c r="Q1448" i="1"/>
  <c r="P1448" i="1"/>
  <c r="O1448" i="1"/>
  <c r="V1447" i="1"/>
  <c r="U1447" i="1"/>
  <c r="R1447" i="1"/>
  <c r="Q1447" i="1"/>
  <c r="P1447" i="1"/>
  <c r="O1447" i="1"/>
  <c r="W1446" i="1"/>
  <c r="V1446" i="1"/>
  <c r="U1446" i="1"/>
  <c r="R1446" i="1"/>
  <c r="Q1446" i="1"/>
  <c r="P1446" i="1"/>
  <c r="O1446" i="1"/>
  <c r="V1445" i="1"/>
  <c r="U1445" i="1"/>
  <c r="W1445" i="1" s="1"/>
  <c r="R1445" i="1"/>
  <c r="Q1445" i="1"/>
  <c r="P1445" i="1"/>
  <c r="O1445" i="1"/>
  <c r="V1444" i="1"/>
  <c r="U1444" i="1"/>
  <c r="R1444" i="1"/>
  <c r="Q1444" i="1"/>
  <c r="P1444" i="1"/>
  <c r="O1444" i="1"/>
  <c r="V1443" i="1"/>
  <c r="U1443" i="1"/>
  <c r="W1443" i="1" s="1"/>
  <c r="R1443" i="1"/>
  <c r="Q1443" i="1"/>
  <c r="P1443" i="1"/>
  <c r="O1443" i="1"/>
  <c r="V1442" i="1"/>
  <c r="U1442" i="1"/>
  <c r="R1442" i="1"/>
  <c r="Q1442" i="1"/>
  <c r="P1442" i="1"/>
  <c r="O1442" i="1"/>
  <c r="W1441" i="1"/>
  <c r="V1441" i="1"/>
  <c r="U1441" i="1"/>
  <c r="R1441" i="1"/>
  <c r="Q1441" i="1"/>
  <c r="P1441" i="1"/>
  <c r="O1441" i="1"/>
  <c r="V1440" i="1"/>
  <c r="U1440" i="1"/>
  <c r="W1440" i="1" s="1"/>
  <c r="R1440" i="1"/>
  <c r="Q1440" i="1"/>
  <c r="P1440" i="1"/>
  <c r="O1440" i="1"/>
  <c r="V1439" i="1"/>
  <c r="U1439" i="1"/>
  <c r="R1439" i="1"/>
  <c r="Q1439" i="1"/>
  <c r="P1439" i="1"/>
  <c r="O1439" i="1"/>
  <c r="V1438" i="1"/>
  <c r="U1438" i="1"/>
  <c r="W1438" i="1" s="1"/>
  <c r="R1438" i="1"/>
  <c r="Q1438" i="1"/>
  <c r="P1438" i="1"/>
  <c r="O1438" i="1"/>
  <c r="V1437" i="1"/>
  <c r="U1437" i="1"/>
  <c r="W1437" i="1" s="1"/>
  <c r="R1437" i="1"/>
  <c r="Q1437" i="1"/>
  <c r="P1437" i="1"/>
  <c r="O1437" i="1"/>
  <c r="V1436" i="1"/>
  <c r="U1436" i="1"/>
  <c r="R1436" i="1"/>
  <c r="Q1436" i="1"/>
  <c r="P1436" i="1"/>
  <c r="O1436" i="1"/>
  <c r="V1435" i="1"/>
  <c r="U1435" i="1"/>
  <c r="W1435" i="1" s="1"/>
  <c r="R1435" i="1"/>
  <c r="Q1435" i="1"/>
  <c r="P1435" i="1"/>
  <c r="O1435" i="1"/>
  <c r="V1434" i="1"/>
  <c r="U1434" i="1"/>
  <c r="R1434" i="1"/>
  <c r="Q1434" i="1"/>
  <c r="P1434" i="1"/>
  <c r="O1434" i="1"/>
  <c r="V1433" i="1"/>
  <c r="U1433" i="1"/>
  <c r="W1433" i="1" s="1"/>
  <c r="R1433" i="1"/>
  <c r="Q1433" i="1"/>
  <c r="P1433" i="1"/>
  <c r="O1433" i="1"/>
  <c r="V1432" i="1"/>
  <c r="U1432" i="1"/>
  <c r="R1432" i="1"/>
  <c r="Q1432" i="1"/>
  <c r="P1432" i="1"/>
  <c r="O1432" i="1"/>
  <c r="V1431" i="1"/>
  <c r="U1431" i="1"/>
  <c r="R1431" i="1"/>
  <c r="Q1431" i="1"/>
  <c r="P1431" i="1"/>
  <c r="O1431" i="1"/>
  <c r="V1430" i="1"/>
  <c r="U1430" i="1"/>
  <c r="W1430" i="1" s="1"/>
  <c r="R1430" i="1"/>
  <c r="Q1430" i="1"/>
  <c r="P1430" i="1"/>
  <c r="O1430" i="1"/>
  <c r="V1429" i="1"/>
  <c r="W1429" i="1" s="1"/>
  <c r="U1429" i="1"/>
  <c r="R1429" i="1"/>
  <c r="Q1429" i="1"/>
  <c r="P1429" i="1"/>
  <c r="O1429" i="1"/>
  <c r="V1428" i="1"/>
  <c r="U1428" i="1"/>
  <c r="R1428" i="1"/>
  <c r="Q1428" i="1"/>
  <c r="P1428" i="1"/>
  <c r="O1428" i="1"/>
  <c r="V1427" i="1"/>
  <c r="U1427" i="1"/>
  <c r="R1427" i="1"/>
  <c r="Q1427" i="1"/>
  <c r="P1427" i="1"/>
  <c r="O1427" i="1"/>
  <c r="V1426" i="1"/>
  <c r="U1426" i="1"/>
  <c r="W1426" i="1" s="1"/>
  <c r="R1426" i="1"/>
  <c r="Q1426" i="1"/>
  <c r="P1426" i="1"/>
  <c r="O1426" i="1"/>
  <c r="W1425" i="1"/>
  <c r="V1425" i="1"/>
  <c r="U1425" i="1"/>
  <c r="R1425" i="1"/>
  <c r="Q1425" i="1"/>
  <c r="P1425" i="1"/>
  <c r="O1425" i="1"/>
  <c r="V1424" i="1"/>
  <c r="U1424" i="1"/>
  <c r="W1424" i="1" s="1"/>
  <c r="R1424" i="1"/>
  <c r="Q1424" i="1"/>
  <c r="P1424" i="1"/>
  <c r="O1424" i="1"/>
  <c r="V1423" i="1"/>
  <c r="U1423" i="1"/>
  <c r="R1423" i="1"/>
  <c r="Q1423" i="1"/>
  <c r="P1423" i="1"/>
  <c r="O1423" i="1"/>
  <c r="W1422" i="1"/>
  <c r="V1422" i="1"/>
  <c r="U1422" i="1"/>
  <c r="R1422" i="1"/>
  <c r="Q1422" i="1"/>
  <c r="P1422" i="1"/>
  <c r="O1422" i="1"/>
  <c r="V1421" i="1"/>
  <c r="U1421" i="1"/>
  <c r="R1421" i="1"/>
  <c r="Q1421" i="1"/>
  <c r="P1421" i="1"/>
  <c r="O1421" i="1"/>
  <c r="V1420" i="1"/>
  <c r="U1420" i="1"/>
  <c r="R1420" i="1"/>
  <c r="Q1420" i="1"/>
  <c r="P1420" i="1"/>
  <c r="O1420" i="1"/>
  <c r="V1419" i="1"/>
  <c r="U1419" i="1"/>
  <c r="W1419" i="1" s="1"/>
  <c r="R1419" i="1"/>
  <c r="Q1419" i="1"/>
  <c r="P1419" i="1"/>
  <c r="O1419" i="1"/>
  <c r="V1418" i="1"/>
  <c r="U1418" i="1"/>
  <c r="R1418" i="1"/>
  <c r="Q1418" i="1"/>
  <c r="P1418" i="1"/>
  <c r="O1418" i="1"/>
  <c r="V1417" i="1"/>
  <c r="U1417" i="1"/>
  <c r="R1417" i="1"/>
  <c r="Q1417" i="1"/>
  <c r="P1417" i="1"/>
  <c r="O1417" i="1"/>
  <c r="V1416" i="1"/>
  <c r="U1416" i="1"/>
  <c r="W1416" i="1" s="1"/>
  <c r="R1416" i="1"/>
  <c r="Q1416" i="1"/>
  <c r="P1416" i="1"/>
  <c r="O1416" i="1"/>
  <c r="V1415" i="1"/>
  <c r="U1415" i="1"/>
  <c r="W1415" i="1" s="1"/>
  <c r="R1415" i="1"/>
  <c r="Q1415" i="1"/>
  <c r="P1415" i="1"/>
  <c r="O1415" i="1"/>
  <c r="V1414" i="1"/>
  <c r="U1414" i="1"/>
  <c r="W1414" i="1" s="1"/>
  <c r="R1414" i="1"/>
  <c r="Q1414" i="1"/>
  <c r="P1414" i="1"/>
  <c r="O1414" i="1"/>
  <c r="V1413" i="1"/>
  <c r="W1413" i="1" s="1"/>
  <c r="U1413" i="1"/>
  <c r="R1413" i="1"/>
  <c r="Q1413" i="1"/>
  <c r="P1413" i="1"/>
  <c r="O1413" i="1"/>
  <c r="V1412" i="1"/>
  <c r="U1412" i="1"/>
  <c r="R1412" i="1"/>
  <c r="Q1412" i="1"/>
  <c r="P1412" i="1"/>
  <c r="O1412" i="1"/>
  <c r="V1411" i="1"/>
  <c r="U1411" i="1"/>
  <c r="R1411" i="1"/>
  <c r="Q1411" i="1"/>
  <c r="P1411" i="1"/>
  <c r="O1411" i="1"/>
  <c r="V1410" i="1"/>
  <c r="U1410" i="1"/>
  <c r="W1410" i="1" s="1"/>
  <c r="R1410" i="1"/>
  <c r="Q1410" i="1"/>
  <c r="P1410" i="1"/>
  <c r="O1410" i="1"/>
  <c r="W1409" i="1"/>
  <c r="V1409" i="1"/>
  <c r="U1409" i="1"/>
  <c r="R1409" i="1"/>
  <c r="Q1409" i="1"/>
  <c r="P1409" i="1"/>
  <c r="O1409" i="1"/>
  <c r="V1408" i="1"/>
  <c r="U1408" i="1"/>
  <c r="W1408" i="1" s="1"/>
  <c r="R1408" i="1"/>
  <c r="Q1408" i="1"/>
  <c r="P1408" i="1"/>
  <c r="O1408" i="1"/>
  <c r="V1407" i="1"/>
  <c r="U1407" i="1"/>
  <c r="W1407" i="1" s="1"/>
  <c r="R1407" i="1"/>
  <c r="Q1407" i="1"/>
  <c r="P1407" i="1"/>
  <c r="O1407" i="1"/>
  <c r="V1406" i="1"/>
  <c r="W1406" i="1" s="1"/>
  <c r="U1406" i="1"/>
  <c r="R1406" i="1"/>
  <c r="Q1406" i="1"/>
  <c r="P1406" i="1"/>
  <c r="O1406" i="1"/>
  <c r="V1405" i="1"/>
  <c r="U1405" i="1"/>
  <c r="W1405" i="1" s="1"/>
  <c r="R1405" i="1"/>
  <c r="Q1405" i="1"/>
  <c r="P1405" i="1"/>
  <c r="O1405" i="1"/>
  <c r="V1404" i="1"/>
  <c r="U1404" i="1"/>
  <c r="R1404" i="1"/>
  <c r="Q1404" i="1"/>
  <c r="P1404" i="1"/>
  <c r="O1404" i="1"/>
  <c r="V1403" i="1"/>
  <c r="U1403" i="1"/>
  <c r="W1403" i="1" s="1"/>
  <c r="R1403" i="1"/>
  <c r="Q1403" i="1"/>
  <c r="P1403" i="1"/>
  <c r="O1403" i="1"/>
  <c r="V1402" i="1"/>
  <c r="U1402" i="1"/>
  <c r="W1402" i="1" s="1"/>
  <c r="R1402" i="1"/>
  <c r="Q1402" i="1"/>
  <c r="P1402" i="1"/>
  <c r="O1402" i="1"/>
  <c r="V1401" i="1"/>
  <c r="W1401" i="1" s="1"/>
  <c r="U1401" i="1"/>
  <c r="R1401" i="1"/>
  <c r="Q1401" i="1"/>
  <c r="P1401" i="1"/>
  <c r="O1401" i="1"/>
  <c r="V1400" i="1"/>
  <c r="U1400" i="1"/>
  <c r="W1400" i="1" s="1"/>
  <c r="R1400" i="1"/>
  <c r="Q1400" i="1"/>
  <c r="P1400" i="1"/>
  <c r="O1400" i="1"/>
  <c r="V1399" i="1"/>
  <c r="U1399" i="1"/>
  <c r="R1399" i="1"/>
  <c r="Q1399" i="1"/>
  <c r="P1399" i="1"/>
  <c r="O1399" i="1"/>
  <c r="V1398" i="1"/>
  <c r="U1398" i="1"/>
  <c r="W1398" i="1" s="1"/>
  <c r="R1398" i="1"/>
  <c r="Q1398" i="1"/>
  <c r="P1398" i="1"/>
  <c r="O1398" i="1"/>
  <c r="V1397" i="1"/>
  <c r="U1397" i="1"/>
  <c r="W1397" i="1" s="1"/>
  <c r="R1397" i="1"/>
  <c r="Q1397" i="1"/>
  <c r="P1397" i="1"/>
  <c r="O1397" i="1"/>
  <c r="V1396" i="1"/>
  <c r="U1396" i="1"/>
  <c r="R1396" i="1"/>
  <c r="Q1396" i="1"/>
  <c r="P1396" i="1"/>
  <c r="O1396" i="1"/>
  <c r="V1395" i="1"/>
  <c r="U1395" i="1"/>
  <c r="W1395" i="1" s="1"/>
  <c r="R1395" i="1"/>
  <c r="Q1395" i="1"/>
  <c r="P1395" i="1"/>
  <c r="O1395" i="1"/>
  <c r="V1394" i="1"/>
  <c r="U1394" i="1"/>
  <c r="R1394" i="1"/>
  <c r="Q1394" i="1"/>
  <c r="P1394" i="1"/>
  <c r="O1394" i="1"/>
  <c r="V1393" i="1"/>
  <c r="U1393" i="1"/>
  <c r="R1393" i="1"/>
  <c r="Q1393" i="1"/>
  <c r="P1393" i="1"/>
  <c r="O1393" i="1"/>
  <c r="V1392" i="1"/>
  <c r="U1392" i="1"/>
  <c r="W1392" i="1" s="1"/>
  <c r="R1392" i="1"/>
  <c r="Q1392" i="1"/>
  <c r="P1392" i="1"/>
  <c r="O1392" i="1"/>
  <c r="V1391" i="1"/>
  <c r="U1391" i="1"/>
  <c r="W1391" i="1" s="1"/>
  <c r="R1391" i="1"/>
  <c r="Q1391" i="1"/>
  <c r="P1391" i="1"/>
  <c r="O1391" i="1"/>
  <c r="V1390" i="1"/>
  <c r="U1390" i="1"/>
  <c r="W1390" i="1" s="1"/>
  <c r="R1390" i="1"/>
  <c r="Q1390" i="1"/>
  <c r="P1390" i="1"/>
  <c r="O1390" i="1"/>
  <c r="W1389" i="1"/>
  <c r="V1389" i="1"/>
  <c r="U1389" i="1"/>
  <c r="R1389" i="1"/>
  <c r="Q1389" i="1"/>
  <c r="P1389" i="1"/>
  <c r="O1389" i="1"/>
  <c r="V1388" i="1"/>
  <c r="U1388" i="1"/>
  <c r="R1388" i="1"/>
  <c r="Q1388" i="1"/>
  <c r="P1388" i="1"/>
  <c r="O1388" i="1"/>
  <c r="V1387" i="1"/>
  <c r="U1387" i="1"/>
  <c r="W1387" i="1" s="1"/>
  <c r="R1387" i="1"/>
  <c r="Q1387" i="1"/>
  <c r="P1387" i="1"/>
  <c r="O1387" i="1"/>
  <c r="V1386" i="1"/>
  <c r="U1386" i="1"/>
  <c r="W1386" i="1" s="1"/>
  <c r="R1386" i="1"/>
  <c r="Q1386" i="1"/>
  <c r="P1386" i="1"/>
  <c r="O1386" i="1"/>
  <c r="V1385" i="1"/>
  <c r="U1385" i="1"/>
  <c r="W1385" i="1" s="1"/>
  <c r="R1385" i="1"/>
  <c r="Q1385" i="1"/>
  <c r="P1385" i="1"/>
  <c r="O1385" i="1"/>
  <c r="V1384" i="1"/>
  <c r="U1384" i="1"/>
  <c r="R1384" i="1"/>
  <c r="Q1384" i="1"/>
  <c r="P1384" i="1"/>
  <c r="O1384" i="1"/>
  <c r="V1383" i="1"/>
  <c r="U1383" i="1"/>
  <c r="W1383" i="1" s="1"/>
  <c r="R1383" i="1"/>
  <c r="Q1383" i="1"/>
  <c r="P1383" i="1"/>
  <c r="O1383" i="1"/>
  <c r="W1382" i="1"/>
  <c r="V1382" i="1"/>
  <c r="U1382" i="1"/>
  <c r="R1382" i="1"/>
  <c r="Q1382" i="1"/>
  <c r="P1382" i="1"/>
  <c r="O1382" i="1"/>
  <c r="V1381" i="1"/>
  <c r="U1381" i="1"/>
  <c r="R1381" i="1"/>
  <c r="Q1381" i="1"/>
  <c r="P1381" i="1"/>
  <c r="O1381" i="1"/>
  <c r="V1380" i="1"/>
  <c r="U1380" i="1"/>
  <c r="R1380" i="1"/>
  <c r="Q1380" i="1"/>
  <c r="P1380" i="1"/>
  <c r="O1380" i="1"/>
  <c r="V1379" i="1"/>
  <c r="U1379" i="1"/>
  <c r="W1379" i="1" s="1"/>
  <c r="R1379" i="1"/>
  <c r="Q1379" i="1"/>
  <c r="P1379" i="1"/>
  <c r="O1379" i="1"/>
  <c r="V1378" i="1"/>
  <c r="U1378" i="1"/>
  <c r="W1378" i="1" s="1"/>
  <c r="R1378" i="1"/>
  <c r="Q1378" i="1"/>
  <c r="P1378" i="1"/>
  <c r="O1378" i="1"/>
  <c r="V1377" i="1"/>
  <c r="W1377" i="1" s="1"/>
  <c r="U1377" i="1"/>
  <c r="R1377" i="1"/>
  <c r="Q1377" i="1"/>
  <c r="P1377" i="1"/>
  <c r="O1377" i="1"/>
  <c r="V1376" i="1"/>
  <c r="U1376" i="1"/>
  <c r="W1376" i="1" s="1"/>
  <c r="R1376" i="1"/>
  <c r="Q1376" i="1"/>
  <c r="P1376" i="1"/>
  <c r="O1376" i="1"/>
  <c r="V1375" i="1"/>
  <c r="U1375" i="1"/>
  <c r="R1375" i="1"/>
  <c r="Q1375" i="1"/>
  <c r="P1375" i="1"/>
  <c r="O1375" i="1"/>
  <c r="V1374" i="1"/>
  <c r="U1374" i="1"/>
  <c r="W1374" i="1" s="1"/>
  <c r="R1374" i="1"/>
  <c r="Q1374" i="1"/>
  <c r="P1374" i="1"/>
  <c r="O1374" i="1"/>
  <c r="V1373" i="1"/>
  <c r="U1373" i="1"/>
  <c r="W1373" i="1" s="1"/>
  <c r="R1373" i="1"/>
  <c r="Q1373" i="1"/>
  <c r="P1373" i="1"/>
  <c r="O1373" i="1"/>
  <c r="V1372" i="1"/>
  <c r="U1372" i="1"/>
  <c r="R1372" i="1"/>
  <c r="Q1372" i="1"/>
  <c r="P1372" i="1"/>
  <c r="O1372" i="1"/>
  <c r="V1371" i="1"/>
  <c r="U1371" i="1"/>
  <c r="W1371" i="1" s="1"/>
  <c r="R1371" i="1"/>
  <c r="Q1371" i="1"/>
  <c r="P1371" i="1"/>
  <c r="O1371" i="1"/>
  <c r="V1370" i="1"/>
  <c r="U1370" i="1"/>
  <c r="R1370" i="1"/>
  <c r="Q1370" i="1"/>
  <c r="P1370" i="1"/>
  <c r="O1370" i="1"/>
  <c r="V1369" i="1"/>
  <c r="U1369" i="1"/>
  <c r="W1369" i="1" s="1"/>
  <c r="R1369" i="1"/>
  <c r="Q1369" i="1"/>
  <c r="P1369" i="1"/>
  <c r="O1369" i="1"/>
  <c r="V1368" i="1"/>
  <c r="U1368" i="1"/>
  <c r="W1368" i="1" s="1"/>
  <c r="R1368" i="1"/>
  <c r="Q1368" i="1"/>
  <c r="P1368" i="1"/>
  <c r="O1368" i="1"/>
  <c r="V1367" i="1"/>
  <c r="U1367" i="1"/>
  <c r="W1367" i="1" s="1"/>
  <c r="R1367" i="1"/>
  <c r="Q1367" i="1"/>
  <c r="P1367" i="1"/>
  <c r="O1367" i="1"/>
  <c r="V1366" i="1"/>
  <c r="U1366" i="1"/>
  <c r="W1366" i="1" s="1"/>
  <c r="R1366" i="1"/>
  <c r="Q1366" i="1"/>
  <c r="P1366" i="1"/>
  <c r="O1366" i="1"/>
  <c r="V1365" i="1"/>
  <c r="W1365" i="1" s="1"/>
  <c r="U1365" i="1"/>
  <c r="R1365" i="1"/>
  <c r="Q1365" i="1"/>
  <c r="P1365" i="1"/>
  <c r="O1365" i="1"/>
  <c r="V1364" i="1"/>
  <c r="U1364" i="1"/>
  <c r="R1364" i="1"/>
  <c r="Q1364" i="1"/>
  <c r="P1364" i="1"/>
  <c r="O1364" i="1"/>
  <c r="V1363" i="1"/>
  <c r="U1363" i="1"/>
  <c r="R1363" i="1"/>
  <c r="Q1363" i="1"/>
  <c r="P1363" i="1"/>
  <c r="O1363" i="1"/>
  <c r="V1362" i="1"/>
  <c r="U1362" i="1"/>
  <c r="W1362" i="1" s="1"/>
  <c r="R1362" i="1"/>
  <c r="Q1362" i="1"/>
  <c r="P1362" i="1"/>
  <c r="O1362" i="1"/>
  <c r="W1361" i="1"/>
  <c r="V1361" i="1"/>
  <c r="U1361" i="1"/>
  <c r="R1361" i="1"/>
  <c r="Q1361" i="1"/>
  <c r="P1361" i="1"/>
  <c r="O1361" i="1"/>
  <c r="V1360" i="1"/>
  <c r="U1360" i="1"/>
  <c r="R1360" i="1"/>
  <c r="Q1360" i="1"/>
  <c r="P1360" i="1"/>
  <c r="O1360" i="1"/>
  <c r="V1359" i="1"/>
  <c r="U1359" i="1"/>
  <c r="W1359" i="1" s="1"/>
  <c r="R1359" i="1"/>
  <c r="Q1359" i="1"/>
  <c r="P1359" i="1"/>
  <c r="O1359" i="1"/>
  <c r="V1358" i="1"/>
  <c r="W1358" i="1" s="1"/>
  <c r="U1358" i="1"/>
  <c r="R1358" i="1"/>
  <c r="Q1358" i="1"/>
  <c r="P1358" i="1"/>
  <c r="O1358" i="1"/>
  <c r="V1357" i="1"/>
  <c r="U1357" i="1"/>
  <c r="R1357" i="1"/>
  <c r="Q1357" i="1"/>
  <c r="P1357" i="1"/>
  <c r="O1357" i="1"/>
  <c r="V1356" i="1"/>
  <c r="U1356" i="1"/>
  <c r="R1356" i="1"/>
  <c r="Q1356" i="1"/>
  <c r="P1356" i="1"/>
  <c r="O1356" i="1"/>
  <c r="V1355" i="1"/>
  <c r="U1355" i="1"/>
  <c r="W1355" i="1" s="1"/>
  <c r="R1355" i="1"/>
  <c r="Q1355" i="1"/>
  <c r="P1355" i="1"/>
  <c r="O1355" i="1"/>
  <c r="V1354" i="1"/>
  <c r="U1354" i="1"/>
  <c r="R1354" i="1"/>
  <c r="Q1354" i="1"/>
  <c r="P1354" i="1"/>
  <c r="O1354" i="1"/>
  <c r="V1353" i="1"/>
  <c r="U1353" i="1"/>
  <c r="W1353" i="1" s="1"/>
  <c r="R1353" i="1"/>
  <c r="Q1353" i="1"/>
  <c r="P1353" i="1"/>
  <c r="O1353" i="1"/>
  <c r="V1352" i="1"/>
  <c r="W1352" i="1" s="1"/>
  <c r="U1352" i="1"/>
  <c r="R1352" i="1"/>
  <c r="Q1352" i="1"/>
  <c r="P1352" i="1"/>
  <c r="O1352" i="1"/>
  <c r="V1351" i="1"/>
  <c r="U1351" i="1"/>
  <c r="R1351" i="1"/>
  <c r="Q1351" i="1"/>
  <c r="P1351" i="1"/>
  <c r="O1351" i="1"/>
  <c r="V1350" i="1"/>
  <c r="U1350" i="1"/>
  <c r="W1350" i="1" s="1"/>
  <c r="R1350" i="1"/>
  <c r="Q1350" i="1"/>
  <c r="P1350" i="1"/>
  <c r="O1350" i="1"/>
  <c r="V1349" i="1"/>
  <c r="W1349" i="1" s="1"/>
  <c r="U1349" i="1"/>
  <c r="R1349" i="1"/>
  <c r="Q1349" i="1"/>
  <c r="P1349" i="1"/>
  <c r="O1349" i="1"/>
  <c r="V1348" i="1"/>
  <c r="U1348" i="1"/>
  <c r="R1348" i="1"/>
  <c r="Q1348" i="1"/>
  <c r="P1348" i="1"/>
  <c r="O1348" i="1"/>
  <c r="V1347" i="1"/>
  <c r="U1347" i="1"/>
  <c r="R1347" i="1"/>
  <c r="Q1347" i="1"/>
  <c r="P1347" i="1"/>
  <c r="O1347" i="1"/>
  <c r="V1346" i="1"/>
  <c r="U1346" i="1"/>
  <c r="W1346" i="1" s="1"/>
  <c r="R1346" i="1"/>
  <c r="Q1346" i="1"/>
  <c r="P1346" i="1"/>
  <c r="O1346" i="1"/>
  <c r="W1345" i="1"/>
  <c r="V1345" i="1"/>
  <c r="U1345" i="1"/>
  <c r="R1345" i="1"/>
  <c r="Q1345" i="1"/>
  <c r="P1345" i="1"/>
  <c r="O1345" i="1"/>
  <c r="V1344" i="1"/>
  <c r="U1344" i="1"/>
  <c r="R1344" i="1"/>
  <c r="Q1344" i="1"/>
  <c r="P1344" i="1"/>
  <c r="O1344" i="1"/>
  <c r="V1343" i="1"/>
  <c r="U1343" i="1"/>
  <c r="R1343" i="1"/>
  <c r="Q1343" i="1"/>
  <c r="P1343" i="1"/>
  <c r="O1343" i="1"/>
  <c r="V1342" i="1"/>
  <c r="W1342" i="1" s="1"/>
  <c r="U1342" i="1"/>
  <c r="R1342" i="1"/>
  <c r="Q1342" i="1"/>
  <c r="P1342" i="1"/>
  <c r="O1342" i="1"/>
  <c r="V1341" i="1"/>
  <c r="U1341" i="1"/>
  <c r="R1341" i="1"/>
  <c r="Q1341" i="1"/>
  <c r="P1341" i="1"/>
  <c r="O1341" i="1"/>
  <c r="V1340" i="1"/>
  <c r="U1340" i="1"/>
  <c r="W1340" i="1" s="1"/>
  <c r="R1340" i="1"/>
  <c r="Q1340" i="1"/>
  <c r="P1340" i="1"/>
  <c r="O1340" i="1"/>
  <c r="V1339" i="1"/>
  <c r="U1339" i="1"/>
  <c r="W1339" i="1" s="1"/>
  <c r="R1339" i="1"/>
  <c r="Q1339" i="1"/>
  <c r="P1339" i="1"/>
  <c r="O1339" i="1"/>
  <c r="V1338" i="1"/>
  <c r="U1338" i="1"/>
  <c r="R1338" i="1"/>
  <c r="Q1338" i="1"/>
  <c r="P1338" i="1"/>
  <c r="O1338" i="1"/>
  <c r="W1337" i="1"/>
  <c r="V1337" i="1"/>
  <c r="U1337" i="1"/>
  <c r="R1337" i="1"/>
  <c r="Q1337" i="1"/>
  <c r="P1337" i="1"/>
  <c r="O1337" i="1"/>
  <c r="V1336" i="1"/>
  <c r="U1336" i="1"/>
  <c r="R1336" i="1"/>
  <c r="Q1336" i="1"/>
  <c r="P1336" i="1"/>
  <c r="O1336" i="1"/>
  <c r="V1335" i="1"/>
  <c r="U1335" i="1"/>
  <c r="R1335" i="1"/>
  <c r="Q1335" i="1"/>
  <c r="P1335" i="1"/>
  <c r="O1335" i="1"/>
  <c r="V1334" i="1"/>
  <c r="U1334" i="1"/>
  <c r="W1334" i="1" s="1"/>
  <c r="R1334" i="1"/>
  <c r="Q1334" i="1"/>
  <c r="P1334" i="1"/>
  <c r="O1334" i="1"/>
  <c r="V1333" i="1"/>
  <c r="U1333" i="1"/>
  <c r="W1333" i="1" s="1"/>
  <c r="R1333" i="1"/>
  <c r="Q1333" i="1"/>
  <c r="P1333" i="1"/>
  <c r="O1333" i="1"/>
  <c r="V1332" i="1"/>
  <c r="U1332" i="1"/>
  <c r="R1332" i="1"/>
  <c r="Q1332" i="1"/>
  <c r="P1332" i="1"/>
  <c r="O1332" i="1"/>
  <c r="V1331" i="1"/>
  <c r="U1331" i="1"/>
  <c r="W1331" i="1" s="1"/>
  <c r="R1331" i="1"/>
  <c r="Q1331" i="1"/>
  <c r="P1331" i="1"/>
  <c r="O1331" i="1"/>
  <c r="V1330" i="1"/>
  <c r="U1330" i="1"/>
  <c r="R1330" i="1"/>
  <c r="Q1330" i="1"/>
  <c r="P1330" i="1"/>
  <c r="O1330" i="1"/>
  <c r="V1329" i="1"/>
  <c r="U1329" i="1"/>
  <c r="W1329" i="1" s="1"/>
  <c r="R1329" i="1"/>
  <c r="Q1329" i="1"/>
  <c r="P1329" i="1"/>
  <c r="O1329" i="1"/>
  <c r="V1328" i="1"/>
  <c r="W1328" i="1" s="1"/>
  <c r="U1328" i="1"/>
  <c r="R1328" i="1"/>
  <c r="Q1328" i="1"/>
  <c r="P1328" i="1"/>
  <c r="O1328" i="1"/>
  <c r="V1327" i="1"/>
  <c r="U1327" i="1"/>
  <c r="W1327" i="1" s="1"/>
  <c r="R1327" i="1"/>
  <c r="Q1327" i="1"/>
  <c r="P1327" i="1"/>
  <c r="O1327" i="1"/>
  <c r="V1326" i="1"/>
  <c r="U1326" i="1"/>
  <c r="W1326" i="1" s="1"/>
  <c r="R1326" i="1"/>
  <c r="Q1326" i="1"/>
  <c r="P1326" i="1"/>
  <c r="O1326" i="1"/>
  <c r="W1325" i="1"/>
  <c r="V1325" i="1"/>
  <c r="U1325" i="1"/>
  <c r="R1325" i="1"/>
  <c r="Q1325" i="1"/>
  <c r="P1325" i="1"/>
  <c r="O1325" i="1"/>
  <c r="V1324" i="1"/>
  <c r="U1324" i="1"/>
  <c r="W1324" i="1" s="1"/>
  <c r="R1324" i="1"/>
  <c r="Q1324" i="1"/>
  <c r="P1324" i="1"/>
  <c r="O1324" i="1"/>
  <c r="V1323" i="1"/>
  <c r="U1323" i="1"/>
  <c r="R1323" i="1"/>
  <c r="Q1323" i="1"/>
  <c r="P1323" i="1"/>
  <c r="O1323" i="1"/>
  <c r="V1322" i="1"/>
  <c r="U1322" i="1"/>
  <c r="W1322" i="1" s="1"/>
  <c r="R1322" i="1"/>
  <c r="Q1322" i="1"/>
  <c r="P1322" i="1"/>
  <c r="O1322" i="1"/>
  <c r="V1321" i="1"/>
  <c r="U1321" i="1"/>
  <c r="W1321" i="1" s="1"/>
  <c r="R1321" i="1"/>
  <c r="Q1321" i="1"/>
  <c r="P1321" i="1"/>
  <c r="O1321" i="1"/>
  <c r="V1320" i="1"/>
  <c r="W1320" i="1" s="1"/>
  <c r="U1320" i="1"/>
  <c r="R1320" i="1"/>
  <c r="Q1320" i="1"/>
  <c r="P1320" i="1"/>
  <c r="O1320" i="1"/>
  <c r="V1319" i="1"/>
  <c r="U1319" i="1"/>
  <c r="W1319" i="1" s="1"/>
  <c r="R1319" i="1"/>
  <c r="Q1319" i="1"/>
  <c r="P1319" i="1"/>
  <c r="O1319" i="1"/>
  <c r="W1318" i="1"/>
  <c r="V1318" i="1"/>
  <c r="U1318" i="1"/>
  <c r="R1318" i="1"/>
  <c r="Q1318" i="1"/>
  <c r="P1318" i="1"/>
  <c r="O1318" i="1"/>
  <c r="V1317" i="1"/>
  <c r="W1317" i="1" s="1"/>
  <c r="U1317" i="1"/>
  <c r="R1317" i="1"/>
  <c r="Q1317" i="1"/>
  <c r="P1317" i="1"/>
  <c r="O1317" i="1"/>
  <c r="V1316" i="1"/>
  <c r="U1316" i="1"/>
  <c r="R1316" i="1"/>
  <c r="Q1316" i="1"/>
  <c r="P1316" i="1"/>
  <c r="O1316" i="1"/>
  <c r="V1315" i="1"/>
  <c r="U1315" i="1"/>
  <c r="W1315" i="1" s="1"/>
  <c r="R1315" i="1"/>
  <c r="Q1315" i="1"/>
  <c r="P1315" i="1"/>
  <c r="O1315" i="1"/>
  <c r="V1314" i="1"/>
  <c r="U1314" i="1"/>
  <c r="R1314" i="1"/>
  <c r="Q1314" i="1"/>
  <c r="P1314" i="1"/>
  <c r="O1314" i="1"/>
  <c r="W1313" i="1"/>
  <c r="V1313" i="1"/>
  <c r="U1313" i="1"/>
  <c r="R1313" i="1"/>
  <c r="Q1313" i="1"/>
  <c r="P1313" i="1"/>
  <c r="O1313" i="1"/>
  <c r="V1312" i="1"/>
  <c r="U1312" i="1"/>
  <c r="R1312" i="1"/>
  <c r="Q1312" i="1"/>
  <c r="P1312" i="1"/>
  <c r="O1312" i="1"/>
  <c r="V1311" i="1"/>
  <c r="U1311" i="1"/>
  <c r="R1311" i="1"/>
  <c r="Q1311" i="1"/>
  <c r="P1311" i="1"/>
  <c r="O1311" i="1"/>
  <c r="V1310" i="1"/>
  <c r="U1310" i="1"/>
  <c r="W1310" i="1" s="1"/>
  <c r="R1310" i="1"/>
  <c r="Q1310" i="1"/>
  <c r="P1310" i="1"/>
  <c r="O1310" i="1"/>
  <c r="V1309" i="1"/>
  <c r="U1309" i="1"/>
  <c r="W1309" i="1" s="1"/>
  <c r="R1309" i="1"/>
  <c r="Q1309" i="1"/>
  <c r="P1309" i="1"/>
  <c r="O1309" i="1"/>
  <c r="V1308" i="1"/>
  <c r="U1308" i="1"/>
  <c r="R1308" i="1"/>
  <c r="Q1308" i="1"/>
  <c r="P1308" i="1"/>
  <c r="O1308" i="1"/>
  <c r="V1307" i="1"/>
  <c r="U1307" i="1"/>
  <c r="W1307" i="1" s="1"/>
  <c r="R1307" i="1"/>
  <c r="Q1307" i="1"/>
  <c r="P1307" i="1"/>
  <c r="O1307" i="1"/>
  <c r="V1306" i="1"/>
  <c r="U1306" i="1"/>
  <c r="R1306" i="1"/>
  <c r="Q1306" i="1"/>
  <c r="P1306" i="1"/>
  <c r="O1306" i="1"/>
  <c r="V1305" i="1"/>
  <c r="U1305" i="1"/>
  <c r="W1305" i="1" s="1"/>
  <c r="R1305" i="1"/>
  <c r="Q1305" i="1"/>
  <c r="P1305" i="1"/>
  <c r="O1305" i="1"/>
  <c r="V1304" i="1"/>
  <c r="W1304" i="1" s="1"/>
  <c r="U1304" i="1"/>
  <c r="R1304" i="1"/>
  <c r="Q1304" i="1"/>
  <c r="P1304" i="1"/>
  <c r="O1304" i="1"/>
  <c r="V1303" i="1"/>
  <c r="U1303" i="1"/>
  <c r="R1303" i="1"/>
  <c r="Q1303" i="1"/>
  <c r="P1303" i="1"/>
  <c r="O1303" i="1"/>
  <c r="V1302" i="1"/>
  <c r="U1302" i="1"/>
  <c r="W1302" i="1" s="1"/>
  <c r="R1302" i="1"/>
  <c r="Q1302" i="1"/>
  <c r="P1302" i="1"/>
  <c r="O1302" i="1"/>
  <c r="V1301" i="1"/>
  <c r="W1301" i="1" s="1"/>
  <c r="U1301" i="1"/>
  <c r="R1301" i="1"/>
  <c r="Q1301" i="1"/>
  <c r="P1301" i="1"/>
  <c r="O1301" i="1"/>
  <c r="V1300" i="1"/>
  <c r="U1300" i="1"/>
  <c r="R1300" i="1"/>
  <c r="Q1300" i="1"/>
  <c r="P1300" i="1"/>
  <c r="O1300" i="1"/>
  <c r="V1299" i="1"/>
  <c r="U1299" i="1"/>
  <c r="R1299" i="1"/>
  <c r="Q1299" i="1"/>
  <c r="P1299" i="1"/>
  <c r="O1299" i="1"/>
  <c r="V1298" i="1"/>
  <c r="U1298" i="1"/>
  <c r="W1298" i="1" s="1"/>
  <c r="R1298" i="1"/>
  <c r="Q1298" i="1"/>
  <c r="P1298" i="1"/>
  <c r="O1298" i="1"/>
  <c r="W1297" i="1"/>
  <c r="V1297" i="1"/>
  <c r="U1297" i="1"/>
  <c r="R1297" i="1"/>
  <c r="Q1297" i="1"/>
  <c r="P1297" i="1"/>
  <c r="O1297" i="1"/>
  <c r="V1296" i="1"/>
  <c r="U1296" i="1"/>
  <c r="R1296" i="1"/>
  <c r="Q1296" i="1"/>
  <c r="P1296" i="1"/>
  <c r="O1296" i="1"/>
  <c r="V1295" i="1"/>
  <c r="U1295" i="1"/>
  <c r="R1295" i="1"/>
  <c r="Q1295" i="1"/>
  <c r="P1295" i="1"/>
  <c r="O1295" i="1"/>
  <c r="V1294" i="1"/>
  <c r="W1294" i="1" s="1"/>
  <c r="U1294" i="1"/>
  <c r="R1294" i="1"/>
  <c r="Q1294" i="1"/>
  <c r="P1294" i="1"/>
  <c r="O1294" i="1"/>
  <c r="V1293" i="1"/>
  <c r="U1293" i="1"/>
  <c r="R1293" i="1"/>
  <c r="Q1293" i="1"/>
  <c r="P1293" i="1"/>
  <c r="O1293" i="1"/>
  <c r="V1292" i="1"/>
  <c r="U1292" i="1"/>
  <c r="R1292" i="1"/>
  <c r="Q1292" i="1"/>
  <c r="P1292" i="1"/>
  <c r="O1292" i="1"/>
  <c r="V1291" i="1"/>
  <c r="U1291" i="1"/>
  <c r="W1291" i="1" s="1"/>
  <c r="R1291" i="1"/>
  <c r="Q1291" i="1"/>
  <c r="P1291" i="1"/>
  <c r="O1291" i="1"/>
  <c r="V1290" i="1"/>
  <c r="U1290" i="1"/>
  <c r="R1290" i="1"/>
  <c r="Q1290" i="1"/>
  <c r="P1290" i="1"/>
  <c r="O1290" i="1"/>
  <c r="V1289" i="1"/>
  <c r="U1289" i="1"/>
  <c r="R1289" i="1"/>
  <c r="Q1289" i="1"/>
  <c r="P1289" i="1"/>
  <c r="O1289" i="1"/>
  <c r="V1288" i="1"/>
  <c r="U1288" i="1"/>
  <c r="R1288" i="1"/>
  <c r="Q1288" i="1"/>
  <c r="P1288" i="1"/>
  <c r="O1288" i="1"/>
  <c r="V1287" i="1"/>
  <c r="U1287" i="1"/>
  <c r="W1287" i="1" s="1"/>
  <c r="R1287" i="1"/>
  <c r="Q1287" i="1"/>
  <c r="P1287" i="1"/>
  <c r="O1287" i="1"/>
  <c r="V1286" i="1"/>
  <c r="U1286" i="1"/>
  <c r="W1286" i="1" s="1"/>
  <c r="R1286" i="1"/>
  <c r="Q1286" i="1"/>
  <c r="P1286" i="1"/>
  <c r="O1286" i="1"/>
  <c r="V1285" i="1"/>
  <c r="W1285" i="1" s="1"/>
  <c r="U1285" i="1"/>
  <c r="R1285" i="1"/>
  <c r="Q1285" i="1"/>
  <c r="P1285" i="1"/>
  <c r="O1285" i="1"/>
  <c r="V1284" i="1"/>
  <c r="U1284" i="1"/>
  <c r="R1284" i="1"/>
  <c r="Q1284" i="1"/>
  <c r="P1284" i="1"/>
  <c r="O1284" i="1"/>
  <c r="V1283" i="1"/>
  <c r="U1283" i="1"/>
  <c r="R1283" i="1"/>
  <c r="Q1283" i="1"/>
  <c r="P1283" i="1"/>
  <c r="O1283" i="1"/>
  <c r="V1282" i="1"/>
  <c r="U1282" i="1"/>
  <c r="W1282" i="1" s="1"/>
  <c r="R1282" i="1"/>
  <c r="Q1282" i="1"/>
  <c r="P1282" i="1"/>
  <c r="O1282" i="1"/>
  <c r="W1281" i="1"/>
  <c r="V1281" i="1"/>
  <c r="U1281" i="1"/>
  <c r="R1281" i="1"/>
  <c r="Q1281" i="1"/>
  <c r="P1281" i="1"/>
  <c r="O1281" i="1"/>
  <c r="V1280" i="1"/>
  <c r="U1280" i="1"/>
  <c r="R1280" i="1"/>
  <c r="Q1280" i="1"/>
  <c r="P1280" i="1"/>
  <c r="O1280" i="1"/>
  <c r="V1279" i="1"/>
  <c r="U1279" i="1"/>
  <c r="W1279" i="1" s="1"/>
  <c r="R1279" i="1"/>
  <c r="Q1279" i="1"/>
  <c r="P1279" i="1"/>
  <c r="O1279" i="1"/>
  <c r="V1278" i="1"/>
  <c r="W1278" i="1" s="1"/>
  <c r="U1278" i="1"/>
  <c r="R1278" i="1"/>
  <c r="Q1278" i="1"/>
  <c r="P1278" i="1"/>
  <c r="O1278" i="1"/>
  <c r="V1277" i="1"/>
  <c r="U1277" i="1"/>
  <c r="W1277" i="1" s="1"/>
  <c r="R1277" i="1"/>
  <c r="Q1277" i="1"/>
  <c r="P1277" i="1"/>
  <c r="O1277" i="1"/>
  <c r="V1276" i="1"/>
  <c r="U1276" i="1"/>
  <c r="R1276" i="1"/>
  <c r="Q1276" i="1"/>
  <c r="P1276" i="1"/>
  <c r="O1276" i="1"/>
  <c r="V1275" i="1"/>
  <c r="U1275" i="1"/>
  <c r="R1275" i="1"/>
  <c r="Q1275" i="1"/>
  <c r="P1275" i="1"/>
  <c r="O1275" i="1"/>
  <c r="V1274" i="1"/>
  <c r="U1274" i="1"/>
  <c r="W1274" i="1" s="1"/>
  <c r="R1274" i="1"/>
  <c r="Q1274" i="1"/>
  <c r="P1274" i="1"/>
  <c r="O1274" i="1"/>
  <c r="V1273" i="1"/>
  <c r="W1273" i="1" s="1"/>
  <c r="U1273" i="1"/>
  <c r="R1273" i="1"/>
  <c r="Q1273" i="1"/>
  <c r="P1273" i="1"/>
  <c r="O1273" i="1"/>
  <c r="V1272" i="1"/>
  <c r="U1272" i="1"/>
  <c r="R1272" i="1"/>
  <c r="Q1272" i="1"/>
  <c r="P1272" i="1"/>
  <c r="O1272" i="1"/>
  <c r="V1271" i="1"/>
  <c r="U1271" i="1"/>
  <c r="R1271" i="1"/>
  <c r="Q1271" i="1"/>
  <c r="P1271" i="1"/>
  <c r="O1271" i="1"/>
  <c r="V1270" i="1"/>
  <c r="U1270" i="1"/>
  <c r="W1270" i="1" s="1"/>
  <c r="R1270" i="1"/>
  <c r="Q1270" i="1"/>
  <c r="P1270" i="1"/>
  <c r="O1270" i="1"/>
  <c r="V1269" i="1"/>
  <c r="U1269" i="1"/>
  <c r="W1269" i="1" s="1"/>
  <c r="R1269" i="1"/>
  <c r="Q1269" i="1"/>
  <c r="P1269" i="1"/>
  <c r="O1269" i="1"/>
  <c r="V1268" i="1"/>
  <c r="U1268" i="1"/>
  <c r="R1268" i="1"/>
  <c r="Q1268" i="1"/>
  <c r="P1268" i="1"/>
  <c r="O1268" i="1"/>
  <c r="V1267" i="1"/>
  <c r="U1267" i="1"/>
  <c r="W1267" i="1" s="1"/>
  <c r="R1267" i="1"/>
  <c r="Q1267" i="1"/>
  <c r="P1267" i="1"/>
  <c r="O1267" i="1"/>
  <c r="V1266" i="1"/>
  <c r="U1266" i="1"/>
  <c r="R1266" i="1"/>
  <c r="Q1266" i="1"/>
  <c r="P1266" i="1"/>
  <c r="O1266" i="1"/>
  <c r="V1265" i="1"/>
  <c r="U1265" i="1"/>
  <c r="W1265" i="1" s="1"/>
  <c r="R1265" i="1"/>
  <c r="Q1265" i="1"/>
  <c r="P1265" i="1"/>
  <c r="O1265" i="1"/>
  <c r="V1264" i="1"/>
  <c r="U1264" i="1"/>
  <c r="R1264" i="1"/>
  <c r="Q1264" i="1"/>
  <c r="P1264" i="1"/>
  <c r="O1264" i="1"/>
  <c r="V1263" i="1"/>
  <c r="U1263" i="1"/>
  <c r="W1263" i="1" s="1"/>
  <c r="R1263" i="1"/>
  <c r="Q1263" i="1"/>
  <c r="P1263" i="1"/>
  <c r="O1263" i="1"/>
  <c r="V1262" i="1"/>
  <c r="U1262" i="1"/>
  <c r="W1262" i="1" s="1"/>
  <c r="R1262" i="1"/>
  <c r="Q1262" i="1"/>
  <c r="P1262" i="1"/>
  <c r="O1262" i="1"/>
  <c r="W1261" i="1"/>
  <c r="V1261" i="1"/>
  <c r="U1261" i="1"/>
  <c r="R1261" i="1"/>
  <c r="Q1261" i="1"/>
  <c r="P1261" i="1"/>
  <c r="O1261" i="1"/>
  <c r="V1260" i="1"/>
  <c r="U1260" i="1"/>
  <c r="R1260" i="1"/>
  <c r="Q1260" i="1"/>
  <c r="P1260" i="1"/>
  <c r="O1260" i="1"/>
  <c r="V1259" i="1"/>
  <c r="U1259" i="1"/>
  <c r="W1259" i="1" s="1"/>
  <c r="R1259" i="1"/>
  <c r="Q1259" i="1"/>
  <c r="P1259" i="1"/>
  <c r="O1259" i="1"/>
  <c r="V1258" i="1"/>
  <c r="U1258" i="1"/>
  <c r="W1258" i="1" s="1"/>
  <c r="R1258" i="1"/>
  <c r="Q1258" i="1"/>
  <c r="P1258" i="1"/>
  <c r="O1258" i="1"/>
  <c r="V1257" i="1"/>
  <c r="U1257" i="1"/>
  <c r="W1257" i="1" s="1"/>
  <c r="R1257" i="1"/>
  <c r="Q1257" i="1"/>
  <c r="P1257" i="1"/>
  <c r="O1257" i="1"/>
  <c r="V1256" i="1"/>
  <c r="W1256" i="1" s="1"/>
  <c r="U1256" i="1"/>
  <c r="R1256" i="1"/>
  <c r="Q1256" i="1"/>
  <c r="P1256" i="1"/>
  <c r="O1256" i="1"/>
  <c r="V1255" i="1"/>
  <c r="U1255" i="1"/>
  <c r="W1255" i="1" s="1"/>
  <c r="R1255" i="1"/>
  <c r="Q1255" i="1"/>
  <c r="P1255" i="1"/>
  <c r="O1255" i="1"/>
  <c r="W1254" i="1"/>
  <c r="V1254" i="1"/>
  <c r="U1254" i="1"/>
  <c r="R1254" i="1"/>
  <c r="Q1254" i="1"/>
  <c r="P1254" i="1"/>
  <c r="O1254" i="1"/>
  <c r="V1253" i="1"/>
  <c r="U1253" i="1"/>
  <c r="R1253" i="1"/>
  <c r="Q1253" i="1"/>
  <c r="P1253" i="1"/>
  <c r="O1253" i="1"/>
  <c r="V1252" i="1"/>
  <c r="U1252" i="1"/>
  <c r="R1252" i="1"/>
  <c r="Q1252" i="1"/>
  <c r="P1252" i="1"/>
  <c r="O1252" i="1"/>
  <c r="V1251" i="1"/>
  <c r="U1251" i="1"/>
  <c r="W1251" i="1" s="1"/>
  <c r="R1251" i="1"/>
  <c r="Q1251" i="1"/>
  <c r="P1251" i="1"/>
  <c r="O1251" i="1"/>
  <c r="V1250" i="1"/>
  <c r="U1250" i="1"/>
  <c r="W1250" i="1" s="1"/>
  <c r="R1250" i="1"/>
  <c r="Q1250" i="1"/>
  <c r="P1250" i="1"/>
  <c r="O1250" i="1"/>
  <c r="V1249" i="1"/>
  <c r="W1249" i="1" s="1"/>
  <c r="U1249" i="1"/>
  <c r="R1249" i="1"/>
  <c r="Q1249" i="1"/>
  <c r="P1249" i="1"/>
  <c r="O1249" i="1"/>
  <c r="V1248" i="1"/>
  <c r="U1248" i="1"/>
  <c r="R1248" i="1"/>
  <c r="Q1248" i="1"/>
  <c r="P1248" i="1"/>
  <c r="O1248" i="1"/>
  <c r="V1247" i="1"/>
  <c r="U1247" i="1"/>
  <c r="R1247" i="1"/>
  <c r="Q1247" i="1"/>
  <c r="P1247" i="1"/>
  <c r="O1247" i="1"/>
  <c r="V1246" i="1"/>
  <c r="U1246" i="1"/>
  <c r="R1246" i="1"/>
  <c r="Q1246" i="1"/>
  <c r="P1246" i="1"/>
  <c r="O1246" i="1"/>
  <c r="V1245" i="1"/>
  <c r="U1245" i="1"/>
  <c r="W1245" i="1" s="1"/>
  <c r="R1245" i="1"/>
  <c r="Q1245" i="1"/>
  <c r="P1245" i="1"/>
  <c r="O1245" i="1"/>
  <c r="V1244" i="1"/>
  <c r="U1244" i="1"/>
  <c r="R1244" i="1"/>
  <c r="Q1244" i="1"/>
  <c r="P1244" i="1"/>
  <c r="O1244" i="1"/>
  <c r="V1243" i="1"/>
  <c r="U1243" i="1"/>
  <c r="W1243" i="1" s="1"/>
  <c r="R1243" i="1"/>
  <c r="Q1243" i="1"/>
  <c r="P1243" i="1"/>
  <c r="O1243" i="1"/>
  <c r="V1242" i="1"/>
  <c r="U1242" i="1"/>
  <c r="R1242" i="1"/>
  <c r="Q1242" i="1"/>
  <c r="P1242" i="1"/>
  <c r="O1242" i="1"/>
  <c r="V1241" i="1"/>
  <c r="U1241" i="1"/>
  <c r="W1241" i="1" s="1"/>
  <c r="R1241" i="1"/>
  <c r="Q1241" i="1"/>
  <c r="P1241" i="1"/>
  <c r="O1241" i="1"/>
  <c r="V1240" i="1"/>
  <c r="U1240" i="1"/>
  <c r="R1240" i="1"/>
  <c r="Q1240" i="1"/>
  <c r="P1240" i="1"/>
  <c r="O1240" i="1"/>
  <c r="V1239" i="1"/>
  <c r="U1239" i="1"/>
  <c r="W1239" i="1" s="1"/>
  <c r="R1239" i="1"/>
  <c r="Q1239" i="1"/>
  <c r="P1239" i="1"/>
  <c r="O1239" i="1"/>
  <c r="V1238" i="1"/>
  <c r="U1238" i="1"/>
  <c r="W1238" i="1" s="1"/>
  <c r="R1238" i="1"/>
  <c r="Q1238" i="1"/>
  <c r="P1238" i="1"/>
  <c r="O1238" i="1"/>
  <c r="V1237" i="1"/>
  <c r="W1237" i="1" s="1"/>
  <c r="U1237" i="1"/>
  <c r="R1237" i="1"/>
  <c r="Q1237" i="1"/>
  <c r="P1237" i="1"/>
  <c r="O1237" i="1"/>
  <c r="V1236" i="1"/>
  <c r="U1236" i="1"/>
  <c r="R1236" i="1"/>
  <c r="Q1236" i="1"/>
  <c r="P1236" i="1"/>
  <c r="O1236" i="1"/>
  <c r="V1235" i="1"/>
  <c r="U1235" i="1"/>
  <c r="R1235" i="1"/>
  <c r="Q1235" i="1"/>
  <c r="P1235" i="1"/>
  <c r="O1235" i="1"/>
  <c r="V1234" i="1"/>
  <c r="U1234" i="1"/>
  <c r="W1234" i="1" s="1"/>
  <c r="R1234" i="1"/>
  <c r="Q1234" i="1"/>
  <c r="P1234" i="1"/>
  <c r="O1234" i="1"/>
  <c r="W1233" i="1"/>
  <c r="V1233" i="1"/>
  <c r="U1233" i="1"/>
  <c r="R1233" i="1"/>
  <c r="Q1233" i="1"/>
  <c r="P1233" i="1"/>
  <c r="O1233" i="1"/>
  <c r="V1232" i="1"/>
  <c r="W1232" i="1" s="1"/>
  <c r="U1232" i="1"/>
  <c r="R1232" i="1"/>
  <c r="Q1232" i="1"/>
  <c r="P1232" i="1"/>
  <c r="O1232" i="1"/>
  <c r="V1231" i="1"/>
  <c r="U1231" i="1"/>
  <c r="W1231" i="1" s="1"/>
  <c r="R1231" i="1"/>
  <c r="Q1231" i="1"/>
  <c r="P1231" i="1"/>
  <c r="O1231" i="1"/>
  <c r="V1230" i="1"/>
  <c r="W1230" i="1" s="1"/>
  <c r="U1230" i="1"/>
  <c r="R1230" i="1"/>
  <c r="Q1230" i="1"/>
  <c r="P1230" i="1"/>
  <c r="O1230" i="1"/>
  <c r="V1229" i="1"/>
  <c r="U1229" i="1"/>
  <c r="R1229" i="1"/>
  <c r="Q1229" i="1"/>
  <c r="P1229" i="1"/>
  <c r="O1229" i="1"/>
  <c r="V1228" i="1"/>
  <c r="U1228" i="1"/>
  <c r="R1228" i="1"/>
  <c r="Q1228" i="1"/>
  <c r="P1228" i="1"/>
  <c r="O1228" i="1"/>
  <c r="V1227" i="1"/>
  <c r="U1227" i="1"/>
  <c r="W1227" i="1" s="1"/>
  <c r="R1227" i="1"/>
  <c r="Q1227" i="1"/>
  <c r="P1227" i="1"/>
  <c r="O1227" i="1"/>
  <c r="V1226" i="1"/>
  <c r="U1226" i="1"/>
  <c r="R1226" i="1"/>
  <c r="Q1226" i="1"/>
  <c r="P1226" i="1"/>
  <c r="O1226" i="1"/>
  <c r="V1225" i="1"/>
  <c r="U1225" i="1"/>
  <c r="R1225" i="1"/>
  <c r="Q1225" i="1"/>
  <c r="P1225" i="1"/>
  <c r="O1225" i="1"/>
  <c r="V1224" i="1"/>
  <c r="W1224" i="1" s="1"/>
  <c r="U1224" i="1"/>
  <c r="R1224" i="1"/>
  <c r="Q1224" i="1"/>
  <c r="P1224" i="1"/>
  <c r="O1224" i="1"/>
  <c r="V1223" i="1"/>
  <c r="U1223" i="1"/>
  <c r="W1223" i="1" s="1"/>
  <c r="R1223" i="1"/>
  <c r="Q1223" i="1"/>
  <c r="P1223" i="1"/>
  <c r="O1223" i="1"/>
  <c r="V1222" i="1"/>
  <c r="U1222" i="1"/>
  <c r="W1222" i="1" s="1"/>
  <c r="R1222" i="1"/>
  <c r="Q1222" i="1"/>
  <c r="P1222" i="1"/>
  <c r="O1222" i="1"/>
  <c r="V1221" i="1"/>
  <c r="W1221" i="1" s="1"/>
  <c r="U1221" i="1"/>
  <c r="R1221" i="1"/>
  <c r="Q1221" i="1"/>
  <c r="P1221" i="1"/>
  <c r="O1221" i="1"/>
  <c r="V1220" i="1"/>
  <c r="U1220" i="1"/>
  <c r="R1220" i="1"/>
  <c r="Q1220" i="1"/>
  <c r="P1220" i="1"/>
  <c r="O1220" i="1"/>
  <c r="V1219" i="1"/>
  <c r="U1219" i="1"/>
  <c r="R1219" i="1"/>
  <c r="Q1219" i="1"/>
  <c r="P1219" i="1"/>
  <c r="O1219" i="1"/>
  <c r="V1218" i="1"/>
  <c r="U1218" i="1"/>
  <c r="W1218" i="1" s="1"/>
  <c r="R1218" i="1"/>
  <c r="Q1218" i="1"/>
  <c r="P1218" i="1"/>
  <c r="O1218" i="1"/>
  <c r="W1217" i="1"/>
  <c r="V1217" i="1"/>
  <c r="U1217" i="1"/>
  <c r="R1217" i="1"/>
  <c r="Q1217" i="1"/>
  <c r="P1217" i="1"/>
  <c r="O1217" i="1"/>
  <c r="V1216" i="1"/>
  <c r="W1216" i="1" s="1"/>
  <c r="U1216" i="1"/>
  <c r="R1216" i="1"/>
  <c r="Q1216" i="1"/>
  <c r="P1216" i="1"/>
  <c r="O1216" i="1"/>
  <c r="V1215" i="1"/>
  <c r="U1215" i="1"/>
  <c r="R1215" i="1"/>
  <c r="Q1215" i="1"/>
  <c r="P1215" i="1"/>
  <c r="O1215" i="1"/>
  <c r="W1214" i="1"/>
  <c r="V1214" i="1"/>
  <c r="U1214" i="1"/>
  <c r="R1214" i="1"/>
  <c r="Q1214" i="1"/>
  <c r="P1214" i="1"/>
  <c r="O1214" i="1"/>
  <c r="V1213" i="1"/>
  <c r="U1213" i="1"/>
  <c r="W1213" i="1" s="1"/>
  <c r="R1213" i="1"/>
  <c r="Q1213" i="1"/>
  <c r="P1213" i="1"/>
  <c r="O1213" i="1"/>
  <c r="V1212" i="1"/>
  <c r="U1212" i="1"/>
  <c r="W1212" i="1" s="1"/>
  <c r="R1212" i="1"/>
  <c r="Q1212" i="1"/>
  <c r="P1212" i="1"/>
  <c r="O1212" i="1"/>
  <c r="V1211" i="1"/>
  <c r="U1211" i="1"/>
  <c r="W1211" i="1" s="1"/>
  <c r="R1211" i="1"/>
  <c r="Q1211" i="1"/>
  <c r="P1211" i="1"/>
  <c r="O1211" i="1"/>
  <c r="V1210" i="1"/>
  <c r="U1210" i="1"/>
  <c r="R1210" i="1"/>
  <c r="Q1210" i="1"/>
  <c r="P1210" i="1"/>
  <c r="O1210" i="1"/>
  <c r="V1209" i="1"/>
  <c r="W1209" i="1" s="1"/>
  <c r="U1209" i="1"/>
  <c r="R1209" i="1"/>
  <c r="Q1209" i="1"/>
  <c r="P1209" i="1"/>
  <c r="O1209" i="1"/>
  <c r="V1208" i="1"/>
  <c r="U1208" i="1"/>
  <c r="R1208" i="1"/>
  <c r="Q1208" i="1"/>
  <c r="P1208" i="1"/>
  <c r="O1208" i="1"/>
  <c r="V1207" i="1"/>
  <c r="U1207" i="1"/>
  <c r="R1207" i="1"/>
  <c r="Q1207" i="1"/>
  <c r="P1207" i="1"/>
  <c r="O1207" i="1"/>
  <c r="V1206" i="1"/>
  <c r="U1206" i="1"/>
  <c r="R1206" i="1"/>
  <c r="Q1206" i="1"/>
  <c r="P1206" i="1"/>
  <c r="O1206" i="1"/>
  <c r="V1205" i="1"/>
  <c r="U1205" i="1"/>
  <c r="W1205" i="1" s="1"/>
  <c r="R1205" i="1"/>
  <c r="Q1205" i="1"/>
  <c r="P1205" i="1"/>
  <c r="O1205" i="1"/>
  <c r="V1204" i="1"/>
  <c r="U1204" i="1"/>
  <c r="R1204" i="1"/>
  <c r="Q1204" i="1"/>
  <c r="P1204" i="1"/>
  <c r="O1204" i="1"/>
  <c r="V1203" i="1"/>
  <c r="U1203" i="1"/>
  <c r="W1203" i="1" s="1"/>
  <c r="R1203" i="1"/>
  <c r="Q1203" i="1"/>
  <c r="P1203" i="1"/>
  <c r="O1203" i="1"/>
  <c r="V1202" i="1"/>
  <c r="U1202" i="1"/>
  <c r="R1202" i="1"/>
  <c r="Q1202" i="1"/>
  <c r="P1202" i="1"/>
  <c r="O1202" i="1"/>
  <c r="V1201" i="1"/>
  <c r="U1201" i="1"/>
  <c r="R1201" i="1"/>
  <c r="Q1201" i="1"/>
  <c r="P1201" i="1"/>
  <c r="O1201" i="1"/>
  <c r="V1200" i="1"/>
  <c r="W1200" i="1" s="1"/>
  <c r="U1200" i="1"/>
  <c r="R1200" i="1"/>
  <c r="Q1200" i="1"/>
  <c r="P1200" i="1"/>
  <c r="O1200" i="1"/>
  <c r="V1199" i="1"/>
  <c r="U1199" i="1"/>
  <c r="R1199" i="1"/>
  <c r="Q1199" i="1"/>
  <c r="P1199" i="1"/>
  <c r="O1199" i="1"/>
  <c r="V1198" i="1"/>
  <c r="U1198" i="1"/>
  <c r="W1198" i="1" s="1"/>
  <c r="R1198" i="1"/>
  <c r="Q1198" i="1"/>
  <c r="P1198" i="1"/>
  <c r="O1198" i="1"/>
  <c r="W1197" i="1"/>
  <c r="V1197" i="1"/>
  <c r="U1197" i="1"/>
  <c r="R1197" i="1"/>
  <c r="Q1197" i="1"/>
  <c r="P1197" i="1"/>
  <c r="O1197" i="1"/>
  <c r="V1196" i="1"/>
  <c r="U1196" i="1"/>
  <c r="W1196" i="1" s="1"/>
  <c r="R1196" i="1"/>
  <c r="Q1196" i="1"/>
  <c r="P1196" i="1"/>
  <c r="O1196" i="1"/>
  <c r="V1195" i="1"/>
  <c r="U1195" i="1"/>
  <c r="R1195" i="1"/>
  <c r="Q1195" i="1"/>
  <c r="P1195" i="1"/>
  <c r="O1195" i="1"/>
  <c r="V1194" i="1"/>
  <c r="U1194" i="1"/>
  <c r="W1194" i="1" s="1"/>
  <c r="R1194" i="1"/>
  <c r="Q1194" i="1"/>
  <c r="P1194" i="1"/>
  <c r="O1194" i="1"/>
  <c r="V1193" i="1"/>
  <c r="U1193" i="1"/>
  <c r="W1193" i="1" s="1"/>
  <c r="R1193" i="1"/>
  <c r="Q1193" i="1"/>
  <c r="P1193" i="1"/>
  <c r="O1193" i="1"/>
  <c r="V1192" i="1"/>
  <c r="W1192" i="1" s="1"/>
  <c r="U1192" i="1"/>
  <c r="R1192" i="1"/>
  <c r="Q1192" i="1"/>
  <c r="P1192" i="1"/>
  <c r="O1192" i="1"/>
  <c r="V1191" i="1"/>
  <c r="U1191" i="1"/>
  <c r="W1191" i="1" s="1"/>
  <c r="R1191" i="1"/>
  <c r="Q1191" i="1"/>
  <c r="P1191" i="1"/>
  <c r="O1191" i="1"/>
  <c r="W1190" i="1"/>
  <c r="V1190" i="1"/>
  <c r="U1190" i="1"/>
  <c r="R1190" i="1"/>
  <c r="Q1190" i="1"/>
  <c r="P1190" i="1"/>
  <c r="O1190" i="1"/>
  <c r="V1189" i="1"/>
  <c r="W1189" i="1" s="1"/>
  <c r="U1189" i="1"/>
  <c r="R1189" i="1"/>
  <c r="Q1189" i="1"/>
  <c r="P1189" i="1"/>
  <c r="O1189" i="1"/>
  <c r="V1188" i="1"/>
  <c r="U1188" i="1"/>
  <c r="R1188" i="1"/>
  <c r="Q1188" i="1"/>
  <c r="P1188" i="1"/>
  <c r="O1188" i="1"/>
  <c r="V1187" i="1"/>
  <c r="U1187" i="1"/>
  <c r="W1187" i="1" s="1"/>
  <c r="R1187" i="1"/>
  <c r="Q1187" i="1"/>
  <c r="P1187" i="1"/>
  <c r="O1187" i="1"/>
  <c r="V1186" i="1"/>
  <c r="U1186" i="1"/>
  <c r="R1186" i="1"/>
  <c r="Q1186" i="1"/>
  <c r="P1186" i="1"/>
  <c r="O1186" i="1"/>
  <c r="W1185" i="1"/>
  <c r="V1185" i="1"/>
  <c r="U1185" i="1"/>
  <c r="R1185" i="1"/>
  <c r="Q1185" i="1"/>
  <c r="P1185" i="1"/>
  <c r="O1185" i="1"/>
  <c r="V1184" i="1"/>
  <c r="U1184" i="1"/>
  <c r="R1184" i="1"/>
  <c r="Q1184" i="1"/>
  <c r="P1184" i="1"/>
  <c r="O1184" i="1"/>
  <c r="V1183" i="1"/>
  <c r="U1183" i="1"/>
  <c r="R1183" i="1"/>
  <c r="Q1183" i="1"/>
  <c r="P1183" i="1"/>
  <c r="O1183" i="1"/>
  <c r="V1182" i="1"/>
  <c r="U1182" i="1"/>
  <c r="R1182" i="1"/>
  <c r="Q1182" i="1"/>
  <c r="P1182" i="1"/>
  <c r="O1182" i="1"/>
  <c r="V1181" i="1"/>
  <c r="U1181" i="1"/>
  <c r="W1181" i="1" s="1"/>
  <c r="R1181" i="1"/>
  <c r="Q1181" i="1"/>
  <c r="P1181" i="1"/>
  <c r="O1181" i="1"/>
  <c r="V1180" i="1"/>
  <c r="U1180" i="1"/>
  <c r="R1180" i="1"/>
  <c r="Q1180" i="1"/>
  <c r="P1180" i="1"/>
  <c r="O1180" i="1"/>
  <c r="V1179" i="1"/>
  <c r="U1179" i="1"/>
  <c r="W1179" i="1" s="1"/>
  <c r="R1179" i="1"/>
  <c r="Q1179" i="1"/>
  <c r="P1179" i="1"/>
  <c r="O1179" i="1"/>
  <c r="V1178" i="1"/>
  <c r="U1178" i="1"/>
  <c r="R1178" i="1"/>
  <c r="Q1178" i="1"/>
  <c r="P1178" i="1"/>
  <c r="O1178" i="1"/>
  <c r="V1177" i="1"/>
  <c r="U1177" i="1"/>
  <c r="W1177" i="1" s="1"/>
  <c r="R1177" i="1"/>
  <c r="Q1177" i="1"/>
  <c r="P1177" i="1"/>
  <c r="O1177" i="1"/>
  <c r="V1176" i="1"/>
  <c r="W1176" i="1" s="1"/>
  <c r="U1176" i="1"/>
  <c r="R1176" i="1"/>
  <c r="Q1176" i="1"/>
  <c r="P1176" i="1"/>
  <c r="O1176" i="1"/>
  <c r="V1175" i="1"/>
  <c r="U1175" i="1"/>
  <c r="W1175" i="1" s="1"/>
  <c r="R1175" i="1"/>
  <c r="Q1175" i="1"/>
  <c r="P1175" i="1"/>
  <c r="O1175" i="1"/>
  <c r="V1174" i="1"/>
  <c r="U1174" i="1"/>
  <c r="W1174" i="1" s="1"/>
  <c r="R1174" i="1"/>
  <c r="Q1174" i="1"/>
  <c r="P1174" i="1"/>
  <c r="O1174" i="1"/>
  <c r="V1173" i="1"/>
  <c r="W1173" i="1" s="1"/>
  <c r="U1173" i="1"/>
  <c r="R1173" i="1"/>
  <c r="Q1173" i="1"/>
  <c r="P1173" i="1"/>
  <c r="O1173" i="1"/>
  <c r="V1172" i="1"/>
  <c r="U1172" i="1"/>
  <c r="R1172" i="1"/>
  <c r="Q1172" i="1"/>
  <c r="P1172" i="1"/>
  <c r="O1172" i="1"/>
  <c r="V1171" i="1"/>
  <c r="U1171" i="1"/>
  <c r="R1171" i="1"/>
  <c r="Q1171" i="1"/>
  <c r="P1171" i="1"/>
  <c r="O1171" i="1"/>
  <c r="V1170" i="1"/>
  <c r="U1170" i="1"/>
  <c r="R1170" i="1"/>
  <c r="Q1170" i="1"/>
  <c r="P1170" i="1"/>
  <c r="O1170" i="1"/>
  <c r="V1169" i="1"/>
  <c r="U1169" i="1"/>
  <c r="W1169" i="1" s="1"/>
  <c r="R1169" i="1"/>
  <c r="Q1169" i="1"/>
  <c r="P1169" i="1"/>
  <c r="O1169" i="1"/>
  <c r="V1168" i="1"/>
  <c r="W1168" i="1" s="1"/>
  <c r="U1168" i="1"/>
  <c r="R1168" i="1"/>
  <c r="Q1168" i="1"/>
  <c r="P1168" i="1"/>
  <c r="O1168" i="1"/>
  <c r="V1167" i="1"/>
  <c r="U1167" i="1"/>
  <c r="R1167" i="1"/>
  <c r="Q1167" i="1"/>
  <c r="P1167" i="1"/>
  <c r="O1167" i="1"/>
  <c r="V1166" i="1"/>
  <c r="U1166" i="1"/>
  <c r="W1166" i="1" s="1"/>
  <c r="R1166" i="1"/>
  <c r="Q1166" i="1"/>
  <c r="P1166" i="1"/>
  <c r="O1166" i="1"/>
  <c r="V1165" i="1"/>
  <c r="W1165" i="1" s="1"/>
  <c r="U1165" i="1"/>
  <c r="R1165" i="1"/>
  <c r="Q1165" i="1"/>
  <c r="P1165" i="1"/>
  <c r="O1165" i="1"/>
  <c r="V1164" i="1"/>
  <c r="U1164" i="1"/>
  <c r="R1164" i="1"/>
  <c r="Q1164" i="1"/>
  <c r="P1164" i="1"/>
  <c r="O1164" i="1"/>
  <c r="V1163" i="1"/>
  <c r="U1163" i="1"/>
  <c r="W1163" i="1" s="1"/>
  <c r="R1163" i="1"/>
  <c r="Q1163" i="1"/>
  <c r="P1163" i="1"/>
  <c r="O1163" i="1"/>
  <c r="V1162" i="1"/>
  <c r="U1162" i="1"/>
  <c r="W1162" i="1" s="1"/>
  <c r="R1162" i="1"/>
  <c r="Q1162" i="1"/>
  <c r="P1162" i="1"/>
  <c r="O1162" i="1"/>
  <c r="W1161" i="1"/>
  <c r="V1161" i="1"/>
  <c r="U1161" i="1"/>
  <c r="R1161" i="1"/>
  <c r="Q1161" i="1"/>
  <c r="P1161" i="1"/>
  <c r="O1161" i="1"/>
  <c r="V1160" i="1"/>
  <c r="U1160" i="1"/>
  <c r="R1160" i="1"/>
  <c r="Q1160" i="1"/>
  <c r="P1160" i="1"/>
  <c r="O1160" i="1"/>
  <c r="V1159" i="1"/>
  <c r="U1159" i="1"/>
  <c r="R1159" i="1"/>
  <c r="Q1159" i="1"/>
  <c r="P1159" i="1"/>
  <c r="O1159" i="1"/>
  <c r="W1158" i="1"/>
  <c r="V1158" i="1"/>
  <c r="U1158" i="1"/>
  <c r="R1158" i="1"/>
  <c r="Q1158" i="1"/>
  <c r="P1158" i="1"/>
  <c r="O1158" i="1"/>
  <c r="V1157" i="1"/>
  <c r="U1157" i="1"/>
  <c r="R1157" i="1"/>
  <c r="Q1157" i="1"/>
  <c r="P1157" i="1"/>
  <c r="O1157" i="1"/>
  <c r="V1156" i="1"/>
  <c r="U1156" i="1"/>
  <c r="R1156" i="1"/>
  <c r="Q1156" i="1"/>
  <c r="P1156" i="1"/>
  <c r="O1156" i="1"/>
  <c r="V1155" i="1"/>
  <c r="U1155" i="1"/>
  <c r="R1155" i="1"/>
  <c r="Q1155" i="1"/>
  <c r="P1155" i="1"/>
  <c r="O1155" i="1"/>
  <c r="V1154" i="1"/>
  <c r="U1154" i="1"/>
  <c r="W1154" i="1" s="1"/>
  <c r="R1154" i="1"/>
  <c r="Q1154" i="1"/>
  <c r="P1154" i="1"/>
  <c r="O1154" i="1"/>
  <c r="V1153" i="1"/>
  <c r="W1153" i="1" s="1"/>
  <c r="U1153" i="1"/>
  <c r="R1153" i="1"/>
  <c r="Q1153" i="1"/>
  <c r="P1153" i="1"/>
  <c r="O1153" i="1"/>
  <c r="V1152" i="1"/>
  <c r="U1152" i="1"/>
  <c r="R1152" i="1"/>
  <c r="Q1152" i="1"/>
  <c r="P1152" i="1"/>
  <c r="O1152" i="1"/>
  <c r="V1151" i="1"/>
  <c r="U1151" i="1"/>
  <c r="R1151" i="1"/>
  <c r="Q1151" i="1"/>
  <c r="P1151" i="1"/>
  <c r="O1151" i="1"/>
  <c r="V1150" i="1"/>
  <c r="U1150" i="1"/>
  <c r="R1150" i="1"/>
  <c r="Q1150" i="1"/>
  <c r="P1150" i="1"/>
  <c r="O1150" i="1"/>
  <c r="W1149" i="1"/>
  <c r="V1149" i="1"/>
  <c r="U1149" i="1"/>
  <c r="R1149" i="1"/>
  <c r="Q1149" i="1"/>
  <c r="P1149" i="1"/>
  <c r="O1149" i="1"/>
  <c r="V1148" i="1"/>
  <c r="U1148" i="1"/>
  <c r="R1148" i="1"/>
  <c r="Q1148" i="1"/>
  <c r="P1148" i="1"/>
  <c r="O1148" i="1"/>
  <c r="W1147" i="1"/>
  <c r="V1147" i="1"/>
  <c r="U1147" i="1"/>
  <c r="R1147" i="1"/>
  <c r="Q1147" i="1"/>
  <c r="P1147" i="1"/>
  <c r="O1147" i="1"/>
  <c r="V1146" i="1"/>
  <c r="U1146" i="1"/>
  <c r="R1146" i="1"/>
  <c r="Q1146" i="1"/>
  <c r="P1146" i="1"/>
  <c r="O1146" i="1"/>
  <c r="V1145" i="1"/>
  <c r="U1145" i="1"/>
  <c r="R1145" i="1"/>
  <c r="Q1145" i="1"/>
  <c r="P1145" i="1"/>
  <c r="O1145" i="1"/>
  <c r="W1144" i="1"/>
  <c r="V1144" i="1"/>
  <c r="U1144" i="1"/>
  <c r="R1144" i="1"/>
  <c r="Q1144" i="1"/>
  <c r="P1144" i="1"/>
  <c r="O1144" i="1"/>
  <c r="V1143" i="1"/>
  <c r="U1143" i="1"/>
  <c r="W1143" i="1" s="1"/>
  <c r="R1143" i="1"/>
  <c r="Q1143" i="1"/>
  <c r="P1143" i="1"/>
  <c r="O1143" i="1"/>
  <c r="V1142" i="1"/>
  <c r="U1142" i="1"/>
  <c r="R1142" i="1"/>
  <c r="Q1142" i="1"/>
  <c r="P1142" i="1"/>
  <c r="O1142" i="1"/>
  <c r="V1141" i="1"/>
  <c r="U1141" i="1"/>
  <c r="W1141" i="1" s="1"/>
  <c r="R1141" i="1"/>
  <c r="Q1141" i="1"/>
  <c r="P1141" i="1"/>
  <c r="O1141" i="1"/>
  <c r="V1140" i="1"/>
  <c r="W1140" i="1" s="1"/>
  <c r="U1140" i="1"/>
  <c r="R1140" i="1"/>
  <c r="Q1140" i="1"/>
  <c r="P1140" i="1"/>
  <c r="O1140" i="1"/>
  <c r="W1139" i="1"/>
  <c r="V1139" i="1"/>
  <c r="U1139" i="1"/>
  <c r="R1139" i="1"/>
  <c r="Q1139" i="1"/>
  <c r="P1139" i="1"/>
  <c r="O1139" i="1"/>
  <c r="V1138" i="1"/>
  <c r="U1138" i="1"/>
  <c r="R1138" i="1"/>
  <c r="Q1138" i="1"/>
  <c r="P1138" i="1"/>
  <c r="O1138" i="1"/>
  <c r="V1137" i="1"/>
  <c r="U1137" i="1"/>
  <c r="R1137" i="1"/>
  <c r="Q1137" i="1"/>
  <c r="P1137" i="1"/>
  <c r="O1137" i="1"/>
  <c r="V1136" i="1"/>
  <c r="U1136" i="1"/>
  <c r="W1136" i="1" s="1"/>
  <c r="R1136" i="1"/>
  <c r="Q1136" i="1"/>
  <c r="P1136" i="1"/>
  <c r="O1136" i="1"/>
  <c r="V1135" i="1"/>
  <c r="U1135" i="1"/>
  <c r="R1135" i="1"/>
  <c r="Q1135" i="1"/>
  <c r="P1135" i="1"/>
  <c r="O1135" i="1"/>
  <c r="V1134" i="1"/>
  <c r="U1134" i="1"/>
  <c r="R1134" i="1"/>
  <c r="Q1134" i="1"/>
  <c r="P1134" i="1"/>
  <c r="O1134" i="1"/>
  <c r="V1133" i="1"/>
  <c r="U1133" i="1"/>
  <c r="W1133" i="1" s="1"/>
  <c r="R1133" i="1"/>
  <c r="Q1133" i="1"/>
  <c r="P1133" i="1"/>
  <c r="O1133" i="1"/>
  <c r="V1132" i="1"/>
  <c r="W1132" i="1" s="1"/>
  <c r="U1132" i="1"/>
  <c r="R1132" i="1"/>
  <c r="Q1132" i="1"/>
  <c r="P1132" i="1"/>
  <c r="O1132" i="1"/>
  <c r="V1131" i="1"/>
  <c r="U1131" i="1"/>
  <c r="W1131" i="1" s="1"/>
  <c r="R1131" i="1"/>
  <c r="Q1131" i="1"/>
  <c r="P1131" i="1"/>
  <c r="O1131" i="1"/>
  <c r="V1130" i="1"/>
  <c r="U1130" i="1"/>
  <c r="R1130" i="1"/>
  <c r="Q1130" i="1"/>
  <c r="P1130" i="1"/>
  <c r="O1130" i="1"/>
  <c r="V1129" i="1"/>
  <c r="U1129" i="1"/>
  <c r="R1129" i="1"/>
  <c r="Q1129" i="1"/>
  <c r="P1129" i="1"/>
  <c r="O1129" i="1"/>
  <c r="V1128" i="1"/>
  <c r="U1128" i="1"/>
  <c r="W1128" i="1" s="1"/>
  <c r="R1128" i="1"/>
  <c r="Q1128" i="1"/>
  <c r="P1128" i="1"/>
  <c r="O1128" i="1"/>
  <c r="V1127" i="1"/>
  <c r="U1127" i="1"/>
  <c r="R1127" i="1"/>
  <c r="Q1127" i="1"/>
  <c r="P1127" i="1"/>
  <c r="O1127" i="1"/>
  <c r="V1126" i="1"/>
  <c r="U1126" i="1"/>
  <c r="R1126" i="1"/>
  <c r="Q1126" i="1"/>
  <c r="P1126" i="1"/>
  <c r="O1126" i="1"/>
  <c r="V1125" i="1"/>
  <c r="U1125" i="1"/>
  <c r="W1125" i="1" s="1"/>
  <c r="R1125" i="1"/>
  <c r="Q1125" i="1"/>
  <c r="P1125" i="1"/>
  <c r="O1125" i="1"/>
  <c r="V1124" i="1"/>
  <c r="W1124" i="1" s="1"/>
  <c r="U1124" i="1"/>
  <c r="R1124" i="1"/>
  <c r="Q1124" i="1"/>
  <c r="P1124" i="1"/>
  <c r="O1124" i="1"/>
  <c r="W1123" i="1"/>
  <c r="V1123" i="1"/>
  <c r="U1123" i="1"/>
  <c r="R1123" i="1"/>
  <c r="Q1123" i="1"/>
  <c r="P1123" i="1"/>
  <c r="O1123" i="1"/>
  <c r="V1122" i="1"/>
  <c r="U1122" i="1"/>
  <c r="R1122" i="1"/>
  <c r="Q1122" i="1"/>
  <c r="P1122" i="1"/>
  <c r="O1122" i="1"/>
  <c r="V1121" i="1"/>
  <c r="U1121" i="1"/>
  <c r="R1121" i="1"/>
  <c r="Q1121" i="1"/>
  <c r="P1121" i="1"/>
  <c r="O1121" i="1"/>
  <c r="V1120" i="1"/>
  <c r="U1120" i="1"/>
  <c r="R1120" i="1"/>
  <c r="Q1120" i="1"/>
  <c r="P1120" i="1"/>
  <c r="O1120" i="1"/>
  <c r="V1119" i="1"/>
  <c r="U1119" i="1"/>
  <c r="W1119" i="1" s="1"/>
  <c r="R1119" i="1"/>
  <c r="Q1119" i="1"/>
  <c r="P1119" i="1"/>
  <c r="O1119" i="1"/>
  <c r="V1118" i="1"/>
  <c r="U1118" i="1"/>
  <c r="R1118" i="1"/>
  <c r="Q1118" i="1"/>
  <c r="P1118" i="1"/>
  <c r="O1118" i="1"/>
  <c r="V1117" i="1"/>
  <c r="U1117" i="1"/>
  <c r="W1117" i="1" s="1"/>
  <c r="R1117" i="1"/>
  <c r="Q1117" i="1"/>
  <c r="P1117" i="1"/>
  <c r="O1117" i="1"/>
  <c r="V1116" i="1"/>
  <c r="U1116" i="1"/>
  <c r="R1116" i="1"/>
  <c r="Q1116" i="1"/>
  <c r="P1116" i="1"/>
  <c r="O1116" i="1"/>
  <c r="V1115" i="1"/>
  <c r="W1115" i="1" s="1"/>
  <c r="U1115" i="1"/>
  <c r="R1115" i="1"/>
  <c r="Q1115" i="1"/>
  <c r="P1115" i="1"/>
  <c r="O1115" i="1"/>
  <c r="V1114" i="1"/>
  <c r="U1114" i="1"/>
  <c r="W1114" i="1" s="1"/>
  <c r="R1114" i="1"/>
  <c r="Q1114" i="1"/>
  <c r="P1114" i="1"/>
  <c r="O1114" i="1"/>
  <c r="V1113" i="1"/>
  <c r="U1113" i="1"/>
  <c r="R1113" i="1"/>
  <c r="Q1113" i="1"/>
  <c r="P1113" i="1"/>
  <c r="O1113" i="1"/>
  <c r="V1112" i="1"/>
  <c r="U1112" i="1"/>
  <c r="W1112" i="1" s="1"/>
  <c r="R1112" i="1"/>
  <c r="Q1112" i="1"/>
  <c r="P1112" i="1"/>
  <c r="O1112" i="1"/>
  <c r="V1111" i="1"/>
  <c r="U1111" i="1"/>
  <c r="W1111" i="1" s="1"/>
  <c r="R1111" i="1"/>
  <c r="Q1111" i="1"/>
  <c r="P1111" i="1"/>
  <c r="O1111" i="1"/>
  <c r="V1110" i="1"/>
  <c r="U1110" i="1"/>
  <c r="W1110" i="1" s="1"/>
  <c r="R1110" i="1"/>
  <c r="Q1110" i="1"/>
  <c r="P1110" i="1"/>
  <c r="O1110" i="1"/>
  <c r="W1109" i="1"/>
  <c r="V1109" i="1"/>
  <c r="U1109" i="1"/>
  <c r="R1109" i="1"/>
  <c r="Q1109" i="1"/>
  <c r="P1109" i="1"/>
  <c r="O1109" i="1"/>
  <c r="V1108" i="1"/>
  <c r="W1108" i="1" s="1"/>
  <c r="U1108" i="1"/>
  <c r="R1108" i="1"/>
  <c r="Q1108" i="1"/>
  <c r="P1108" i="1"/>
  <c r="O1108" i="1"/>
  <c r="V1107" i="1"/>
  <c r="U1107" i="1"/>
  <c r="W1107" i="1" s="1"/>
  <c r="R1107" i="1"/>
  <c r="Q1107" i="1"/>
  <c r="P1107" i="1"/>
  <c r="O1107" i="1"/>
  <c r="V1106" i="1"/>
  <c r="U1106" i="1"/>
  <c r="R1106" i="1"/>
  <c r="Q1106" i="1"/>
  <c r="P1106" i="1"/>
  <c r="O1106" i="1"/>
  <c r="V1105" i="1"/>
  <c r="U1105" i="1"/>
  <c r="W1105" i="1" s="1"/>
  <c r="R1105" i="1"/>
  <c r="Q1105" i="1"/>
  <c r="P1105" i="1"/>
  <c r="O1105" i="1"/>
  <c r="W1104" i="1"/>
  <c r="V1104" i="1"/>
  <c r="U1104" i="1"/>
  <c r="R1104" i="1"/>
  <c r="Q1104" i="1"/>
  <c r="P1104" i="1"/>
  <c r="O1104" i="1"/>
  <c r="V1103" i="1"/>
  <c r="U1103" i="1"/>
  <c r="R1103" i="1"/>
  <c r="Q1103" i="1"/>
  <c r="P1103" i="1"/>
  <c r="O1103" i="1"/>
  <c r="V1102" i="1"/>
  <c r="U1102" i="1"/>
  <c r="R1102" i="1"/>
  <c r="Q1102" i="1"/>
  <c r="P1102" i="1"/>
  <c r="O1102" i="1"/>
  <c r="W1101" i="1"/>
  <c r="V1101" i="1"/>
  <c r="U1101" i="1"/>
  <c r="R1101" i="1"/>
  <c r="Q1101" i="1"/>
  <c r="P1101" i="1"/>
  <c r="O1101" i="1"/>
  <c r="V1100" i="1"/>
  <c r="U1100" i="1"/>
  <c r="R1100" i="1"/>
  <c r="Q1100" i="1"/>
  <c r="P1100" i="1"/>
  <c r="O1100" i="1"/>
  <c r="W1099" i="1"/>
  <c r="V1099" i="1"/>
  <c r="U1099" i="1"/>
  <c r="R1099" i="1"/>
  <c r="Q1099" i="1"/>
  <c r="P1099" i="1"/>
  <c r="O1099" i="1"/>
  <c r="V1098" i="1"/>
  <c r="U1098" i="1"/>
  <c r="R1098" i="1"/>
  <c r="Q1098" i="1"/>
  <c r="P1098" i="1"/>
  <c r="O1098" i="1"/>
  <c r="V1097" i="1"/>
  <c r="U1097" i="1"/>
  <c r="R1097" i="1"/>
  <c r="Q1097" i="1"/>
  <c r="P1097" i="1"/>
  <c r="O1097" i="1"/>
  <c r="W1096" i="1"/>
  <c r="V1096" i="1"/>
  <c r="U1096" i="1"/>
  <c r="R1096" i="1"/>
  <c r="Q1096" i="1"/>
  <c r="P1096" i="1"/>
  <c r="O1096" i="1"/>
  <c r="V1095" i="1"/>
  <c r="U1095" i="1"/>
  <c r="W1095" i="1" s="1"/>
  <c r="R1095" i="1"/>
  <c r="Q1095" i="1"/>
  <c r="P1095" i="1"/>
  <c r="O1095" i="1"/>
  <c r="V1094" i="1"/>
  <c r="U1094" i="1"/>
  <c r="R1094" i="1"/>
  <c r="Q1094" i="1"/>
  <c r="P1094" i="1"/>
  <c r="O1094" i="1"/>
  <c r="V1093" i="1"/>
  <c r="U1093" i="1"/>
  <c r="W1093" i="1" s="1"/>
  <c r="R1093" i="1"/>
  <c r="Q1093" i="1"/>
  <c r="P1093" i="1"/>
  <c r="O1093" i="1"/>
  <c r="V1092" i="1"/>
  <c r="W1092" i="1" s="1"/>
  <c r="U1092" i="1"/>
  <c r="R1092" i="1"/>
  <c r="Q1092" i="1"/>
  <c r="P1092" i="1"/>
  <c r="O1092" i="1"/>
  <c r="W1091" i="1"/>
  <c r="V1091" i="1"/>
  <c r="U1091" i="1"/>
  <c r="R1091" i="1"/>
  <c r="Q1091" i="1"/>
  <c r="P1091" i="1"/>
  <c r="O1091" i="1"/>
  <c r="V1090" i="1"/>
  <c r="U1090" i="1"/>
  <c r="R1090" i="1"/>
  <c r="Q1090" i="1"/>
  <c r="P1090" i="1"/>
  <c r="O1090" i="1"/>
  <c r="V1089" i="1"/>
  <c r="U1089" i="1"/>
  <c r="R1089" i="1"/>
  <c r="Q1089" i="1"/>
  <c r="P1089" i="1"/>
  <c r="O1089" i="1"/>
  <c r="V1088" i="1"/>
  <c r="U1088" i="1"/>
  <c r="R1088" i="1"/>
  <c r="Q1088" i="1"/>
  <c r="P1088" i="1"/>
  <c r="O1088" i="1"/>
  <c r="V1087" i="1"/>
  <c r="U1087" i="1"/>
  <c r="R1087" i="1"/>
  <c r="Q1087" i="1"/>
  <c r="P1087" i="1"/>
  <c r="O1087" i="1"/>
  <c r="V1086" i="1"/>
  <c r="U1086" i="1"/>
  <c r="R1086" i="1"/>
  <c r="Q1086" i="1"/>
  <c r="P1086" i="1"/>
  <c r="O1086" i="1"/>
  <c r="V1085" i="1"/>
  <c r="U1085" i="1"/>
  <c r="W1085" i="1" s="1"/>
  <c r="R1085" i="1"/>
  <c r="Q1085" i="1"/>
  <c r="P1085" i="1"/>
  <c r="O1085" i="1"/>
  <c r="V1084" i="1"/>
  <c r="W1084" i="1" s="1"/>
  <c r="U1084" i="1"/>
  <c r="R1084" i="1"/>
  <c r="Q1084" i="1"/>
  <c r="P1084" i="1"/>
  <c r="O1084" i="1"/>
  <c r="V1083" i="1"/>
  <c r="U1083" i="1"/>
  <c r="R1083" i="1"/>
  <c r="Q1083" i="1"/>
  <c r="P1083" i="1"/>
  <c r="O1083" i="1"/>
  <c r="V1082" i="1"/>
  <c r="U1082" i="1"/>
  <c r="R1082" i="1"/>
  <c r="Q1082" i="1"/>
  <c r="P1082" i="1"/>
  <c r="O1082" i="1"/>
  <c r="V1081" i="1"/>
  <c r="U1081" i="1"/>
  <c r="R1081" i="1"/>
  <c r="Q1081" i="1"/>
  <c r="P1081" i="1"/>
  <c r="O1081" i="1"/>
  <c r="V1080" i="1"/>
  <c r="U1080" i="1"/>
  <c r="W1080" i="1" s="1"/>
  <c r="R1080" i="1"/>
  <c r="Q1080" i="1"/>
  <c r="P1080" i="1"/>
  <c r="O1080" i="1"/>
  <c r="V1079" i="1"/>
  <c r="U1079" i="1"/>
  <c r="R1079" i="1"/>
  <c r="Q1079" i="1"/>
  <c r="P1079" i="1"/>
  <c r="O1079" i="1"/>
  <c r="V1078" i="1"/>
  <c r="U1078" i="1"/>
  <c r="W1078" i="1" s="1"/>
  <c r="R1078" i="1"/>
  <c r="Q1078" i="1"/>
  <c r="P1078" i="1"/>
  <c r="O1078" i="1"/>
  <c r="V1077" i="1"/>
  <c r="U1077" i="1"/>
  <c r="W1077" i="1" s="1"/>
  <c r="R1077" i="1"/>
  <c r="Q1077" i="1"/>
  <c r="P1077" i="1"/>
  <c r="O1077" i="1"/>
  <c r="V1076" i="1"/>
  <c r="W1076" i="1" s="1"/>
  <c r="U1076" i="1"/>
  <c r="R1076" i="1"/>
  <c r="Q1076" i="1"/>
  <c r="P1076" i="1"/>
  <c r="O1076" i="1"/>
  <c r="V1075" i="1"/>
  <c r="U1075" i="1"/>
  <c r="W1075" i="1" s="1"/>
  <c r="R1075" i="1"/>
  <c r="Q1075" i="1"/>
  <c r="P1075" i="1"/>
  <c r="O1075" i="1"/>
  <c r="V1074" i="1"/>
  <c r="U1074" i="1"/>
  <c r="R1074" i="1"/>
  <c r="Q1074" i="1"/>
  <c r="P1074" i="1"/>
  <c r="O1074" i="1"/>
  <c r="V1073" i="1"/>
  <c r="U1073" i="1"/>
  <c r="W1073" i="1" s="1"/>
  <c r="R1073" i="1"/>
  <c r="Q1073" i="1"/>
  <c r="P1073" i="1"/>
  <c r="O1073" i="1"/>
  <c r="V1072" i="1"/>
  <c r="U1072" i="1"/>
  <c r="W1072" i="1" s="1"/>
  <c r="R1072" i="1"/>
  <c r="Q1072" i="1"/>
  <c r="P1072" i="1"/>
  <c r="O1072" i="1"/>
  <c r="V1071" i="1"/>
  <c r="U1071" i="1"/>
  <c r="R1071" i="1"/>
  <c r="Q1071" i="1"/>
  <c r="P1071" i="1"/>
  <c r="O1071" i="1"/>
  <c r="V1070" i="1"/>
  <c r="U1070" i="1"/>
  <c r="W1070" i="1" s="1"/>
  <c r="R1070" i="1"/>
  <c r="Q1070" i="1"/>
  <c r="P1070" i="1"/>
  <c r="O1070" i="1"/>
  <c r="W1069" i="1"/>
  <c r="V1069" i="1"/>
  <c r="U1069" i="1"/>
  <c r="R1069" i="1"/>
  <c r="Q1069" i="1"/>
  <c r="P1069" i="1"/>
  <c r="O1069" i="1"/>
  <c r="V1068" i="1"/>
  <c r="U1068" i="1"/>
  <c r="R1068" i="1"/>
  <c r="Q1068" i="1"/>
  <c r="P1068" i="1"/>
  <c r="O1068" i="1"/>
  <c r="V1067" i="1"/>
  <c r="U1067" i="1"/>
  <c r="W1067" i="1" s="1"/>
  <c r="R1067" i="1"/>
  <c r="Q1067" i="1"/>
  <c r="P1067" i="1"/>
  <c r="O1067" i="1"/>
  <c r="V1066" i="1"/>
  <c r="U1066" i="1"/>
  <c r="R1066" i="1"/>
  <c r="Q1066" i="1"/>
  <c r="P1066" i="1"/>
  <c r="O1066" i="1"/>
  <c r="V1065" i="1"/>
  <c r="U1065" i="1"/>
  <c r="W1065" i="1" s="1"/>
  <c r="R1065" i="1"/>
  <c r="Q1065" i="1"/>
  <c r="P1065" i="1"/>
  <c r="O1065" i="1"/>
  <c r="W1064" i="1"/>
  <c r="V1064" i="1"/>
  <c r="U1064" i="1"/>
  <c r="R1064" i="1"/>
  <c r="Q1064" i="1"/>
  <c r="P1064" i="1"/>
  <c r="O1064" i="1"/>
  <c r="V1063" i="1"/>
  <c r="U1063" i="1"/>
  <c r="W1063" i="1" s="1"/>
  <c r="R1063" i="1"/>
  <c r="Q1063" i="1"/>
  <c r="P1063" i="1"/>
  <c r="O1063" i="1"/>
  <c r="V1062" i="1"/>
  <c r="U1062" i="1"/>
  <c r="W1062" i="1" s="1"/>
  <c r="R1062" i="1"/>
  <c r="Q1062" i="1"/>
  <c r="P1062" i="1"/>
  <c r="O1062" i="1"/>
  <c r="V1061" i="1"/>
  <c r="W1061" i="1" s="1"/>
  <c r="U1061" i="1"/>
  <c r="R1061" i="1"/>
  <c r="Q1061" i="1"/>
  <c r="P1061" i="1"/>
  <c r="O1061" i="1"/>
  <c r="V1060" i="1"/>
  <c r="U1060" i="1"/>
  <c r="R1060" i="1"/>
  <c r="Q1060" i="1"/>
  <c r="P1060" i="1"/>
  <c r="O1060" i="1"/>
  <c r="W1059" i="1"/>
  <c r="V1059" i="1"/>
  <c r="U1059" i="1"/>
  <c r="R1059" i="1"/>
  <c r="Q1059" i="1"/>
  <c r="P1059" i="1"/>
  <c r="O1059" i="1"/>
  <c r="V1058" i="1"/>
  <c r="U1058" i="1"/>
  <c r="W1058" i="1" s="1"/>
  <c r="R1058" i="1"/>
  <c r="Q1058" i="1"/>
  <c r="P1058" i="1"/>
  <c r="O1058" i="1"/>
  <c r="V1057" i="1"/>
  <c r="U1057" i="1"/>
  <c r="W1057" i="1" s="1"/>
  <c r="R1057" i="1"/>
  <c r="Q1057" i="1"/>
  <c r="P1057" i="1"/>
  <c r="O1057" i="1"/>
  <c r="V1056" i="1"/>
  <c r="W1056" i="1" s="1"/>
  <c r="U1056" i="1"/>
  <c r="R1056" i="1"/>
  <c r="Q1056" i="1"/>
  <c r="P1056" i="1"/>
  <c r="O1056" i="1"/>
  <c r="V1055" i="1"/>
  <c r="U1055" i="1"/>
  <c r="W1055" i="1" s="1"/>
  <c r="R1055" i="1"/>
  <c r="Q1055" i="1"/>
  <c r="P1055" i="1"/>
  <c r="O1055" i="1"/>
  <c r="V1054" i="1"/>
  <c r="U1054" i="1"/>
  <c r="R1054" i="1"/>
  <c r="Q1054" i="1"/>
  <c r="P1054" i="1"/>
  <c r="O1054" i="1"/>
  <c r="V1053" i="1"/>
  <c r="U1053" i="1"/>
  <c r="W1053" i="1" s="1"/>
  <c r="R1053" i="1"/>
  <c r="Q1053" i="1"/>
  <c r="P1053" i="1"/>
  <c r="O1053" i="1"/>
  <c r="V1052" i="1"/>
  <c r="U1052" i="1"/>
  <c r="R1052" i="1"/>
  <c r="Q1052" i="1"/>
  <c r="P1052" i="1"/>
  <c r="O1052" i="1"/>
  <c r="V1051" i="1"/>
  <c r="W1051" i="1" s="1"/>
  <c r="U1051" i="1"/>
  <c r="R1051" i="1"/>
  <c r="Q1051" i="1"/>
  <c r="P1051" i="1"/>
  <c r="O1051" i="1"/>
  <c r="V1050" i="1"/>
  <c r="U1050" i="1"/>
  <c r="W1050" i="1" s="1"/>
  <c r="R1050" i="1"/>
  <c r="Q1050" i="1"/>
  <c r="P1050" i="1"/>
  <c r="O1050" i="1"/>
  <c r="V1049" i="1"/>
  <c r="U1049" i="1"/>
  <c r="R1049" i="1"/>
  <c r="Q1049" i="1"/>
  <c r="P1049" i="1"/>
  <c r="O1049" i="1"/>
  <c r="V1048" i="1"/>
  <c r="U1048" i="1"/>
  <c r="W1048" i="1" s="1"/>
  <c r="R1048" i="1"/>
  <c r="Q1048" i="1"/>
  <c r="P1048" i="1"/>
  <c r="O1048" i="1"/>
  <c r="V1047" i="1"/>
  <c r="U1047" i="1"/>
  <c r="W1047" i="1" s="1"/>
  <c r="R1047" i="1"/>
  <c r="Q1047" i="1"/>
  <c r="P1047" i="1"/>
  <c r="O1047" i="1"/>
  <c r="V1046" i="1"/>
  <c r="U1046" i="1"/>
  <c r="W1046" i="1" s="1"/>
  <c r="R1046" i="1"/>
  <c r="Q1046" i="1"/>
  <c r="P1046" i="1"/>
  <c r="O1046" i="1"/>
  <c r="W1045" i="1"/>
  <c r="V1045" i="1"/>
  <c r="U1045" i="1"/>
  <c r="R1045" i="1"/>
  <c r="Q1045" i="1"/>
  <c r="P1045" i="1"/>
  <c r="O1045" i="1"/>
  <c r="V1044" i="1"/>
  <c r="W1044" i="1" s="1"/>
  <c r="U1044" i="1"/>
  <c r="R1044" i="1"/>
  <c r="Q1044" i="1"/>
  <c r="P1044" i="1"/>
  <c r="O1044" i="1"/>
  <c r="V1043" i="1"/>
  <c r="U1043" i="1"/>
  <c r="W1043" i="1" s="1"/>
  <c r="R1043" i="1"/>
  <c r="Q1043" i="1"/>
  <c r="P1043" i="1"/>
  <c r="O1043" i="1"/>
  <c r="V1042" i="1"/>
  <c r="U1042" i="1"/>
  <c r="R1042" i="1"/>
  <c r="Q1042" i="1"/>
  <c r="P1042" i="1"/>
  <c r="O1042" i="1"/>
  <c r="V1041" i="1"/>
  <c r="U1041" i="1"/>
  <c r="W1041" i="1" s="1"/>
  <c r="R1041" i="1"/>
  <c r="Q1041" i="1"/>
  <c r="P1041" i="1"/>
  <c r="O1041" i="1"/>
  <c r="W1040" i="1"/>
  <c r="V1040" i="1"/>
  <c r="U1040" i="1"/>
  <c r="R1040" i="1"/>
  <c r="Q1040" i="1"/>
  <c r="P1040" i="1"/>
  <c r="O1040" i="1"/>
  <c r="V1039" i="1"/>
  <c r="U1039" i="1"/>
  <c r="R1039" i="1"/>
  <c r="Q1039" i="1"/>
  <c r="P1039" i="1"/>
  <c r="O1039" i="1"/>
  <c r="V1038" i="1"/>
  <c r="U1038" i="1"/>
  <c r="R1038" i="1"/>
  <c r="Q1038" i="1"/>
  <c r="P1038" i="1"/>
  <c r="O1038" i="1"/>
  <c r="W1037" i="1"/>
  <c r="V1037" i="1"/>
  <c r="U1037" i="1"/>
  <c r="R1037" i="1"/>
  <c r="Q1037" i="1"/>
  <c r="P1037" i="1"/>
  <c r="O1037" i="1"/>
  <c r="V1036" i="1"/>
  <c r="U1036" i="1"/>
  <c r="R1036" i="1"/>
  <c r="Q1036" i="1"/>
  <c r="P1036" i="1"/>
  <c r="O1036" i="1"/>
  <c r="W1035" i="1"/>
  <c r="V1035" i="1"/>
  <c r="U1035" i="1"/>
  <c r="R1035" i="1"/>
  <c r="Q1035" i="1"/>
  <c r="P1035" i="1"/>
  <c r="O1035" i="1"/>
  <c r="V1034" i="1"/>
  <c r="U1034" i="1"/>
  <c r="R1034" i="1"/>
  <c r="Q1034" i="1"/>
  <c r="P1034" i="1"/>
  <c r="O1034" i="1"/>
  <c r="V1033" i="1"/>
  <c r="U1033" i="1"/>
  <c r="R1033" i="1"/>
  <c r="Q1033" i="1"/>
  <c r="P1033" i="1"/>
  <c r="O1033" i="1"/>
  <c r="W1032" i="1"/>
  <c r="V1032" i="1"/>
  <c r="U1032" i="1"/>
  <c r="R1032" i="1"/>
  <c r="Q1032" i="1"/>
  <c r="P1032" i="1"/>
  <c r="O1032" i="1"/>
  <c r="V1031" i="1"/>
  <c r="U1031" i="1"/>
  <c r="W1031" i="1" s="1"/>
  <c r="R1031" i="1"/>
  <c r="Q1031" i="1"/>
  <c r="P1031" i="1"/>
  <c r="O1031" i="1"/>
  <c r="V1030" i="1"/>
  <c r="U1030" i="1"/>
  <c r="R1030" i="1"/>
  <c r="Q1030" i="1"/>
  <c r="P1030" i="1"/>
  <c r="O1030" i="1"/>
  <c r="V1029" i="1"/>
  <c r="U1029" i="1"/>
  <c r="R1029" i="1"/>
  <c r="Q1029" i="1"/>
  <c r="P1029" i="1"/>
  <c r="O1029" i="1"/>
  <c r="V1028" i="1"/>
  <c r="W1028" i="1" s="1"/>
  <c r="U1028" i="1"/>
  <c r="R1028" i="1"/>
  <c r="Q1028" i="1"/>
  <c r="P1028" i="1"/>
  <c r="O1028" i="1"/>
  <c r="W1027" i="1"/>
  <c r="V1027" i="1"/>
  <c r="U1027" i="1"/>
  <c r="R1027" i="1"/>
  <c r="Q1027" i="1"/>
  <c r="P1027" i="1"/>
  <c r="O1027" i="1"/>
  <c r="V1026" i="1"/>
  <c r="U1026" i="1"/>
  <c r="R1026" i="1"/>
  <c r="Q1026" i="1"/>
  <c r="P1026" i="1"/>
  <c r="O1026" i="1"/>
  <c r="V1025" i="1"/>
  <c r="U1025" i="1"/>
  <c r="R1025" i="1"/>
  <c r="Q1025" i="1"/>
  <c r="P1025" i="1"/>
  <c r="O1025" i="1"/>
  <c r="V1024" i="1"/>
  <c r="U1024" i="1"/>
  <c r="W1024" i="1" s="1"/>
  <c r="R1024" i="1"/>
  <c r="Q1024" i="1"/>
  <c r="P1024" i="1"/>
  <c r="O1024" i="1"/>
  <c r="V1023" i="1"/>
  <c r="U1023" i="1"/>
  <c r="R1023" i="1"/>
  <c r="Q1023" i="1"/>
  <c r="P1023" i="1"/>
  <c r="O1023" i="1"/>
  <c r="V1022" i="1"/>
  <c r="U1022" i="1"/>
  <c r="R1022" i="1"/>
  <c r="Q1022" i="1"/>
  <c r="P1022" i="1"/>
  <c r="O1022" i="1"/>
  <c r="V1021" i="1"/>
  <c r="U1021" i="1"/>
  <c r="W1021" i="1" s="1"/>
  <c r="R1021" i="1"/>
  <c r="Q1021" i="1"/>
  <c r="P1021" i="1"/>
  <c r="O1021" i="1"/>
  <c r="V1020" i="1"/>
  <c r="W1020" i="1" s="1"/>
  <c r="U1020" i="1"/>
  <c r="R1020" i="1"/>
  <c r="Q1020" i="1"/>
  <c r="P1020" i="1"/>
  <c r="O1020" i="1"/>
  <c r="V1019" i="1"/>
  <c r="U1019" i="1"/>
  <c r="W1019" i="1" s="1"/>
  <c r="R1019" i="1"/>
  <c r="Q1019" i="1"/>
  <c r="P1019" i="1"/>
  <c r="O1019" i="1"/>
  <c r="V1018" i="1"/>
  <c r="U1018" i="1"/>
  <c r="R1018" i="1"/>
  <c r="Q1018" i="1"/>
  <c r="P1018" i="1"/>
  <c r="O1018" i="1"/>
  <c r="V1017" i="1"/>
  <c r="U1017" i="1"/>
  <c r="R1017" i="1"/>
  <c r="Q1017" i="1"/>
  <c r="P1017" i="1"/>
  <c r="O1017" i="1"/>
  <c r="V1016" i="1"/>
  <c r="U1016" i="1"/>
  <c r="W1016" i="1" s="1"/>
  <c r="R1016" i="1"/>
  <c r="Q1016" i="1"/>
  <c r="P1016" i="1"/>
  <c r="O1016" i="1"/>
  <c r="V1015" i="1"/>
  <c r="U1015" i="1"/>
  <c r="R1015" i="1"/>
  <c r="Q1015" i="1"/>
  <c r="P1015" i="1"/>
  <c r="O1015" i="1"/>
  <c r="V1014" i="1"/>
  <c r="U1014" i="1"/>
  <c r="W1014" i="1" s="1"/>
  <c r="R1014" i="1"/>
  <c r="Q1014" i="1"/>
  <c r="P1014" i="1"/>
  <c r="O1014" i="1"/>
  <c r="V1013" i="1"/>
  <c r="U1013" i="1"/>
  <c r="W1013" i="1" s="1"/>
  <c r="R1013" i="1"/>
  <c r="Q1013" i="1"/>
  <c r="P1013" i="1"/>
  <c r="O1013" i="1"/>
  <c r="V1012" i="1"/>
  <c r="W1012" i="1" s="1"/>
  <c r="U1012" i="1"/>
  <c r="R1012" i="1"/>
  <c r="Q1012" i="1"/>
  <c r="P1012" i="1"/>
  <c r="O1012" i="1"/>
  <c r="V1011" i="1"/>
  <c r="U1011" i="1"/>
  <c r="W1011" i="1" s="1"/>
  <c r="R1011" i="1"/>
  <c r="Q1011" i="1"/>
  <c r="P1011" i="1"/>
  <c r="O1011" i="1"/>
  <c r="V1010" i="1"/>
  <c r="U1010" i="1"/>
  <c r="R1010" i="1"/>
  <c r="Q1010" i="1"/>
  <c r="P1010" i="1"/>
  <c r="O1010" i="1"/>
  <c r="V1009" i="1"/>
  <c r="U1009" i="1"/>
  <c r="W1009" i="1" s="1"/>
  <c r="R1009" i="1"/>
  <c r="Q1009" i="1"/>
  <c r="P1009" i="1"/>
  <c r="O1009" i="1"/>
  <c r="V1008" i="1"/>
  <c r="U1008" i="1"/>
  <c r="W1008" i="1" s="1"/>
  <c r="R1008" i="1"/>
  <c r="Q1008" i="1"/>
  <c r="P1008" i="1"/>
  <c r="O1008" i="1"/>
  <c r="V1007" i="1"/>
  <c r="U1007" i="1"/>
  <c r="R1007" i="1"/>
  <c r="Q1007" i="1"/>
  <c r="P1007" i="1"/>
  <c r="O1007" i="1"/>
  <c r="V1006" i="1"/>
  <c r="U1006" i="1"/>
  <c r="W1006" i="1" s="1"/>
  <c r="R1006" i="1"/>
  <c r="Q1006" i="1"/>
  <c r="P1006" i="1"/>
  <c r="O1006" i="1"/>
  <c r="W1005" i="1"/>
  <c r="V1005" i="1"/>
  <c r="U1005" i="1"/>
  <c r="R1005" i="1"/>
  <c r="Q1005" i="1"/>
  <c r="P1005" i="1"/>
  <c r="O1005" i="1"/>
  <c r="V1004" i="1"/>
  <c r="U1004" i="1"/>
  <c r="R1004" i="1"/>
  <c r="Q1004" i="1"/>
  <c r="P1004" i="1"/>
  <c r="O1004" i="1"/>
  <c r="V1003" i="1"/>
  <c r="U1003" i="1"/>
  <c r="W1003" i="1" s="1"/>
  <c r="R1003" i="1"/>
  <c r="Q1003" i="1"/>
  <c r="P1003" i="1"/>
  <c r="O1003" i="1"/>
  <c r="V1002" i="1"/>
  <c r="U1002" i="1"/>
  <c r="R1002" i="1"/>
  <c r="Q1002" i="1"/>
  <c r="P1002" i="1"/>
  <c r="O1002" i="1"/>
  <c r="V1001" i="1"/>
  <c r="U1001" i="1"/>
  <c r="W1001" i="1" s="1"/>
  <c r="R1001" i="1"/>
  <c r="Q1001" i="1"/>
  <c r="P1001" i="1"/>
  <c r="O1001" i="1"/>
  <c r="W1000" i="1"/>
  <c r="V1000" i="1"/>
  <c r="U1000" i="1"/>
  <c r="R1000" i="1"/>
  <c r="Q1000" i="1"/>
  <c r="P1000" i="1"/>
  <c r="O1000" i="1"/>
  <c r="V999" i="1"/>
  <c r="U999" i="1"/>
  <c r="W999" i="1" s="1"/>
  <c r="R999" i="1"/>
  <c r="Q999" i="1"/>
  <c r="P999" i="1"/>
  <c r="O999" i="1"/>
  <c r="V998" i="1"/>
  <c r="U998" i="1"/>
  <c r="W998" i="1" s="1"/>
  <c r="R998" i="1"/>
  <c r="Q998" i="1"/>
  <c r="P998" i="1"/>
  <c r="O998" i="1"/>
  <c r="V997" i="1"/>
  <c r="W997" i="1" s="1"/>
  <c r="U997" i="1"/>
  <c r="R997" i="1"/>
  <c r="Q997" i="1"/>
  <c r="P997" i="1"/>
  <c r="O997" i="1"/>
  <c r="V996" i="1"/>
  <c r="U996" i="1"/>
  <c r="R996" i="1"/>
  <c r="Q996" i="1"/>
  <c r="P996" i="1"/>
  <c r="O996" i="1"/>
  <c r="W995" i="1"/>
  <c r="V995" i="1"/>
  <c r="U995" i="1"/>
  <c r="R995" i="1"/>
  <c r="Q995" i="1"/>
  <c r="P995" i="1"/>
  <c r="O995" i="1"/>
  <c r="V994" i="1"/>
  <c r="U994" i="1"/>
  <c r="W994" i="1" s="1"/>
  <c r="R994" i="1"/>
  <c r="Q994" i="1"/>
  <c r="P994" i="1"/>
  <c r="O994" i="1"/>
  <c r="V993" i="1"/>
  <c r="U993" i="1"/>
  <c r="W993" i="1" s="1"/>
  <c r="R993" i="1"/>
  <c r="Q993" i="1"/>
  <c r="P993" i="1"/>
  <c r="O993" i="1"/>
  <c r="V992" i="1"/>
  <c r="W992" i="1" s="1"/>
  <c r="U992" i="1"/>
  <c r="R992" i="1"/>
  <c r="Q992" i="1"/>
  <c r="P992" i="1"/>
  <c r="O992" i="1"/>
  <c r="V991" i="1"/>
  <c r="U991" i="1"/>
  <c r="W991" i="1" s="1"/>
  <c r="R991" i="1"/>
  <c r="Q991" i="1"/>
  <c r="P991" i="1"/>
  <c r="O991" i="1"/>
  <c r="V990" i="1"/>
  <c r="U990" i="1"/>
  <c r="R990" i="1"/>
  <c r="Q990" i="1"/>
  <c r="P990" i="1"/>
  <c r="O990" i="1"/>
  <c r="V989" i="1"/>
  <c r="U989" i="1"/>
  <c r="W989" i="1" s="1"/>
  <c r="R989" i="1"/>
  <c r="Q989" i="1"/>
  <c r="P989" i="1"/>
  <c r="O989" i="1"/>
  <c r="V988" i="1"/>
  <c r="U988" i="1"/>
  <c r="R988" i="1"/>
  <c r="Q988" i="1"/>
  <c r="P988" i="1"/>
  <c r="O988" i="1"/>
  <c r="V987" i="1"/>
  <c r="W987" i="1" s="1"/>
  <c r="U987" i="1"/>
  <c r="R987" i="1"/>
  <c r="Q987" i="1"/>
  <c r="P987" i="1"/>
  <c r="O987" i="1"/>
  <c r="V986" i="1"/>
  <c r="U986" i="1"/>
  <c r="W986" i="1" s="1"/>
  <c r="R986" i="1"/>
  <c r="Q986" i="1"/>
  <c r="P986" i="1"/>
  <c r="O986" i="1"/>
  <c r="V985" i="1"/>
  <c r="U985" i="1"/>
  <c r="R985" i="1"/>
  <c r="Q985" i="1"/>
  <c r="P985" i="1"/>
  <c r="O985" i="1"/>
  <c r="V984" i="1"/>
  <c r="U984" i="1"/>
  <c r="W984" i="1" s="1"/>
  <c r="R984" i="1"/>
  <c r="Q984" i="1"/>
  <c r="P984" i="1"/>
  <c r="O984" i="1"/>
  <c r="V983" i="1"/>
  <c r="U983" i="1"/>
  <c r="W983" i="1" s="1"/>
  <c r="R983" i="1"/>
  <c r="Q983" i="1"/>
  <c r="P983" i="1"/>
  <c r="O983" i="1"/>
  <c r="V982" i="1"/>
  <c r="U982" i="1"/>
  <c r="W982" i="1" s="1"/>
  <c r="R982" i="1"/>
  <c r="Q982" i="1"/>
  <c r="P982" i="1"/>
  <c r="O982" i="1"/>
  <c r="W981" i="1"/>
  <c r="V981" i="1"/>
  <c r="U981" i="1"/>
  <c r="R981" i="1"/>
  <c r="Q981" i="1"/>
  <c r="P981" i="1"/>
  <c r="O981" i="1"/>
  <c r="V980" i="1"/>
  <c r="W980" i="1" s="1"/>
  <c r="U980" i="1"/>
  <c r="R980" i="1"/>
  <c r="Q980" i="1"/>
  <c r="P980" i="1"/>
  <c r="O980" i="1"/>
  <c r="V979" i="1"/>
  <c r="U979" i="1"/>
  <c r="W979" i="1" s="1"/>
  <c r="R979" i="1"/>
  <c r="Q979" i="1"/>
  <c r="P979" i="1"/>
  <c r="O979" i="1"/>
  <c r="V978" i="1"/>
  <c r="U978" i="1"/>
  <c r="R978" i="1"/>
  <c r="Q978" i="1"/>
  <c r="P978" i="1"/>
  <c r="O978" i="1"/>
  <c r="V977" i="1"/>
  <c r="U977" i="1"/>
  <c r="W977" i="1" s="1"/>
  <c r="R977" i="1"/>
  <c r="Q977" i="1"/>
  <c r="P977" i="1"/>
  <c r="O977" i="1"/>
  <c r="W976" i="1"/>
  <c r="V976" i="1"/>
  <c r="U976" i="1"/>
  <c r="R976" i="1"/>
  <c r="Q976" i="1"/>
  <c r="P976" i="1"/>
  <c r="O976" i="1"/>
  <c r="V975" i="1"/>
  <c r="U975" i="1"/>
  <c r="R975" i="1"/>
  <c r="Q975" i="1"/>
  <c r="P975" i="1"/>
  <c r="O975" i="1"/>
  <c r="V974" i="1"/>
  <c r="U974" i="1"/>
  <c r="R974" i="1"/>
  <c r="Q974" i="1"/>
  <c r="P974" i="1"/>
  <c r="O974" i="1"/>
  <c r="W973" i="1"/>
  <c r="V973" i="1"/>
  <c r="U973" i="1"/>
  <c r="R973" i="1"/>
  <c r="Q973" i="1"/>
  <c r="P973" i="1"/>
  <c r="O973" i="1"/>
  <c r="V972" i="1"/>
  <c r="U972" i="1"/>
  <c r="R972" i="1"/>
  <c r="Q972" i="1"/>
  <c r="P972" i="1"/>
  <c r="O972" i="1"/>
  <c r="W971" i="1"/>
  <c r="V971" i="1"/>
  <c r="U971" i="1"/>
  <c r="R971" i="1"/>
  <c r="Q971" i="1"/>
  <c r="P971" i="1"/>
  <c r="O971" i="1"/>
  <c r="V970" i="1"/>
  <c r="U970" i="1"/>
  <c r="R970" i="1"/>
  <c r="Q970" i="1"/>
  <c r="P970" i="1"/>
  <c r="O970" i="1"/>
  <c r="V969" i="1"/>
  <c r="U969" i="1"/>
  <c r="R969" i="1"/>
  <c r="Q969" i="1"/>
  <c r="P969" i="1"/>
  <c r="O969" i="1"/>
  <c r="W968" i="1"/>
  <c r="V968" i="1"/>
  <c r="U968" i="1"/>
  <c r="R968" i="1"/>
  <c r="Q968" i="1"/>
  <c r="P968" i="1"/>
  <c r="O968" i="1"/>
  <c r="V967" i="1"/>
  <c r="U967" i="1"/>
  <c r="W967" i="1" s="1"/>
  <c r="R967" i="1"/>
  <c r="Q967" i="1"/>
  <c r="P967" i="1"/>
  <c r="O967" i="1"/>
  <c r="V966" i="1"/>
  <c r="U966" i="1"/>
  <c r="R966" i="1"/>
  <c r="Q966" i="1"/>
  <c r="P966" i="1"/>
  <c r="O966" i="1"/>
  <c r="V965" i="1"/>
  <c r="U965" i="1"/>
  <c r="R965" i="1"/>
  <c r="Q965" i="1"/>
  <c r="P965" i="1"/>
  <c r="O965" i="1"/>
  <c r="V964" i="1"/>
  <c r="W964" i="1" s="1"/>
  <c r="U964" i="1"/>
  <c r="R964" i="1"/>
  <c r="Q964" i="1"/>
  <c r="P964" i="1"/>
  <c r="O964" i="1"/>
  <c r="W963" i="1"/>
  <c r="V963" i="1"/>
  <c r="U963" i="1"/>
  <c r="R963" i="1"/>
  <c r="Q963" i="1"/>
  <c r="P963" i="1"/>
  <c r="O963" i="1"/>
  <c r="V962" i="1"/>
  <c r="U962" i="1"/>
  <c r="R962" i="1"/>
  <c r="Q962" i="1"/>
  <c r="P962" i="1"/>
  <c r="O962" i="1"/>
  <c r="V961" i="1"/>
  <c r="U961" i="1"/>
  <c r="R961" i="1"/>
  <c r="Q961" i="1"/>
  <c r="P961" i="1"/>
  <c r="O961" i="1"/>
  <c r="V960" i="1"/>
  <c r="U960" i="1"/>
  <c r="R960" i="1"/>
  <c r="Q960" i="1"/>
  <c r="P960" i="1"/>
  <c r="O960" i="1"/>
  <c r="V959" i="1"/>
  <c r="U959" i="1"/>
  <c r="R959" i="1"/>
  <c r="Q959" i="1"/>
  <c r="P959" i="1"/>
  <c r="O959" i="1"/>
  <c r="V958" i="1"/>
  <c r="U958" i="1"/>
  <c r="R958" i="1"/>
  <c r="Q958" i="1"/>
  <c r="P958" i="1"/>
  <c r="O958" i="1"/>
  <c r="V957" i="1"/>
  <c r="U957" i="1"/>
  <c r="W957" i="1" s="1"/>
  <c r="R957" i="1"/>
  <c r="Q957" i="1"/>
  <c r="P957" i="1"/>
  <c r="O957" i="1"/>
  <c r="V956" i="1"/>
  <c r="W956" i="1" s="1"/>
  <c r="U956" i="1"/>
  <c r="R956" i="1"/>
  <c r="Q956" i="1"/>
  <c r="P956" i="1"/>
  <c r="O956" i="1"/>
  <c r="V955" i="1"/>
  <c r="U955" i="1"/>
  <c r="R955" i="1"/>
  <c r="Q955" i="1"/>
  <c r="P955" i="1"/>
  <c r="O955" i="1"/>
  <c r="V954" i="1"/>
  <c r="U954" i="1"/>
  <c r="R954" i="1"/>
  <c r="Q954" i="1"/>
  <c r="P954" i="1"/>
  <c r="O954" i="1"/>
  <c r="V953" i="1"/>
  <c r="U953" i="1"/>
  <c r="R953" i="1"/>
  <c r="Q953" i="1"/>
  <c r="P953" i="1"/>
  <c r="O953" i="1"/>
  <c r="V952" i="1"/>
  <c r="U952" i="1"/>
  <c r="W952" i="1" s="1"/>
  <c r="R952" i="1"/>
  <c r="Q952" i="1"/>
  <c r="P952" i="1"/>
  <c r="O952" i="1"/>
  <c r="V951" i="1"/>
  <c r="U951" i="1"/>
  <c r="R951" i="1"/>
  <c r="Q951" i="1"/>
  <c r="P951" i="1"/>
  <c r="O951" i="1"/>
  <c r="V950" i="1"/>
  <c r="U950" i="1"/>
  <c r="W950" i="1" s="1"/>
  <c r="R950" i="1"/>
  <c r="Q950" i="1"/>
  <c r="P950" i="1"/>
  <c r="O950" i="1"/>
  <c r="V949" i="1"/>
  <c r="U949" i="1"/>
  <c r="W949" i="1" s="1"/>
  <c r="R949" i="1"/>
  <c r="Q949" i="1"/>
  <c r="P949" i="1"/>
  <c r="O949" i="1"/>
  <c r="V948" i="1"/>
  <c r="W948" i="1" s="1"/>
  <c r="U948" i="1"/>
  <c r="R948" i="1"/>
  <c r="Q948" i="1"/>
  <c r="P948" i="1"/>
  <c r="O948" i="1"/>
  <c r="V947" i="1"/>
  <c r="U947" i="1"/>
  <c r="W947" i="1" s="1"/>
  <c r="R947" i="1"/>
  <c r="Q947" i="1"/>
  <c r="P947" i="1"/>
  <c r="O947" i="1"/>
  <c r="V946" i="1"/>
  <c r="U946" i="1"/>
  <c r="R946" i="1"/>
  <c r="Q946" i="1"/>
  <c r="P946" i="1"/>
  <c r="O946" i="1"/>
  <c r="V945" i="1"/>
  <c r="U945" i="1"/>
  <c r="W945" i="1" s="1"/>
  <c r="R945" i="1"/>
  <c r="Q945" i="1"/>
  <c r="P945" i="1"/>
  <c r="O945" i="1"/>
  <c r="V944" i="1"/>
  <c r="U944" i="1"/>
  <c r="W944" i="1" s="1"/>
  <c r="R944" i="1"/>
  <c r="Q944" i="1"/>
  <c r="P944" i="1"/>
  <c r="O944" i="1"/>
  <c r="V943" i="1"/>
  <c r="U943" i="1"/>
  <c r="R943" i="1"/>
  <c r="Q943" i="1"/>
  <c r="P943" i="1"/>
  <c r="O943" i="1"/>
  <c r="V942" i="1"/>
  <c r="U942" i="1"/>
  <c r="W942" i="1" s="1"/>
  <c r="R942" i="1"/>
  <c r="Q942" i="1"/>
  <c r="P942" i="1"/>
  <c r="O942" i="1"/>
  <c r="W941" i="1"/>
  <c r="V941" i="1"/>
  <c r="U941" i="1"/>
  <c r="R941" i="1"/>
  <c r="Q941" i="1"/>
  <c r="P941" i="1"/>
  <c r="O941" i="1"/>
  <c r="V940" i="1"/>
  <c r="U940" i="1"/>
  <c r="R940" i="1"/>
  <c r="Q940" i="1"/>
  <c r="P940" i="1"/>
  <c r="O940" i="1"/>
  <c r="V939" i="1"/>
  <c r="U939" i="1"/>
  <c r="W939" i="1" s="1"/>
  <c r="R939" i="1"/>
  <c r="Q939" i="1"/>
  <c r="P939" i="1"/>
  <c r="O939" i="1"/>
  <c r="V938" i="1"/>
  <c r="U938" i="1"/>
  <c r="R938" i="1"/>
  <c r="Q938" i="1"/>
  <c r="P938" i="1"/>
  <c r="O938" i="1"/>
  <c r="V937" i="1"/>
  <c r="U937" i="1"/>
  <c r="W937" i="1" s="1"/>
  <c r="R937" i="1"/>
  <c r="Q937" i="1"/>
  <c r="P937" i="1"/>
  <c r="O937" i="1"/>
  <c r="W936" i="1"/>
  <c r="V936" i="1"/>
  <c r="U936" i="1"/>
  <c r="R936" i="1"/>
  <c r="Q936" i="1"/>
  <c r="P936" i="1"/>
  <c r="O936" i="1"/>
  <c r="V935" i="1"/>
  <c r="U935" i="1"/>
  <c r="W935" i="1" s="1"/>
  <c r="R935" i="1"/>
  <c r="Q935" i="1"/>
  <c r="P935" i="1"/>
  <c r="O935" i="1"/>
  <c r="V934" i="1"/>
  <c r="U934" i="1"/>
  <c r="W934" i="1" s="1"/>
  <c r="R934" i="1"/>
  <c r="Q934" i="1"/>
  <c r="P934" i="1"/>
  <c r="O934" i="1"/>
  <c r="V933" i="1"/>
  <c r="W933" i="1" s="1"/>
  <c r="U933" i="1"/>
  <c r="R933" i="1"/>
  <c r="Q933" i="1"/>
  <c r="P933" i="1"/>
  <c r="O933" i="1"/>
  <c r="V932" i="1"/>
  <c r="U932" i="1"/>
  <c r="R932" i="1"/>
  <c r="Q932" i="1"/>
  <c r="P932" i="1"/>
  <c r="O932" i="1"/>
  <c r="W931" i="1"/>
  <c r="V931" i="1"/>
  <c r="U931" i="1"/>
  <c r="R931" i="1"/>
  <c r="Q931" i="1"/>
  <c r="P931" i="1"/>
  <c r="O931" i="1"/>
  <c r="V930" i="1"/>
  <c r="U930" i="1"/>
  <c r="W930" i="1" s="1"/>
  <c r="R930" i="1"/>
  <c r="Q930" i="1"/>
  <c r="P930" i="1"/>
  <c r="O930" i="1"/>
  <c r="V929" i="1"/>
  <c r="U929" i="1"/>
  <c r="W929" i="1" s="1"/>
  <c r="R929" i="1"/>
  <c r="Q929" i="1"/>
  <c r="P929" i="1"/>
  <c r="O929" i="1"/>
  <c r="V928" i="1"/>
  <c r="W928" i="1" s="1"/>
  <c r="U928" i="1"/>
  <c r="R928" i="1"/>
  <c r="Q928" i="1"/>
  <c r="P928" i="1"/>
  <c r="O928" i="1"/>
  <c r="V927" i="1"/>
  <c r="U927" i="1"/>
  <c r="W927" i="1" s="1"/>
  <c r="R927" i="1"/>
  <c r="Q927" i="1"/>
  <c r="P927" i="1"/>
  <c r="O927" i="1"/>
  <c r="V926" i="1"/>
  <c r="U926" i="1"/>
  <c r="R926" i="1"/>
  <c r="Q926" i="1"/>
  <c r="P926" i="1"/>
  <c r="O926" i="1"/>
  <c r="V925" i="1"/>
  <c r="U925" i="1"/>
  <c r="W925" i="1" s="1"/>
  <c r="R925" i="1"/>
  <c r="Q925" i="1"/>
  <c r="P925" i="1"/>
  <c r="O925" i="1"/>
  <c r="V924" i="1"/>
  <c r="U924" i="1"/>
  <c r="R924" i="1"/>
  <c r="Q924" i="1"/>
  <c r="P924" i="1"/>
  <c r="O924" i="1"/>
  <c r="V923" i="1"/>
  <c r="W923" i="1" s="1"/>
  <c r="U923" i="1"/>
  <c r="R923" i="1"/>
  <c r="Q923" i="1"/>
  <c r="P923" i="1"/>
  <c r="O923" i="1"/>
  <c r="V922" i="1"/>
  <c r="U922" i="1"/>
  <c r="W922" i="1" s="1"/>
  <c r="R922" i="1"/>
  <c r="Q922" i="1"/>
  <c r="P922" i="1"/>
  <c r="O922" i="1"/>
  <c r="V921" i="1"/>
  <c r="U921" i="1"/>
  <c r="R921" i="1"/>
  <c r="Q921" i="1"/>
  <c r="P921" i="1"/>
  <c r="O921" i="1"/>
  <c r="V920" i="1"/>
  <c r="U920" i="1"/>
  <c r="W920" i="1" s="1"/>
  <c r="R920" i="1"/>
  <c r="Q920" i="1"/>
  <c r="P920" i="1"/>
  <c r="O920" i="1"/>
  <c r="V919" i="1"/>
  <c r="U919" i="1"/>
  <c r="W919" i="1" s="1"/>
  <c r="R919" i="1"/>
  <c r="Q919" i="1"/>
  <c r="P919" i="1"/>
  <c r="O919" i="1"/>
  <c r="V918" i="1"/>
  <c r="U918" i="1"/>
  <c r="W918" i="1" s="1"/>
  <c r="R918" i="1"/>
  <c r="Q918" i="1"/>
  <c r="P918" i="1"/>
  <c r="O918" i="1"/>
  <c r="W917" i="1"/>
  <c r="V917" i="1"/>
  <c r="U917" i="1"/>
  <c r="R917" i="1"/>
  <c r="Q917" i="1"/>
  <c r="P917" i="1"/>
  <c r="O917" i="1"/>
  <c r="V916" i="1"/>
  <c r="W916" i="1" s="1"/>
  <c r="U916" i="1"/>
  <c r="R916" i="1"/>
  <c r="Q916" i="1"/>
  <c r="P916" i="1"/>
  <c r="O916" i="1"/>
  <c r="V915" i="1"/>
  <c r="U915" i="1"/>
  <c r="W915" i="1" s="1"/>
  <c r="R915" i="1"/>
  <c r="Q915" i="1"/>
  <c r="P915" i="1"/>
  <c r="O915" i="1"/>
  <c r="V914" i="1"/>
  <c r="U914" i="1"/>
  <c r="R914" i="1"/>
  <c r="Q914" i="1"/>
  <c r="P914" i="1"/>
  <c r="O914" i="1"/>
  <c r="V913" i="1"/>
  <c r="U913" i="1"/>
  <c r="W913" i="1" s="1"/>
  <c r="R913" i="1"/>
  <c r="Q913" i="1"/>
  <c r="P913" i="1"/>
  <c r="O913" i="1"/>
  <c r="W912" i="1"/>
  <c r="V912" i="1"/>
  <c r="U912" i="1"/>
  <c r="R912" i="1"/>
  <c r="Q912" i="1"/>
  <c r="P912" i="1"/>
  <c r="O912" i="1"/>
  <c r="V911" i="1"/>
  <c r="U911" i="1"/>
  <c r="R911" i="1"/>
  <c r="Q911" i="1"/>
  <c r="P911" i="1"/>
  <c r="O911" i="1"/>
  <c r="V910" i="1"/>
  <c r="U910" i="1"/>
  <c r="R910" i="1"/>
  <c r="Q910" i="1"/>
  <c r="P910" i="1"/>
  <c r="O910" i="1"/>
  <c r="W909" i="1"/>
  <c r="V909" i="1"/>
  <c r="U909" i="1"/>
  <c r="R909" i="1"/>
  <c r="Q909" i="1"/>
  <c r="P909" i="1"/>
  <c r="O909" i="1"/>
  <c r="V908" i="1"/>
  <c r="U908" i="1"/>
  <c r="R908" i="1"/>
  <c r="Q908" i="1"/>
  <c r="P908" i="1"/>
  <c r="O908" i="1"/>
  <c r="W907" i="1"/>
  <c r="V907" i="1"/>
  <c r="U907" i="1"/>
  <c r="R907" i="1"/>
  <c r="Q907" i="1"/>
  <c r="P907" i="1"/>
  <c r="O907" i="1"/>
  <c r="V906" i="1"/>
  <c r="U906" i="1"/>
  <c r="R906" i="1"/>
  <c r="Q906" i="1"/>
  <c r="P906" i="1"/>
  <c r="O906" i="1"/>
  <c r="V905" i="1"/>
  <c r="U905" i="1"/>
  <c r="R905" i="1"/>
  <c r="Q905" i="1"/>
  <c r="P905" i="1"/>
  <c r="O905" i="1"/>
  <c r="W904" i="1"/>
  <c r="V904" i="1"/>
  <c r="U904" i="1"/>
  <c r="R904" i="1"/>
  <c r="Q904" i="1"/>
  <c r="P904" i="1"/>
  <c r="O904" i="1"/>
  <c r="V903" i="1"/>
  <c r="U903" i="1"/>
  <c r="R903" i="1"/>
  <c r="Q903" i="1"/>
  <c r="P903" i="1"/>
  <c r="O903" i="1"/>
  <c r="V902" i="1"/>
  <c r="U902" i="1"/>
  <c r="R902" i="1"/>
  <c r="Q902" i="1"/>
  <c r="P902" i="1"/>
  <c r="O902" i="1"/>
  <c r="V901" i="1"/>
  <c r="U901" i="1"/>
  <c r="W901" i="1" s="1"/>
  <c r="R901" i="1"/>
  <c r="Q901" i="1"/>
  <c r="P901" i="1"/>
  <c r="O901" i="1"/>
  <c r="V900" i="1"/>
  <c r="W900" i="1" s="1"/>
  <c r="U900" i="1"/>
  <c r="R900" i="1"/>
  <c r="Q900" i="1"/>
  <c r="P900" i="1"/>
  <c r="O900" i="1"/>
  <c r="W899" i="1"/>
  <c r="V899" i="1"/>
  <c r="U899" i="1"/>
  <c r="R899" i="1"/>
  <c r="Q899" i="1"/>
  <c r="P899" i="1"/>
  <c r="O899" i="1"/>
  <c r="V898" i="1"/>
  <c r="U898" i="1"/>
  <c r="R898" i="1"/>
  <c r="Q898" i="1"/>
  <c r="P898" i="1"/>
  <c r="O898" i="1"/>
  <c r="V897" i="1"/>
  <c r="U897" i="1"/>
  <c r="R897" i="1"/>
  <c r="Q897" i="1"/>
  <c r="P897" i="1"/>
  <c r="O897" i="1"/>
  <c r="V896" i="1"/>
  <c r="U896" i="1"/>
  <c r="R896" i="1"/>
  <c r="Q896" i="1"/>
  <c r="P896" i="1"/>
  <c r="O896" i="1"/>
  <c r="V895" i="1"/>
  <c r="U895" i="1"/>
  <c r="R895" i="1"/>
  <c r="Q895" i="1"/>
  <c r="P895" i="1"/>
  <c r="O895" i="1"/>
  <c r="V894" i="1"/>
  <c r="U894" i="1"/>
  <c r="R894" i="1"/>
  <c r="Q894" i="1"/>
  <c r="P894" i="1"/>
  <c r="O894" i="1"/>
  <c r="V893" i="1"/>
  <c r="U893" i="1"/>
  <c r="W893" i="1" s="1"/>
  <c r="R893" i="1"/>
  <c r="Q893" i="1"/>
  <c r="P893" i="1"/>
  <c r="O893" i="1"/>
  <c r="V892" i="1"/>
  <c r="W892" i="1" s="1"/>
  <c r="U892" i="1"/>
  <c r="R892" i="1"/>
  <c r="Q892" i="1"/>
  <c r="P892" i="1"/>
  <c r="O892" i="1"/>
  <c r="V891" i="1"/>
  <c r="U891" i="1"/>
  <c r="W891" i="1" s="1"/>
  <c r="R891" i="1"/>
  <c r="Q891" i="1"/>
  <c r="P891" i="1"/>
  <c r="O891" i="1"/>
  <c r="V890" i="1"/>
  <c r="U890" i="1"/>
  <c r="R890" i="1"/>
  <c r="Q890" i="1"/>
  <c r="P890" i="1"/>
  <c r="O890" i="1"/>
  <c r="V889" i="1"/>
  <c r="U889" i="1"/>
  <c r="R889" i="1"/>
  <c r="Q889" i="1"/>
  <c r="P889" i="1"/>
  <c r="O889" i="1"/>
  <c r="V888" i="1"/>
  <c r="U888" i="1"/>
  <c r="W888" i="1" s="1"/>
  <c r="R888" i="1"/>
  <c r="Q888" i="1"/>
  <c r="P888" i="1"/>
  <c r="O888" i="1"/>
  <c r="V887" i="1"/>
  <c r="U887" i="1"/>
  <c r="R887" i="1"/>
  <c r="Q887" i="1"/>
  <c r="P887" i="1"/>
  <c r="O887" i="1"/>
  <c r="V886" i="1"/>
  <c r="U886" i="1"/>
  <c r="W886" i="1" s="1"/>
  <c r="R886" i="1"/>
  <c r="Q886" i="1"/>
  <c r="P886" i="1"/>
  <c r="O886" i="1"/>
  <c r="V885" i="1"/>
  <c r="U885" i="1"/>
  <c r="W885" i="1" s="1"/>
  <c r="R885" i="1"/>
  <c r="Q885" i="1"/>
  <c r="P885" i="1"/>
  <c r="O885" i="1"/>
  <c r="V884" i="1"/>
  <c r="W884" i="1" s="1"/>
  <c r="U884" i="1"/>
  <c r="R884" i="1"/>
  <c r="Q884" i="1"/>
  <c r="P884" i="1"/>
  <c r="O884" i="1"/>
  <c r="V883" i="1"/>
  <c r="U883" i="1"/>
  <c r="W883" i="1" s="1"/>
  <c r="R883" i="1"/>
  <c r="Q883" i="1"/>
  <c r="P883" i="1"/>
  <c r="O883" i="1"/>
  <c r="V882" i="1"/>
  <c r="U882" i="1"/>
  <c r="R882" i="1"/>
  <c r="Q882" i="1"/>
  <c r="P882" i="1"/>
  <c r="O882" i="1"/>
  <c r="V881" i="1"/>
  <c r="U881" i="1"/>
  <c r="W881" i="1" s="1"/>
  <c r="R881" i="1"/>
  <c r="Q881" i="1"/>
  <c r="P881" i="1"/>
  <c r="O881" i="1"/>
  <c r="V880" i="1"/>
  <c r="U880" i="1"/>
  <c r="W880" i="1" s="1"/>
  <c r="R880" i="1"/>
  <c r="Q880" i="1"/>
  <c r="P880" i="1"/>
  <c r="O880" i="1"/>
  <c r="V879" i="1"/>
  <c r="U879" i="1"/>
  <c r="R879" i="1"/>
  <c r="Q879" i="1"/>
  <c r="P879" i="1"/>
  <c r="O879" i="1"/>
  <c r="V878" i="1"/>
  <c r="U878" i="1"/>
  <c r="W878" i="1" s="1"/>
  <c r="R878" i="1"/>
  <c r="Q878" i="1"/>
  <c r="P878" i="1"/>
  <c r="O878" i="1"/>
  <c r="W877" i="1"/>
  <c r="V877" i="1"/>
  <c r="U877" i="1"/>
  <c r="R877" i="1"/>
  <c r="Q877" i="1"/>
  <c r="P877" i="1"/>
  <c r="O877" i="1"/>
  <c r="V876" i="1"/>
  <c r="U876" i="1"/>
  <c r="R876" i="1"/>
  <c r="Q876" i="1"/>
  <c r="P876" i="1"/>
  <c r="O876" i="1"/>
  <c r="V875" i="1"/>
  <c r="U875" i="1"/>
  <c r="W875" i="1" s="1"/>
  <c r="R875" i="1"/>
  <c r="Q875" i="1"/>
  <c r="P875" i="1"/>
  <c r="O875" i="1"/>
  <c r="V874" i="1"/>
  <c r="U874" i="1"/>
  <c r="R874" i="1"/>
  <c r="Q874" i="1"/>
  <c r="P874" i="1"/>
  <c r="O874" i="1"/>
  <c r="V873" i="1"/>
  <c r="U873" i="1"/>
  <c r="W873" i="1" s="1"/>
  <c r="R873" i="1"/>
  <c r="Q873" i="1"/>
  <c r="P873" i="1"/>
  <c r="O873" i="1"/>
  <c r="W872" i="1"/>
  <c r="V872" i="1"/>
  <c r="U872" i="1"/>
  <c r="R872" i="1"/>
  <c r="Q872" i="1"/>
  <c r="P872" i="1"/>
  <c r="O872" i="1"/>
  <c r="V871" i="1"/>
  <c r="U871" i="1"/>
  <c r="W871" i="1" s="1"/>
  <c r="R871" i="1"/>
  <c r="Q871" i="1"/>
  <c r="P871" i="1"/>
  <c r="O871" i="1"/>
  <c r="V870" i="1"/>
  <c r="U870" i="1"/>
  <c r="W870" i="1" s="1"/>
  <c r="R870" i="1"/>
  <c r="Q870" i="1"/>
  <c r="P870" i="1"/>
  <c r="O870" i="1"/>
  <c r="V869" i="1"/>
  <c r="W869" i="1" s="1"/>
  <c r="U869" i="1"/>
  <c r="R869" i="1"/>
  <c r="Q869" i="1"/>
  <c r="P869" i="1"/>
  <c r="O869" i="1"/>
  <c r="V868" i="1"/>
  <c r="U868" i="1"/>
  <c r="R868" i="1"/>
  <c r="Q868" i="1"/>
  <c r="P868" i="1"/>
  <c r="O868" i="1"/>
  <c r="W867" i="1"/>
  <c r="V867" i="1"/>
  <c r="U867" i="1"/>
  <c r="R867" i="1"/>
  <c r="Q867" i="1"/>
  <c r="P867" i="1"/>
  <c r="O867" i="1"/>
  <c r="V866" i="1"/>
  <c r="U866" i="1"/>
  <c r="W866" i="1" s="1"/>
  <c r="R866" i="1"/>
  <c r="Q866" i="1"/>
  <c r="P866" i="1"/>
  <c r="O866" i="1"/>
  <c r="V865" i="1"/>
  <c r="U865" i="1"/>
  <c r="W865" i="1" s="1"/>
  <c r="R865" i="1"/>
  <c r="Q865" i="1"/>
  <c r="P865" i="1"/>
  <c r="O865" i="1"/>
  <c r="V864" i="1"/>
  <c r="W864" i="1" s="1"/>
  <c r="U864" i="1"/>
  <c r="R864" i="1"/>
  <c r="Q864" i="1"/>
  <c r="P864" i="1"/>
  <c r="O864" i="1"/>
  <c r="V863" i="1"/>
  <c r="U863" i="1"/>
  <c r="W863" i="1" s="1"/>
  <c r="R863" i="1"/>
  <c r="Q863" i="1"/>
  <c r="P863" i="1"/>
  <c r="O863" i="1"/>
  <c r="V862" i="1"/>
  <c r="U862" i="1"/>
  <c r="R862" i="1"/>
  <c r="Q862" i="1"/>
  <c r="P862" i="1"/>
  <c r="O862" i="1"/>
  <c r="V861" i="1"/>
  <c r="U861" i="1"/>
  <c r="W861" i="1" s="1"/>
  <c r="R861" i="1"/>
  <c r="Q861" i="1"/>
  <c r="P861" i="1"/>
  <c r="O861" i="1"/>
  <c r="V860" i="1"/>
  <c r="U860" i="1"/>
  <c r="R860" i="1"/>
  <c r="Q860" i="1"/>
  <c r="P860" i="1"/>
  <c r="O860" i="1"/>
  <c r="V859" i="1"/>
  <c r="W859" i="1" s="1"/>
  <c r="U859" i="1"/>
  <c r="R859" i="1"/>
  <c r="Q859" i="1"/>
  <c r="P859" i="1"/>
  <c r="O859" i="1"/>
  <c r="V858" i="1"/>
  <c r="U858" i="1"/>
  <c r="W858" i="1" s="1"/>
  <c r="R858" i="1"/>
  <c r="Q858" i="1"/>
  <c r="P858" i="1"/>
  <c r="O858" i="1"/>
  <c r="V857" i="1"/>
  <c r="U857" i="1"/>
  <c r="R857" i="1"/>
  <c r="Q857" i="1"/>
  <c r="P857" i="1"/>
  <c r="O857" i="1"/>
  <c r="V856" i="1"/>
  <c r="U856" i="1"/>
  <c r="W856" i="1" s="1"/>
  <c r="R856" i="1"/>
  <c r="Q856" i="1"/>
  <c r="P856" i="1"/>
  <c r="O856" i="1"/>
  <c r="V855" i="1"/>
  <c r="U855" i="1"/>
  <c r="R855" i="1"/>
  <c r="Q855" i="1"/>
  <c r="P855" i="1"/>
  <c r="O855" i="1"/>
  <c r="V854" i="1"/>
  <c r="U854" i="1"/>
  <c r="W854" i="1" s="1"/>
  <c r="R854" i="1"/>
  <c r="Q854" i="1"/>
  <c r="P854" i="1"/>
  <c r="O854" i="1"/>
  <c r="W853" i="1"/>
  <c r="V853" i="1"/>
  <c r="U853" i="1"/>
  <c r="R853" i="1"/>
  <c r="Q853" i="1"/>
  <c r="P853" i="1"/>
  <c r="O853" i="1"/>
  <c r="V852" i="1"/>
  <c r="W852" i="1" s="1"/>
  <c r="U852" i="1"/>
  <c r="R852" i="1"/>
  <c r="Q852" i="1"/>
  <c r="P852" i="1"/>
  <c r="O852" i="1"/>
  <c r="V851" i="1"/>
  <c r="U851" i="1"/>
  <c r="W851" i="1" s="1"/>
  <c r="R851" i="1"/>
  <c r="Q851" i="1"/>
  <c r="P851" i="1"/>
  <c r="O851" i="1"/>
  <c r="V850" i="1"/>
  <c r="U850" i="1"/>
  <c r="R850" i="1"/>
  <c r="Q850" i="1"/>
  <c r="P850" i="1"/>
  <c r="O850" i="1"/>
  <c r="V849" i="1"/>
  <c r="U849" i="1"/>
  <c r="W849" i="1" s="1"/>
  <c r="R849" i="1"/>
  <c r="Q849" i="1"/>
  <c r="P849" i="1"/>
  <c r="O849" i="1"/>
  <c r="W848" i="1"/>
  <c r="V848" i="1"/>
  <c r="U848" i="1"/>
  <c r="R848" i="1"/>
  <c r="Q848" i="1"/>
  <c r="P848" i="1"/>
  <c r="O848" i="1"/>
  <c r="V847" i="1"/>
  <c r="U847" i="1"/>
  <c r="R847" i="1"/>
  <c r="Q847" i="1"/>
  <c r="P847" i="1"/>
  <c r="O847" i="1"/>
  <c r="V846" i="1"/>
  <c r="U846" i="1"/>
  <c r="R846" i="1"/>
  <c r="Q846" i="1"/>
  <c r="P846" i="1"/>
  <c r="O846" i="1"/>
  <c r="W845" i="1"/>
  <c r="V845" i="1"/>
  <c r="U845" i="1"/>
  <c r="R845" i="1"/>
  <c r="Q845" i="1"/>
  <c r="P845" i="1"/>
  <c r="O845" i="1"/>
  <c r="V844" i="1"/>
  <c r="U844" i="1"/>
  <c r="R844" i="1"/>
  <c r="Q844" i="1"/>
  <c r="P844" i="1"/>
  <c r="O844" i="1"/>
  <c r="W843" i="1"/>
  <c r="V843" i="1"/>
  <c r="U843" i="1"/>
  <c r="R843" i="1"/>
  <c r="Q843" i="1"/>
  <c r="P843" i="1"/>
  <c r="O843" i="1"/>
  <c r="V842" i="1"/>
  <c r="U842" i="1"/>
  <c r="R842" i="1"/>
  <c r="Q842" i="1"/>
  <c r="P842" i="1"/>
  <c r="O842" i="1"/>
  <c r="V841" i="1"/>
  <c r="U841" i="1"/>
  <c r="R841" i="1"/>
  <c r="Q841" i="1"/>
  <c r="P841" i="1"/>
  <c r="O841" i="1"/>
  <c r="W840" i="1"/>
  <c r="V840" i="1"/>
  <c r="U840" i="1"/>
  <c r="R840" i="1"/>
  <c r="Q840" i="1"/>
  <c r="P840" i="1"/>
  <c r="O840" i="1"/>
  <c r="V839" i="1"/>
  <c r="U839" i="1"/>
  <c r="R839" i="1"/>
  <c r="Q839" i="1"/>
  <c r="P839" i="1"/>
  <c r="O839" i="1"/>
  <c r="V838" i="1"/>
  <c r="U838" i="1"/>
  <c r="R838" i="1"/>
  <c r="Q838" i="1"/>
  <c r="P838" i="1"/>
  <c r="O838" i="1"/>
  <c r="V837" i="1"/>
  <c r="U837" i="1"/>
  <c r="R837" i="1"/>
  <c r="Q837" i="1"/>
  <c r="P837" i="1"/>
  <c r="O837" i="1"/>
  <c r="V836" i="1"/>
  <c r="W836" i="1" s="1"/>
  <c r="U836" i="1"/>
  <c r="R836" i="1"/>
  <c r="Q836" i="1"/>
  <c r="P836" i="1"/>
  <c r="O836" i="1"/>
  <c r="W835" i="1"/>
  <c r="V835" i="1"/>
  <c r="U835" i="1"/>
  <c r="R835" i="1"/>
  <c r="Q835" i="1"/>
  <c r="P835" i="1"/>
  <c r="O835" i="1"/>
  <c r="V834" i="1"/>
  <c r="U834" i="1"/>
  <c r="R834" i="1"/>
  <c r="Q834" i="1"/>
  <c r="P834" i="1"/>
  <c r="O834" i="1"/>
  <c r="V833" i="1"/>
  <c r="U833" i="1"/>
  <c r="R833" i="1"/>
  <c r="Q833" i="1"/>
  <c r="P833" i="1"/>
  <c r="O833" i="1"/>
  <c r="V832" i="1"/>
  <c r="U832" i="1"/>
  <c r="W832" i="1" s="1"/>
  <c r="R832" i="1"/>
  <c r="Q832" i="1"/>
  <c r="P832" i="1"/>
  <c r="O832" i="1"/>
  <c r="V831" i="1"/>
  <c r="U831" i="1"/>
  <c r="R831" i="1"/>
  <c r="Q831" i="1"/>
  <c r="P831" i="1"/>
  <c r="O831" i="1"/>
  <c r="V830" i="1"/>
  <c r="U830" i="1"/>
  <c r="R830" i="1"/>
  <c r="Q830" i="1"/>
  <c r="P830" i="1"/>
  <c r="O830" i="1"/>
  <c r="V829" i="1"/>
  <c r="U829" i="1"/>
  <c r="W829" i="1" s="1"/>
  <c r="R829" i="1"/>
  <c r="Q829" i="1"/>
  <c r="P829" i="1"/>
  <c r="O829" i="1"/>
  <c r="V828" i="1"/>
  <c r="W828" i="1" s="1"/>
  <c r="U828" i="1"/>
  <c r="R828" i="1"/>
  <c r="Q828" i="1"/>
  <c r="P828" i="1"/>
  <c r="O828" i="1"/>
  <c r="V827" i="1"/>
  <c r="U827" i="1"/>
  <c r="R827" i="1"/>
  <c r="Q827" i="1"/>
  <c r="P827" i="1"/>
  <c r="O827" i="1"/>
  <c r="V826" i="1"/>
  <c r="U826" i="1"/>
  <c r="R826" i="1"/>
  <c r="Q826" i="1"/>
  <c r="P826" i="1"/>
  <c r="O826" i="1"/>
  <c r="V825" i="1"/>
  <c r="U825" i="1"/>
  <c r="R825" i="1"/>
  <c r="Q825" i="1"/>
  <c r="P825" i="1"/>
  <c r="O825" i="1"/>
  <c r="V824" i="1"/>
  <c r="U824" i="1"/>
  <c r="W824" i="1" s="1"/>
  <c r="R824" i="1"/>
  <c r="Q824" i="1"/>
  <c r="P824" i="1"/>
  <c r="O824" i="1"/>
  <c r="V823" i="1"/>
  <c r="U823" i="1"/>
  <c r="R823" i="1"/>
  <c r="Q823" i="1"/>
  <c r="P823" i="1"/>
  <c r="O823" i="1"/>
  <c r="V822" i="1"/>
  <c r="U822" i="1"/>
  <c r="W822" i="1" s="1"/>
  <c r="R822" i="1"/>
  <c r="Q822" i="1"/>
  <c r="P822" i="1"/>
  <c r="O822" i="1"/>
  <c r="V821" i="1"/>
  <c r="W821" i="1" s="1"/>
  <c r="U821" i="1"/>
  <c r="R821" i="1"/>
  <c r="Q821" i="1"/>
  <c r="P821" i="1"/>
  <c r="O821" i="1"/>
  <c r="V820" i="1"/>
  <c r="W820" i="1" s="1"/>
  <c r="U820" i="1"/>
  <c r="R820" i="1"/>
  <c r="Q820" i="1"/>
  <c r="P820" i="1"/>
  <c r="O820" i="1"/>
  <c r="V819" i="1"/>
  <c r="U819" i="1"/>
  <c r="W819" i="1" s="1"/>
  <c r="R819" i="1"/>
  <c r="Q819" i="1"/>
  <c r="P819" i="1"/>
  <c r="O819" i="1"/>
  <c r="V818" i="1"/>
  <c r="U818" i="1"/>
  <c r="R818" i="1"/>
  <c r="Q818" i="1"/>
  <c r="P818" i="1"/>
  <c r="O818" i="1"/>
  <c r="V817" i="1"/>
  <c r="U817" i="1"/>
  <c r="W817" i="1" s="1"/>
  <c r="R817" i="1"/>
  <c r="Q817" i="1"/>
  <c r="P817" i="1"/>
  <c r="O817" i="1"/>
  <c r="V816" i="1"/>
  <c r="W816" i="1" s="1"/>
  <c r="U816" i="1"/>
  <c r="R816" i="1"/>
  <c r="Q816" i="1"/>
  <c r="P816" i="1"/>
  <c r="O816" i="1"/>
  <c r="V815" i="1"/>
  <c r="U815" i="1"/>
  <c r="R815" i="1"/>
  <c r="Q815" i="1"/>
  <c r="P815" i="1"/>
  <c r="O815" i="1"/>
  <c r="V814" i="1"/>
  <c r="U814" i="1"/>
  <c r="W814" i="1" s="1"/>
  <c r="R814" i="1"/>
  <c r="Q814" i="1"/>
  <c r="P814" i="1"/>
  <c r="O814" i="1"/>
  <c r="W813" i="1"/>
  <c r="V813" i="1"/>
  <c r="U813" i="1"/>
  <c r="R813" i="1"/>
  <c r="Q813" i="1"/>
  <c r="P813" i="1"/>
  <c r="O813" i="1"/>
  <c r="V812" i="1"/>
  <c r="U812" i="1"/>
  <c r="R812" i="1"/>
  <c r="Q812" i="1"/>
  <c r="P812" i="1"/>
  <c r="O812" i="1"/>
  <c r="V811" i="1"/>
  <c r="W811" i="1" s="1"/>
  <c r="U811" i="1"/>
  <c r="R811" i="1"/>
  <c r="Q811" i="1"/>
  <c r="P811" i="1"/>
  <c r="O811" i="1"/>
  <c r="V810" i="1"/>
  <c r="U810" i="1"/>
  <c r="R810" i="1"/>
  <c r="Q810" i="1"/>
  <c r="P810" i="1"/>
  <c r="O810" i="1"/>
  <c r="V809" i="1"/>
  <c r="U809" i="1"/>
  <c r="W809" i="1" s="1"/>
  <c r="R809" i="1"/>
  <c r="Q809" i="1"/>
  <c r="P809" i="1"/>
  <c r="O809" i="1"/>
  <c r="W808" i="1"/>
  <c r="V808" i="1"/>
  <c r="U808" i="1"/>
  <c r="R808" i="1"/>
  <c r="Q808" i="1"/>
  <c r="P808" i="1"/>
  <c r="O808" i="1"/>
  <c r="V807" i="1"/>
  <c r="U807" i="1"/>
  <c r="W807" i="1" s="1"/>
  <c r="R807" i="1"/>
  <c r="Q807" i="1"/>
  <c r="P807" i="1"/>
  <c r="O807" i="1"/>
  <c r="V806" i="1"/>
  <c r="U806" i="1"/>
  <c r="W806" i="1" s="1"/>
  <c r="R806" i="1"/>
  <c r="Q806" i="1"/>
  <c r="P806" i="1"/>
  <c r="O806" i="1"/>
  <c r="V805" i="1"/>
  <c r="W805" i="1" s="1"/>
  <c r="U805" i="1"/>
  <c r="R805" i="1"/>
  <c r="Q805" i="1"/>
  <c r="P805" i="1"/>
  <c r="O805" i="1"/>
  <c r="V804" i="1"/>
  <c r="U804" i="1"/>
  <c r="R804" i="1"/>
  <c r="Q804" i="1"/>
  <c r="P804" i="1"/>
  <c r="O804" i="1"/>
  <c r="W803" i="1"/>
  <c r="V803" i="1"/>
  <c r="U803" i="1"/>
  <c r="R803" i="1"/>
  <c r="Q803" i="1"/>
  <c r="P803" i="1"/>
  <c r="O803" i="1"/>
  <c r="V802" i="1"/>
  <c r="U802" i="1"/>
  <c r="W802" i="1" s="1"/>
  <c r="R802" i="1"/>
  <c r="Q802" i="1"/>
  <c r="P802" i="1"/>
  <c r="O802" i="1"/>
  <c r="V801" i="1"/>
  <c r="U801" i="1"/>
  <c r="W801" i="1" s="1"/>
  <c r="R801" i="1"/>
  <c r="Q801" i="1"/>
  <c r="P801" i="1"/>
  <c r="O801" i="1"/>
  <c r="V800" i="1"/>
  <c r="W800" i="1" s="1"/>
  <c r="U800" i="1"/>
  <c r="R800" i="1"/>
  <c r="Q800" i="1"/>
  <c r="P800" i="1"/>
  <c r="O800" i="1"/>
  <c r="V799" i="1"/>
  <c r="U799" i="1"/>
  <c r="W799" i="1" s="1"/>
  <c r="R799" i="1"/>
  <c r="Q799" i="1"/>
  <c r="P799" i="1"/>
  <c r="O799" i="1"/>
  <c r="V798" i="1"/>
  <c r="U798" i="1"/>
  <c r="R798" i="1"/>
  <c r="Q798" i="1"/>
  <c r="P798" i="1"/>
  <c r="O798" i="1"/>
  <c r="V797" i="1"/>
  <c r="U797" i="1"/>
  <c r="W797" i="1" s="1"/>
  <c r="R797" i="1"/>
  <c r="Q797" i="1"/>
  <c r="P797" i="1"/>
  <c r="O797" i="1"/>
  <c r="V796" i="1"/>
  <c r="U796" i="1"/>
  <c r="R796" i="1"/>
  <c r="Q796" i="1"/>
  <c r="P796" i="1"/>
  <c r="O796" i="1"/>
  <c r="V795" i="1"/>
  <c r="W795" i="1" s="1"/>
  <c r="U795" i="1"/>
  <c r="R795" i="1"/>
  <c r="Q795" i="1"/>
  <c r="P795" i="1"/>
  <c r="O795" i="1"/>
  <c r="V794" i="1"/>
  <c r="U794" i="1"/>
  <c r="W794" i="1" s="1"/>
  <c r="R794" i="1"/>
  <c r="Q794" i="1"/>
  <c r="P794" i="1"/>
  <c r="O794" i="1"/>
  <c r="V793" i="1"/>
  <c r="U793" i="1"/>
  <c r="R793" i="1"/>
  <c r="Q793" i="1"/>
  <c r="P793" i="1"/>
  <c r="O793" i="1"/>
  <c r="V792" i="1"/>
  <c r="U792" i="1"/>
  <c r="W792" i="1" s="1"/>
  <c r="R792" i="1"/>
  <c r="Q792" i="1"/>
  <c r="P792" i="1"/>
  <c r="O792" i="1"/>
  <c r="V791" i="1"/>
  <c r="U791" i="1"/>
  <c r="R791" i="1"/>
  <c r="Q791" i="1"/>
  <c r="P791" i="1"/>
  <c r="O791" i="1"/>
  <c r="V790" i="1"/>
  <c r="U790" i="1"/>
  <c r="W790" i="1" s="1"/>
  <c r="R790" i="1"/>
  <c r="Q790" i="1"/>
  <c r="P790" i="1"/>
  <c r="O790" i="1"/>
  <c r="W789" i="1"/>
  <c r="V789" i="1"/>
  <c r="U789" i="1"/>
  <c r="R789" i="1"/>
  <c r="Q789" i="1"/>
  <c r="P789" i="1"/>
  <c r="O789" i="1"/>
  <c r="V788" i="1"/>
  <c r="W788" i="1" s="1"/>
  <c r="U788" i="1"/>
  <c r="R788" i="1"/>
  <c r="Q788" i="1"/>
  <c r="P788" i="1"/>
  <c r="O788" i="1"/>
  <c r="V787" i="1"/>
  <c r="U787" i="1"/>
  <c r="W787" i="1" s="1"/>
  <c r="R787" i="1"/>
  <c r="Q787" i="1"/>
  <c r="P787" i="1"/>
  <c r="O787" i="1"/>
  <c r="V786" i="1"/>
  <c r="U786" i="1"/>
  <c r="R786" i="1"/>
  <c r="Q786" i="1"/>
  <c r="P786" i="1"/>
  <c r="O786" i="1"/>
  <c r="V785" i="1"/>
  <c r="U785" i="1"/>
  <c r="W785" i="1" s="1"/>
  <c r="R785" i="1"/>
  <c r="Q785" i="1"/>
  <c r="P785" i="1"/>
  <c r="O785" i="1"/>
  <c r="W784" i="1"/>
  <c r="V784" i="1"/>
  <c r="U784" i="1"/>
  <c r="R784" i="1"/>
  <c r="Q784" i="1"/>
  <c r="P784" i="1"/>
  <c r="O784" i="1"/>
  <c r="V783" i="1"/>
  <c r="U783" i="1"/>
  <c r="R783" i="1"/>
  <c r="Q783" i="1"/>
  <c r="P783" i="1"/>
  <c r="O783" i="1"/>
  <c r="V782" i="1"/>
  <c r="U782" i="1"/>
  <c r="R782" i="1"/>
  <c r="Q782" i="1"/>
  <c r="P782" i="1"/>
  <c r="O782" i="1"/>
  <c r="W781" i="1"/>
  <c r="V781" i="1"/>
  <c r="U781" i="1"/>
  <c r="R781" i="1"/>
  <c r="Q781" i="1"/>
  <c r="P781" i="1"/>
  <c r="O781" i="1"/>
  <c r="V780" i="1"/>
  <c r="U780" i="1"/>
  <c r="R780" i="1"/>
  <c r="Q780" i="1"/>
  <c r="P780" i="1"/>
  <c r="O780" i="1"/>
  <c r="W779" i="1"/>
  <c r="V779" i="1"/>
  <c r="U779" i="1"/>
  <c r="R779" i="1"/>
  <c r="Q779" i="1"/>
  <c r="P779" i="1"/>
  <c r="O779" i="1"/>
  <c r="V778" i="1"/>
  <c r="U778" i="1"/>
  <c r="R778" i="1"/>
  <c r="Q778" i="1"/>
  <c r="P778" i="1"/>
  <c r="O778" i="1"/>
  <c r="V777" i="1"/>
  <c r="U777" i="1"/>
  <c r="R777" i="1"/>
  <c r="Q777" i="1"/>
  <c r="P777" i="1"/>
  <c r="O777" i="1"/>
  <c r="W776" i="1"/>
  <c r="V776" i="1"/>
  <c r="U776" i="1"/>
  <c r="R776" i="1"/>
  <c r="Q776" i="1"/>
  <c r="P776" i="1"/>
  <c r="O776" i="1"/>
  <c r="V775" i="1"/>
  <c r="U775" i="1"/>
  <c r="R775" i="1"/>
  <c r="Q775" i="1"/>
  <c r="P775" i="1"/>
  <c r="O775" i="1"/>
  <c r="V774" i="1"/>
  <c r="U774" i="1"/>
  <c r="R774" i="1"/>
  <c r="Q774" i="1"/>
  <c r="P774" i="1"/>
  <c r="O774" i="1"/>
  <c r="V773" i="1"/>
  <c r="U773" i="1"/>
  <c r="R773" i="1"/>
  <c r="Q773" i="1"/>
  <c r="P773" i="1"/>
  <c r="O773" i="1"/>
  <c r="V772" i="1"/>
  <c r="W772" i="1" s="1"/>
  <c r="U772" i="1"/>
  <c r="R772" i="1"/>
  <c r="Q772" i="1"/>
  <c r="P772" i="1"/>
  <c r="O772" i="1"/>
  <c r="W771" i="1"/>
  <c r="V771" i="1"/>
  <c r="U771" i="1"/>
  <c r="R771" i="1"/>
  <c r="Q771" i="1"/>
  <c r="P771" i="1"/>
  <c r="O771" i="1"/>
  <c r="V770" i="1"/>
  <c r="U770" i="1"/>
  <c r="R770" i="1"/>
  <c r="Q770" i="1"/>
  <c r="P770" i="1"/>
  <c r="O770" i="1"/>
  <c r="V769" i="1"/>
  <c r="U769" i="1"/>
  <c r="R769" i="1"/>
  <c r="Q769" i="1"/>
  <c r="P769" i="1"/>
  <c r="O769" i="1"/>
  <c r="V768" i="1"/>
  <c r="U768" i="1"/>
  <c r="R768" i="1"/>
  <c r="Q768" i="1"/>
  <c r="P768" i="1"/>
  <c r="O768" i="1"/>
  <c r="V767" i="1"/>
  <c r="U767" i="1"/>
  <c r="R767" i="1"/>
  <c r="Q767" i="1"/>
  <c r="P767" i="1"/>
  <c r="O767" i="1"/>
  <c r="V766" i="1"/>
  <c r="U766" i="1"/>
  <c r="R766" i="1"/>
  <c r="Q766" i="1"/>
  <c r="P766" i="1"/>
  <c r="O766" i="1"/>
  <c r="V765" i="1"/>
  <c r="U765" i="1"/>
  <c r="W765" i="1" s="1"/>
  <c r="R765" i="1"/>
  <c r="Q765" i="1"/>
  <c r="P765" i="1"/>
  <c r="O765" i="1"/>
  <c r="V764" i="1"/>
  <c r="W764" i="1" s="1"/>
  <c r="U764" i="1"/>
  <c r="R764" i="1"/>
  <c r="Q764" i="1"/>
  <c r="P764" i="1"/>
  <c r="O764" i="1"/>
  <c r="V763" i="1"/>
  <c r="U763" i="1"/>
  <c r="R763" i="1"/>
  <c r="Q763" i="1"/>
  <c r="P763" i="1"/>
  <c r="O763" i="1"/>
  <c r="V762" i="1"/>
  <c r="U762" i="1"/>
  <c r="R762" i="1"/>
  <c r="Q762" i="1"/>
  <c r="P762" i="1"/>
  <c r="O762" i="1"/>
  <c r="V761" i="1"/>
  <c r="U761" i="1"/>
  <c r="R761" i="1"/>
  <c r="Q761" i="1"/>
  <c r="P761" i="1"/>
  <c r="O761" i="1"/>
  <c r="V760" i="1"/>
  <c r="U760" i="1"/>
  <c r="W760" i="1" s="1"/>
  <c r="R760" i="1"/>
  <c r="Q760" i="1"/>
  <c r="P760" i="1"/>
  <c r="O760" i="1"/>
  <c r="V759" i="1"/>
  <c r="U759" i="1"/>
  <c r="R759" i="1"/>
  <c r="Q759" i="1"/>
  <c r="P759" i="1"/>
  <c r="O759" i="1"/>
  <c r="V758" i="1"/>
  <c r="U758" i="1"/>
  <c r="W758" i="1" s="1"/>
  <c r="R758" i="1"/>
  <c r="Q758" i="1"/>
  <c r="P758" i="1"/>
  <c r="O758" i="1"/>
  <c r="V757" i="1"/>
  <c r="W757" i="1" s="1"/>
  <c r="U757" i="1"/>
  <c r="R757" i="1"/>
  <c r="Q757" i="1"/>
  <c r="P757" i="1"/>
  <c r="O757" i="1"/>
  <c r="V756" i="1"/>
  <c r="W756" i="1" s="1"/>
  <c r="U756" i="1"/>
  <c r="R756" i="1"/>
  <c r="Q756" i="1"/>
  <c r="P756" i="1"/>
  <c r="O756" i="1"/>
  <c r="V755" i="1"/>
  <c r="U755" i="1"/>
  <c r="W755" i="1" s="1"/>
  <c r="R755" i="1"/>
  <c r="Q755" i="1"/>
  <c r="P755" i="1"/>
  <c r="O755" i="1"/>
  <c r="V754" i="1"/>
  <c r="U754" i="1"/>
  <c r="R754" i="1"/>
  <c r="Q754" i="1"/>
  <c r="P754" i="1"/>
  <c r="O754" i="1"/>
  <c r="V753" i="1"/>
  <c r="U753" i="1"/>
  <c r="W753" i="1" s="1"/>
  <c r="R753" i="1"/>
  <c r="Q753" i="1"/>
  <c r="P753" i="1"/>
  <c r="O753" i="1"/>
  <c r="V752" i="1"/>
  <c r="W752" i="1" s="1"/>
  <c r="U752" i="1"/>
  <c r="R752" i="1"/>
  <c r="Q752" i="1"/>
  <c r="P752" i="1"/>
  <c r="O752" i="1"/>
  <c r="V751" i="1"/>
  <c r="U751" i="1"/>
  <c r="R751" i="1"/>
  <c r="Q751" i="1"/>
  <c r="P751" i="1"/>
  <c r="O751" i="1"/>
  <c r="V750" i="1"/>
  <c r="U750" i="1"/>
  <c r="W750" i="1" s="1"/>
  <c r="R750" i="1"/>
  <c r="Q750" i="1"/>
  <c r="P750" i="1"/>
  <c r="O750" i="1"/>
  <c r="W749" i="1"/>
  <c r="V749" i="1"/>
  <c r="U749" i="1"/>
  <c r="R749" i="1"/>
  <c r="Q749" i="1"/>
  <c r="P749" i="1"/>
  <c r="O749" i="1"/>
  <c r="V748" i="1"/>
  <c r="U748" i="1"/>
  <c r="R748" i="1"/>
  <c r="Q748" i="1"/>
  <c r="P748" i="1"/>
  <c r="O748" i="1"/>
  <c r="V747" i="1"/>
  <c r="W747" i="1" s="1"/>
  <c r="U747" i="1"/>
  <c r="R747" i="1"/>
  <c r="Q747" i="1"/>
  <c r="P747" i="1"/>
  <c r="O747" i="1"/>
  <c r="V746" i="1"/>
  <c r="U746" i="1"/>
  <c r="R746" i="1"/>
  <c r="Q746" i="1"/>
  <c r="P746" i="1"/>
  <c r="O746" i="1"/>
  <c r="V745" i="1"/>
  <c r="U745" i="1"/>
  <c r="W745" i="1" s="1"/>
  <c r="R745" i="1"/>
  <c r="Q745" i="1"/>
  <c r="P745" i="1"/>
  <c r="O745" i="1"/>
  <c r="W744" i="1"/>
  <c r="V744" i="1"/>
  <c r="U744" i="1"/>
  <c r="R744" i="1"/>
  <c r="Q744" i="1"/>
  <c r="P744" i="1"/>
  <c r="O744" i="1"/>
  <c r="V743" i="1"/>
  <c r="U743" i="1"/>
  <c r="W743" i="1" s="1"/>
  <c r="R743" i="1"/>
  <c r="Q743" i="1"/>
  <c r="P743" i="1"/>
  <c r="O743" i="1"/>
  <c r="V742" i="1"/>
  <c r="U742" i="1"/>
  <c r="W742" i="1" s="1"/>
  <c r="R742" i="1"/>
  <c r="Q742" i="1"/>
  <c r="P742" i="1"/>
  <c r="O742" i="1"/>
  <c r="V741" i="1"/>
  <c r="W741" i="1" s="1"/>
  <c r="U741" i="1"/>
  <c r="R741" i="1"/>
  <c r="Q741" i="1"/>
  <c r="P741" i="1"/>
  <c r="O741" i="1"/>
  <c r="V740" i="1"/>
  <c r="U740" i="1"/>
  <c r="R740" i="1"/>
  <c r="Q740" i="1"/>
  <c r="P740" i="1"/>
  <c r="O740" i="1"/>
  <c r="W739" i="1"/>
  <c r="V739" i="1"/>
  <c r="U739" i="1"/>
  <c r="R739" i="1"/>
  <c r="Q739" i="1"/>
  <c r="P739" i="1"/>
  <c r="O739" i="1"/>
  <c r="V738" i="1"/>
  <c r="U738" i="1"/>
  <c r="W738" i="1" s="1"/>
  <c r="R738" i="1"/>
  <c r="Q738" i="1"/>
  <c r="P738" i="1"/>
  <c r="O738" i="1"/>
  <c r="V737" i="1"/>
  <c r="U737" i="1"/>
  <c r="W737" i="1" s="1"/>
  <c r="R737" i="1"/>
  <c r="Q737" i="1"/>
  <c r="P737" i="1"/>
  <c r="O737" i="1"/>
  <c r="V736" i="1"/>
  <c r="W736" i="1" s="1"/>
  <c r="U736" i="1"/>
  <c r="R736" i="1"/>
  <c r="Q736" i="1"/>
  <c r="P736" i="1"/>
  <c r="O736" i="1"/>
  <c r="V735" i="1"/>
  <c r="U735" i="1"/>
  <c r="W735" i="1" s="1"/>
  <c r="R735" i="1"/>
  <c r="Q735" i="1"/>
  <c r="P735" i="1"/>
  <c r="O735" i="1"/>
  <c r="V734" i="1"/>
  <c r="U734" i="1"/>
  <c r="R734" i="1"/>
  <c r="Q734" i="1"/>
  <c r="P734" i="1"/>
  <c r="O734" i="1"/>
  <c r="V733" i="1"/>
  <c r="U733" i="1"/>
  <c r="W733" i="1" s="1"/>
  <c r="R733" i="1"/>
  <c r="Q733" i="1"/>
  <c r="P733" i="1"/>
  <c r="O733" i="1"/>
  <c r="V732" i="1"/>
  <c r="U732" i="1"/>
  <c r="R732" i="1"/>
  <c r="Q732" i="1"/>
  <c r="P732" i="1"/>
  <c r="O732" i="1"/>
  <c r="V731" i="1"/>
  <c r="W731" i="1" s="1"/>
  <c r="U731" i="1"/>
  <c r="R731" i="1"/>
  <c r="Q731" i="1"/>
  <c r="P731" i="1"/>
  <c r="O731" i="1"/>
  <c r="V730" i="1"/>
  <c r="U730" i="1"/>
  <c r="W730" i="1" s="1"/>
  <c r="R730" i="1"/>
  <c r="Q730" i="1"/>
  <c r="P730" i="1"/>
  <c r="O730" i="1"/>
  <c r="V729" i="1"/>
  <c r="U729" i="1"/>
  <c r="R729" i="1"/>
  <c r="Q729" i="1"/>
  <c r="P729" i="1"/>
  <c r="O729" i="1"/>
  <c r="V728" i="1"/>
  <c r="U728" i="1"/>
  <c r="W728" i="1" s="1"/>
  <c r="R728" i="1"/>
  <c r="Q728" i="1"/>
  <c r="P728" i="1"/>
  <c r="O728" i="1"/>
  <c r="V727" i="1"/>
  <c r="U727" i="1"/>
  <c r="R727" i="1"/>
  <c r="Q727" i="1"/>
  <c r="P727" i="1"/>
  <c r="O727" i="1"/>
  <c r="V726" i="1"/>
  <c r="U726" i="1"/>
  <c r="W726" i="1" s="1"/>
  <c r="R726" i="1"/>
  <c r="Q726" i="1"/>
  <c r="P726" i="1"/>
  <c r="O726" i="1"/>
  <c r="W725" i="1"/>
  <c r="V725" i="1"/>
  <c r="U725" i="1"/>
  <c r="R725" i="1"/>
  <c r="Q725" i="1"/>
  <c r="P725" i="1"/>
  <c r="O725" i="1"/>
  <c r="V724" i="1"/>
  <c r="W724" i="1" s="1"/>
  <c r="U724" i="1"/>
  <c r="R724" i="1"/>
  <c r="Q724" i="1"/>
  <c r="P724" i="1"/>
  <c r="O724" i="1"/>
  <c r="V723" i="1"/>
  <c r="U723" i="1"/>
  <c r="W723" i="1" s="1"/>
  <c r="R723" i="1"/>
  <c r="Q723" i="1"/>
  <c r="P723" i="1"/>
  <c r="O723" i="1"/>
  <c r="V722" i="1"/>
  <c r="U722" i="1"/>
  <c r="R722" i="1"/>
  <c r="Q722" i="1"/>
  <c r="P722" i="1"/>
  <c r="O722" i="1"/>
  <c r="V721" i="1"/>
  <c r="U721" i="1"/>
  <c r="W721" i="1" s="1"/>
  <c r="R721" i="1"/>
  <c r="Q721" i="1"/>
  <c r="P721" i="1"/>
  <c r="O721" i="1"/>
  <c r="W720" i="1"/>
  <c r="V720" i="1"/>
  <c r="U720" i="1"/>
  <c r="R720" i="1"/>
  <c r="Q720" i="1"/>
  <c r="P720" i="1"/>
  <c r="O720" i="1"/>
  <c r="V719" i="1"/>
  <c r="U719" i="1"/>
  <c r="R719" i="1"/>
  <c r="Q719" i="1"/>
  <c r="P719" i="1"/>
  <c r="O719" i="1"/>
  <c r="V718" i="1"/>
  <c r="U718" i="1"/>
  <c r="R718" i="1"/>
  <c r="Q718" i="1"/>
  <c r="P718" i="1"/>
  <c r="O718" i="1"/>
  <c r="W717" i="1"/>
  <c r="V717" i="1"/>
  <c r="U717" i="1"/>
  <c r="R717" i="1"/>
  <c r="Q717" i="1"/>
  <c r="P717" i="1"/>
  <c r="O717" i="1"/>
  <c r="V716" i="1"/>
  <c r="U716" i="1"/>
  <c r="R716" i="1"/>
  <c r="Q716" i="1"/>
  <c r="P716" i="1"/>
  <c r="O716" i="1"/>
  <c r="W715" i="1"/>
  <c r="V715" i="1"/>
  <c r="U715" i="1"/>
  <c r="R715" i="1"/>
  <c r="Q715" i="1"/>
  <c r="P715" i="1"/>
  <c r="O715" i="1"/>
  <c r="V714" i="1"/>
  <c r="U714" i="1"/>
  <c r="R714" i="1"/>
  <c r="Q714" i="1"/>
  <c r="P714" i="1"/>
  <c r="O714" i="1"/>
  <c r="V713" i="1"/>
  <c r="U713" i="1"/>
  <c r="R713" i="1"/>
  <c r="Q713" i="1"/>
  <c r="P713" i="1"/>
  <c r="O713" i="1"/>
  <c r="W712" i="1"/>
  <c r="V712" i="1"/>
  <c r="U712" i="1"/>
  <c r="R712" i="1"/>
  <c r="Q712" i="1"/>
  <c r="P712" i="1"/>
  <c r="O712" i="1"/>
  <c r="V711" i="1"/>
  <c r="U711" i="1"/>
  <c r="R711" i="1"/>
  <c r="Q711" i="1"/>
  <c r="P711" i="1"/>
  <c r="O711" i="1"/>
  <c r="V710" i="1"/>
  <c r="U710" i="1"/>
  <c r="R710" i="1"/>
  <c r="Q710" i="1"/>
  <c r="P710" i="1"/>
  <c r="O710" i="1"/>
  <c r="V709" i="1"/>
  <c r="U709" i="1"/>
  <c r="W709" i="1" s="1"/>
  <c r="R709" i="1"/>
  <c r="Q709" i="1"/>
  <c r="P709" i="1"/>
  <c r="O709" i="1"/>
  <c r="V708" i="1"/>
  <c r="W708" i="1" s="1"/>
  <c r="U708" i="1"/>
  <c r="R708" i="1"/>
  <c r="Q708" i="1"/>
  <c r="P708" i="1"/>
  <c r="O708" i="1"/>
  <c r="W707" i="1"/>
  <c r="V707" i="1"/>
  <c r="U707" i="1"/>
  <c r="R707" i="1"/>
  <c r="Q707" i="1"/>
  <c r="P707" i="1"/>
  <c r="O707" i="1"/>
  <c r="V706" i="1"/>
  <c r="U706" i="1"/>
  <c r="R706" i="1"/>
  <c r="Q706" i="1"/>
  <c r="P706" i="1"/>
  <c r="O706" i="1"/>
  <c r="V705" i="1"/>
  <c r="U705" i="1"/>
  <c r="R705" i="1"/>
  <c r="Q705" i="1"/>
  <c r="P705" i="1"/>
  <c r="O705" i="1"/>
  <c r="V704" i="1"/>
  <c r="U704" i="1"/>
  <c r="R704" i="1"/>
  <c r="Q704" i="1"/>
  <c r="P704" i="1"/>
  <c r="O704" i="1"/>
  <c r="V703" i="1"/>
  <c r="U703" i="1"/>
  <c r="R703" i="1"/>
  <c r="Q703" i="1"/>
  <c r="P703" i="1"/>
  <c r="O703" i="1"/>
  <c r="V702" i="1"/>
  <c r="U702" i="1"/>
  <c r="R702" i="1"/>
  <c r="Q702" i="1"/>
  <c r="P702" i="1"/>
  <c r="O702" i="1"/>
  <c r="V701" i="1"/>
  <c r="U701" i="1"/>
  <c r="W701" i="1" s="1"/>
  <c r="R701" i="1"/>
  <c r="Q701" i="1"/>
  <c r="P701" i="1"/>
  <c r="O701" i="1"/>
  <c r="V700" i="1"/>
  <c r="W700" i="1" s="1"/>
  <c r="U700" i="1"/>
  <c r="R700" i="1"/>
  <c r="Q700" i="1"/>
  <c r="P700" i="1"/>
  <c r="O700" i="1"/>
  <c r="V699" i="1"/>
  <c r="U699" i="1"/>
  <c r="W699" i="1" s="1"/>
  <c r="R699" i="1"/>
  <c r="Q699" i="1"/>
  <c r="P699" i="1"/>
  <c r="O699" i="1"/>
  <c r="V698" i="1"/>
  <c r="U698" i="1"/>
  <c r="R698" i="1"/>
  <c r="Q698" i="1"/>
  <c r="P698" i="1"/>
  <c r="O698" i="1"/>
  <c r="V697" i="1"/>
  <c r="U697" i="1"/>
  <c r="R697" i="1"/>
  <c r="Q697" i="1"/>
  <c r="P697" i="1"/>
  <c r="O697" i="1"/>
  <c r="V696" i="1"/>
  <c r="U696" i="1"/>
  <c r="W696" i="1" s="1"/>
  <c r="R696" i="1"/>
  <c r="Q696" i="1"/>
  <c r="P696" i="1"/>
  <c r="O696" i="1"/>
  <c r="V695" i="1"/>
  <c r="U695" i="1"/>
  <c r="R695" i="1"/>
  <c r="Q695" i="1"/>
  <c r="P695" i="1"/>
  <c r="O695" i="1"/>
  <c r="V694" i="1"/>
  <c r="U694" i="1"/>
  <c r="W694" i="1" s="1"/>
  <c r="R694" i="1"/>
  <c r="Q694" i="1"/>
  <c r="P694" i="1"/>
  <c r="O694" i="1"/>
  <c r="V693" i="1"/>
  <c r="W693" i="1" s="1"/>
  <c r="U693" i="1"/>
  <c r="R693" i="1"/>
  <c r="Q693" i="1"/>
  <c r="P693" i="1"/>
  <c r="O693" i="1"/>
  <c r="V692" i="1"/>
  <c r="W692" i="1" s="1"/>
  <c r="U692" i="1"/>
  <c r="R692" i="1"/>
  <c r="Q692" i="1"/>
  <c r="P692" i="1"/>
  <c r="O692" i="1"/>
  <c r="V691" i="1"/>
  <c r="U691" i="1"/>
  <c r="W691" i="1" s="1"/>
  <c r="R691" i="1"/>
  <c r="Q691" i="1"/>
  <c r="P691" i="1"/>
  <c r="O691" i="1"/>
  <c r="V690" i="1"/>
  <c r="U690" i="1"/>
  <c r="R690" i="1"/>
  <c r="Q690" i="1"/>
  <c r="P690" i="1"/>
  <c r="O690" i="1"/>
  <c r="V689" i="1"/>
  <c r="U689" i="1"/>
  <c r="W689" i="1" s="1"/>
  <c r="R689" i="1"/>
  <c r="Q689" i="1"/>
  <c r="P689" i="1"/>
  <c r="O689" i="1"/>
  <c r="V688" i="1"/>
  <c r="W688" i="1" s="1"/>
  <c r="U688" i="1"/>
  <c r="R688" i="1"/>
  <c r="Q688" i="1"/>
  <c r="P688" i="1"/>
  <c r="O688" i="1"/>
  <c r="V687" i="1"/>
  <c r="U687" i="1"/>
  <c r="R687" i="1"/>
  <c r="Q687" i="1"/>
  <c r="P687" i="1"/>
  <c r="O687" i="1"/>
  <c r="V686" i="1"/>
  <c r="U686" i="1"/>
  <c r="W686" i="1" s="1"/>
  <c r="R686" i="1"/>
  <c r="Q686" i="1"/>
  <c r="P686" i="1"/>
  <c r="O686" i="1"/>
  <c r="W685" i="1"/>
  <c r="V685" i="1"/>
  <c r="U685" i="1"/>
  <c r="R685" i="1"/>
  <c r="Q685" i="1"/>
  <c r="P685" i="1"/>
  <c r="O685" i="1"/>
  <c r="V684" i="1"/>
  <c r="U684" i="1"/>
  <c r="R684" i="1"/>
  <c r="Q684" i="1"/>
  <c r="P684" i="1"/>
  <c r="O684" i="1"/>
  <c r="V683" i="1"/>
  <c r="W683" i="1" s="1"/>
  <c r="U683" i="1"/>
  <c r="R683" i="1"/>
  <c r="Q683" i="1"/>
  <c r="P683" i="1"/>
  <c r="O683" i="1"/>
  <c r="V682" i="1"/>
  <c r="U682" i="1"/>
  <c r="R682" i="1"/>
  <c r="Q682" i="1"/>
  <c r="P682" i="1"/>
  <c r="O682" i="1"/>
  <c r="V681" i="1"/>
  <c r="U681" i="1"/>
  <c r="W681" i="1" s="1"/>
  <c r="R681" i="1"/>
  <c r="Q681" i="1"/>
  <c r="P681" i="1"/>
  <c r="O681" i="1"/>
  <c r="V680" i="1"/>
  <c r="W680" i="1" s="1"/>
  <c r="U680" i="1"/>
  <c r="R680" i="1"/>
  <c r="Q680" i="1"/>
  <c r="P680" i="1"/>
  <c r="O680" i="1"/>
  <c r="V679" i="1"/>
  <c r="U679" i="1"/>
  <c r="W679" i="1" s="1"/>
  <c r="R679" i="1"/>
  <c r="Q679" i="1"/>
  <c r="P679" i="1"/>
  <c r="O679" i="1"/>
  <c r="V678" i="1"/>
  <c r="U678" i="1"/>
  <c r="W678" i="1" s="1"/>
  <c r="R678" i="1"/>
  <c r="Q678" i="1"/>
  <c r="P678" i="1"/>
  <c r="O678" i="1"/>
  <c r="V677" i="1"/>
  <c r="W677" i="1" s="1"/>
  <c r="U677" i="1"/>
  <c r="R677" i="1"/>
  <c r="Q677" i="1"/>
  <c r="P677" i="1"/>
  <c r="O677" i="1"/>
  <c r="V676" i="1"/>
  <c r="U676" i="1"/>
  <c r="R676" i="1"/>
  <c r="Q676" i="1"/>
  <c r="P676" i="1"/>
  <c r="O676" i="1"/>
  <c r="W675" i="1"/>
  <c r="V675" i="1"/>
  <c r="U675" i="1"/>
  <c r="R675" i="1"/>
  <c r="Q675" i="1"/>
  <c r="P675" i="1"/>
  <c r="O675" i="1"/>
  <c r="V674" i="1"/>
  <c r="U674" i="1"/>
  <c r="W674" i="1" s="1"/>
  <c r="R674" i="1"/>
  <c r="Q674" i="1"/>
  <c r="P674" i="1"/>
  <c r="O674" i="1"/>
  <c r="V673" i="1"/>
  <c r="U673" i="1"/>
  <c r="W673" i="1" s="1"/>
  <c r="R673" i="1"/>
  <c r="Q673" i="1"/>
  <c r="P673" i="1"/>
  <c r="O673" i="1"/>
  <c r="V672" i="1"/>
  <c r="W672" i="1" s="1"/>
  <c r="U672" i="1"/>
  <c r="R672" i="1"/>
  <c r="Q672" i="1"/>
  <c r="P672" i="1"/>
  <c r="O672" i="1"/>
  <c r="V671" i="1"/>
  <c r="U671" i="1"/>
  <c r="W671" i="1" s="1"/>
  <c r="R671" i="1"/>
  <c r="Q671" i="1"/>
  <c r="P671" i="1"/>
  <c r="O671" i="1"/>
  <c r="V670" i="1"/>
  <c r="U670" i="1"/>
  <c r="R670" i="1"/>
  <c r="Q670" i="1"/>
  <c r="P670" i="1"/>
  <c r="O670" i="1"/>
  <c r="V669" i="1"/>
  <c r="U669" i="1"/>
  <c r="W669" i="1" s="1"/>
  <c r="R669" i="1"/>
  <c r="Q669" i="1"/>
  <c r="P669" i="1"/>
  <c r="O669" i="1"/>
  <c r="V668" i="1"/>
  <c r="U668" i="1"/>
  <c r="R668" i="1"/>
  <c r="Q668" i="1"/>
  <c r="P668" i="1"/>
  <c r="O668" i="1"/>
  <c r="V667" i="1"/>
  <c r="W667" i="1" s="1"/>
  <c r="U667" i="1"/>
  <c r="R667" i="1"/>
  <c r="Q667" i="1"/>
  <c r="P667" i="1"/>
  <c r="O667" i="1"/>
  <c r="V666" i="1"/>
  <c r="U666" i="1"/>
  <c r="W666" i="1" s="1"/>
  <c r="R666" i="1"/>
  <c r="Q666" i="1"/>
  <c r="P666" i="1"/>
  <c r="O666" i="1"/>
  <c r="V665" i="1"/>
  <c r="U665" i="1"/>
  <c r="R665" i="1"/>
  <c r="Q665" i="1"/>
  <c r="P665" i="1"/>
  <c r="O665" i="1"/>
  <c r="V664" i="1"/>
  <c r="U664" i="1"/>
  <c r="W664" i="1" s="1"/>
  <c r="R664" i="1"/>
  <c r="Q664" i="1"/>
  <c r="P664" i="1"/>
  <c r="O664" i="1"/>
  <c r="V663" i="1"/>
  <c r="U663" i="1"/>
  <c r="R663" i="1"/>
  <c r="Q663" i="1"/>
  <c r="P663" i="1"/>
  <c r="O663" i="1"/>
  <c r="V662" i="1"/>
  <c r="U662" i="1"/>
  <c r="W662" i="1" s="1"/>
  <c r="R662" i="1"/>
  <c r="Q662" i="1"/>
  <c r="P662" i="1"/>
  <c r="O662" i="1"/>
  <c r="W661" i="1"/>
  <c r="V661" i="1"/>
  <c r="U661" i="1"/>
  <c r="R661" i="1"/>
  <c r="Q661" i="1"/>
  <c r="P661" i="1"/>
  <c r="O661" i="1"/>
  <c r="V660" i="1"/>
  <c r="W660" i="1" s="1"/>
  <c r="U660" i="1"/>
  <c r="R660" i="1"/>
  <c r="Q660" i="1"/>
  <c r="P660" i="1"/>
  <c r="O660" i="1"/>
  <c r="V659" i="1"/>
  <c r="U659" i="1"/>
  <c r="W659" i="1" s="1"/>
  <c r="R659" i="1"/>
  <c r="Q659" i="1"/>
  <c r="P659" i="1"/>
  <c r="O659" i="1"/>
  <c r="V658" i="1"/>
  <c r="U658" i="1"/>
  <c r="R658" i="1"/>
  <c r="Q658" i="1"/>
  <c r="P658" i="1"/>
  <c r="O658" i="1"/>
  <c r="V657" i="1"/>
  <c r="U657" i="1"/>
  <c r="W657" i="1" s="1"/>
  <c r="R657" i="1"/>
  <c r="Q657" i="1"/>
  <c r="P657" i="1"/>
  <c r="O657" i="1"/>
  <c r="W656" i="1"/>
  <c r="V656" i="1"/>
  <c r="U656" i="1"/>
  <c r="R656" i="1"/>
  <c r="Q656" i="1"/>
  <c r="P656" i="1"/>
  <c r="O656" i="1"/>
  <c r="V655" i="1"/>
  <c r="U655" i="1"/>
  <c r="R655" i="1"/>
  <c r="Q655" i="1"/>
  <c r="P655" i="1"/>
  <c r="O655" i="1"/>
  <c r="V654" i="1"/>
  <c r="U654" i="1"/>
  <c r="R654" i="1"/>
  <c r="Q654" i="1"/>
  <c r="P654" i="1"/>
  <c r="O654" i="1"/>
  <c r="W653" i="1"/>
  <c r="V653" i="1"/>
  <c r="U653" i="1"/>
  <c r="R653" i="1"/>
  <c r="Q653" i="1"/>
  <c r="P653" i="1"/>
  <c r="O653" i="1"/>
  <c r="V652" i="1"/>
  <c r="U652" i="1"/>
  <c r="R652" i="1"/>
  <c r="Q652" i="1"/>
  <c r="P652" i="1"/>
  <c r="O652" i="1"/>
  <c r="V651" i="1"/>
  <c r="U651" i="1"/>
  <c r="R651" i="1"/>
  <c r="Q651" i="1"/>
  <c r="P651" i="1"/>
  <c r="O651" i="1"/>
  <c r="V650" i="1"/>
  <c r="U650" i="1"/>
  <c r="R650" i="1"/>
  <c r="Q650" i="1"/>
  <c r="P650" i="1"/>
  <c r="O650" i="1"/>
  <c r="V649" i="1"/>
  <c r="U649" i="1"/>
  <c r="W649" i="1" s="1"/>
  <c r="R649" i="1"/>
  <c r="Q649" i="1"/>
  <c r="P649" i="1"/>
  <c r="O649" i="1"/>
  <c r="V648" i="1"/>
  <c r="U648" i="1"/>
  <c r="W648" i="1" s="1"/>
  <c r="R648" i="1"/>
  <c r="Q648" i="1"/>
  <c r="P648" i="1"/>
  <c r="O648" i="1"/>
  <c r="V647" i="1"/>
  <c r="U647" i="1"/>
  <c r="R647" i="1"/>
  <c r="Q647" i="1"/>
  <c r="P647" i="1"/>
  <c r="O647" i="1"/>
  <c r="V646" i="1"/>
  <c r="U646" i="1"/>
  <c r="W646" i="1" s="1"/>
  <c r="R646" i="1"/>
  <c r="Q646" i="1"/>
  <c r="P646" i="1"/>
  <c r="O646" i="1"/>
  <c r="V645" i="1"/>
  <c r="U645" i="1"/>
  <c r="W645" i="1" s="1"/>
  <c r="R645" i="1"/>
  <c r="Q645" i="1"/>
  <c r="P645" i="1"/>
  <c r="O645" i="1"/>
  <c r="V644" i="1"/>
  <c r="U644" i="1"/>
  <c r="R644" i="1"/>
  <c r="Q644" i="1"/>
  <c r="P644" i="1"/>
  <c r="O644" i="1"/>
  <c r="V643" i="1"/>
  <c r="U643" i="1"/>
  <c r="R643" i="1"/>
  <c r="Q643" i="1"/>
  <c r="P643" i="1"/>
  <c r="O643" i="1"/>
  <c r="V642" i="1"/>
  <c r="U642" i="1"/>
  <c r="R642" i="1"/>
  <c r="Q642" i="1"/>
  <c r="P642" i="1"/>
  <c r="O642" i="1"/>
  <c r="V641" i="1"/>
  <c r="U641" i="1"/>
  <c r="R641" i="1"/>
  <c r="Q641" i="1"/>
  <c r="P641" i="1"/>
  <c r="O641" i="1"/>
  <c r="V640" i="1"/>
  <c r="U640" i="1"/>
  <c r="W640" i="1" s="1"/>
  <c r="R640" i="1"/>
  <c r="Q640" i="1"/>
  <c r="P640" i="1"/>
  <c r="O640" i="1"/>
  <c r="V639" i="1"/>
  <c r="U639" i="1"/>
  <c r="R639" i="1"/>
  <c r="Q639" i="1"/>
  <c r="P639" i="1"/>
  <c r="O639" i="1"/>
  <c r="V638" i="1"/>
  <c r="U638" i="1"/>
  <c r="W638" i="1" s="1"/>
  <c r="R638" i="1"/>
  <c r="Q638" i="1"/>
  <c r="P638" i="1"/>
  <c r="O638" i="1"/>
  <c r="W637" i="1"/>
  <c r="V637" i="1"/>
  <c r="U637" i="1"/>
  <c r="R637" i="1"/>
  <c r="Q637" i="1"/>
  <c r="P637" i="1"/>
  <c r="O637" i="1"/>
  <c r="V636" i="1"/>
  <c r="W636" i="1" s="1"/>
  <c r="U636" i="1"/>
  <c r="R636" i="1"/>
  <c r="Q636" i="1"/>
  <c r="P636" i="1"/>
  <c r="O636" i="1"/>
  <c r="V635" i="1"/>
  <c r="U635" i="1"/>
  <c r="R635" i="1"/>
  <c r="Q635" i="1"/>
  <c r="P635" i="1"/>
  <c r="O635" i="1"/>
  <c r="V634" i="1"/>
  <c r="U634" i="1"/>
  <c r="R634" i="1"/>
  <c r="Q634" i="1"/>
  <c r="P634" i="1"/>
  <c r="O634" i="1"/>
  <c r="V633" i="1"/>
  <c r="U633" i="1"/>
  <c r="R633" i="1"/>
  <c r="Q633" i="1"/>
  <c r="P633" i="1"/>
  <c r="O633" i="1"/>
  <c r="W632" i="1"/>
  <c r="V632" i="1"/>
  <c r="U632" i="1"/>
  <c r="R632" i="1"/>
  <c r="Q632" i="1"/>
  <c r="P632" i="1"/>
  <c r="O632" i="1"/>
  <c r="V631" i="1"/>
  <c r="U631" i="1"/>
  <c r="R631" i="1"/>
  <c r="Q631" i="1"/>
  <c r="P631" i="1"/>
  <c r="O631" i="1"/>
  <c r="V630" i="1"/>
  <c r="U630" i="1"/>
  <c r="W630" i="1" s="1"/>
  <c r="R630" i="1"/>
  <c r="Q630" i="1"/>
  <c r="P630" i="1"/>
  <c r="O630" i="1"/>
  <c r="V629" i="1"/>
  <c r="U629" i="1"/>
  <c r="W629" i="1" s="1"/>
  <c r="R629" i="1"/>
  <c r="Q629" i="1"/>
  <c r="P629" i="1"/>
  <c r="O629" i="1"/>
  <c r="V628" i="1"/>
  <c r="W628" i="1" s="1"/>
  <c r="U628" i="1"/>
  <c r="R628" i="1"/>
  <c r="Q628" i="1"/>
  <c r="P628" i="1"/>
  <c r="O628" i="1"/>
  <c r="V627" i="1"/>
  <c r="U627" i="1"/>
  <c r="W627" i="1" s="1"/>
  <c r="R627" i="1"/>
  <c r="Q627" i="1"/>
  <c r="P627" i="1"/>
  <c r="O627" i="1"/>
  <c r="V626" i="1"/>
  <c r="U626" i="1"/>
  <c r="R626" i="1"/>
  <c r="Q626" i="1"/>
  <c r="P626" i="1"/>
  <c r="O626" i="1"/>
  <c r="V625" i="1"/>
  <c r="U625" i="1"/>
  <c r="R625" i="1"/>
  <c r="Q625" i="1"/>
  <c r="P625" i="1"/>
  <c r="O625" i="1"/>
  <c r="V624" i="1"/>
  <c r="U624" i="1"/>
  <c r="W624" i="1" s="1"/>
  <c r="R624" i="1"/>
  <c r="Q624" i="1"/>
  <c r="P624" i="1"/>
  <c r="O624" i="1"/>
  <c r="V623" i="1"/>
  <c r="U623" i="1"/>
  <c r="R623" i="1"/>
  <c r="Q623" i="1"/>
  <c r="P623" i="1"/>
  <c r="O623" i="1"/>
  <c r="V622" i="1"/>
  <c r="U622" i="1"/>
  <c r="W622" i="1" s="1"/>
  <c r="R622" i="1"/>
  <c r="Q622" i="1"/>
  <c r="P622" i="1"/>
  <c r="O622" i="1"/>
  <c r="V621" i="1"/>
  <c r="W621" i="1" s="1"/>
  <c r="U621" i="1"/>
  <c r="R621" i="1"/>
  <c r="Q621" i="1"/>
  <c r="P621" i="1"/>
  <c r="O621" i="1"/>
  <c r="V620" i="1"/>
  <c r="W620" i="1" s="1"/>
  <c r="U620" i="1"/>
  <c r="R620" i="1"/>
  <c r="Q620" i="1"/>
  <c r="P620" i="1"/>
  <c r="O620" i="1"/>
  <c r="V619" i="1"/>
  <c r="U619" i="1"/>
  <c r="W619" i="1" s="1"/>
  <c r="R619" i="1"/>
  <c r="Q619" i="1"/>
  <c r="P619" i="1"/>
  <c r="O619" i="1"/>
  <c r="V618" i="1"/>
  <c r="U618" i="1"/>
  <c r="R618" i="1"/>
  <c r="Q618" i="1"/>
  <c r="P618" i="1"/>
  <c r="O618" i="1"/>
  <c r="V617" i="1"/>
  <c r="U617" i="1"/>
  <c r="W617" i="1" s="1"/>
  <c r="R617" i="1"/>
  <c r="Q617" i="1"/>
  <c r="P617" i="1"/>
  <c r="O617" i="1"/>
  <c r="V616" i="1"/>
  <c r="W616" i="1" s="1"/>
  <c r="U616" i="1"/>
  <c r="R616" i="1"/>
  <c r="Q616" i="1"/>
  <c r="P616" i="1"/>
  <c r="O616" i="1"/>
  <c r="V615" i="1"/>
  <c r="U615" i="1"/>
  <c r="R615" i="1"/>
  <c r="Q615" i="1"/>
  <c r="P615" i="1"/>
  <c r="O615" i="1"/>
  <c r="V614" i="1"/>
  <c r="U614" i="1"/>
  <c r="R614" i="1"/>
  <c r="Q614" i="1"/>
  <c r="P614" i="1"/>
  <c r="O614" i="1"/>
  <c r="V613" i="1"/>
  <c r="W613" i="1" s="1"/>
  <c r="U613" i="1"/>
  <c r="R613" i="1"/>
  <c r="Q613" i="1"/>
  <c r="P613" i="1"/>
  <c r="O613" i="1"/>
  <c r="V612" i="1"/>
  <c r="U612" i="1"/>
  <c r="R612" i="1"/>
  <c r="Q612" i="1"/>
  <c r="P612" i="1"/>
  <c r="O612" i="1"/>
  <c r="V611" i="1"/>
  <c r="U611" i="1"/>
  <c r="W611" i="1" s="1"/>
  <c r="R611" i="1"/>
  <c r="Q611" i="1"/>
  <c r="P611" i="1"/>
  <c r="O611" i="1"/>
  <c r="V610" i="1"/>
  <c r="U610" i="1"/>
  <c r="R610" i="1"/>
  <c r="Q610" i="1"/>
  <c r="P610" i="1"/>
  <c r="O610" i="1"/>
  <c r="V609" i="1"/>
  <c r="U609" i="1"/>
  <c r="R609" i="1"/>
  <c r="Q609" i="1"/>
  <c r="P609" i="1"/>
  <c r="O609" i="1"/>
  <c r="V608" i="1"/>
  <c r="U608" i="1"/>
  <c r="W608" i="1" s="1"/>
  <c r="R608" i="1"/>
  <c r="Q608" i="1"/>
  <c r="P608" i="1"/>
  <c r="O608" i="1"/>
  <c r="V607" i="1"/>
  <c r="U607" i="1"/>
  <c r="R607" i="1"/>
  <c r="Q607" i="1"/>
  <c r="P607" i="1"/>
  <c r="O607" i="1"/>
  <c r="V606" i="1"/>
  <c r="U606" i="1"/>
  <c r="R606" i="1"/>
  <c r="Q606" i="1"/>
  <c r="P606" i="1"/>
  <c r="O606" i="1"/>
  <c r="V605" i="1"/>
  <c r="U605" i="1"/>
  <c r="W605" i="1" s="1"/>
  <c r="R605" i="1"/>
  <c r="Q605" i="1"/>
  <c r="P605" i="1"/>
  <c r="O605" i="1"/>
  <c r="V604" i="1"/>
  <c r="W604" i="1" s="1"/>
  <c r="U604" i="1"/>
  <c r="R604" i="1"/>
  <c r="Q604" i="1"/>
  <c r="P604" i="1"/>
  <c r="O604" i="1"/>
  <c r="V603" i="1"/>
  <c r="U603" i="1"/>
  <c r="R603" i="1"/>
  <c r="Q603" i="1"/>
  <c r="P603" i="1"/>
  <c r="O603" i="1"/>
  <c r="V602" i="1"/>
  <c r="U602" i="1"/>
  <c r="R602" i="1"/>
  <c r="Q602" i="1"/>
  <c r="P602" i="1"/>
  <c r="O602" i="1"/>
  <c r="V601" i="1"/>
  <c r="U601" i="1"/>
  <c r="R601" i="1"/>
  <c r="Q601" i="1"/>
  <c r="P601" i="1"/>
  <c r="O601" i="1"/>
  <c r="V600" i="1"/>
  <c r="U600" i="1"/>
  <c r="W600" i="1" s="1"/>
  <c r="R600" i="1"/>
  <c r="Q600" i="1"/>
  <c r="P600" i="1"/>
  <c r="O600" i="1"/>
  <c r="V599" i="1"/>
  <c r="U599" i="1"/>
  <c r="R599" i="1"/>
  <c r="Q599" i="1"/>
  <c r="P599" i="1"/>
  <c r="O599" i="1"/>
  <c r="V598" i="1"/>
  <c r="U598" i="1"/>
  <c r="W598" i="1" s="1"/>
  <c r="R598" i="1"/>
  <c r="Q598" i="1"/>
  <c r="P598" i="1"/>
  <c r="O598" i="1"/>
  <c r="V597" i="1"/>
  <c r="W597" i="1" s="1"/>
  <c r="U597" i="1"/>
  <c r="R597" i="1"/>
  <c r="Q597" i="1"/>
  <c r="P597" i="1"/>
  <c r="O597" i="1"/>
  <c r="W596" i="1"/>
  <c r="V596" i="1"/>
  <c r="U596" i="1"/>
  <c r="R596" i="1"/>
  <c r="Q596" i="1"/>
  <c r="P596" i="1"/>
  <c r="O596" i="1"/>
  <c r="V595" i="1"/>
  <c r="U595" i="1"/>
  <c r="W595" i="1" s="1"/>
  <c r="R595" i="1"/>
  <c r="Q595" i="1"/>
  <c r="P595" i="1"/>
  <c r="O595" i="1"/>
  <c r="V594" i="1"/>
  <c r="U594" i="1"/>
  <c r="R594" i="1"/>
  <c r="Q594" i="1"/>
  <c r="P594" i="1"/>
  <c r="O594" i="1"/>
  <c r="V593" i="1"/>
  <c r="U593" i="1"/>
  <c r="W593" i="1" s="1"/>
  <c r="R593" i="1"/>
  <c r="Q593" i="1"/>
  <c r="P593" i="1"/>
  <c r="O593" i="1"/>
  <c r="V592" i="1"/>
  <c r="W592" i="1" s="1"/>
  <c r="U592" i="1"/>
  <c r="R592" i="1"/>
  <c r="Q592" i="1"/>
  <c r="P592" i="1"/>
  <c r="O592" i="1"/>
  <c r="W591" i="1"/>
  <c r="V591" i="1"/>
  <c r="U591" i="1"/>
  <c r="R591" i="1"/>
  <c r="Q591" i="1"/>
  <c r="P591" i="1"/>
  <c r="O591" i="1"/>
  <c r="V590" i="1"/>
  <c r="U590" i="1"/>
  <c r="R590" i="1"/>
  <c r="Q590" i="1"/>
  <c r="P590" i="1"/>
  <c r="O590" i="1"/>
  <c r="V589" i="1"/>
  <c r="U589" i="1"/>
  <c r="R589" i="1"/>
  <c r="Q589" i="1"/>
  <c r="P589" i="1"/>
  <c r="O589" i="1"/>
  <c r="V588" i="1"/>
  <c r="U588" i="1"/>
  <c r="W588" i="1" s="1"/>
  <c r="R588" i="1"/>
  <c r="Q588" i="1"/>
  <c r="P588" i="1"/>
  <c r="O588" i="1"/>
  <c r="V587" i="1"/>
  <c r="U587" i="1"/>
  <c r="W587" i="1" s="1"/>
  <c r="R587" i="1"/>
  <c r="Q587" i="1"/>
  <c r="P587" i="1"/>
  <c r="O587" i="1"/>
  <c r="V586" i="1"/>
  <c r="U586" i="1"/>
  <c r="W586" i="1" s="1"/>
  <c r="R586" i="1"/>
  <c r="Q586" i="1"/>
  <c r="P586" i="1"/>
  <c r="O586" i="1"/>
  <c r="V585" i="1"/>
  <c r="U585" i="1"/>
  <c r="R585" i="1"/>
  <c r="Q585" i="1"/>
  <c r="P585" i="1"/>
  <c r="O585" i="1"/>
  <c r="V584" i="1"/>
  <c r="U584" i="1"/>
  <c r="W584" i="1" s="1"/>
  <c r="R584" i="1"/>
  <c r="Q584" i="1"/>
  <c r="P584" i="1"/>
  <c r="O584" i="1"/>
  <c r="W583" i="1"/>
  <c r="V583" i="1"/>
  <c r="U583" i="1"/>
  <c r="R583" i="1"/>
  <c r="Q583" i="1"/>
  <c r="P583" i="1"/>
  <c r="O583" i="1"/>
  <c r="V582" i="1"/>
  <c r="U582" i="1"/>
  <c r="R582" i="1"/>
  <c r="Q582" i="1"/>
  <c r="P582" i="1"/>
  <c r="O582" i="1"/>
  <c r="V581" i="1"/>
  <c r="U581" i="1"/>
  <c r="R581" i="1"/>
  <c r="Q581" i="1"/>
  <c r="P581" i="1"/>
  <c r="O581" i="1"/>
  <c r="W580" i="1"/>
  <c r="V580" i="1"/>
  <c r="U580" i="1"/>
  <c r="R580" i="1"/>
  <c r="Q580" i="1"/>
  <c r="P580" i="1"/>
  <c r="O580" i="1"/>
  <c r="V579" i="1"/>
  <c r="U579" i="1"/>
  <c r="W579" i="1" s="1"/>
  <c r="R579" i="1"/>
  <c r="Q579" i="1"/>
  <c r="P579" i="1"/>
  <c r="O579" i="1"/>
  <c r="V578" i="1"/>
  <c r="U578" i="1"/>
  <c r="R578" i="1"/>
  <c r="Q578" i="1"/>
  <c r="P578" i="1"/>
  <c r="O578" i="1"/>
  <c r="V577" i="1"/>
  <c r="U577" i="1"/>
  <c r="R577" i="1"/>
  <c r="Q577" i="1"/>
  <c r="P577" i="1"/>
  <c r="O577" i="1"/>
  <c r="V576" i="1"/>
  <c r="U576" i="1"/>
  <c r="W576" i="1" s="1"/>
  <c r="R576" i="1"/>
  <c r="Q576" i="1"/>
  <c r="P576" i="1"/>
  <c r="O576" i="1"/>
  <c r="V575" i="1"/>
  <c r="W575" i="1" s="1"/>
  <c r="U575" i="1"/>
  <c r="R575" i="1"/>
  <c r="Q575" i="1"/>
  <c r="P575" i="1"/>
  <c r="O575" i="1"/>
  <c r="V574" i="1"/>
  <c r="U574" i="1"/>
  <c r="R574" i="1"/>
  <c r="Q574" i="1"/>
  <c r="P574" i="1"/>
  <c r="O574" i="1"/>
  <c r="V573" i="1"/>
  <c r="U573" i="1"/>
  <c r="R573" i="1"/>
  <c r="Q573" i="1"/>
  <c r="P573" i="1"/>
  <c r="O573" i="1"/>
  <c r="W572" i="1"/>
  <c r="V572" i="1"/>
  <c r="U572" i="1"/>
  <c r="R572" i="1"/>
  <c r="Q572" i="1"/>
  <c r="P572" i="1"/>
  <c r="O572" i="1"/>
  <c r="V571" i="1"/>
  <c r="U571" i="1"/>
  <c r="W571" i="1" s="1"/>
  <c r="R571" i="1"/>
  <c r="Q571" i="1"/>
  <c r="P571" i="1"/>
  <c r="O571" i="1"/>
  <c r="V570" i="1"/>
  <c r="U570" i="1"/>
  <c r="W570" i="1" s="1"/>
  <c r="R570" i="1"/>
  <c r="Q570" i="1"/>
  <c r="P570" i="1"/>
  <c r="O570" i="1"/>
  <c r="V569" i="1"/>
  <c r="U569" i="1"/>
  <c r="R569" i="1"/>
  <c r="Q569" i="1"/>
  <c r="P569" i="1"/>
  <c r="O569" i="1"/>
  <c r="V568" i="1"/>
  <c r="U568" i="1"/>
  <c r="W568" i="1" s="1"/>
  <c r="R568" i="1"/>
  <c r="Q568" i="1"/>
  <c r="P568" i="1"/>
  <c r="O568" i="1"/>
  <c r="W567" i="1"/>
  <c r="V567" i="1"/>
  <c r="U567" i="1"/>
  <c r="R567" i="1"/>
  <c r="Q567" i="1"/>
  <c r="P567" i="1"/>
  <c r="O567" i="1"/>
  <c r="V566" i="1"/>
  <c r="U566" i="1"/>
  <c r="W566" i="1" s="1"/>
  <c r="R566" i="1"/>
  <c r="Q566" i="1"/>
  <c r="P566" i="1"/>
  <c r="O566" i="1"/>
  <c r="V565" i="1"/>
  <c r="U565" i="1"/>
  <c r="R565" i="1"/>
  <c r="Q565" i="1"/>
  <c r="P565" i="1"/>
  <c r="O565" i="1"/>
  <c r="W564" i="1"/>
  <c r="V564" i="1"/>
  <c r="U564" i="1"/>
  <c r="R564" i="1"/>
  <c r="Q564" i="1"/>
  <c r="P564" i="1"/>
  <c r="O564" i="1"/>
  <c r="V563" i="1"/>
  <c r="U563" i="1"/>
  <c r="W563" i="1" s="1"/>
  <c r="R563" i="1"/>
  <c r="Q563" i="1"/>
  <c r="P563" i="1"/>
  <c r="O563" i="1"/>
  <c r="V562" i="1"/>
  <c r="U562" i="1"/>
  <c r="R562" i="1"/>
  <c r="Q562" i="1"/>
  <c r="P562" i="1"/>
  <c r="O562" i="1"/>
  <c r="V561" i="1"/>
  <c r="U561" i="1"/>
  <c r="W561" i="1" s="1"/>
  <c r="R561" i="1"/>
  <c r="Q561" i="1"/>
  <c r="P561" i="1"/>
  <c r="O561" i="1"/>
  <c r="V560" i="1"/>
  <c r="U560" i="1"/>
  <c r="W560" i="1" s="1"/>
  <c r="R560" i="1"/>
  <c r="Q560" i="1"/>
  <c r="P560" i="1"/>
  <c r="O560" i="1"/>
  <c r="V559" i="1"/>
  <c r="W559" i="1" s="1"/>
  <c r="U559" i="1"/>
  <c r="R559" i="1"/>
  <c r="Q559" i="1"/>
  <c r="P559" i="1"/>
  <c r="O559" i="1"/>
  <c r="V558" i="1"/>
  <c r="U558" i="1"/>
  <c r="R558" i="1"/>
  <c r="Q558" i="1"/>
  <c r="P558" i="1"/>
  <c r="O558" i="1"/>
  <c r="V557" i="1"/>
  <c r="U557" i="1"/>
  <c r="R557" i="1"/>
  <c r="Q557" i="1"/>
  <c r="P557" i="1"/>
  <c r="O557" i="1"/>
  <c r="W556" i="1"/>
  <c r="V556" i="1"/>
  <c r="U556" i="1"/>
  <c r="R556" i="1"/>
  <c r="Q556" i="1"/>
  <c r="P556" i="1"/>
  <c r="O556" i="1"/>
  <c r="V555" i="1"/>
  <c r="U555" i="1"/>
  <c r="W555" i="1" s="1"/>
  <c r="R555" i="1"/>
  <c r="Q555" i="1"/>
  <c r="P555" i="1"/>
  <c r="O555" i="1"/>
  <c r="V554" i="1"/>
  <c r="U554" i="1"/>
  <c r="W554" i="1" s="1"/>
  <c r="R554" i="1"/>
  <c r="Q554" i="1"/>
  <c r="P554" i="1"/>
  <c r="O554" i="1"/>
  <c r="V553" i="1"/>
  <c r="U553" i="1"/>
  <c r="W553" i="1" s="1"/>
  <c r="R553" i="1"/>
  <c r="Q553" i="1"/>
  <c r="P553" i="1"/>
  <c r="O553" i="1"/>
  <c r="V552" i="1"/>
  <c r="U552" i="1"/>
  <c r="W552" i="1" s="1"/>
  <c r="R552" i="1"/>
  <c r="Q552" i="1"/>
  <c r="P552" i="1"/>
  <c r="O552" i="1"/>
  <c r="W551" i="1"/>
  <c r="V551" i="1"/>
  <c r="U551" i="1"/>
  <c r="R551" i="1"/>
  <c r="Q551" i="1"/>
  <c r="P551" i="1"/>
  <c r="O551" i="1"/>
  <c r="V550" i="1"/>
  <c r="U550" i="1"/>
  <c r="W550" i="1" s="1"/>
  <c r="R550" i="1"/>
  <c r="Q550" i="1"/>
  <c r="P550" i="1"/>
  <c r="O550" i="1"/>
  <c r="V549" i="1"/>
  <c r="U549" i="1"/>
  <c r="R549" i="1"/>
  <c r="Q549" i="1"/>
  <c r="P549" i="1"/>
  <c r="O549" i="1"/>
  <c r="W548" i="1"/>
  <c r="V548" i="1"/>
  <c r="U548" i="1"/>
  <c r="R548" i="1"/>
  <c r="Q548" i="1"/>
  <c r="P548" i="1"/>
  <c r="O548" i="1"/>
  <c r="V547" i="1"/>
  <c r="U547" i="1"/>
  <c r="W547" i="1" s="1"/>
  <c r="R547" i="1"/>
  <c r="Q547" i="1"/>
  <c r="P547" i="1"/>
  <c r="O547" i="1"/>
  <c r="V546" i="1"/>
  <c r="U546" i="1"/>
  <c r="R546" i="1"/>
  <c r="Q546" i="1"/>
  <c r="P546" i="1"/>
  <c r="O546" i="1"/>
  <c r="V545" i="1"/>
  <c r="U545" i="1"/>
  <c r="R545" i="1"/>
  <c r="Q545" i="1"/>
  <c r="P545" i="1"/>
  <c r="O545" i="1"/>
  <c r="V544" i="1"/>
  <c r="U544" i="1"/>
  <c r="W544" i="1" s="1"/>
  <c r="R544" i="1"/>
  <c r="Q544" i="1"/>
  <c r="P544" i="1"/>
  <c r="O544" i="1"/>
  <c r="V543" i="1"/>
  <c r="W543" i="1" s="1"/>
  <c r="U543" i="1"/>
  <c r="R543" i="1"/>
  <c r="Q543" i="1"/>
  <c r="P543" i="1"/>
  <c r="O543" i="1"/>
  <c r="V542" i="1"/>
  <c r="U542" i="1"/>
  <c r="R542" i="1"/>
  <c r="Q542" i="1"/>
  <c r="P542" i="1"/>
  <c r="O542" i="1"/>
  <c r="V541" i="1"/>
  <c r="U541" i="1"/>
  <c r="R541" i="1"/>
  <c r="Q541" i="1"/>
  <c r="P541" i="1"/>
  <c r="O541" i="1"/>
  <c r="V540" i="1"/>
  <c r="W540" i="1" s="1"/>
  <c r="U540" i="1"/>
  <c r="R540" i="1"/>
  <c r="Q540" i="1"/>
  <c r="P540" i="1"/>
  <c r="O540" i="1"/>
  <c r="V539" i="1"/>
  <c r="U539" i="1"/>
  <c r="W539" i="1" s="1"/>
  <c r="R539" i="1"/>
  <c r="Q539" i="1"/>
  <c r="P539" i="1"/>
  <c r="O539" i="1"/>
  <c r="V538" i="1"/>
  <c r="U538" i="1"/>
  <c r="W538" i="1" s="1"/>
  <c r="R538" i="1"/>
  <c r="Q538" i="1"/>
  <c r="P538" i="1"/>
  <c r="O538" i="1"/>
  <c r="V537" i="1"/>
  <c r="U537" i="1"/>
  <c r="W537" i="1" s="1"/>
  <c r="R537" i="1"/>
  <c r="Q537" i="1"/>
  <c r="P537" i="1"/>
  <c r="O537" i="1"/>
  <c r="V536" i="1"/>
  <c r="U536" i="1"/>
  <c r="W536" i="1" s="1"/>
  <c r="R536" i="1"/>
  <c r="Q536" i="1"/>
  <c r="P536" i="1"/>
  <c r="O536" i="1"/>
  <c r="W535" i="1"/>
  <c r="V535" i="1"/>
  <c r="U535" i="1"/>
  <c r="R535" i="1"/>
  <c r="Q535" i="1"/>
  <c r="P535" i="1"/>
  <c r="O535" i="1"/>
  <c r="V534" i="1"/>
  <c r="U534" i="1"/>
  <c r="W534" i="1" s="1"/>
  <c r="R534" i="1"/>
  <c r="Q534" i="1"/>
  <c r="P534" i="1"/>
  <c r="O534" i="1"/>
  <c r="V533" i="1"/>
  <c r="U533" i="1"/>
  <c r="R533" i="1"/>
  <c r="Q533" i="1"/>
  <c r="P533" i="1"/>
  <c r="O533" i="1"/>
  <c r="W532" i="1"/>
  <c r="V532" i="1"/>
  <c r="U532" i="1"/>
  <c r="R532" i="1"/>
  <c r="Q532" i="1"/>
  <c r="P532" i="1"/>
  <c r="O532" i="1"/>
  <c r="V531" i="1"/>
  <c r="U531" i="1"/>
  <c r="W531" i="1" s="1"/>
  <c r="R531" i="1"/>
  <c r="Q531" i="1"/>
  <c r="P531" i="1"/>
  <c r="O531" i="1"/>
  <c r="V530" i="1"/>
  <c r="U530" i="1"/>
  <c r="R530" i="1"/>
  <c r="Q530" i="1"/>
  <c r="P530" i="1"/>
  <c r="O530" i="1"/>
  <c r="V529" i="1"/>
  <c r="U529" i="1"/>
  <c r="R529" i="1"/>
  <c r="Q529" i="1"/>
  <c r="P529" i="1"/>
  <c r="O529" i="1"/>
  <c r="V528" i="1"/>
  <c r="U528" i="1"/>
  <c r="W528" i="1" s="1"/>
  <c r="R528" i="1"/>
  <c r="Q528" i="1"/>
  <c r="P528" i="1"/>
  <c r="O528" i="1"/>
  <c r="V527" i="1"/>
  <c r="W527" i="1" s="1"/>
  <c r="U527" i="1"/>
  <c r="R527" i="1"/>
  <c r="Q527" i="1"/>
  <c r="P527" i="1"/>
  <c r="O527" i="1"/>
  <c r="V526" i="1"/>
  <c r="U526" i="1"/>
  <c r="R526" i="1"/>
  <c r="Q526" i="1"/>
  <c r="P526" i="1"/>
  <c r="O526" i="1"/>
  <c r="V525" i="1"/>
  <c r="U525" i="1"/>
  <c r="R525" i="1"/>
  <c r="Q525" i="1"/>
  <c r="P525" i="1"/>
  <c r="O525" i="1"/>
  <c r="V524" i="1"/>
  <c r="W524" i="1" s="1"/>
  <c r="U524" i="1"/>
  <c r="R524" i="1"/>
  <c r="Q524" i="1"/>
  <c r="P524" i="1"/>
  <c r="O524" i="1"/>
  <c r="V523" i="1"/>
  <c r="U523" i="1"/>
  <c r="W523" i="1" s="1"/>
  <c r="R523" i="1"/>
  <c r="Q523" i="1"/>
  <c r="P523" i="1"/>
  <c r="O523" i="1"/>
  <c r="V522" i="1"/>
  <c r="U522" i="1"/>
  <c r="W522" i="1" s="1"/>
  <c r="R522" i="1"/>
  <c r="Q522" i="1"/>
  <c r="P522" i="1"/>
  <c r="O522" i="1"/>
  <c r="V521" i="1"/>
  <c r="U521" i="1"/>
  <c r="W521" i="1" s="1"/>
  <c r="R521" i="1"/>
  <c r="Q521" i="1"/>
  <c r="P521" i="1"/>
  <c r="O521" i="1"/>
  <c r="V520" i="1"/>
  <c r="U520" i="1"/>
  <c r="W520" i="1" s="1"/>
  <c r="R520" i="1"/>
  <c r="Q520" i="1"/>
  <c r="P520" i="1"/>
  <c r="O520" i="1"/>
  <c r="W519" i="1"/>
  <c r="V519" i="1"/>
  <c r="U519" i="1"/>
  <c r="R519" i="1"/>
  <c r="Q519" i="1"/>
  <c r="P519" i="1"/>
  <c r="O519" i="1"/>
  <c r="V518" i="1"/>
  <c r="U518" i="1"/>
  <c r="R518" i="1"/>
  <c r="Q518" i="1"/>
  <c r="P518" i="1"/>
  <c r="O518" i="1"/>
  <c r="V517" i="1"/>
  <c r="U517" i="1"/>
  <c r="R517" i="1"/>
  <c r="Q517" i="1"/>
  <c r="P517" i="1"/>
  <c r="O517" i="1"/>
  <c r="W516" i="1"/>
  <c r="V516" i="1"/>
  <c r="U516" i="1"/>
  <c r="R516" i="1"/>
  <c r="Q516" i="1"/>
  <c r="P516" i="1"/>
  <c r="O516" i="1"/>
  <c r="V515" i="1"/>
  <c r="U515" i="1"/>
  <c r="W515" i="1" s="1"/>
  <c r="R515" i="1"/>
  <c r="Q515" i="1"/>
  <c r="P515" i="1"/>
  <c r="O515" i="1"/>
  <c r="V514" i="1"/>
  <c r="U514" i="1"/>
  <c r="R514" i="1"/>
  <c r="Q514" i="1"/>
  <c r="P514" i="1"/>
  <c r="O514" i="1"/>
  <c r="V513" i="1"/>
  <c r="U513" i="1"/>
  <c r="W513" i="1" s="1"/>
  <c r="R513" i="1"/>
  <c r="Q513" i="1"/>
  <c r="P513" i="1"/>
  <c r="O513" i="1"/>
  <c r="V512" i="1"/>
  <c r="U512" i="1"/>
  <c r="W512" i="1" s="1"/>
  <c r="R512" i="1"/>
  <c r="Q512" i="1"/>
  <c r="P512" i="1"/>
  <c r="O512" i="1"/>
  <c r="V511" i="1"/>
  <c r="W511" i="1" s="1"/>
  <c r="U511" i="1"/>
  <c r="R511" i="1"/>
  <c r="Q511" i="1"/>
  <c r="P511" i="1"/>
  <c r="O511" i="1"/>
  <c r="V510" i="1"/>
  <c r="U510" i="1"/>
  <c r="R510" i="1"/>
  <c r="Q510" i="1"/>
  <c r="P510" i="1"/>
  <c r="O510" i="1"/>
  <c r="V509" i="1"/>
  <c r="U509" i="1"/>
  <c r="R509" i="1"/>
  <c r="Q509" i="1"/>
  <c r="P509" i="1"/>
  <c r="O509" i="1"/>
  <c r="V508" i="1"/>
  <c r="W508" i="1" s="1"/>
  <c r="U508" i="1"/>
  <c r="R508" i="1"/>
  <c r="Q508" i="1"/>
  <c r="P508" i="1"/>
  <c r="O508" i="1"/>
  <c r="V507" i="1"/>
  <c r="U507" i="1"/>
  <c r="W507" i="1" s="1"/>
  <c r="R507" i="1"/>
  <c r="Q507" i="1"/>
  <c r="P507" i="1"/>
  <c r="O507" i="1"/>
  <c r="V506" i="1"/>
  <c r="U506" i="1"/>
  <c r="W506" i="1" s="1"/>
  <c r="R506" i="1"/>
  <c r="Q506" i="1"/>
  <c r="P506" i="1"/>
  <c r="O506" i="1"/>
  <c r="V505" i="1"/>
  <c r="U505" i="1"/>
  <c r="R505" i="1"/>
  <c r="Q505" i="1"/>
  <c r="P505" i="1"/>
  <c r="O505" i="1"/>
  <c r="V504" i="1"/>
  <c r="U504" i="1"/>
  <c r="W504" i="1" s="1"/>
  <c r="R504" i="1"/>
  <c r="Q504" i="1"/>
  <c r="P504" i="1"/>
  <c r="O504" i="1"/>
  <c r="W503" i="1"/>
  <c r="V503" i="1"/>
  <c r="U503" i="1"/>
  <c r="R503" i="1"/>
  <c r="Q503" i="1"/>
  <c r="P503" i="1"/>
  <c r="O503" i="1"/>
  <c r="V502" i="1"/>
  <c r="U502" i="1"/>
  <c r="R502" i="1"/>
  <c r="Q502" i="1"/>
  <c r="P502" i="1"/>
  <c r="O502" i="1"/>
  <c r="V501" i="1"/>
  <c r="U501" i="1"/>
  <c r="R501" i="1"/>
  <c r="Q501" i="1"/>
  <c r="P501" i="1"/>
  <c r="O501" i="1"/>
  <c r="W500" i="1"/>
  <c r="V500" i="1"/>
  <c r="U500" i="1"/>
  <c r="R500" i="1"/>
  <c r="Q500" i="1"/>
  <c r="P500" i="1"/>
  <c r="O500" i="1"/>
  <c r="V499" i="1"/>
  <c r="U499" i="1"/>
  <c r="W499" i="1" s="1"/>
  <c r="R499" i="1"/>
  <c r="Q499" i="1"/>
  <c r="P499" i="1"/>
  <c r="O499" i="1"/>
  <c r="V498" i="1"/>
  <c r="U498" i="1"/>
  <c r="R498" i="1"/>
  <c r="Q498" i="1"/>
  <c r="P498" i="1"/>
  <c r="O498" i="1"/>
  <c r="V497" i="1"/>
  <c r="U497" i="1"/>
  <c r="W497" i="1" s="1"/>
  <c r="R497" i="1"/>
  <c r="Q497" i="1"/>
  <c r="P497" i="1"/>
  <c r="O497" i="1"/>
  <c r="V496" i="1"/>
  <c r="U496" i="1"/>
  <c r="W496" i="1" s="1"/>
  <c r="R496" i="1"/>
  <c r="Q496" i="1"/>
  <c r="P496" i="1"/>
  <c r="O496" i="1"/>
  <c r="V495" i="1"/>
  <c r="W495" i="1" s="1"/>
  <c r="U495" i="1"/>
  <c r="R495" i="1"/>
  <c r="Q495" i="1"/>
  <c r="P495" i="1"/>
  <c r="O495" i="1"/>
  <c r="V494" i="1"/>
  <c r="U494" i="1"/>
  <c r="R494" i="1"/>
  <c r="Q494" i="1"/>
  <c r="P494" i="1"/>
  <c r="O494" i="1"/>
  <c r="V493" i="1"/>
  <c r="U493" i="1"/>
  <c r="R493" i="1"/>
  <c r="Q493" i="1"/>
  <c r="P493" i="1"/>
  <c r="O493" i="1"/>
  <c r="W492" i="1"/>
  <c r="V492" i="1"/>
  <c r="U492" i="1"/>
  <c r="R492" i="1"/>
  <c r="Q492" i="1"/>
  <c r="P492" i="1"/>
  <c r="O492" i="1"/>
  <c r="V491" i="1"/>
  <c r="U491" i="1"/>
  <c r="W491" i="1" s="1"/>
  <c r="R491" i="1"/>
  <c r="Q491" i="1"/>
  <c r="P491" i="1"/>
  <c r="O491" i="1"/>
  <c r="V490" i="1"/>
  <c r="U490" i="1"/>
  <c r="W490" i="1" s="1"/>
  <c r="R490" i="1"/>
  <c r="Q490" i="1"/>
  <c r="P490" i="1"/>
  <c r="O490" i="1"/>
  <c r="V489" i="1"/>
  <c r="U489" i="1"/>
  <c r="R489" i="1"/>
  <c r="Q489" i="1"/>
  <c r="P489" i="1"/>
  <c r="O489" i="1"/>
  <c r="V488" i="1"/>
  <c r="U488" i="1"/>
  <c r="W488" i="1" s="1"/>
  <c r="R488" i="1"/>
  <c r="Q488" i="1"/>
  <c r="P488" i="1"/>
  <c r="O488" i="1"/>
  <c r="W487" i="1"/>
  <c r="V487" i="1"/>
  <c r="U487" i="1"/>
  <c r="R487" i="1"/>
  <c r="Q487" i="1"/>
  <c r="P487" i="1"/>
  <c r="O487" i="1"/>
  <c r="V486" i="1"/>
  <c r="U486" i="1"/>
  <c r="R486" i="1"/>
  <c r="Q486" i="1"/>
  <c r="P486" i="1"/>
  <c r="O486" i="1"/>
  <c r="V485" i="1"/>
  <c r="U485" i="1"/>
  <c r="R485" i="1"/>
  <c r="Q485" i="1"/>
  <c r="P485" i="1"/>
  <c r="O485" i="1"/>
  <c r="W484" i="1"/>
  <c r="V484" i="1"/>
  <c r="U484" i="1"/>
  <c r="R484" i="1"/>
  <c r="Q484" i="1"/>
  <c r="P484" i="1"/>
  <c r="O484" i="1"/>
  <c r="V483" i="1"/>
  <c r="U483" i="1"/>
  <c r="W483" i="1" s="1"/>
  <c r="R483" i="1"/>
  <c r="Q483" i="1"/>
  <c r="P483" i="1"/>
  <c r="O483" i="1"/>
  <c r="V482" i="1"/>
  <c r="U482" i="1"/>
  <c r="R482" i="1"/>
  <c r="Q482" i="1"/>
  <c r="P482" i="1"/>
  <c r="O482" i="1"/>
  <c r="V481" i="1"/>
  <c r="U481" i="1"/>
  <c r="W481" i="1" s="1"/>
  <c r="R481" i="1"/>
  <c r="Q481" i="1"/>
  <c r="P481" i="1"/>
  <c r="O481" i="1"/>
  <c r="V480" i="1"/>
  <c r="U480" i="1"/>
  <c r="W480" i="1" s="1"/>
  <c r="R480" i="1"/>
  <c r="Q480" i="1"/>
  <c r="P480" i="1"/>
  <c r="O480" i="1"/>
  <c r="V479" i="1"/>
  <c r="W479" i="1" s="1"/>
  <c r="U479" i="1"/>
  <c r="R479" i="1"/>
  <c r="Q479" i="1"/>
  <c r="P479" i="1"/>
  <c r="O479" i="1"/>
  <c r="V478" i="1"/>
  <c r="U478" i="1"/>
  <c r="R478" i="1"/>
  <c r="Q478" i="1"/>
  <c r="P478" i="1"/>
  <c r="O478" i="1"/>
  <c r="V477" i="1"/>
  <c r="U477" i="1"/>
  <c r="R477" i="1"/>
  <c r="Q477" i="1"/>
  <c r="P477" i="1"/>
  <c r="O477" i="1"/>
  <c r="W476" i="1"/>
  <c r="V476" i="1"/>
  <c r="U476" i="1"/>
  <c r="R476" i="1"/>
  <c r="Q476" i="1"/>
  <c r="P476" i="1"/>
  <c r="O476" i="1"/>
  <c r="V475" i="1"/>
  <c r="U475" i="1"/>
  <c r="W475" i="1" s="1"/>
  <c r="R475" i="1"/>
  <c r="Q475" i="1"/>
  <c r="P475" i="1"/>
  <c r="O475" i="1"/>
  <c r="V474" i="1"/>
  <c r="U474" i="1"/>
  <c r="W474" i="1" s="1"/>
  <c r="R474" i="1"/>
  <c r="Q474" i="1"/>
  <c r="P474" i="1"/>
  <c r="O474" i="1"/>
  <c r="V473" i="1"/>
  <c r="U473" i="1"/>
  <c r="R473" i="1"/>
  <c r="Q473" i="1"/>
  <c r="P473" i="1"/>
  <c r="O473" i="1"/>
  <c r="V472" i="1"/>
  <c r="U472" i="1"/>
  <c r="W472" i="1" s="1"/>
  <c r="R472" i="1"/>
  <c r="Q472" i="1"/>
  <c r="P472" i="1"/>
  <c r="O472" i="1"/>
  <c r="W471" i="1"/>
  <c r="V471" i="1"/>
  <c r="U471" i="1"/>
  <c r="R471" i="1"/>
  <c r="Q471" i="1"/>
  <c r="P471" i="1"/>
  <c r="O471" i="1"/>
  <c r="V470" i="1"/>
  <c r="U470" i="1"/>
  <c r="R470" i="1"/>
  <c r="Q470" i="1"/>
  <c r="P470" i="1"/>
  <c r="O470" i="1"/>
  <c r="V469" i="1"/>
  <c r="U469" i="1"/>
  <c r="R469" i="1"/>
  <c r="Q469" i="1"/>
  <c r="P469" i="1"/>
  <c r="O469" i="1"/>
  <c r="W468" i="1"/>
  <c r="V468" i="1"/>
  <c r="U468" i="1"/>
  <c r="R468" i="1"/>
  <c r="Q468" i="1"/>
  <c r="P468" i="1"/>
  <c r="O468" i="1"/>
  <c r="V467" i="1"/>
  <c r="U467" i="1"/>
  <c r="W467" i="1" s="1"/>
  <c r="R467" i="1"/>
  <c r="Q467" i="1"/>
  <c r="P467" i="1"/>
  <c r="O467" i="1"/>
  <c r="V466" i="1"/>
  <c r="U466" i="1"/>
  <c r="R466" i="1"/>
  <c r="Q466" i="1"/>
  <c r="P466" i="1"/>
  <c r="O466" i="1"/>
  <c r="V465" i="1"/>
  <c r="U465" i="1"/>
  <c r="R465" i="1"/>
  <c r="Q465" i="1"/>
  <c r="P465" i="1"/>
  <c r="O465" i="1"/>
  <c r="V464" i="1"/>
  <c r="U464" i="1"/>
  <c r="W464" i="1" s="1"/>
  <c r="R464" i="1"/>
  <c r="Q464" i="1"/>
  <c r="P464" i="1"/>
  <c r="O464" i="1"/>
  <c r="V463" i="1"/>
  <c r="W463" i="1" s="1"/>
  <c r="U463" i="1"/>
  <c r="R463" i="1"/>
  <c r="Q463" i="1"/>
  <c r="P463" i="1"/>
  <c r="O463" i="1"/>
  <c r="V462" i="1"/>
  <c r="U462" i="1"/>
  <c r="R462" i="1"/>
  <c r="Q462" i="1"/>
  <c r="P462" i="1"/>
  <c r="O462" i="1"/>
  <c r="V461" i="1"/>
  <c r="U461" i="1"/>
  <c r="R461" i="1"/>
  <c r="Q461" i="1"/>
  <c r="P461" i="1"/>
  <c r="O461" i="1"/>
  <c r="V460" i="1"/>
  <c r="W460" i="1" s="1"/>
  <c r="U460" i="1"/>
  <c r="R460" i="1"/>
  <c r="Q460" i="1"/>
  <c r="P460" i="1"/>
  <c r="O460" i="1"/>
  <c r="V459" i="1"/>
  <c r="U459" i="1"/>
  <c r="W459" i="1" s="1"/>
  <c r="R459" i="1"/>
  <c r="Q459" i="1"/>
  <c r="P459" i="1"/>
  <c r="O459" i="1"/>
  <c r="V458" i="1"/>
  <c r="U458" i="1"/>
  <c r="W458" i="1" s="1"/>
  <c r="R458" i="1"/>
  <c r="Q458" i="1"/>
  <c r="P458" i="1"/>
  <c r="O458" i="1"/>
  <c r="V457" i="1"/>
  <c r="U457" i="1"/>
  <c r="R457" i="1"/>
  <c r="Q457" i="1"/>
  <c r="P457" i="1"/>
  <c r="O457" i="1"/>
  <c r="V456" i="1"/>
  <c r="U456" i="1"/>
  <c r="W456" i="1" s="1"/>
  <c r="R456" i="1"/>
  <c r="Q456" i="1"/>
  <c r="P456" i="1"/>
  <c r="O456" i="1"/>
  <c r="W455" i="1"/>
  <c r="V455" i="1"/>
  <c r="U455" i="1"/>
  <c r="R455" i="1"/>
  <c r="Q455" i="1"/>
  <c r="P455" i="1"/>
  <c r="O455" i="1"/>
  <c r="V454" i="1"/>
  <c r="U454" i="1"/>
  <c r="R454" i="1"/>
  <c r="Q454" i="1"/>
  <c r="P454" i="1"/>
  <c r="O454" i="1"/>
  <c r="V453" i="1"/>
  <c r="U453" i="1"/>
  <c r="R453" i="1"/>
  <c r="Q453" i="1"/>
  <c r="P453" i="1"/>
  <c r="O453" i="1"/>
  <c r="W452" i="1"/>
  <c r="V452" i="1"/>
  <c r="U452" i="1"/>
  <c r="R452" i="1"/>
  <c r="Q452" i="1"/>
  <c r="P452" i="1"/>
  <c r="O452" i="1"/>
  <c r="V451" i="1"/>
  <c r="U451" i="1"/>
  <c r="W451" i="1" s="1"/>
  <c r="R451" i="1"/>
  <c r="Q451" i="1"/>
  <c r="P451" i="1"/>
  <c r="O451" i="1"/>
  <c r="V450" i="1"/>
  <c r="U450" i="1"/>
  <c r="R450" i="1"/>
  <c r="Q450" i="1"/>
  <c r="P450" i="1"/>
  <c r="O450" i="1"/>
  <c r="V449" i="1"/>
  <c r="U449" i="1"/>
  <c r="R449" i="1"/>
  <c r="Q449" i="1"/>
  <c r="P449" i="1"/>
  <c r="O449" i="1"/>
  <c r="V448" i="1"/>
  <c r="U448" i="1"/>
  <c r="W448" i="1" s="1"/>
  <c r="R448" i="1"/>
  <c r="Q448" i="1"/>
  <c r="P448" i="1"/>
  <c r="O448" i="1"/>
  <c r="V447" i="1"/>
  <c r="W447" i="1" s="1"/>
  <c r="U447" i="1"/>
  <c r="R447" i="1"/>
  <c r="Q447" i="1"/>
  <c r="P447" i="1"/>
  <c r="O447" i="1"/>
  <c r="V446" i="1"/>
  <c r="U446" i="1"/>
  <c r="R446" i="1"/>
  <c r="Q446" i="1"/>
  <c r="P446" i="1"/>
  <c r="O446" i="1"/>
  <c r="V445" i="1"/>
  <c r="U445" i="1"/>
  <c r="R445" i="1"/>
  <c r="Q445" i="1"/>
  <c r="P445" i="1"/>
  <c r="O445" i="1"/>
  <c r="W444" i="1"/>
  <c r="V444" i="1"/>
  <c r="U444" i="1"/>
  <c r="R444" i="1"/>
  <c r="Q444" i="1"/>
  <c r="P444" i="1"/>
  <c r="O444" i="1"/>
  <c r="V443" i="1"/>
  <c r="U443" i="1"/>
  <c r="W443" i="1" s="1"/>
  <c r="R443" i="1"/>
  <c r="Q443" i="1"/>
  <c r="P443" i="1"/>
  <c r="O443" i="1"/>
  <c r="V442" i="1"/>
  <c r="U442" i="1"/>
  <c r="W442" i="1" s="1"/>
  <c r="R442" i="1"/>
  <c r="Q442" i="1"/>
  <c r="P442" i="1"/>
  <c r="O442" i="1"/>
  <c r="V441" i="1"/>
  <c r="U441" i="1"/>
  <c r="R441" i="1"/>
  <c r="Q441" i="1"/>
  <c r="P441" i="1"/>
  <c r="O441" i="1"/>
  <c r="V440" i="1"/>
  <c r="U440" i="1"/>
  <c r="W440" i="1" s="1"/>
  <c r="R440" i="1"/>
  <c r="Q440" i="1"/>
  <c r="P440" i="1"/>
  <c r="O440" i="1"/>
  <c r="W439" i="1"/>
  <c r="V439" i="1"/>
  <c r="U439" i="1"/>
  <c r="R439" i="1"/>
  <c r="Q439" i="1"/>
  <c r="P439" i="1"/>
  <c r="O439" i="1"/>
  <c r="V438" i="1"/>
  <c r="U438" i="1"/>
  <c r="W438" i="1" s="1"/>
  <c r="R438" i="1"/>
  <c r="Q438" i="1"/>
  <c r="P438" i="1"/>
  <c r="O438" i="1"/>
  <c r="V437" i="1"/>
  <c r="U437" i="1"/>
  <c r="R437" i="1"/>
  <c r="Q437" i="1"/>
  <c r="P437" i="1"/>
  <c r="O437" i="1"/>
  <c r="W436" i="1"/>
  <c r="V436" i="1"/>
  <c r="U436" i="1"/>
  <c r="R436" i="1"/>
  <c r="Q436" i="1"/>
  <c r="P436" i="1"/>
  <c r="O436" i="1"/>
  <c r="V435" i="1"/>
  <c r="U435" i="1"/>
  <c r="W435" i="1" s="1"/>
  <c r="R435" i="1"/>
  <c r="Q435" i="1"/>
  <c r="P435" i="1"/>
  <c r="O435" i="1"/>
  <c r="V434" i="1"/>
  <c r="U434" i="1"/>
  <c r="R434" i="1"/>
  <c r="Q434" i="1"/>
  <c r="P434" i="1"/>
  <c r="O434" i="1"/>
  <c r="V433" i="1"/>
  <c r="U433" i="1"/>
  <c r="W433" i="1" s="1"/>
  <c r="R433" i="1"/>
  <c r="Q433" i="1"/>
  <c r="P433" i="1"/>
  <c r="O433" i="1"/>
  <c r="V432" i="1"/>
  <c r="U432" i="1"/>
  <c r="W432" i="1" s="1"/>
  <c r="R432" i="1"/>
  <c r="Q432" i="1"/>
  <c r="P432" i="1"/>
  <c r="O432" i="1"/>
  <c r="V431" i="1"/>
  <c r="W431" i="1" s="1"/>
  <c r="U431" i="1"/>
  <c r="R431" i="1"/>
  <c r="Q431" i="1"/>
  <c r="P431" i="1"/>
  <c r="O431" i="1"/>
  <c r="V430" i="1"/>
  <c r="U430" i="1"/>
  <c r="R430" i="1"/>
  <c r="Q430" i="1"/>
  <c r="P430" i="1"/>
  <c r="O430" i="1"/>
  <c r="V429" i="1"/>
  <c r="U429" i="1"/>
  <c r="R429" i="1"/>
  <c r="Q429" i="1"/>
  <c r="P429" i="1"/>
  <c r="O429" i="1"/>
  <c r="W428" i="1"/>
  <c r="V428" i="1"/>
  <c r="U428" i="1"/>
  <c r="R428" i="1"/>
  <c r="Q428" i="1"/>
  <c r="P428" i="1"/>
  <c r="O428" i="1"/>
  <c r="V427" i="1"/>
  <c r="U427" i="1"/>
  <c r="W427" i="1" s="1"/>
  <c r="R427" i="1"/>
  <c r="Q427" i="1"/>
  <c r="P427" i="1"/>
  <c r="O427" i="1"/>
  <c r="V426" i="1"/>
  <c r="U426" i="1"/>
  <c r="W426" i="1" s="1"/>
  <c r="R426" i="1"/>
  <c r="Q426" i="1"/>
  <c r="P426" i="1"/>
  <c r="O426" i="1"/>
  <c r="V425" i="1"/>
  <c r="U425" i="1"/>
  <c r="W425" i="1" s="1"/>
  <c r="R425" i="1"/>
  <c r="Q425" i="1"/>
  <c r="P425" i="1"/>
  <c r="O425" i="1"/>
  <c r="V424" i="1"/>
  <c r="U424" i="1"/>
  <c r="W424" i="1" s="1"/>
  <c r="R424" i="1"/>
  <c r="Q424" i="1"/>
  <c r="P424" i="1"/>
  <c r="O424" i="1"/>
  <c r="W423" i="1"/>
  <c r="V423" i="1"/>
  <c r="U423" i="1"/>
  <c r="R423" i="1"/>
  <c r="Q423" i="1"/>
  <c r="P423" i="1"/>
  <c r="O423" i="1"/>
  <c r="V422" i="1"/>
  <c r="U422" i="1"/>
  <c r="W422" i="1" s="1"/>
  <c r="R422" i="1"/>
  <c r="Q422" i="1"/>
  <c r="P422" i="1"/>
  <c r="O422" i="1"/>
  <c r="V421" i="1"/>
  <c r="U421" i="1"/>
  <c r="R421" i="1"/>
  <c r="Q421" i="1"/>
  <c r="P421" i="1"/>
  <c r="O421" i="1"/>
  <c r="W420" i="1"/>
  <c r="V420" i="1"/>
  <c r="U420" i="1"/>
  <c r="R420" i="1"/>
  <c r="Q420" i="1"/>
  <c r="P420" i="1"/>
  <c r="O420" i="1"/>
  <c r="V419" i="1"/>
  <c r="U419" i="1"/>
  <c r="W419" i="1" s="1"/>
  <c r="R419" i="1"/>
  <c r="Q419" i="1"/>
  <c r="P419" i="1"/>
  <c r="O419" i="1"/>
  <c r="V418" i="1"/>
  <c r="U418" i="1"/>
  <c r="R418" i="1"/>
  <c r="Q418" i="1"/>
  <c r="P418" i="1"/>
  <c r="O418" i="1"/>
  <c r="V417" i="1"/>
  <c r="U417" i="1"/>
  <c r="R417" i="1"/>
  <c r="Q417" i="1"/>
  <c r="P417" i="1"/>
  <c r="O417" i="1"/>
  <c r="V416" i="1"/>
  <c r="U416" i="1"/>
  <c r="W416" i="1" s="1"/>
  <c r="R416" i="1"/>
  <c r="Q416" i="1"/>
  <c r="P416" i="1"/>
  <c r="O416" i="1"/>
  <c r="V415" i="1"/>
  <c r="W415" i="1" s="1"/>
  <c r="U415" i="1"/>
  <c r="R415" i="1"/>
  <c r="Q415" i="1"/>
  <c r="P415" i="1"/>
  <c r="O415" i="1"/>
  <c r="V414" i="1"/>
  <c r="U414" i="1"/>
  <c r="R414" i="1"/>
  <c r="Q414" i="1"/>
  <c r="P414" i="1"/>
  <c r="O414" i="1"/>
  <c r="V413" i="1"/>
  <c r="U413" i="1"/>
  <c r="R413" i="1"/>
  <c r="Q413" i="1"/>
  <c r="P413" i="1"/>
  <c r="O413" i="1"/>
  <c r="V412" i="1"/>
  <c r="W412" i="1" s="1"/>
  <c r="U412" i="1"/>
  <c r="R412" i="1"/>
  <c r="Q412" i="1"/>
  <c r="P412" i="1"/>
  <c r="O412" i="1"/>
  <c r="V411" i="1"/>
  <c r="U411" i="1"/>
  <c r="W411" i="1" s="1"/>
  <c r="R411" i="1"/>
  <c r="Q411" i="1"/>
  <c r="P411" i="1"/>
  <c r="O411" i="1"/>
  <c r="V410" i="1"/>
  <c r="U410" i="1"/>
  <c r="W410" i="1" s="1"/>
  <c r="R410" i="1"/>
  <c r="Q410" i="1"/>
  <c r="P410" i="1"/>
  <c r="O410" i="1"/>
  <c r="V409" i="1"/>
  <c r="U409" i="1"/>
  <c r="W409" i="1" s="1"/>
  <c r="R409" i="1"/>
  <c r="Q409" i="1"/>
  <c r="P409" i="1"/>
  <c r="O409" i="1"/>
  <c r="V408" i="1"/>
  <c r="U408" i="1"/>
  <c r="W408" i="1" s="1"/>
  <c r="R408" i="1"/>
  <c r="Q408" i="1"/>
  <c r="P408" i="1"/>
  <c r="O408" i="1"/>
  <c r="W407" i="1"/>
  <c r="V407" i="1"/>
  <c r="U407" i="1"/>
  <c r="R407" i="1"/>
  <c r="Q407" i="1"/>
  <c r="P407" i="1"/>
  <c r="O407" i="1"/>
  <c r="V406" i="1"/>
  <c r="U406" i="1"/>
  <c r="W406" i="1" s="1"/>
  <c r="R406" i="1"/>
  <c r="Q406" i="1"/>
  <c r="P406" i="1"/>
  <c r="O406" i="1"/>
  <c r="V405" i="1"/>
  <c r="U405" i="1"/>
  <c r="R405" i="1"/>
  <c r="Q405" i="1"/>
  <c r="P405" i="1"/>
  <c r="O405" i="1"/>
  <c r="W404" i="1"/>
  <c r="V404" i="1"/>
  <c r="U404" i="1"/>
  <c r="R404" i="1"/>
  <c r="Q404" i="1"/>
  <c r="P404" i="1"/>
  <c r="O404" i="1"/>
  <c r="V403" i="1"/>
  <c r="U403" i="1"/>
  <c r="W403" i="1" s="1"/>
  <c r="R403" i="1"/>
  <c r="Q403" i="1"/>
  <c r="P403" i="1"/>
  <c r="O403" i="1"/>
  <c r="V402" i="1"/>
  <c r="U402" i="1"/>
  <c r="R402" i="1"/>
  <c r="Q402" i="1"/>
  <c r="P402" i="1"/>
  <c r="O402" i="1"/>
  <c r="V401" i="1"/>
  <c r="U401" i="1"/>
  <c r="R401" i="1"/>
  <c r="Q401" i="1"/>
  <c r="P401" i="1"/>
  <c r="O401" i="1"/>
  <c r="V400" i="1"/>
  <c r="U400" i="1"/>
  <c r="W400" i="1" s="1"/>
  <c r="R400" i="1"/>
  <c r="Q400" i="1"/>
  <c r="P400" i="1"/>
  <c r="O400" i="1"/>
  <c r="V399" i="1"/>
  <c r="W399" i="1" s="1"/>
  <c r="U399" i="1"/>
  <c r="R399" i="1"/>
  <c r="Q399" i="1"/>
  <c r="P399" i="1"/>
  <c r="O399" i="1"/>
  <c r="V398" i="1"/>
  <c r="U398" i="1"/>
  <c r="R398" i="1"/>
  <c r="Q398" i="1"/>
  <c r="P398" i="1"/>
  <c r="O398" i="1"/>
  <c r="V397" i="1"/>
  <c r="U397" i="1"/>
  <c r="R397" i="1"/>
  <c r="Q397" i="1"/>
  <c r="P397" i="1"/>
  <c r="O397" i="1"/>
  <c r="V396" i="1"/>
  <c r="W396" i="1" s="1"/>
  <c r="U396" i="1"/>
  <c r="R396" i="1"/>
  <c r="Q396" i="1"/>
  <c r="P396" i="1"/>
  <c r="O396" i="1"/>
  <c r="V395" i="1"/>
  <c r="U395" i="1"/>
  <c r="W395" i="1" s="1"/>
  <c r="R395" i="1"/>
  <c r="Q395" i="1"/>
  <c r="P395" i="1"/>
  <c r="O395" i="1"/>
  <c r="V394" i="1"/>
  <c r="U394" i="1"/>
  <c r="W394" i="1" s="1"/>
  <c r="R394" i="1"/>
  <c r="Q394" i="1"/>
  <c r="P394" i="1"/>
  <c r="O394" i="1"/>
  <c r="V393" i="1"/>
  <c r="U393" i="1"/>
  <c r="W393" i="1" s="1"/>
  <c r="R393" i="1"/>
  <c r="Q393" i="1"/>
  <c r="P393" i="1"/>
  <c r="O393" i="1"/>
  <c r="V392" i="1"/>
  <c r="U392" i="1"/>
  <c r="W392" i="1" s="1"/>
  <c r="R392" i="1"/>
  <c r="Q392" i="1"/>
  <c r="P392" i="1"/>
  <c r="O392" i="1"/>
  <c r="W391" i="1"/>
  <c r="V391" i="1"/>
  <c r="U391" i="1"/>
  <c r="R391" i="1"/>
  <c r="Q391" i="1"/>
  <c r="P391" i="1"/>
  <c r="O391" i="1"/>
  <c r="V390" i="1"/>
  <c r="U390" i="1"/>
  <c r="R390" i="1"/>
  <c r="Q390" i="1"/>
  <c r="P390" i="1"/>
  <c r="O390" i="1"/>
  <c r="V389" i="1"/>
  <c r="U389" i="1"/>
  <c r="R389" i="1"/>
  <c r="Q389" i="1"/>
  <c r="P389" i="1"/>
  <c r="O389" i="1"/>
  <c r="W388" i="1"/>
  <c r="V388" i="1"/>
  <c r="U388" i="1"/>
  <c r="R388" i="1"/>
  <c r="Q388" i="1"/>
  <c r="P388" i="1"/>
  <c r="O388" i="1"/>
  <c r="V387" i="1"/>
  <c r="U387" i="1"/>
  <c r="W387" i="1" s="1"/>
  <c r="R387" i="1"/>
  <c r="Q387" i="1"/>
  <c r="P387" i="1"/>
  <c r="O387" i="1"/>
  <c r="V386" i="1"/>
  <c r="U386" i="1"/>
  <c r="R386" i="1"/>
  <c r="Q386" i="1"/>
  <c r="P386" i="1"/>
  <c r="O386" i="1"/>
  <c r="V385" i="1"/>
  <c r="U385" i="1"/>
  <c r="W385" i="1" s="1"/>
  <c r="R385" i="1"/>
  <c r="Q385" i="1"/>
  <c r="P385" i="1"/>
  <c r="O385" i="1"/>
  <c r="V384" i="1"/>
  <c r="U384" i="1"/>
  <c r="W384" i="1" s="1"/>
  <c r="R384" i="1"/>
  <c r="Q384" i="1"/>
  <c r="P384" i="1"/>
  <c r="O384" i="1"/>
  <c r="V383" i="1"/>
  <c r="W383" i="1" s="1"/>
  <c r="U383" i="1"/>
  <c r="R383" i="1"/>
  <c r="Q383" i="1"/>
  <c r="P383" i="1"/>
  <c r="O383" i="1"/>
  <c r="V382" i="1"/>
  <c r="U382" i="1"/>
  <c r="R382" i="1"/>
  <c r="Q382" i="1"/>
  <c r="P382" i="1"/>
  <c r="O382" i="1"/>
  <c r="V381" i="1"/>
  <c r="U381" i="1"/>
  <c r="R381" i="1"/>
  <c r="Q381" i="1"/>
  <c r="P381" i="1"/>
  <c r="O381" i="1"/>
  <c r="V380" i="1"/>
  <c r="W380" i="1" s="1"/>
  <c r="U380" i="1"/>
  <c r="R380" i="1"/>
  <c r="Q380" i="1"/>
  <c r="P380" i="1"/>
  <c r="O380" i="1"/>
  <c r="V379" i="1"/>
  <c r="U379" i="1"/>
  <c r="W379" i="1" s="1"/>
  <c r="R379" i="1"/>
  <c r="Q379" i="1"/>
  <c r="P379" i="1"/>
  <c r="O379" i="1"/>
  <c r="V378" i="1"/>
  <c r="U378" i="1"/>
  <c r="W378" i="1" s="1"/>
  <c r="R378" i="1"/>
  <c r="Q378" i="1"/>
  <c r="P378" i="1"/>
  <c r="O378" i="1"/>
  <c r="V377" i="1"/>
  <c r="U377" i="1"/>
  <c r="R377" i="1"/>
  <c r="Q377" i="1"/>
  <c r="P377" i="1"/>
  <c r="O377" i="1"/>
  <c r="V376" i="1"/>
  <c r="U376" i="1"/>
  <c r="W376" i="1" s="1"/>
  <c r="R376" i="1"/>
  <c r="Q376" i="1"/>
  <c r="P376" i="1"/>
  <c r="O376" i="1"/>
  <c r="W375" i="1"/>
  <c r="V375" i="1"/>
  <c r="U375" i="1"/>
  <c r="R375" i="1"/>
  <c r="Q375" i="1"/>
  <c r="P375" i="1"/>
  <c r="O375" i="1"/>
  <c r="V374" i="1"/>
  <c r="U374" i="1"/>
  <c r="R374" i="1"/>
  <c r="Q374" i="1"/>
  <c r="P374" i="1"/>
  <c r="O374" i="1"/>
  <c r="V373" i="1"/>
  <c r="U373" i="1"/>
  <c r="R373" i="1"/>
  <c r="Q373" i="1"/>
  <c r="P373" i="1"/>
  <c r="O373" i="1"/>
  <c r="W372" i="1"/>
  <c r="V372" i="1"/>
  <c r="U372" i="1"/>
  <c r="R372" i="1"/>
  <c r="Q372" i="1"/>
  <c r="P372" i="1"/>
  <c r="O372" i="1"/>
  <c r="V371" i="1"/>
  <c r="U371" i="1"/>
  <c r="W371" i="1" s="1"/>
  <c r="R371" i="1"/>
  <c r="Q371" i="1"/>
  <c r="P371" i="1"/>
  <c r="O371" i="1"/>
  <c r="V370" i="1"/>
  <c r="U370" i="1"/>
  <c r="R370" i="1"/>
  <c r="Q370" i="1"/>
  <c r="P370" i="1"/>
  <c r="O370" i="1"/>
  <c r="V369" i="1"/>
  <c r="U369" i="1"/>
  <c r="W369" i="1" s="1"/>
  <c r="R369" i="1"/>
  <c r="Q369" i="1"/>
  <c r="P369" i="1"/>
  <c r="O369" i="1"/>
  <c r="V368" i="1"/>
  <c r="U368" i="1"/>
  <c r="W368" i="1" s="1"/>
  <c r="R368" i="1"/>
  <c r="Q368" i="1"/>
  <c r="P368" i="1"/>
  <c r="O368" i="1"/>
  <c r="V367" i="1"/>
  <c r="W367" i="1" s="1"/>
  <c r="U367" i="1"/>
  <c r="R367" i="1"/>
  <c r="Q367" i="1"/>
  <c r="P367" i="1"/>
  <c r="O367" i="1"/>
  <c r="V366" i="1"/>
  <c r="U366" i="1"/>
  <c r="R366" i="1"/>
  <c r="Q366" i="1"/>
  <c r="P366" i="1"/>
  <c r="O366" i="1"/>
  <c r="V365" i="1"/>
  <c r="U365" i="1"/>
  <c r="R365" i="1"/>
  <c r="Q365" i="1"/>
  <c r="P365" i="1"/>
  <c r="O365" i="1"/>
  <c r="W364" i="1"/>
  <c r="V364" i="1"/>
  <c r="U364" i="1"/>
  <c r="R364" i="1"/>
  <c r="Q364" i="1"/>
  <c r="P364" i="1"/>
  <c r="O364" i="1"/>
  <c r="V363" i="1"/>
  <c r="U363" i="1"/>
  <c r="W363" i="1" s="1"/>
  <c r="R363" i="1"/>
  <c r="Q363" i="1"/>
  <c r="P363" i="1"/>
  <c r="O363" i="1"/>
  <c r="V362" i="1"/>
  <c r="U362" i="1"/>
  <c r="W362" i="1" s="1"/>
  <c r="R362" i="1"/>
  <c r="Q362" i="1"/>
  <c r="P362" i="1"/>
  <c r="O362" i="1"/>
  <c r="V361" i="1"/>
  <c r="U361" i="1"/>
  <c r="R361" i="1"/>
  <c r="Q361" i="1"/>
  <c r="P361" i="1"/>
  <c r="O361" i="1"/>
  <c r="V360" i="1"/>
  <c r="U360" i="1"/>
  <c r="W360" i="1" s="1"/>
  <c r="R360" i="1"/>
  <c r="Q360" i="1"/>
  <c r="P360" i="1"/>
  <c r="O360" i="1"/>
  <c r="W359" i="1"/>
  <c r="V359" i="1"/>
  <c r="U359" i="1"/>
  <c r="R359" i="1"/>
  <c r="Q359" i="1"/>
  <c r="P359" i="1"/>
  <c r="O359" i="1"/>
  <c r="V358" i="1"/>
  <c r="U358" i="1"/>
  <c r="R358" i="1"/>
  <c r="Q358" i="1"/>
  <c r="P358" i="1"/>
  <c r="O358" i="1"/>
  <c r="V357" i="1"/>
  <c r="U357" i="1"/>
  <c r="R357" i="1"/>
  <c r="Q357" i="1"/>
  <c r="P357" i="1"/>
  <c r="O357" i="1"/>
  <c r="W356" i="1"/>
  <c r="V356" i="1"/>
  <c r="U356" i="1"/>
  <c r="R356" i="1"/>
  <c r="Q356" i="1"/>
  <c r="P356" i="1"/>
  <c r="O356" i="1"/>
  <c r="V355" i="1"/>
  <c r="U355" i="1"/>
  <c r="W355" i="1" s="1"/>
  <c r="R355" i="1"/>
  <c r="Q355" i="1"/>
  <c r="P355" i="1"/>
  <c r="O355" i="1"/>
  <c r="V354" i="1"/>
  <c r="U354" i="1"/>
  <c r="R354" i="1"/>
  <c r="Q354" i="1"/>
  <c r="P354" i="1"/>
  <c r="O354" i="1"/>
  <c r="V353" i="1"/>
  <c r="U353" i="1"/>
  <c r="W353" i="1" s="1"/>
  <c r="R353" i="1"/>
  <c r="Q353" i="1"/>
  <c r="P353" i="1"/>
  <c r="O353" i="1"/>
  <c r="W352" i="1"/>
  <c r="V352" i="1"/>
  <c r="U352" i="1"/>
  <c r="R352" i="1"/>
  <c r="Q352" i="1"/>
  <c r="P352" i="1"/>
  <c r="O352" i="1"/>
  <c r="V351" i="1"/>
  <c r="W351" i="1" s="1"/>
  <c r="U351" i="1"/>
  <c r="R351" i="1"/>
  <c r="Q351" i="1"/>
  <c r="P351" i="1"/>
  <c r="O351" i="1"/>
  <c r="V350" i="1"/>
  <c r="U350" i="1"/>
  <c r="R350" i="1"/>
  <c r="Q350" i="1"/>
  <c r="P350" i="1"/>
  <c r="O350" i="1"/>
  <c r="V349" i="1"/>
  <c r="U349" i="1"/>
  <c r="R349" i="1"/>
  <c r="Q349" i="1"/>
  <c r="P349" i="1"/>
  <c r="O349" i="1"/>
  <c r="W348" i="1"/>
  <c r="V348" i="1"/>
  <c r="U348" i="1"/>
  <c r="R348" i="1"/>
  <c r="Q348" i="1"/>
  <c r="P348" i="1"/>
  <c r="O348" i="1"/>
  <c r="V347" i="1"/>
  <c r="U347" i="1"/>
  <c r="W347" i="1" s="1"/>
  <c r="R347" i="1"/>
  <c r="Q347" i="1"/>
  <c r="P347" i="1"/>
  <c r="O347" i="1"/>
  <c r="V346" i="1"/>
  <c r="U346" i="1"/>
  <c r="W346" i="1" s="1"/>
  <c r="R346" i="1"/>
  <c r="Q346" i="1"/>
  <c r="P346" i="1"/>
  <c r="O346" i="1"/>
  <c r="V345" i="1"/>
  <c r="U345" i="1"/>
  <c r="W345" i="1" s="1"/>
  <c r="R345" i="1"/>
  <c r="Q345" i="1"/>
  <c r="P345" i="1"/>
  <c r="O345" i="1"/>
  <c r="V344" i="1"/>
  <c r="U344" i="1"/>
  <c r="W344" i="1" s="1"/>
  <c r="R344" i="1"/>
  <c r="Q344" i="1"/>
  <c r="P344" i="1"/>
  <c r="O344" i="1"/>
  <c r="W343" i="1"/>
  <c r="V343" i="1"/>
  <c r="U343" i="1"/>
  <c r="R343" i="1"/>
  <c r="Q343" i="1"/>
  <c r="P343" i="1"/>
  <c r="O343" i="1"/>
  <c r="V342" i="1"/>
  <c r="U342" i="1"/>
  <c r="W342" i="1" s="1"/>
  <c r="R342" i="1"/>
  <c r="Q342" i="1"/>
  <c r="P342" i="1"/>
  <c r="O342" i="1"/>
  <c r="V341" i="1"/>
  <c r="U341" i="1"/>
  <c r="R341" i="1"/>
  <c r="Q341" i="1"/>
  <c r="P341" i="1"/>
  <c r="O341" i="1"/>
  <c r="V340" i="1"/>
  <c r="U340" i="1"/>
  <c r="W340" i="1" s="1"/>
  <c r="R340" i="1"/>
  <c r="Q340" i="1"/>
  <c r="P340" i="1"/>
  <c r="O340" i="1"/>
  <c r="V339" i="1"/>
  <c r="U339" i="1"/>
  <c r="W339" i="1" s="1"/>
  <c r="R339" i="1"/>
  <c r="Q339" i="1"/>
  <c r="P339" i="1"/>
  <c r="O339" i="1"/>
  <c r="V338" i="1"/>
  <c r="U338" i="1"/>
  <c r="R338" i="1"/>
  <c r="Q338" i="1"/>
  <c r="P338" i="1"/>
  <c r="O338" i="1"/>
  <c r="V337" i="1"/>
  <c r="U337" i="1"/>
  <c r="R337" i="1"/>
  <c r="Q337" i="1"/>
  <c r="P337" i="1"/>
  <c r="O337" i="1"/>
  <c r="V336" i="1"/>
  <c r="U336" i="1"/>
  <c r="W336" i="1" s="1"/>
  <c r="R336" i="1"/>
  <c r="Q336" i="1"/>
  <c r="P336" i="1"/>
  <c r="O336" i="1"/>
  <c r="V335" i="1"/>
  <c r="W335" i="1" s="1"/>
  <c r="U335" i="1"/>
  <c r="R335" i="1"/>
  <c r="Q335" i="1"/>
  <c r="P335" i="1"/>
  <c r="O335" i="1"/>
  <c r="V334" i="1"/>
  <c r="U334" i="1"/>
  <c r="R334" i="1"/>
  <c r="Q334" i="1"/>
  <c r="P334" i="1"/>
  <c r="O334" i="1"/>
  <c r="V333" i="1"/>
  <c r="U333" i="1"/>
  <c r="R333" i="1"/>
  <c r="Q333" i="1"/>
  <c r="P333" i="1"/>
  <c r="O333" i="1"/>
  <c r="W332" i="1"/>
  <c r="V332" i="1"/>
  <c r="U332" i="1"/>
  <c r="R332" i="1"/>
  <c r="Q332" i="1"/>
  <c r="P332" i="1"/>
  <c r="O332" i="1"/>
  <c r="V331" i="1"/>
  <c r="U331" i="1"/>
  <c r="W331" i="1" s="1"/>
  <c r="R331" i="1"/>
  <c r="Q331" i="1"/>
  <c r="P331" i="1"/>
  <c r="O331" i="1"/>
  <c r="V330" i="1"/>
  <c r="U330" i="1"/>
  <c r="W330" i="1" s="1"/>
  <c r="R330" i="1"/>
  <c r="Q330" i="1"/>
  <c r="P330" i="1"/>
  <c r="O330" i="1"/>
  <c r="V329" i="1"/>
  <c r="U329" i="1"/>
  <c r="R329" i="1"/>
  <c r="Q329" i="1"/>
  <c r="P329" i="1"/>
  <c r="O329" i="1"/>
  <c r="V328" i="1"/>
  <c r="U328" i="1"/>
  <c r="W328" i="1" s="1"/>
  <c r="R328" i="1"/>
  <c r="Q328" i="1"/>
  <c r="P328" i="1"/>
  <c r="O328" i="1"/>
  <c r="W327" i="1"/>
  <c r="V327" i="1"/>
  <c r="U327" i="1"/>
  <c r="R327" i="1"/>
  <c r="Q327" i="1"/>
  <c r="P327" i="1"/>
  <c r="O327" i="1"/>
  <c r="V326" i="1"/>
  <c r="U326" i="1"/>
  <c r="R326" i="1"/>
  <c r="Q326" i="1"/>
  <c r="P326" i="1"/>
  <c r="O326" i="1"/>
  <c r="V325" i="1"/>
  <c r="U325" i="1"/>
  <c r="R325" i="1"/>
  <c r="Q325" i="1"/>
  <c r="P325" i="1"/>
  <c r="O325" i="1"/>
  <c r="V324" i="1"/>
  <c r="U324" i="1"/>
  <c r="W324" i="1" s="1"/>
  <c r="R324" i="1"/>
  <c r="Q324" i="1"/>
  <c r="P324" i="1"/>
  <c r="O324" i="1"/>
  <c r="V323" i="1"/>
  <c r="U323" i="1"/>
  <c r="W323" i="1" s="1"/>
  <c r="R323" i="1"/>
  <c r="Q323" i="1"/>
  <c r="P323" i="1"/>
  <c r="O323" i="1"/>
  <c r="V322" i="1"/>
  <c r="U322" i="1"/>
  <c r="R322" i="1"/>
  <c r="Q322" i="1"/>
  <c r="P322" i="1"/>
  <c r="O322" i="1"/>
  <c r="V321" i="1"/>
  <c r="U321" i="1"/>
  <c r="W321" i="1" s="1"/>
  <c r="R321" i="1"/>
  <c r="Q321" i="1"/>
  <c r="P321" i="1"/>
  <c r="O321" i="1"/>
  <c r="W320" i="1"/>
  <c r="V320" i="1"/>
  <c r="U320" i="1"/>
  <c r="R320" i="1"/>
  <c r="Q320" i="1"/>
  <c r="P320" i="1"/>
  <c r="O320" i="1"/>
  <c r="V319" i="1"/>
  <c r="W319" i="1" s="1"/>
  <c r="U319" i="1"/>
  <c r="R319" i="1"/>
  <c r="Q319" i="1"/>
  <c r="P319" i="1"/>
  <c r="O319" i="1"/>
  <c r="V318" i="1"/>
  <c r="U318" i="1"/>
  <c r="R318" i="1"/>
  <c r="Q318" i="1"/>
  <c r="P318" i="1"/>
  <c r="O318" i="1"/>
  <c r="V317" i="1"/>
  <c r="U317" i="1"/>
  <c r="R317" i="1"/>
  <c r="Q317" i="1"/>
  <c r="P317" i="1"/>
  <c r="O317" i="1"/>
  <c r="W316" i="1"/>
  <c r="V316" i="1"/>
  <c r="U316" i="1"/>
  <c r="R316" i="1"/>
  <c r="Q316" i="1"/>
  <c r="P316" i="1"/>
  <c r="O316" i="1"/>
  <c r="V315" i="1"/>
  <c r="U315" i="1"/>
  <c r="W315" i="1" s="1"/>
  <c r="R315" i="1"/>
  <c r="Q315" i="1"/>
  <c r="P315" i="1"/>
  <c r="O315" i="1"/>
  <c r="V314" i="1"/>
  <c r="U314" i="1"/>
  <c r="W314" i="1" s="1"/>
  <c r="R314" i="1"/>
  <c r="Q314" i="1"/>
  <c r="P314" i="1"/>
  <c r="O314" i="1"/>
  <c r="V313" i="1"/>
  <c r="U313" i="1"/>
  <c r="W313" i="1" s="1"/>
  <c r="R313" i="1"/>
  <c r="Q313" i="1"/>
  <c r="P313" i="1"/>
  <c r="O313" i="1"/>
  <c r="V312" i="1"/>
  <c r="U312" i="1"/>
  <c r="W312" i="1" s="1"/>
  <c r="R312" i="1"/>
  <c r="Q312" i="1"/>
  <c r="P312" i="1"/>
  <c r="O312" i="1"/>
  <c r="W311" i="1"/>
  <c r="V311" i="1"/>
  <c r="U311" i="1"/>
  <c r="R311" i="1"/>
  <c r="Q311" i="1"/>
  <c r="P311" i="1"/>
  <c r="O311" i="1"/>
  <c r="V310" i="1"/>
  <c r="U310" i="1"/>
  <c r="W310" i="1" s="1"/>
  <c r="R310" i="1"/>
  <c r="Q310" i="1"/>
  <c r="P310" i="1"/>
  <c r="O310" i="1"/>
  <c r="V309" i="1"/>
  <c r="U309" i="1"/>
  <c r="R309" i="1"/>
  <c r="Q309" i="1"/>
  <c r="P309" i="1"/>
  <c r="O309" i="1"/>
  <c r="V308" i="1"/>
  <c r="U308" i="1"/>
  <c r="W308" i="1" s="1"/>
  <c r="R308" i="1"/>
  <c r="Q308" i="1"/>
  <c r="P308" i="1"/>
  <c r="O308" i="1"/>
  <c r="V307" i="1"/>
  <c r="U307" i="1"/>
  <c r="W307" i="1" s="1"/>
  <c r="R307" i="1"/>
  <c r="Q307" i="1"/>
  <c r="P307" i="1"/>
  <c r="O307" i="1"/>
  <c r="V306" i="1"/>
  <c r="U306" i="1"/>
  <c r="R306" i="1"/>
  <c r="Q306" i="1"/>
  <c r="P306" i="1"/>
  <c r="O306" i="1"/>
  <c r="V305" i="1"/>
  <c r="U305" i="1"/>
  <c r="R305" i="1"/>
  <c r="Q305" i="1"/>
  <c r="P305" i="1"/>
  <c r="O305" i="1"/>
  <c r="V304" i="1"/>
  <c r="U304" i="1"/>
  <c r="W304" i="1" s="1"/>
  <c r="R304" i="1"/>
  <c r="Q304" i="1"/>
  <c r="P304" i="1"/>
  <c r="O304" i="1"/>
  <c r="V303" i="1"/>
  <c r="W303" i="1" s="1"/>
  <c r="U303" i="1"/>
  <c r="R303" i="1"/>
  <c r="Q303" i="1"/>
  <c r="P303" i="1"/>
  <c r="O303" i="1"/>
  <c r="V302" i="1"/>
  <c r="U302" i="1"/>
  <c r="R302" i="1"/>
  <c r="Q302" i="1"/>
  <c r="P302" i="1"/>
  <c r="O302" i="1"/>
  <c r="V301" i="1"/>
  <c r="U301" i="1"/>
  <c r="R301" i="1"/>
  <c r="Q301" i="1"/>
  <c r="P301" i="1"/>
  <c r="O301" i="1"/>
  <c r="W300" i="1"/>
  <c r="V300" i="1"/>
  <c r="U300" i="1"/>
  <c r="R300" i="1"/>
  <c r="Q300" i="1"/>
  <c r="P300" i="1"/>
  <c r="O300" i="1"/>
  <c r="V299" i="1"/>
  <c r="U299" i="1"/>
  <c r="W299" i="1" s="1"/>
  <c r="R299" i="1"/>
  <c r="Q299" i="1"/>
  <c r="P299" i="1"/>
  <c r="O299" i="1"/>
  <c r="V298" i="1"/>
  <c r="U298" i="1"/>
  <c r="W298" i="1" s="1"/>
  <c r="R298" i="1"/>
  <c r="Q298" i="1"/>
  <c r="P298" i="1"/>
  <c r="O298" i="1"/>
  <c r="V297" i="1"/>
  <c r="U297" i="1"/>
  <c r="R297" i="1"/>
  <c r="Q297" i="1"/>
  <c r="P297" i="1"/>
  <c r="O297" i="1"/>
  <c r="V296" i="1"/>
  <c r="U296" i="1"/>
  <c r="W296" i="1" s="1"/>
  <c r="R296" i="1"/>
  <c r="Q296" i="1"/>
  <c r="P296" i="1"/>
  <c r="O296" i="1"/>
  <c r="W295" i="1"/>
  <c r="V295" i="1"/>
  <c r="U295" i="1"/>
  <c r="R295" i="1"/>
  <c r="Q295" i="1"/>
  <c r="P295" i="1"/>
  <c r="O295" i="1"/>
  <c r="V294" i="1"/>
  <c r="U294" i="1"/>
  <c r="R294" i="1"/>
  <c r="Q294" i="1"/>
  <c r="P294" i="1"/>
  <c r="O294" i="1"/>
  <c r="V293" i="1"/>
  <c r="U293" i="1"/>
  <c r="R293" i="1"/>
  <c r="Q293" i="1"/>
  <c r="P293" i="1"/>
  <c r="O293" i="1"/>
  <c r="V292" i="1"/>
  <c r="U292" i="1"/>
  <c r="W292" i="1" s="1"/>
  <c r="R292" i="1"/>
  <c r="Q292" i="1"/>
  <c r="P292" i="1"/>
  <c r="O292" i="1"/>
  <c r="V291" i="1"/>
  <c r="U291" i="1"/>
  <c r="W291" i="1" s="1"/>
  <c r="R291" i="1"/>
  <c r="Q291" i="1"/>
  <c r="P291" i="1"/>
  <c r="O291" i="1"/>
  <c r="V290" i="1"/>
  <c r="U290" i="1"/>
  <c r="R290" i="1"/>
  <c r="Q290" i="1"/>
  <c r="P290" i="1"/>
  <c r="O290" i="1"/>
  <c r="V289" i="1"/>
  <c r="U289" i="1"/>
  <c r="W289" i="1" s="1"/>
  <c r="R289" i="1"/>
  <c r="Q289" i="1"/>
  <c r="P289" i="1"/>
  <c r="O289" i="1"/>
  <c r="W288" i="1"/>
  <c r="V288" i="1"/>
  <c r="U288" i="1"/>
  <c r="R288" i="1"/>
  <c r="Q288" i="1"/>
  <c r="P288" i="1"/>
  <c r="O288" i="1"/>
  <c r="V287" i="1"/>
  <c r="W287" i="1" s="1"/>
  <c r="U287" i="1"/>
  <c r="R287" i="1"/>
  <c r="Q287" i="1"/>
  <c r="P287" i="1"/>
  <c r="O287" i="1"/>
  <c r="V286" i="1"/>
  <c r="U286" i="1"/>
  <c r="R286" i="1"/>
  <c r="Q286" i="1"/>
  <c r="P286" i="1"/>
  <c r="O286" i="1"/>
  <c r="V285" i="1"/>
  <c r="U285" i="1"/>
  <c r="R285" i="1"/>
  <c r="Q285" i="1"/>
  <c r="P285" i="1"/>
  <c r="O285" i="1"/>
  <c r="W284" i="1"/>
  <c r="V284" i="1"/>
  <c r="U284" i="1"/>
  <c r="R284" i="1"/>
  <c r="Q284" i="1"/>
  <c r="P284" i="1"/>
  <c r="O284" i="1"/>
  <c r="V283" i="1"/>
  <c r="U283" i="1"/>
  <c r="W283" i="1" s="1"/>
  <c r="R283" i="1"/>
  <c r="Q283" i="1"/>
  <c r="P283" i="1"/>
  <c r="O283" i="1"/>
  <c r="V282" i="1"/>
  <c r="U282" i="1"/>
  <c r="W282" i="1" s="1"/>
  <c r="R282" i="1"/>
  <c r="Q282" i="1"/>
  <c r="P282" i="1"/>
  <c r="O282" i="1"/>
  <c r="V281" i="1"/>
  <c r="U281" i="1"/>
  <c r="W281" i="1" s="1"/>
  <c r="R281" i="1"/>
  <c r="Q281" i="1"/>
  <c r="P281" i="1"/>
  <c r="O281" i="1"/>
  <c r="V280" i="1"/>
  <c r="U280" i="1"/>
  <c r="W280" i="1" s="1"/>
  <c r="R280" i="1"/>
  <c r="Q280" i="1"/>
  <c r="P280" i="1"/>
  <c r="O280" i="1"/>
  <c r="W279" i="1"/>
  <c r="V279" i="1"/>
  <c r="U279" i="1"/>
  <c r="R279" i="1"/>
  <c r="Q279" i="1"/>
  <c r="P279" i="1"/>
  <c r="O279" i="1"/>
  <c r="V278" i="1"/>
  <c r="U278" i="1"/>
  <c r="R278" i="1"/>
  <c r="Q278" i="1"/>
  <c r="P278" i="1"/>
  <c r="O278" i="1"/>
  <c r="V277" i="1"/>
  <c r="U277" i="1"/>
  <c r="R277" i="1"/>
  <c r="Q277" i="1"/>
  <c r="P277" i="1"/>
  <c r="O277" i="1"/>
  <c r="V276" i="1"/>
  <c r="U276" i="1"/>
  <c r="W276" i="1" s="1"/>
  <c r="R276" i="1"/>
  <c r="Q276" i="1"/>
  <c r="P276" i="1"/>
  <c r="O276" i="1"/>
  <c r="V275" i="1"/>
  <c r="U275" i="1"/>
  <c r="W275" i="1" s="1"/>
  <c r="R275" i="1"/>
  <c r="Q275" i="1"/>
  <c r="P275" i="1"/>
  <c r="O275" i="1"/>
  <c r="V274" i="1"/>
  <c r="U274" i="1"/>
  <c r="R274" i="1"/>
  <c r="Q274" i="1"/>
  <c r="P274" i="1"/>
  <c r="O274" i="1"/>
  <c r="V273" i="1"/>
  <c r="U273" i="1"/>
  <c r="W273" i="1" s="1"/>
  <c r="R273" i="1"/>
  <c r="Q273" i="1"/>
  <c r="P273" i="1"/>
  <c r="O273" i="1"/>
  <c r="W272" i="1"/>
  <c r="V272" i="1"/>
  <c r="U272" i="1"/>
  <c r="R272" i="1"/>
  <c r="Q272" i="1"/>
  <c r="P272" i="1"/>
  <c r="O272" i="1"/>
  <c r="V271" i="1"/>
  <c r="W271" i="1" s="1"/>
  <c r="U271" i="1"/>
  <c r="R271" i="1"/>
  <c r="Q271" i="1"/>
  <c r="P271" i="1"/>
  <c r="O271" i="1"/>
  <c r="V270" i="1"/>
  <c r="U270" i="1"/>
  <c r="R270" i="1"/>
  <c r="Q270" i="1"/>
  <c r="P270" i="1"/>
  <c r="O270" i="1"/>
  <c r="V269" i="1"/>
  <c r="U269" i="1"/>
  <c r="R269" i="1"/>
  <c r="Q269" i="1"/>
  <c r="P269" i="1"/>
  <c r="O269" i="1"/>
  <c r="V268" i="1"/>
  <c r="U268" i="1"/>
  <c r="W268" i="1" s="1"/>
  <c r="R268" i="1"/>
  <c r="Q268" i="1"/>
  <c r="P268" i="1"/>
  <c r="O268" i="1"/>
  <c r="V267" i="1"/>
  <c r="U267" i="1"/>
  <c r="W267" i="1" s="1"/>
  <c r="R267" i="1"/>
  <c r="Q267" i="1"/>
  <c r="P267" i="1"/>
  <c r="O267" i="1"/>
  <c r="V266" i="1"/>
  <c r="U266" i="1"/>
  <c r="W266" i="1" s="1"/>
  <c r="R266" i="1"/>
  <c r="Q266" i="1"/>
  <c r="P266" i="1"/>
  <c r="O266" i="1"/>
  <c r="V265" i="1"/>
  <c r="U265" i="1"/>
  <c r="R265" i="1"/>
  <c r="Q265" i="1"/>
  <c r="P265" i="1"/>
  <c r="O265" i="1"/>
  <c r="V264" i="1"/>
  <c r="U264" i="1"/>
  <c r="W264" i="1" s="1"/>
  <c r="R264" i="1"/>
  <c r="Q264" i="1"/>
  <c r="P264" i="1"/>
  <c r="O264" i="1"/>
  <c r="W263" i="1"/>
  <c r="V263" i="1"/>
  <c r="U263" i="1"/>
  <c r="R263" i="1"/>
  <c r="Q263" i="1"/>
  <c r="P263" i="1"/>
  <c r="O263" i="1"/>
  <c r="V262" i="1"/>
  <c r="U262" i="1"/>
  <c r="R262" i="1"/>
  <c r="Q262" i="1"/>
  <c r="P262" i="1"/>
  <c r="O262" i="1"/>
  <c r="V261" i="1"/>
  <c r="U261" i="1"/>
  <c r="R261" i="1"/>
  <c r="Q261" i="1"/>
  <c r="P261" i="1"/>
  <c r="O261" i="1"/>
  <c r="W260" i="1"/>
  <c r="V260" i="1"/>
  <c r="U260" i="1"/>
  <c r="R260" i="1"/>
  <c r="Q260" i="1"/>
  <c r="P260" i="1"/>
  <c r="O260" i="1"/>
  <c r="V259" i="1"/>
  <c r="U259" i="1"/>
  <c r="W259" i="1" s="1"/>
  <c r="R259" i="1"/>
  <c r="Q259" i="1"/>
  <c r="P259" i="1"/>
  <c r="O259" i="1"/>
  <c r="V258" i="1"/>
  <c r="U258" i="1"/>
  <c r="R258" i="1"/>
  <c r="Q258" i="1"/>
  <c r="P258" i="1"/>
  <c r="O258" i="1"/>
  <c r="V257" i="1"/>
  <c r="U257" i="1"/>
  <c r="W257" i="1" s="1"/>
  <c r="R257" i="1"/>
  <c r="Q257" i="1"/>
  <c r="P257" i="1"/>
  <c r="O257" i="1"/>
  <c r="V256" i="1"/>
  <c r="U256" i="1"/>
  <c r="W256" i="1" s="1"/>
  <c r="R256" i="1"/>
  <c r="Q256" i="1"/>
  <c r="P256" i="1"/>
  <c r="O256" i="1"/>
  <c r="V255" i="1"/>
  <c r="W255" i="1" s="1"/>
  <c r="U255" i="1"/>
  <c r="R255" i="1"/>
  <c r="Q255" i="1"/>
  <c r="P255" i="1"/>
  <c r="O255" i="1"/>
  <c r="V254" i="1"/>
  <c r="U254" i="1"/>
  <c r="R254" i="1"/>
  <c r="Q254" i="1"/>
  <c r="P254" i="1"/>
  <c r="O254" i="1"/>
  <c r="V253" i="1"/>
  <c r="U253" i="1"/>
  <c r="R253" i="1"/>
  <c r="Q253" i="1"/>
  <c r="P253" i="1"/>
  <c r="O253" i="1"/>
  <c r="V252" i="1"/>
  <c r="U252" i="1"/>
  <c r="W252" i="1" s="1"/>
  <c r="R252" i="1"/>
  <c r="Q252" i="1"/>
  <c r="P252" i="1"/>
  <c r="O252" i="1"/>
  <c r="V251" i="1"/>
  <c r="U251" i="1"/>
  <c r="W251" i="1" s="1"/>
  <c r="R251" i="1"/>
  <c r="Q251" i="1"/>
  <c r="P251" i="1"/>
  <c r="O251" i="1"/>
  <c r="V250" i="1"/>
  <c r="U250" i="1"/>
  <c r="W250" i="1" s="1"/>
  <c r="R250" i="1"/>
  <c r="Q250" i="1"/>
  <c r="P250" i="1"/>
  <c r="O250" i="1"/>
  <c r="V249" i="1"/>
  <c r="U249" i="1"/>
  <c r="R249" i="1"/>
  <c r="Q249" i="1"/>
  <c r="P249" i="1"/>
  <c r="O249" i="1"/>
  <c r="V248" i="1"/>
  <c r="U248" i="1"/>
  <c r="W248" i="1" s="1"/>
  <c r="R248" i="1"/>
  <c r="Q248" i="1"/>
  <c r="P248" i="1"/>
  <c r="O248" i="1"/>
  <c r="W247" i="1"/>
  <c r="V247" i="1"/>
  <c r="U247" i="1"/>
  <c r="R247" i="1"/>
  <c r="Q247" i="1"/>
  <c r="P247" i="1"/>
  <c r="O247" i="1"/>
  <c r="V246" i="1"/>
  <c r="U246" i="1"/>
  <c r="W246" i="1" s="1"/>
  <c r="R246" i="1"/>
  <c r="Q246" i="1"/>
  <c r="P246" i="1"/>
  <c r="O246" i="1"/>
  <c r="V245" i="1"/>
  <c r="U245" i="1"/>
  <c r="R245" i="1"/>
  <c r="Q245" i="1"/>
  <c r="P245" i="1"/>
  <c r="O245" i="1"/>
  <c r="V244" i="1"/>
  <c r="U244" i="1"/>
  <c r="W244" i="1" s="1"/>
  <c r="R244" i="1"/>
  <c r="Q244" i="1"/>
  <c r="P244" i="1"/>
  <c r="O244" i="1"/>
  <c r="V243" i="1"/>
  <c r="U243" i="1"/>
  <c r="W243" i="1" s="1"/>
  <c r="R243" i="1"/>
  <c r="Q243" i="1"/>
  <c r="P243" i="1"/>
  <c r="O243" i="1"/>
  <c r="V242" i="1"/>
  <c r="U242" i="1"/>
  <c r="R242" i="1"/>
  <c r="Q242" i="1"/>
  <c r="P242" i="1"/>
  <c r="O242" i="1"/>
  <c r="V241" i="1"/>
  <c r="U241" i="1"/>
  <c r="R241" i="1"/>
  <c r="Q241" i="1"/>
  <c r="P241" i="1"/>
  <c r="O241" i="1"/>
  <c r="V240" i="1"/>
  <c r="U240" i="1"/>
  <c r="W240" i="1" s="1"/>
  <c r="R240" i="1"/>
  <c r="Q240" i="1"/>
  <c r="P240" i="1"/>
  <c r="O240" i="1"/>
  <c r="W239" i="1"/>
  <c r="V239" i="1"/>
  <c r="U239" i="1"/>
  <c r="R239" i="1"/>
  <c r="Q239" i="1"/>
  <c r="P239" i="1"/>
  <c r="O239" i="1"/>
  <c r="V238" i="1"/>
  <c r="U238" i="1"/>
  <c r="R238" i="1"/>
  <c r="Q238" i="1"/>
  <c r="P238" i="1"/>
  <c r="O238" i="1"/>
  <c r="V237" i="1"/>
  <c r="U237" i="1"/>
  <c r="R237" i="1"/>
  <c r="Q237" i="1"/>
  <c r="P237" i="1"/>
  <c r="O237" i="1"/>
  <c r="W236" i="1"/>
  <c r="V236" i="1"/>
  <c r="U236" i="1"/>
  <c r="R236" i="1"/>
  <c r="Q236" i="1"/>
  <c r="P236" i="1"/>
  <c r="O236" i="1"/>
  <c r="V235" i="1"/>
  <c r="U235" i="1"/>
  <c r="W235" i="1" s="1"/>
  <c r="R235" i="1"/>
  <c r="Q235" i="1"/>
  <c r="P235" i="1"/>
  <c r="O235" i="1"/>
  <c r="V234" i="1"/>
  <c r="U234" i="1"/>
  <c r="R234" i="1"/>
  <c r="Q234" i="1"/>
  <c r="P234" i="1"/>
  <c r="O234" i="1"/>
  <c r="V233" i="1"/>
  <c r="U233" i="1"/>
  <c r="W233" i="1" s="1"/>
  <c r="R233" i="1"/>
  <c r="Q233" i="1"/>
  <c r="P233" i="1"/>
  <c r="O233" i="1"/>
  <c r="V232" i="1"/>
  <c r="U232" i="1"/>
  <c r="W232" i="1" s="1"/>
  <c r="R232" i="1"/>
  <c r="Q232" i="1"/>
  <c r="P232" i="1"/>
  <c r="O232" i="1"/>
  <c r="W231" i="1"/>
  <c r="V231" i="1"/>
  <c r="U231" i="1"/>
  <c r="R231" i="1"/>
  <c r="Q231" i="1"/>
  <c r="P231" i="1"/>
  <c r="O231" i="1"/>
  <c r="V230" i="1"/>
  <c r="U230" i="1"/>
  <c r="R230" i="1"/>
  <c r="Q230" i="1"/>
  <c r="P230" i="1"/>
  <c r="O230" i="1"/>
  <c r="V229" i="1"/>
  <c r="U229" i="1"/>
  <c r="R229" i="1"/>
  <c r="Q229" i="1"/>
  <c r="P229" i="1"/>
  <c r="O229" i="1"/>
  <c r="V228" i="1"/>
  <c r="U228" i="1"/>
  <c r="W228" i="1" s="1"/>
  <c r="R228" i="1"/>
  <c r="Q228" i="1"/>
  <c r="P228" i="1"/>
  <c r="O228" i="1"/>
  <c r="V227" i="1"/>
  <c r="U227" i="1"/>
  <c r="R227" i="1"/>
  <c r="Q227" i="1"/>
  <c r="P227" i="1"/>
  <c r="O227" i="1"/>
  <c r="V226" i="1"/>
  <c r="U226" i="1"/>
  <c r="R226" i="1"/>
  <c r="Q226" i="1"/>
  <c r="P226" i="1"/>
  <c r="O226" i="1"/>
  <c r="V225" i="1"/>
  <c r="U225" i="1"/>
  <c r="W225" i="1" s="1"/>
  <c r="R225" i="1"/>
  <c r="Q225" i="1"/>
  <c r="P225" i="1"/>
  <c r="O225" i="1"/>
  <c r="V224" i="1"/>
  <c r="U224" i="1"/>
  <c r="W224" i="1" s="1"/>
  <c r="R224" i="1"/>
  <c r="Q224" i="1"/>
  <c r="P224" i="1"/>
  <c r="O224" i="1"/>
  <c r="W223" i="1"/>
  <c r="V223" i="1"/>
  <c r="U223" i="1"/>
  <c r="R223" i="1"/>
  <c r="Q223" i="1"/>
  <c r="P223" i="1"/>
  <c r="O223" i="1"/>
  <c r="V222" i="1"/>
  <c r="U222" i="1"/>
  <c r="W222" i="1" s="1"/>
  <c r="R222" i="1"/>
  <c r="Q222" i="1"/>
  <c r="P222" i="1"/>
  <c r="O222" i="1"/>
  <c r="V221" i="1"/>
  <c r="U221" i="1"/>
  <c r="W221" i="1" s="1"/>
  <c r="R221" i="1"/>
  <c r="Q221" i="1"/>
  <c r="P221" i="1"/>
  <c r="O221" i="1"/>
  <c r="W220" i="1"/>
  <c r="V220" i="1"/>
  <c r="U220" i="1"/>
  <c r="R220" i="1"/>
  <c r="Q220" i="1"/>
  <c r="P220" i="1"/>
  <c r="O220" i="1"/>
  <c r="V219" i="1"/>
  <c r="U219" i="1"/>
  <c r="W219" i="1" s="1"/>
  <c r="R219" i="1"/>
  <c r="Q219" i="1"/>
  <c r="P219" i="1"/>
  <c r="O219" i="1"/>
  <c r="V218" i="1"/>
  <c r="U218" i="1"/>
  <c r="R218" i="1"/>
  <c r="Q218" i="1"/>
  <c r="P218" i="1"/>
  <c r="O218" i="1"/>
  <c r="V217" i="1"/>
  <c r="U217" i="1"/>
  <c r="W217" i="1" s="1"/>
  <c r="R217" i="1"/>
  <c r="Q217" i="1"/>
  <c r="P217" i="1"/>
  <c r="O217" i="1"/>
  <c r="V216" i="1"/>
  <c r="U216" i="1"/>
  <c r="W216" i="1" s="1"/>
  <c r="R216" i="1"/>
  <c r="Q216" i="1"/>
  <c r="P216" i="1"/>
  <c r="O216" i="1"/>
  <c r="W215" i="1"/>
  <c r="V215" i="1"/>
  <c r="U215" i="1"/>
  <c r="R215" i="1"/>
  <c r="Q215" i="1"/>
  <c r="P215" i="1"/>
  <c r="O215" i="1"/>
  <c r="V214" i="1"/>
  <c r="U214" i="1"/>
  <c r="R214" i="1"/>
  <c r="Q214" i="1"/>
  <c r="P214" i="1"/>
  <c r="O214" i="1"/>
  <c r="V213" i="1"/>
  <c r="U213" i="1"/>
  <c r="R213" i="1"/>
  <c r="Q213" i="1"/>
  <c r="P213" i="1"/>
  <c r="O213" i="1"/>
  <c r="V212" i="1"/>
  <c r="U212" i="1"/>
  <c r="W212" i="1" s="1"/>
  <c r="R212" i="1"/>
  <c r="Q212" i="1"/>
  <c r="P212" i="1"/>
  <c r="O212" i="1"/>
  <c r="V211" i="1"/>
  <c r="U211" i="1"/>
  <c r="R211" i="1"/>
  <c r="Q211" i="1"/>
  <c r="P211" i="1"/>
  <c r="O211" i="1"/>
  <c r="V210" i="1"/>
  <c r="U210" i="1"/>
  <c r="R210" i="1"/>
  <c r="Q210" i="1"/>
  <c r="P210" i="1"/>
  <c r="O210" i="1"/>
  <c r="V209" i="1"/>
  <c r="U209" i="1"/>
  <c r="W209" i="1" s="1"/>
  <c r="R209" i="1"/>
  <c r="Q209" i="1"/>
  <c r="P209" i="1"/>
  <c r="O209" i="1"/>
  <c r="V208" i="1"/>
  <c r="U208" i="1"/>
  <c r="W208" i="1" s="1"/>
  <c r="R208" i="1"/>
  <c r="Q208" i="1"/>
  <c r="P208" i="1"/>
  <c r="O208" i="1"/>
  <c r="V207" i="1"/>
  <c r="W207" i="1" s="1"/>
  <c r="U207" i="1"/>
  <c r="R207" i="1"/>
  <c r="Q207" i="1"/>
  <c r="P207" i="1"/>
  <c r="O207" i="1"/>
  <c r="V206" i="1"/>
  <c r="U206" i="1"/>
  <c r="W206" i="1" s="1"/>
  <c r="R206" i="1"/>
  <c r="Q206" i="1"/>
  <c r="P206" i="1"/>
  <c r="O206" i="1"/>
  <c r="V205" i="1"/>
  <c r="U205" i="1"/>
  <c r="W205" i="1" s="1"/>
  <c r="R205" i="1"/>
  <c r="Q205" i="1"/>
  <c r="P205" i="1"/>
  <c r="O205" i="1"/>
  <c r="W204" i="1"/>
  <c r="V204" i="1"/>
  <c r="U204" i="1"/>
  <c r="R204" i="1"/>
  <c r="Q204" i="1"/>
  <c r="P204" i="1"/>
  <c r="O204" i="1"/>
  <c r="V203" i="1"/>
  <c r="U203" i="1"/>
  <c r="W203" i="1" s="1"/>
  <c r="R203" i="1"/>
  <c r="Q203" i="1"/>
  <c r="P203" i="1"/>
  <c r="O203" i="1"/>
  <c r="V202" i="1"/>
  <c r="U202" i="1"/>
  <c r="W202" i="1" s="1"/>
  <c r="R202" i="1"/>
  <c r="Q202" i="1"/>
  <c r="P202" i="1"/>
  <c r="O202" i="1"/>
  <c r="V201" i="1"/>
  <c r="U201" i="1"/>
  <c r="W201" i="1" s="1"/>
  <c r="R201" i="1"/>
  <c r="Q201" i="1"/>
  <c r="P201" i="1"/>
  <c r="O201" i="1"/>
  <c r="V200" i="1"/>
  <c r="U200" i="1"/>
  <c r="W200" i="1" s="1"/>
  <c r="R200" i="1"/>
  <c r="Q200" i="1"/>
  <c r="P200" i="1"/>
  <c r="O200" i="1"/>
  <c r="W199" i="1"/>
  <c r="V199" i="1"/>
  <c r="U199" i="1"/>
  <c r="R199" i="1"/>
  <c r="Q199" i="1"/>
  <c r="P199" i="1"/>
  <c r="O199" i="1"/>
  <c r="V198" i="1"/>
  <c r="U198" i="1"/>
  <c r="R198" i="1"/>
  <c r="Q198" i="1"/>
  <c r="P198" i="1"/>
  <c r="O198" i="1"/>
  <c r="V197" i="1"/>
  <c r="U197" i="1"/>
  <c r="R197" i="1"/>
  <c r="Q197" i="1"/>
  <c r="P197" i="1"/>
  <c r="O197" i="1"/>
  <c r="V196" i="1"/>
  <c r="U196" i="1"/>
  <c r="W196" i="1" s="1"/>
  <c r="R196" i="1"/>
  <c r="Q196" i="1"/>
  <c r="P196" i="1"/>
  <c r="O196" i="1"/>
  <c r="V195" i="1"/>
  <c r="U195" i="1"/>
  <c r="R195" i="1"/>
  <c r="Q195" i="1"/>
  <c r="P195" i="1"/>
  <c r="O195" i="1"/>
  <c r="V194" i="1"/>
  <c r="U194" i="1"/>
  <c r="R194" i="1"/>
  <c r="Q194" i="1"/>
  <c r="P194" i="1"/>
  <c r="O194" i="1"/>
  <c r="V193" i="1"/>
  <c r="U193" i="1"/>
  <c r="W193" i="1" s="1"/>
  <c r="R193" i="1"/>
  <c r="Q193" i="1"/>
  <c r="P193" i="1"/>
  <c r="O193" i="1"/>
  <c r="V192" i="1"/>
  <c r="U192" i="1"/>
  <c r="W192" i="1" s="1"/>
  <c r="R192" i="1"/>
  <c r="Q192" i="1"/>
  <c r="P192" i="1"/>
  <c r="O192" i="1"/>
  <c r="V191" i="1"/>
  <c r="W191" i="1" s="1"/>
  <c r="U191" i="1"/>
  <c r="R191" i="1"/>
  <c r="Q191" i="1"/>
  <c r="P191" i="1"/>
  <c r="O191" i="1"/>
  <c r="V190" i="1"/>
  <c r="U190" i="1"/>
  <c r="W190" i="1" s="1"/>
  <c r="R190" i="1"/>
  <c r="Q190" i="1"/>
  <c r="P190" i="1"/>
  <c r="O190" i="1"/>
  <c r="V189" i="1"/>
  <c r="U189" i="1"/>
  <c r="W189" i="1" s="1"/>
  <c r="R189" i="1"/>
  <c r="Q189" i="1"/>
  <c r="P189" i="1"/>
  <c r="O189" i="1"/>
  <c r="W188" i="1"/>
  <c r="V188" i="1"/>
  <c r="U188" i="1"/>
  <c r="R188" i="1"/>
  <c r="Q188" i="1"/>
  <c r="P188" i="1"/>
  <c r="O188" i="1"/>
  <c r="V187" i="1"/>
  <c r="U187" i="1"/>
  <c r="W187" i="1" s="1"/>
  <c r="R187" i="1"/>
  <c r="Q187" i="1"/>
  <c r="P187" i="1"/>
  <c r="O187" i="1"/>
  <c r="V186" i="1"/>
  <c r="U186" i="1"/>
  <c r="W186" i="1" s="1"/>
  <c r="R186" i="1"/>
  <c r="Q186" i="1"/>
  <c r="P186" i="1"/>
  <c r="O186" i="1"/>
  <c r="V185" i="1"/>
  <c r="U185" i="1"/>
  <c r="W185" i="1" s="1"/>
  <c r="R185" i="1"/>
  <c r="Q185" i="1"/>
  <c r="P185" i="1"/>
  <c r="O185" i="1"/>
  <c r="V184" i="1"/>
  <c r="U184" i="1"/>
  <c r="W184" i="1" s="1"/>
  <c r="R184" i="1"/>
  <c r="Q184" i="1"/>
  <c r="P184" i="1"/>
  <c r="O184" i="1"/>
  <c r="W183" i="1"/>
  <c r="V183" i="1"/>
  <c r="U183" i="1"/>
  <c r="R183" i="1"/>
  <c r="Q183" i="1"/>
  <c r="P183" i="1"/>
  <c r="O183" i="1"/>
  <c r="V182" i="1"/>
  <c r="U182" i="1"/>
  <c r="R182" i="1"/>
  <c r="Q182" i="1"/>
  <c r="P182" i="1"/>
  <c r="O182" i="1"/>
  <c r="V181" i="1"/>
  <c r="U181" i="1"/>
  <c r="R181" i="1"/>
  <c r="Q181" i="1"/>
  <c r="P181" i="1"/>
  <c r="O181" i="1"/>
  <c r="V180" i="1"/>
  <c r="U180" i="1"/>
  <c r="W180" i="1" s="1"/>
  <c r="R180" i="1"/>
  <c r="Q180" i="1"/>
  <c r="P180" i="1"/>
  <c r="O180" i="1"/>
  <c r="V179" i="1"/>
  <c r="U179" i="1"/>
  <c r="R179" i="1"/>
  <c r="Q179" i="1"/>
  <c r="P179" i="1"/>
  <c r="O179" i="1"/>
  <c r="V178" i="1"/>
  <c r="U178" i="1"/>
  <c r="R178" i="1"/>
  <c r="Q178" i="1"/>
  <c r="P178" i="1"/>
  <c r="O178" i="1"/>
  <c r="V177" i="1"/>
  <c r="U177" i="1"/>
  <c r="W177" i="1" s="1"/>
  <c r="R177" i="1"/>
  <c r="Q177" i="1"/>
  <c r="P177" i="1"/>
  <c r="O177" i="1"/>
  <c r="V176" i="1"/>
  <c r="U176" i="1"/>
  <c r="W176" i="1" s="1"/>
  <c r="R176" i="1"/>
  <c r="Q176" i="1"/>
  <c r="P176" i="1"/>
  <c r="O176" i="1"/>
  <c r="V175" i="1"/>
  <c r="W175" i="1" s="1"/>
  <c r="U175" i="1"/>
  <c r="R175" i="1"/>
  <c r="Q175" i="1"/>
  <c r="P175" i="1"/>
  <c r="O175" i="1"/>
  <c r="V174" i="1"/>
  <c r="U174" i="1"/>
  <c r="W174" i="1" s="1"/>
  <c r="R174" i="1"/>
  <c r="Q174" i="1"/>
  <c r="P174" i="1"/>
  <c r="O174" i="1"/>
  <c r="V173" i="1"/>
  <c r="U173" i="1"/>
  <c r="W173" i="1" s="1"/>
  <c r="R173" i="1"/>
  <c r="Q173" i="1"/>
  <c r="P173" i="1"/>
  <c r="O173" i="1"/>
  <c r="W172" i="1"/>
  <c r="V172" i="1"/>
  <c r="U172" i="1"/>
  <c r="R172" i="1"/>
  <c r="Q172" i="1"/>
  <c r="P172" i="1"/>
  <c r="O172" i="1"/>
  <c r="V171" i="1"/>
  <c r="U171" i="1"/>
  <c r="W171" i="1" s="1"/>
  <c r="R171" i="1"/>
  <c r="Q171" i="1"/>
  <c r="P171" i="1"/>
  <c r="O171" i="1"/>
  <c r="V170" i="1"/>
  <c r="U170" i="1"/>
  <c r="W170" i="1" s="1"/>
  <c r="R170" i="1"/>
  <c r="Q170" i="1"/>
  <c r="P170" i="1"/>
  <c r="O170" i="1"/>
  <c r="V169" i="1"/>
  <c r="U169" i="1"/>
  <c r="W169" i="1" s="1"/>
  <c r="R169" i="1"/>
  <c r="Q169" i="1"/>
  <c r="P169" i="1"/>
  <c r="O169" i="1"/>
  <c r="V168" i="1"/>
  <c r="U168" i="1"/>
  <c r="W168" i="1" s="1"/>
  <c r="R168" i="1"/>
  <c r="Q168" i="1"/>
  <c r="P168" i="1"/>
  <c r="O168" i="1"/>
  <c r="W167" i="1"/>
  <c r="V167" i="1"/>
  <c r="U167" i="1"/>
  <c r="R167" i="1"/>
  <c r="Q167" i="1"/>
  <c r="P167" i="1"/>
  <c r="O167" i="1"/>
  <c r="V166" i="1"/>
  <c r="U166" i="1"/>
  <c r="R166" i="1"/>
  <c r="Q166" i="1"/>
  <c r="P166" i="1"/>
  <c r="O166" i="1"/>
  <c r="V165" i="1"/>
  <c r="U165" i="1"/>
  <c r="R165" i="1"/>
  <c r="Q165" i="1"/>
  <c r="P165" i="1"/>
  <c r="O165" i="1"/>
  <c r="V164" i="1"/>
  <c r="U164" i="1"/>
  <c r="W164" i="1" s="1"/>
  <c r="R164" i="1"/>
  <c r="Q164" i="1"/>
  <c r="P164" i="1"/>
  <c r="O164" i="1"/>
  <c r="V163" i="1"/>
  <c r="U163" i="1"/>
  <c r="R163" i="1"/>
  <c r="Q163" i="1"/>
  <c r="P163" i="1"/>
  <c r="O163" i="1"/>
  <c r="V162" i="1"/>
  <c r="U162" i="1"/>
  <c r="R162" i="1"/>
  <c r="Q162" i="1"/>
  <c r="P162" i="1"/>
  <c r="O162" i="1"/>
  <c r="V161" i="1"/>
  <c r="U161" i="1"/>
  <c r="W161" i="1" s="1"/>
  <c r="R161" i="1"/>
  <c r="Q161" i="1"/>
  <c r="P161" i="1"/>
  <c r="O161" i="1"/>
  <c r="V160" i="1"/>
  <c r="U160" i="1"/>
  <c r="W160" i="1" s="1"/>
  <c r="R160" i="1"/>
  <c r="Q160" i="1"/>
  <c r="P160" i="1"/>
  <c r="O160" i="1"/>
  <c r="V159" i="1"/>
  <c r="W159" i="1" s="1"/>
  <c r="U159" i="1"/>
  <c r="R159" i="1"/>
  <c r="Q159" i="1"/>
  <c r="P159" i="1"/>
  <c r="O159" i="1"/>
  <c r="V158" i="1"/>
  <c r="U158" i="1"/>
  <c r="W158" i="1" s="1"/>
  <c r="R158" i="1"/>
  <c r="Q158" i="1"/>
  <c r="P158" i="1"/>
  <c r="O158" i="1"/>
  <c r="V157" i="1"/>
  <c r="U157" i="1"/>
  <c r="W157" i="1" s="1"/>
  <c r="R157" i="1"/>
  <c r="Q157" i="1"/>
  <c r="P157" i="1"/>
  <c r="O157" i="1"/>
  <c r="W156" i="1"/>
  <c r="V156" i="1"/>
  <c r="U156" i="1"/>
  <c r="R156" i="1"/>
  <c r="Q156" i="1"/>
  <c r="P156" i="1"/>
  <c r="O156" i="1"/>
  <c r="V155" i="1"/>
  <c r="U155" i="1"/>
  <c r="W155" i="1" s="1"/>
  <c r="R155" i="1"/>
  <c r="Q155" i="1"/>
  <c r="P155" i="1"/>
  <c r="O155" i="1"/>
  <c r="V154" i="1"/>
  <c r="U154" i="1"/>
  <c r="W154" i="1" s="1"/>
  <c r="R154" i="1"/>
  <c r="Q154" i="1"/>
  <c r="P154" i="1"/>
  <c r="O154" i="1"/>
  <c r="V153" i="1"/>
  <c r="U153" i="1"/>
  <c r="W153" i="1" s="1"/>
  <c r="R153" i="1"/>
  <c r="Q153" i="1"/>
  <c r="P153" i="1"/>
  <c r="O153" i="1"/>
  <c r="V152" i="1"/>
  <c r="U152" i="1"/>
  <c r="W152" i="1" s="1"/>
  <c r="R152" i="1"/>
  <c r="Q152" i="1"/>
  <c r="P152" i="1"/>
  <c r="O152" i="1"/>
  <c r="W151" i="1"/>
  <c r="V151" i="1"/>
  <c r="U151" i="1"/>
  <c r="R151" i="1"/>
  <c r="Q151" i="1"/>
  <c r="P151" i="1"/>
  <c r="O151" i="1"/>
  <c r="V150" i="1"/>
  <c r="U150" i="1"/>
  <c r="R150" i="1"/>
  <c r="Q150" i="1"/>
  <c r="P150" i="1"/>
  <c r="O150" i="1"/>
  <c r="V149" i="1"/>
  <c r="U149" i="1"/>
  <c r="R149" i="1"/>
  <c r="Q149" i="1"/>
  <c r="P149" i="1"/>
  <c r="O149" i="1"/>
  <c r="V148" i="1"/>
  <c r="U148" i="1"/>
  <c r="W148" i="1" s="1"/>
  <c r="R148" i="1"/>
  <c r="Q148" i="1"/>
  <c r="P148" i="1"/>
  <c r="O148" i="1"/>
  <c r="V147" i="1"/>
  <c r="U147" i="1"/>
  <c r="R147" i="1"/>
  <c r="Q147" i="1"/>
  <c r="P147" i="1"/>
  <c r="O147" i="1"/>
  <c r="V146" i="1"/>
  <c r="U146" i="1"/>
  <c r="R146" i="1"/>
  <c r="Q146" i="1"/>
  <c r="P146" i="1"/>
  <c r="O146" i="1"/>
  <c r="V145" i="1"/>
  <c r="U145" i="1"/>
  <c r="W145" i="1" s="1"/>
  <c r="R145" i="1"/>
  <c r="Q145" i="1"/>
  <c r="P145" i="1"/>
  <c r="O145" i="1"/>
  <c r="V144" i="1"/>
  <c r="U144" i="1"/>
  <c r="W144" i="1" s="1"/>
  <c r="R144" i="1"/>
  <c r="Q144" i="1"/>
  <c r="P144" i="1"/>
  <c r="O144" i="1"/>
  <c r="V143" i="1"/>
  <c r="W143" i="1" s="1"/>
  <c r="U143" i="1"/>
  <c r="R143" i="1"/>
  <c r="Q143" i="1"/>
  <c r="P143" i="1"/>
  <c r="O143" i="1"/>
  <c r="V142" i="1"/>
  <c r="U142" i="1"/>
  <c r="W142" i="1" s="1"/>
  <c r="R142" i="1"/>
  <c r="Q142" i="1"/>
  <c r="P142" i="1"/>
  <c r="O142" i="1"/>
  <c r="V141" i="1"/>
  <c r="U141" i="1"/>
  <c r="W141" i="1" s="1"/>
  <c r="R141" i="1"/>
  <c r="Q141" i="1"/>
  <c r="P141" i="1"/>
  <c r="O141" i="1"/>
  <c r="W140" i="1"/>
  <c r="V140" i="1"/>
  <c r="U140" i="1"/>
  <c r="R140" i="1"/>
  <c r="Q140" i="1"/>
  <c r="P140" i="1"/>
  <c r="O140" i="1"/>
  <c r="V139" i="1"/>
  <c r="U139" i="1"/>
  <c r="W139" i="1" s="1"/>
  <c r="R139" i="1"/>
  <c r="Q139" i="1"/>
  <c r="P139" i="1"/>
  <c r="O139" i="1"/>
  <c r="V138" i="1"/>
  <c r="U138" i="1"/>
  <c r="W138" i="1" s="1"/>
  <c r="R138" i="1"/>
  <c r="Q138" i="1"/>
  <c r="P138" i="1"/>
  <c r="O138" i="1"/>
  <c r="V137" i="1"/>
  <c r="U137" i="1"/>
  <c r="W137" i="1" s="1"/>
  <c r="R137" i="1"/>
  <c r="Q137" i="1"/>
  <c r="P137" i="1"/>
  <c r="O137" i="1"/>
  <c r="V136" i="1"/>
  <c r="U136" i="1"/>
  <c r="W136" i="1" s="1"/>
  <c r="R136" i="1"/>
  <c r="Q136" i="1"/>
  <c r="P136" i="1"/>
  <c r="O136" i="1"/>
  <c r="W135" i="1"/>
  <c r="V135" i="1"/>
  <c r="U135" i="1"/>
  <c r="R135" i="1"/>
  <c r="Q135" i="1"/>
  <c r="P135" i="1"/>
  <c r="O135" i="1"/>
  <c r="V134" i="1"/>
  <c r="U134" i="1"/>
  <c r="R134" i="1"/>
  <c r="Q134" i="1"/>
  <c r="P134" i="1"/>
  <c r="O134" i="1"/>
  <c r="V133" i="1"/>
  <c r="U133" i="1"/>
  <c r="R133" i="1"/>
  <c r="Q133" i="1"/>
  <c r="P133" i="1"/>
  <c r="O133" i="1"/>
  <c r="V132" i="1"/>
  <c r="U132" i="1"/>
  <c r="W132" i="1" s="1"/>
  <c r="R132" i="1"/>
  <c r="Q132" i="1"/>
  <c r="P132" i="1"/>
  <c r="O132" i="1"/>
  <c r="V131" i="1"/>
  <c r="U131" i="1"/>
  <c r="R131" i="1"/>
  <c r="Q131" i="1"/>
  <c r="P131" i="1"/>
  <c r="O131" i="1"/>
  <c r="V130" i="1"/>
  <c r="U130" i="1"/>
  <c r="R130" i="1"/>
  <c r="Q130" i="1"/>
  <c r="P130" i="1"/>
  <c r="O130" i="1"/>
  <c r="V129" i="1"/>
  <c r="U129" i="1"/>
  <c r="W129" i="1" s="1"/>
  <c r="R129" i="1"/>
  <c r="Q129" i="1"/>
  <c r="P129" i="1"/>
  <c r="O129" i="1"/>
  <c r="V128" i="1"/>
  <c r="U128" i="1"/>
  <c r="W128" i="1" s="1"/>
  <c r="R128" i="1"/>
  <c r="Q128" i="1"/>
  <c r="P128" i="1"/>
  <c r="O128" i="1"/>
  <c r="V127" i="1"/>
  <c r="W127" i="1" s="1"/>
  <c r="U127" i="1"/>
  <c r="R127" i="1"/>
  <c r="Q127" i="1"/>
  <c r="P127" i="1"/>
  <c r="O127" i="1"/>
  <c r="V126" i="1"/>
  <c r="U126" i="1"/>
  <c r="W126" i="1" s="1"/>
  <c r="R126" i="1"/>
  <c r="Q126" i="1"/>
  <c r="P126" i="1"/>
  <c r="O126" i="1"/>
  <c r="V125" i="1"/>
  <c r="U125" i="1"/>
  <c r="W125" i="1" s="1"/>
  <c r="R125" i="1"/>
  <c r="Q125" i="1"/>
  <c r="P125" i="1"/>
  <c r="O125" i="1"/>
  <c r="W124" i="1"/>
  <c r="V124" i="1"/>
  <c r="U124" i="1"/>
  <c r="R124" i="1"/>
  <c r="Q124" i="1"/>
  <c r="P124" i="1"/>
  <c r="O124" i="1"/>
  <c r="V123" i="1"/>
  <c r="U123" i="1"/>
  <c r="W123" i="1" s="1"/>
  <c r="R123" i="1"/>
  <c r="Q123" i="1"/>
  <c r="P123" i="1"/>
  <c r="O123" i="1"/>
  <c r="V122" i="1"/>
  <c r="U122" i="1"/>
  <c r="W122" i="1" s="1"/>
  <c r="R122" i="1"/>
  <c r="Q122" i="1"/>
  <c r="P122" i="1"/>
  <c r="O122" i="1"/>
  <c r="V121" i="1"/>
  <c r="U121" i="1"/>
  <c r="W121" i="1" s="1"/>
  <c r="R121" i="1"/>
  <c r="Q121" i="1"/>
  <c r="P121" i="1"/>
  <c r="O121" i="1"/>
  <c r="V120" i="1"/>
  <c r="U120" i="1"/>
  <c r="W120" i="1" s="1"/>
  <c r="R120" i="1"/>
  <c r="Q120" i="1"/>
  <c r="P120" i="1"/>
  <c r="O120" i="1"/>
  <c r="W119" i="1"/>
  <c r="V119" i="1"/>
  <c r="U119" i="1"/>
  <c r="R119" i="1"/>
  <c r="Q119" i="1"/>
  <c r="P119" i="1"/>
  <c r="O119" i="1"/>
  <c r="V118" i="1"/>
  <c r="U118" i="1"/>
  <c r="R118" i="1"/>
  <c r="Q118" i="1"/>
  <c r="P118" i="1"/>
  <c r="O118" i="1"/>
  <c r="V117" i="1"/>
  <c r="U117" i="1"/>
  <c r="R117" i="1"/>
  <c r="Q117" i="1"/>
  <c r="P117" i="1"/>
  <c r="O117" i="1"/>
  <c r="V116" i="1"/>
  <c r="U116" i="1"/>
  <c r="W116" i="1" s="1"/>
  <c r="R116" i="1"/>
  <c r="Q116" i="1"/>
  <c r="P116" i="1"/>
  <c r="O116" i="1"/>
  <c r="V115" i="1"/>
  <c r="U115" i="1"/>
  <c r="R115" i="1"/>
  <c r="Q115" i="1"/>
  <c r="P115" i="1"/>
  <c r="O115" i="1"/>
  <c r="V114" i="1"/>
  <c r="U114" i="1"/>
  <c r="R114" i="1"/>
  <c r="Q114" i="1"/>
  <c r="P114" i="1"/>
  <c r="O114" i="1"/>
  <c r="V113" i="1"/>
  <c r="U113" i="1"/>
  <c r="W113" i="1" s="1"/>
  <c r="R113" i="1"/>
  <c r="Q113" i="1"/>
  <c r="P113" i="1"/>
  <c r="O113" i="1"/>
  <c r="V112" i="1"/>
  <c r="U112" i="1"/>
  <c r="W112" i="1" s="1"/>
  <c r="R112" i="1"/>
  <c r="Q112" i="1"/>
  <c r="P112" i="1"/>
  <c r="O112" i="1"/>
  <c r="V111" i="1"/>
  <c r="W111" i="1" s="1"/>
  <c r="U111" i="1"/>
  <c r="R111" i="1"/>
  <c r="Q111" i="1"/>
  <c r="P111" i="1"/>
  <c r="O111" i="1"/>
  <c r="V110" i="1"/>
  <c r="U110" i="1"/>
  <c r="W110" i="1" s="1"/>
  <c r="R110" i="1"/>
  <c r="Q110" i="1"/>
  <c r="P110" i="1"/>
  <c r="O110" i="1"/>
  <c r="V109" i="1"/>
  <c r="U109" i="1"/>
  <c r="W109" i="1" s="1"/>
  <c r="R109" i="1"/>
  <c r="Q109" i="1"/>
  <c r="P109" i="1"/>
  <c r="O109" i="1"/>
  <c r="W108" i="1"/>
  <c r="V108" i="1"/>
  <c r="U108" i="1"/>
  <c r="R108" i="1"/>
  <c r="Q108" i="1"/>
  <c r="P108" i="1"/>
  <c r="O108" i="1"/>
  <c r="V107" i="1"/>
  <c r="U107" i="1"/>
  <c r="W107" i="1" s="1"/>
  <c r="R107" i="1"/>
  <c r="Q107" i="1"/>
  <c r="P107" i="1"/>
  <c r="O107" i="1"/>
  <c r="V106" i="1"/>
  <c r="U106" i="1"/>
  <c r="W106" i="1" s="1"/>
  <c r="R106" i="1"/>
  <c r="Q106" i="1"/>
  <c r="P106" i="1"/>
  <c r="O106" i="1"/>
  <c r="V105" i="1"/>
  <c r="U105" i="1"/>
  <c r="W105" i="1" s="1"/>
  <c r="R105" i="1"/>
  <c r="Q105" i="1"/>
  <c r="P105" i="1"/>
  <c r="O105" i="1"/>
  <c r="V104" i="1"/>
  <c r="U104" i="1"/>
  <c r="W104" i="1" s="1"/>
  <c r="R104" i="1"/>
  <c r="Q104" i="1"/>
  <c r="P104" i="1"/>
  <c r="O104" i="1"/>
  <c r="W103" i="1"/>
  <c r="V103" i="1"/>
  <c r="U103" i="1"/>
  <c r="R103" i="1"/>
  <c r="Q103" i="1"/>
  <c r="P103" i="1"/>
  <c r="O103" i="1"/>
  <c r="V102" i="1"/>
  <c r="U102" i="1"/>
  <c r="R102" i="1"/>
  <c r="Q102" i="1"/>
  <c r="P102" i="1"/>
  <c r="O102" i="1"/>
  <c r="V101" i="1"/>
  <c r="U101" i="1"/>
  <c r="R101" i="1"/>
  <c r="Q101" i="1"/>
  <c r="P101" i="1"/>
  <c r="O101" i="1"/>
  <c r="V100" i="1"/>
  <c r="U100" i="1"/>
  <c r="W100" i="1" s="1"/>
  <c r="R100" i="1"/>
  <c r="Q100" i="1"/>
  <c r="P100" i="1"/>
  <c r="O100" i="1"/>
  <c r="V99" i="1"/>
  <c r="U99" i="1"/>
  <c r="R99" i="1"/>
  <c r="Q99" i="1"/>
  <c r="P99" i="1"/>
  <c r="O99" i="1"/>
  <c r="V98" i="1"/>
  <c r="U98" i="1"/>
  <c r="R98" i="1"/>
  <c r="Q98" i="1"/>
  <c r="P98" i="1"/>
  <c r="O98" i="1"/>
  <c r="V97" i="1"/>
  <c r="U97" i="1"/>
  <c r="W97" i="1" s="1"/>
  <c r="R97" i="1"/>
  <c r="Q97" i="1"/>
  <c r="P97" i="1"/>
  <c r="O97" i="1"/>
  <c r="V96" i="1"/>
  <c r="U96" i="1"/>
  <c r="W96" i="1" s="1"/>
  <c r="R96" i="1"/>
  <c r="Q96" i="1"/>
  <c r="P96" i="1"/>
  <c r="O96" i="1"/>
  <c r="V95" i="1"/>
  <c r="W95" i="1" s="1"/>
  <c r="U95" i="1"/>
  <c r="R95" i="1"/>
  <c r="Q95" i="1"/>
  <c r="P95" i="1"/>
  <c r="O95" i="1"/>
  <c r="V94" i="1"/>
  <c r="U94" i="1"/>
  <c r="W94" i="1" s="1"/>
  <c r="R94" i="1"/>
  <c r="Q94" i="1"/>
  <c r="P94" i="1"/>
  <c r="O94" i="1"/>
  <c r="V93" i="1"/>
  <c r="U93" i="1"/>
  <c r="W93" i="1" s="1"/>
  <c r="R93" i="1"/>
  <c r="Q93" i="1"/>
  <c r="P93" i="1"/>
  <c r="O93" i="1"/>
  <c r="W92" i="1"/>
  <c r="V92" i="1"/>
  <c r="U92" i="1"/>
  <c r="R92" i="1"/>
  <c r="Q92" i="1"/>
  <c r="P92" i="1"/>
  <c r="O92" i="1"/>
  <c r="V91" i="1"/>
  <c r="U91" i="1"/>
  <c r="W91" i="1" s="1"/>
  <c r="R91" i="1"/>
  <c r="Q91" i="1"/>
  <c r="P91" i="1"/>
  <c r="O91" i="1"/>
  <c r="V90" i="1"/>
  <c r="U90" i="1"/>
  <c r="W90" i="1" s="1"/>
  <c r="R90" i="1"/>
  <c r="Q90" i="1"/>
  <c r="P90" i="1"/>
  <c r="O90" i="1"/>
  <c r="V89" i="1"/>
  <c r="U89" i="1"/>
  <c r="W89" i="1" s="1"/>
  <c r="R89" i="1"/>
  <c r="Q89" i="1"/>
  <c r="P89" i="1"/>
  <c r="O89" i="1"/>
  <c r="V88" i="1"/>
  <c r="U88" i="1"/>
  <c r="W88" i="1" s="1"/>
  <c r="R88" i="1"/>
  <c r="Q88" i="1"/>
  <c r="P88" i="1"/>
  <c r="O88" i="1"/>
  <c r="W87" i="1"/>
  <c r="V87" i="1"/>
  <c r="U87" i="1"/>
  <c r="R87" i="1"/>
  <c r="Q87" i="1"/>
  <c r="P87" i="1"/>
  <c r="O87" i="1"/>
  <c r="V86" i="1"/>
  <c r="U86" i="1"/>
  <c r="R86" i="1"/>
  <c r="Q86" i="1"/>
  <c r="P86" i="1"/>
  <c r="O86" i="1"/>
  <c r="V85" i="1"/>
  <c r="U85" i="1"/>
  <c r="R85" i="1"/>
  <c r="Q85" i="1"/>
  <c r="P85" i="1"/>
  <c r="O85" i="1"/>
  <c r="V84" i="1"/>
  <c r="U84" i="1"/>
  <c r="W84" i="1" s="1"/>
  <c r="R84" i="1"/>
  <c r="Q84" i="1"/>
  <c r="P84" i="1"/>
  <c r="O84" i="1"/>
  <c r="V83" i="1"/>
  <c r="U83" i="1"/>
  <c r="R83" i="1"/>
  <c r="Q83" i="1"/>
  <c r="P83" i="1"/>
  <c r="O83" i="1"/>
  <c r="V82" i="1"/>
  <c r="U82" i="1"/>
  <c r="R82" i="1"/>
  <c r="Q82" i="1"/>
  <c r="P82" i="1"/>
  <c r="O82" i="1"/>
  <c r="V81" i="1"/>
  <c r="U81" i="1"/>
  <c r="W81" i="1" s="1"/>
  <c r="R81" i="1"/>
  <c r="Q81" i="1"/>
  <c r="P81" i="1"/>
  <c r="O81" i="1"/>
  <c r="V80" i="1"/>
  <c r="U80" i="1"/>
  <c r="W80" i="1" s="1"/>
  <c r="R80" i="1"/>
  <c r="Q80" i="1"/>
  <c r="P80" i="1"/>
  <c r="O80" i="1"/>
  <c r="V79" i="1"/>
  <c r="W79" i="1" s="1"/>
  <c r="U79" i="1"/>
  <c r="R79" i="1"/>
  <c r="Q79" i="1"/>
  <c r="P79" i="1"/>
  <c r="O79" i="1"/>
  <c r="V78" i="1"/>
  <c r="U78" i="1"/>
  <c r="W78" i="1" s="1"/>
  <c r="R78" i="1"/>
  <c r="Q78" i="1"/>
  <c r="P78" i="1"/>
  <c r="O78" i="1"/>
  <c r="V77" i="1"/>
  <c r="U77" i="1"/>
  <c r="W77" i="1" s="1"/>
  <c r="R77" i="1"/>
  <c r="Q77" i="1"/>
  <c r="P77" i="1"/>
  <c r="O77" i="1"/>
  <c r="W76" i="1"/>
  <c r="V76" i="1"/>
  <c r="U76" i="1"/>
  <c r="R76" i="1"/>
  <c r="Q76" i="1"/>
  <c r="P76" i="1"/>
  <c r="O76" i="1"/>
  <c r="V75" i="1"/>
  <c r="U75" i="1"/>
  <c r="W75" i="1" s="1"/>
  <c r="R75" i="1"/>
  <c r="Q75" i="1"/>
  <c r="P75" i="1"/>
  <c r="O75" i="1"/>
  <c r="V74" i="1"/>
  <c r="U74" i="1"/>
  <c r="W74" i="1" s="1"/>
  <c r="R74" i="1"/>
  <c r="Q74" i="1"/>
  <c r="P74" i="1"/>
  <c r="O74" i="1"/>
  <c r="V73" i="1"/>
  <c r="U73" i="1"/>
  <c r="W73" i="1" s="1"/>
  <c r="R73" i="1"/>
  <c r="Q73" i="1"/>
  <c r="P73" i="1"/>
  <c r="O73" i="1"/>
  <c r="V72" i="1"/>
  <c r="U72" i="1"/>
  <c r="W72" i="1" s="1"/>
  <c r="R72" i="1"/>
  <c r="Q72" i="1"/>
  <c r="P72" i="1"/>
  <c r="O72" i="1"/>
  <c r="W71" i="1"/>
  <c r="V71" i="1"/>
  <c r="U71" i="1"/>
  <c r="R71" i="1"/>
  <c r="Q71" i="1"/>
  <c r="P71" i="1"/>
  <c r="O71" i="1"/>
  <c r="V70" i="1"/>
  <c r="U70" i="1"/>
  <c r="R70" i="1"/>
  <c r="Q70" i="1"/>
  <c r="P70" i="1"/>
  <c r="O70" i="1"/>
  <c r="V69" i="1"/>
  <c r="U69" i="1"/>
  <c r="R69" i="1"/>
  <c r="Q69" i="1"/>
  <c r="P69" i="1"/>
  <c r="O69" i="1"/>
  <c r="V68" i="1"/>
  <c r="U68" i="1"/>
  <c r="W68" i="1" s="1"/>
  <c r="R68" i="1"/>
  <c r="Q68" i="1"/>
  <c r="P68" i="1"/>
  <c r="O68" i="1"/>
  <c r="V67" i="1"/>
  <c r="U67" i="1"/>
  <c r="R67" i="1"/>
  <c r="Q67" i="1"/>
  <c r="P67" i="1"/>
  <c r="O67" i="1"/>
  <c r="V66" i="1"/>
  <c r="U66" i="1"/>
  <c r="R66" i="1"/>
  <c r="Q66" i="1"/>
  <c r="P66" i="1"/>
  <c r="O66" i="1"/>
  <c r="V65" i="1"/>
  <c r="U65" i="1"/>
  <c r="W65" i="1" s="1"/>
  <c r="R65" i="1"/>
  <c r="Q65" i="1"/>
  <c r="P65" i="1"/>
  <c r="O65" i="1"/>
  <c r="V64" i="1"/>
  <c r="U64" i="1"/>
  <c r="W64" i="1" s="1"/>
  <c r="R64" i="1"/>
  <c r="Q64" i="1"/>
  <c r="P64" i="1"/>
  <c r="O64" i="1"/>
  <c r="V63" i="1"/>
  <c r="W63" i="1" s="1"/>
  <c r="U63" i="1"/>
  <c r="R63" i="1"/>
  <c r="Q63" i="1"/>
  <c r="P63" i="1"/>
  <c r="O63" i="1"/>
  <c r="V62" i="1"/>
  <c r="U62" i="1"/>
  <c r="W62" i="1" s="1"/>
  <c r="R62" i="1"/>
  <c r="Q62" i="1"/>
  <c r="P62" i="1"/>
  <c r="O62" i="1"/>
  <c r="V61" i="1"/>
  <c r="U61" i="1"/>
  <c r="W61" i="1" s="1"/>
  <c r="R61" i="1"/>
  <c r="Q61" i="1"/>
  <c r="P61" i="1"/>
  <c r="O61" i="1"/>
  <c r="W60" i="1"/>
  <c r="V60" i="1"/>
  <c r="U60" i="1"/>
  <c r="R60" i="1"/>
  <c r="Q60" i="1"/>
  <c r="P60" i="1"/>
  <c r="O60" i="1"/>
  <c r="V59" i="1"/>
  <c r="U59" i="1"/>
  <c r="W59" i="1" s="1"/>
  <c r="R59" i="1"/>
  <c r="Q59" i="1"/>
  <c r="P59" i="1"/>
  <c r="O59" i="1"/>
  <c r="V58" i="1"/>
  <c r="U58" i="1"/>
  <c r="W58" i="1" s="1"/>
  <c r="R58" i="1"/>
  <c r="Q58" i="1"/>
  <c r="P58" i="1"/>
  <c r="O58" i="1"/>
  <c r="V57" i="1"/>
  <c r="U57" i="1"/>
  <c r="W57" i="1" s="1"/>
  <c r="R57" i="1"/>
  <c r="Q57" i="1"/>
  <c r="P57" i="1"/>
  <c r="O57" i="1"/>
  <c r="V56" i="1"/>
  <c r="U56" i="1"/>
  <c r="W56" i="1" s="1"/>
  <c r="R56" i="1"/>
  <c r="Q56" i="1"/>
  <c r="P56" i="1"/>
  <c r="O56" i="1"/>
  <c r="W55" i="1"/>
  <c r="V55" i="1"/>
  <c r="U55" i="1"/>
  <c r="R55" i="1"/>
  <c r="Q55" i="1"/>
  <c r="P55" i="1"/>
  <c r="O55" i="1"/>
  <c r="V54" i="1"/>
  <c r="U54" i="1"/>
  <c r="R54" i="1"/>
  <c r="Q54" i="1"/>
  <c r="P54" i="1"/>
  <c r="O54" i="1"/>
  <c r="V53" i="1"/>
  <c r="U53" i="1"/>
  <c r="R53" i="1"/>
  <c r="Q53" i="1"/>
  <c r="P53" i="1"/>
  <c r="O53" i="1"/>
  <c r="V52" i="1"/>
  <c r="U52" i="1"/>
  <c r="W52" i="1" s="1"/>
  <c r="R52" i="1"/>
  <c r="Q52" i="1"/>
  <c r="P52" i="1"/>
  <c r="O52" i="1"/>
  <c r="V51" i="1"/>
  <c r="U51" i="1"/>
  <c r="R51" i="1"/>
  <c r="Q51" i="1"/>
  <c r="P51" i="1"/>
  <c r="O51" i="1"/>
  <c r="V50" i="1"/>
  <c r="U50" i="1"/>
  <c r="R50" i="1"/>
  <c r="Q50" i="1"/>
  <c r="P50" i="1"/>
  <c r="O50" i="1"/>
  <c r="V49" i="1"/>
  <c r="U49" i="1"/>
  <c r="W49" i="1" s="1"/>
  <c r="R49" i="1"/>
  <c r="Q49" i="1"/>
  <c r="P49" i="1"/>
  <c r="O49" i="1"/>
  <c r="V48" i="1"/>
  <c r="U48" i="1"/>
  <c r="W48" i="1" s="1"/>
  <c r="R48" i="1"/>
  <c r="Q48" i="1"/>
  <c r="P48" i="1"/>
  <c r="O48" i="1"/>
  <c r="V47" i="1"/>
  <c r="W47" i="1" s="1"/>
  <c r="U47" i="1"/>
  <c r="R47" i="1"/>
  <c r="Q47" i="1"/>
  <c r="P47" i="1"/>
  <c r="O47" i="1"/>
  <c r="V46" i="1"/>
  <c r="U46" i="1"/>
  <c r="W46" i="1" s="1"/>
  <c r="R46" i="1"/>
  <c r="Q46" i="1"/>
  <c r="P46" i="1"/>
  <c r="O46" i="1"/>
  <c r="V45" i="1"/>
  <c r="U45" i="1"/>
  <c r="W45" i="1" s="1"/>
  <c r="R45" i="1"/>
  <c r="Q45" i="1"/>
  <c r="P45" i="1"/>
  <c r="O45" i="1"/>
  <c r="W44" i="1"/>
  <c r="V44" i="1"/>
  <c r="U44" i="1"/>
  <c r="R44" i="1"/>
  <c r="Q44" i="1"/>
  <c r="P44" i="1"/>
  <c r="O44" i="1"/>
  <c r="V43" i="1"/>
  <c r="U43" i="1"/>
  <c r="W43" i="1" s="1"/>
  <c r="R43" i="1"/>
  <c r="Q43" i="1"/>
  <c r="P43" i="1"/>
  <c r="O43" i="1"/>
  <c r="V42" i="1"/>
  <c r="U42" i="1"/>
  <c r="W42" i="1" s="1"/>
  <c r="R42" i="1"/>
  <c r="Q42" i="1"/>
  <c r="P42" i="1"/>
  <c r="O42" i="1"/>
  <c r="V41" i="1"/>
  <c r="U41" i="1"/>
  <c r="W41" i="1" s="1"/>
  <c r="R41" i="1"/>
  <c r="Q41" i="1"/>
  <c r="P41" i="1"/>
  <c r="O41" i="1"/>
  <c r="V40" i="1"/>
  <c r="U40" i="1"/>
  <c r="W40" i="1" s="1"/>
  <c r="R40" i="1"/>
  <c r="Q40" i="1"/>
  <c r="P40" i="1"/>
  <c r="O40" i="1"/>
  <c r="W39" i="1"/>
  <c r="V39" i="1"/>
  <c r="U39" i="1"/>
  <c r="R39" i="1"/>
  <c r="Q39" i="1"/>
  <c r="P39" i="1"/>
  <c r="O39" i="1"/>
  <c r="V38" i="1"/>
  <c r="U38" i="1"/>
  <c r="R38" i="1"/>
  <c r="Q38" i="1"/>
  <c r="P38" i="1"/>
  <c r="O38" i="1"/>
  <c r="V37" i="1"/>
  <c r="U37" i="1"/>
  <c r="R37" i="1"/>
  <c r="Q37" i="1"/>
  <c r="P37" i="1"/>
  <c r="O37" i="1"/>
  <c r="V36" i="1"/>
  <c r="U36" i="1"/>
  <c r="W36" i="1" s="1"/>
  <c r="R36" i="1"/>
  <c r="Q36" i="1"/>
  <c r="P36" i="1"/>
  <c r="O36" i="1"/>
  <c r="V35" i="1"/>
  <c r="U35" i="1"/>
  <c r="R35" i="1"/>
  <c r="Q35" i="1"/>
  <c r="P35" i="1"/>
  <c r="O35" i="1"/>
  <c r="V34" i="1"/>
  <c r="U34" i="1"/>
  <c r="R34" i="1"/>
  <c r="Q34" i="1"/>
  <c r="P34" i="1"/>
  <c r="O34" i="1"/>
  <c r="V33" i="1"/>
  <c r="U33" i="1"/>
  <c r="W33" i="1" s="1"/>
  <c r="R33" i="1"/>
  <c r="Q33" i="1"/>
  <c r="P33" i="1"/>
  <c r="O33" i="1"/>
  <c r="V32" i="1"/>
  <c r="U32" i="1"/>
  <c r="W32" i="1" s="1"/>
  <c r="R32" i="1"/>
  <c r="Q32" i="1"/>
  <c r="P32" i="1"/>
  <c r="O32" i="1"/>
  <c r="V31" i="1"/>
  <c r="W31" i="1" s="1"/>
  <c r="U31" i="1"/>
  <c r="R31" i="1"/>
  <c r="Q31" i="1"/>
  <c r="P31" i="1"/>
  <c r="O31" i="1"/>
  <c r="V30" i="1"/>
  <c r="U30" i="1"/>
  <c r="W30" i="1" s="1"/>
  <c r="R30" i="1"/>
  <c r="Q30" i="1"/>
  <c r="P30" i="1"/>
  <c r="O30" i="1"/>
  <c r="V29" i="1"/>
  <c r="U29" i="1"/>
  <c r="W29" i="1" s="1"/>
  <c r="R29" i="1"/>
  <c r="Q29" i="1"/>
  <c r="P29" i="1"/>
  <c r="O29" i="1"/>
  <c r="W28" i="1"/>
  <c r="V28" i="1"/>
  <c r="U28" i="1"/>
  <c r="R28" i="1"/>
  <c r="Q28" i="1"/>
  <c r="P28" i="1"/>
  <c r="O28" i="1"/>
  <c r="V27" i="1"/>
  <c r="U27" i="1"/>
  <c r="W27" i="1" s="1"/>
  <c r="R27" i="1"/>
  <c r="Q27" i="1"/>
  <c r="P27" i="1"/>
  <c r="O27" i="1"/>
  <c r="V26" i="1"/>
  <c r="U26" i="1"/>
  <c r="W26" i="1" s="1"/>
  <c r="R26" i="1"/>
  <c r="Q26" i="1"/>
  <c r="P26" i="1"/>
  <c r="O26" i="1"/>
  <c r="V25" i="1"/>
  <c r="U25" i="1"/>
  <c r="W25" i="1" s="1"/>
  <c r="R25" i="1"/>
  <c r="Q25" i="1"/>
  <c r="P25" i="1"/>
  <c r="O25" i="1"/>
  <c r="V24" i="1"/>
  <c r="U24" i="1"/>
  <c r="W24" i="1" s="1"/>
  <c r="R24" i="1"/>
  <c r="Q24" i="1"/>
  <c r="P24" i="1"/>
  <c r="O24" i="1"/>
  <c r="W23" i="1"/>
  <c r="V23" i="1"/>
  <c r="U23" i="1"/>
  <c r="R23" i="1"/>
  <c r="Q23" i="1"/>
  <c r="P23" i="1"/>
  <c r="O23" i="1"/>
  <c r="V22" i="1"/>
  <c r="U22" i="1"/>
  <c r="R22" i="1"/>
  <c r="Q22" i="1"/>
  <c r="P22" i="1"/>
  <c r="O22" i="1"/>
  <c r="V21" i="1"/>
  <c r="U21" i="1"/>
  <c r="R21" i="1"/>
  <c r="Q21" i="1"/>
  <c r="P21" i="1"/>
  <c r="O21" i="1"/>
  <c r="V20" i="1"/>
  <c r="U20" i="1"/>
  <c r="W20" i="1" s="1"/>
  <c r="R20" i="1"/>
  <c r="Q20" i="1"/>
  <c r="P20" i="1"/>
  <c r="O20" i="1"/>
  <c r="V19" i="1"/>
  <c r="U19" i="1"/>
  <c r="R19" i="1"/>
  <c r="Q19" i="1"/>
  <c r="P19" i="1"/>
  <c r="O19" i="1"/>
  <c r="V18" i="1"/>
  <c r="U18" i="1"/>
  <c r="R18" i="1"/>
  <c r="Q18" i="1"/>
  <c r="P18" i="1"/>
  <c r="O18" i="1"/>
  <c r="V17" i="1"/>
  <c r="U17" i="1"/>
  <c r="W17" i="1" s="1"/>
  <c r="R17" i="1"/>
  <c r="Q17" i="1"/>
  <c r="P17" i="1"/>
  <c r="O17" i="1"/>
  <c r="V16" i="1"/>
  <c r="U16" i="1"/>
  <c r="W16" i="1" s="1"/>
  <c r="R16" i="1"/>
  <c r="Q16" i="1"/>
  <c r="P16" i="1"/>
  <c r="O16" i="1"/>
  <c r="V15" i="1"/>
  <c r="W15" i="1" s="1"/>
  <c r="U15" i="1"/>
  <c r="R15" i="1"/>
  <c r="Q15" i="1"/>
  <c r="P15" i="1"/>
  <c r="O15" i="1"/>
  <c r="V14" i="1"/>
  <c r="U14" i="1"/>
  <c r="W14" i="1" s="1"/>
  <c r="R14" i="1"/>
  <c r="Q14" i="1"/>
  <c r="P14" i="1"/>
  <c r="O14" i="1"/>
  <c r="V13" i="1"/>
  <c r="U13" i="1"/>
  <c r="W13" i="1" s="1"/>
  <c r="R13" i="1"/>
  <c r="Q13" i="1"/>
  <c r="P13" i="1"/>
  <c r="O13" i="1"/>
  <c r="W12" i="1"/>
  <c r="V12" i="1"/>
  <c r="U12" i="1"/>
  <c r="R12" i="1"/>
  <c r="Q12" i="1"/>
  <c r="P12" i="1"/>
  <c r="O12" i="1"/>
  <c r="V11" i="1"/>
  <c r="U11" i="1"/>
  <c r="W11" i="1" s="1"/>
  <c r="R11" i="1"/>
  <c r="Q11" i="1"/>
  <c r="P11" i="1"/>
  <c r="O11" i="1"/>
  <c r="V10" i="1"/>
  <c r="U10" i="1"/>
  <c r="W10" i="1" s="1"/>
  <c r="R10" i="1"/>
  <c r="Q10" i="1"/>
  <c r="P10" i="1"/>
  <c r="O10" i="1"/>
  <c r="V9" i="1"/>
  <c r="U9" i="1"/>
  <c r="W9" i="1" s="1"/>
  <c r="R9" i="1"/>
  <c r="Q9" i="1"/>
  <c r="P9" i="1"/>
  <c r="O9" i="1"/>
  <c r="V8" i="1"/>
  <c r="U8" i="1"/>
  <c r="W8" i="1" s="1"/>
  <c r="R8" i="1"/>
  <c r="Q8" i="1"/>
  <c r="P8" i="1"/>
  <c r="O8" i="1"/>
  <c r="W7" i="1"/>
  <c r="V7" i="1"/>
  <c r="U7" i="1"/>
  <c r="R7" i="1"/>
  <c r="Q7" i="1"/>
  <c r="P7" i="1"/>
  <c r="O7" i="1"/>
  <c r="V6" i="1"/>
  <c r="U6" i="1"/>
  <c r="R6" i="1"/>
  <c r="Q6" i="1"/>
  <c r="P6" i="1"/>
  <c r="O6" i="1"/>
  <c r="V5" i="1"/>
  <c r="U5" i="1"/>
  <c r="R5" i="1"/>
  <c r="Q5" i="1"/>
  <c r="P5" i="1"/>
  <c r="O5" i="1"/>
  <c r="V4" i="1"/>
  <c r="U4" i="1"/>
  <c r="W4" i="1" s="1"/>
  <c r="R4" i="1"/>
  <c r="Q4" i="1"/>
  <c r="P4" i="1"/>
  <c r="O4" i="1"/>
  <c r="V3" i="1"/>
  <c r="U3" i="1"/>
  <c r="R3" i="1"/>
  <c r="Q3" i="1"/>
  <c r="P3" i="1"/>
  <c r="O3" i="1"/>
  <c r="V2" i="1"/>
  <c r="U2" i="1"/>
  <c r="R2" i="1"/>
  <c r="Q2" i="1"/>
  <c r="P2" i="1"/>
  <c r="O2" i="1"/>
  <c r="D14" i="8"/>
  <c r="C14" i="8"/>
  <c r="B14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E7" i="8" l="1"/>
  <c r="W6" i="1"/>
  <c r="W22" i="1"/>
  <c r="W38" i="1"/>
  <c r="W54" i="1"/>
  <c r="W70" i="1"/>
  <c r="W86" i="1"/>
  <c r="W102" i="1"/>
  <c r="W118" i="1"/>
  <c r="W134" i="1"/>
  <c r="W150" i="1"/>
  <c r="W166" i="1"/>
  <c r="W182" i="1"/>
  <c r="W198" i="1"/>
  <c r="W214" i="1"/>
  <c r="W230" i="1"/>
  <c r="W278" i="1"/>
  <c r="W297" i="1"/>
  <c r="W329" i="1"/>
  <c r="W361" i="1"/>
  <c r="W374" i="1"/>
  <c r="W449" i="1"/>
  <c r="W489" i="1"/>
  <c r="W502" i="1"/>
  <c r="W577" i="1"/>
  <c r="W603" i="1"/>
  <c r="W670" i="1"/>
  <c r="W768" i="1"/>
  <c r="W837" i="1"/>
  <c r="W5" i="1"/>
  <c r="W21" i="1"/>
  <c r="W37" i="1"/>
  <c r="W53" i="1"/>
  <c r="W69" i="1"/>
  <c r="W85" i="1"/>
  <c r="W101" i="1"/>
  <c r="W117" i="1"/>
  <c r="W133" i="1"/>
  <c r="W149" i="1"/>
  <c r="W165" i="1"/>
  <c r="W181" i="1"/>
  <c r="W197" i="1"/>
  <c r="W213" i="1"/>
  <c r="W229" i="1"/>
  <c r="W234" i="1"/>
  <c r="W249" i="1"/>
  <c r="W258" i="1"/>
  <c r="W305" i="1"/>
  <c r="W337" i="1"/>
  <c r="W417" i="1"/>
  <c r="W457" i="1"/>
  <c r="W470" i="1"/>
  <c r="W545" i="1"/>
  <c r="W585" i="1"/>
  <c r="W665" i="1"/>
  <c r="W763" i="1"/>
  <c r="W896" i="1"/>
  <c r="W965" i="1"/>
  <c r="W218" i="1"/>
  <c r="W238" i="1"/>
  <c r="W262" i="1"/>
  <c r="W377" i="1"/>
  <c r="W390" i="1"/>
  <c r="W465" i="1"/>
  <c r="W505" i="1"/>
  <c r="W518" i="1"/>
  <c r="W643" i="1"/>
  <c r="W827" i="1"/>
  <c r="W960" i="1"/>
  <c r="W1029" i="1"/>
  <c r="W3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2" i="1"/>
  <c r="W294" i="1"/>
  <c r="W326" i="1"/>
  <c r="W358" i="1"/>
  <c r="W473" i="1"/>
  <c r="W486" i="1"/>
  <c r="W955" i="1"/>
  <c r="W1088" i="1"/>
  <c r="E3" i="8"/>
  <c r="E11" i="8"/>
  <c r="W2" i="1"/>
  <c r="W18" i="1"/>
  <c r="W34" i="1"/>
  <c r="W50" i="1"/>
  <c r="W66" i="1"/>
  <c r="W82" i="1"/>
  <c r="W98" i="1"/>
  <c r="W114" i="1"/>
  <c r="W130" i="1"/>
  <c r="W146" i="1"/>
  <c r="W162" i="1"/>
  <c r="W178" i="1"/>
  <c r="W194" i="1"/>
  <c r="W210" i="1"/>
  <c r="W226" i="1"/>
  <c r="W241" i="1"/>
  <c r="W265" i="1"/>
  <c r="W274" i="1"/>
  <c r="W401" i="1"/>
  <c r="W441" i="1"/>
  <c r="W454" i="1"/>
  <c r="W529" i="1"/>
  <c r="W569" i="1"/>
  <c r="W582" i="1"/>
  <c r="W641" i="1"/>
  <c r="W704" i="1"/>
  <c r="W773" i="1"/>
  <c r="W1083" i="1"/>
  <c r="W237" i="1"/>
  <c r="W253" i="1"/>
  <c r="W269" i="1"/>
  <c r="W285" i="1"/>
  <c r="W301" i="1"/>
  <c r="W317" i="1"/>
  <c r="W333" i="1"/>
  <c r="W349" i="1"/>
  <c r="W365" i="1"/>
  <c r="W381" i="1"/>
  <c r="W397" i="1"/>
  <c r="W413" i="1"/>
  <c r="W429" i="1"/>
  <c r="W445" i="1"/>
  <c r="W461" i="1"/>
  <c r="W477" i="1"/>
  <c r="W493" i="1"/>
  <c r="W509" i="1"/>
  <c r="W525" i="1"/>
  <c r="W541" i="1"/>
  <c r="W557" i="1"/>
  <c r="W573" i="1"/>
  <c r="W614" i="1"/>
  <c r="W633" i="1"/>
  <c r="W652" i="1"/>
  <c r="W716" i="1"/>
  <c r="W780" i="1"/>
  <c r="W844" i="1"/>
  <c r="W908" i="1"/>
  <c r="W972" i="1"/>
  <c r="W1036" i="1"/>
  <c r="W1100" i="1"/>
  <c r="W1148" i="1"/>
  <c r="W1157" i="1"/>
  <c r="W1280" i="1"/>
  <c r="W290" i="1"/>
  <c r="W306" i="1"/>
  <c r="W322" i="1"/>
  <c r="W338" i="1"/>
  <c r="W354" i="1"/>
  <c r="W370" i="1"/>
  <c r="W386" i="1"/>
  <c r="W402" i="1"/>
  <c r="W418" i="1"/>
  <c r="W434" i="1"/>
  <c r="W450" i="1"/>
  <c r="W466" i="1"/>
  <c r="W482" i="1"/>
  <c r="W498" i="1"/>
  <c r="W514" i="1"/>
  <c r="W530" i="1"/>
  <c r="W546" i="1"/>
  <c r="W562" i="1"/>
  <c r="W578" i="1"/>
  <c r="W589" i="1"/>
  <c r="W609" i="1"/>
  <c r="W651" i="1"/>
  <c r="W676" i="1"/>
  <c r="W705" i="1"/>
  <c r="W710" i="1"/>
  <c r="W740" i="1"/>
  <c r="W769" i="1"/>
  <c r="W774" i="1"/>
  <c r="W804" i="1"/>
  <c r="W833" i="1"/>
  <c r="W838" i="1"/>
  <c r="W868" i="1"/>
  <c r="W897" i="1"/>
  <c r="W902" i="1"/>
  <c r="W932" i="1"/>
  <c r="W951" i="1"/>
  <c r="W961" i="1"/>
  <c r="W966" i="1"/>
  <c r="W996" i="1"/>
  <c r="W1015" i="1"/>
  <c r="W1025" i="1"/>
  <c r="W1030" i="1"/>
  <c r="W1060" i="1"/>
  <c r="W1079" i="1"/>
  <c r="W1089" i="1"/>
  <c r="W1094" i="1"/>
  <c r="W1127" i="1"/>
  <c r="W1137" i="1"/>
  <c r="W1142" i="1"/>
  <c r="W1152" i="1"/>
  <c r="W1170" i="1"/>
  <c r="W1182" i="1"/>
  <c r="W1225" i="1"/>
  <c r="W1246" i="1"/>
  <c r="W1275" i="1"/>
  <c r="W1360" i="1"/>
  <c r="W1393" i="1"/>
  <c r="W1465" i="1"/>
  <c r="W1598" i="1"/>
  <c r="W729" i="1"/>
  <c r="W734" i="1"/>
  <c r="W793" i="1"/>
  <c r="W798" i="1"/>
  <c r="W857" i="1"/>
  <c r="W862" i="1"/>
  <c r="W921" i="1"/>
  <c r="W926" i="1"/>
  <c r="W975" i="1"/>
  <c r="W985" i="1"/>
  <c r="W990" i="1"/>
  <c r="W1039" i="1"/>
  <c r="W1049" i="1"/>
  <c r="W1054" i="1"/>
  <c r="W1103" i="1"/>
  <c r="W1113" i="1"/>
  <c r="W1118" i="1"/>
  <c r="W1122" i="1"/>
  <c r="W1199" i="1"/>
  <c r="W1351" i="1"/>
  <c r="W1388" i="1"/>
  <c r="W1417" i="1"/>
  <c r="W1529" i="1"/>
  <c r="W1662" i="1"/>
  <c r="W1726" i="1"/>
  <c r="W245" i="1"/>
  <c r="W261" i="1"/>
  <c r="W277" i="1"/>
  <c r="W293" i="1"/>
  <c r="W309" i="1"/>
  <c r="W325" i="1"/>
  <c r="W341" i="1"/>
  <c r="W357" i="1"/>
  <c r="W373" i="1"/>
  <c r="W389" i="1"/>
  <c r="W405" i="1"/>
  <c r="W421" i="1"/>
  <c r="W437" i="1"/>
  <c r="W453" i="1"/>
  <c r="W469" i="1"/>
  <c r="W485" i="1"/>
  <c r="W501" i="1"/>
  <c r="W517" i="1"/>
  <c r="W533" i="1"/>
  <c r="W549" i="1"/>
  <c r="W565" i="1"/>
  <c r="W581" i="1"/>
  <c r="W612" i="1"/>
  <c r="W635" i="1"/>
  <c r="W654" i="1"/>
  <c r="W684" i="1"/>
  <c r="W713" i="1"/>
  <c r="W718" i="1"/>
  <c r="W748" i="1"/>
  <c r="W777" i="1"/>
  <c r="W782" i="1"/>
  <c r="W812" i="1"/>
  <c r="W841" i="1"/>
  <c r="W846" i="1"/>
  <c r="W876" i="1"/>
  <c r="W905" i="1"/>
  <c r="W910" i="1"/>
  <c r="W940" i="1"/>
  <c r="W959" i="1"/>
  <c r="W969" i="1"/>
  <c r="W974" i="1"/>
  <c r="W1004" i="1"/>
  <c r="W1023" i="1"/>
  <c r="W1033" i="1"/>
  <c r="W1038" i="1"/>
  <c r="W1068" i="1"/>
  <c r="W1087" i="1"/>
  <c r="W1097" i="1"/>
  <c r="W1102" i="1"/>
  <c r="W1121" i="1"/>
  <c r="W1135" i="1"/>
  <c r="W1145" i="1"/>
  <c r="W1150" i="1"/>
  <c r="W1159" i="1"/>
  <c r="W1206" i="1"/>
  <c r="W1303" i="1"/>
  <c r="W1341" i="1"/>
  <c r="W1657" i="1"/>
  <c r="W254" i="1"/>
  <c r="W270" i="1"/>
  <c r="W286" i="1"/>
  <c r="W302" i="1"/>
  <c r="W318" i="1"/>
  <c r="W334" i="1"/>
  <c r="W350" i="1"/>
  <c r="W366" i="1"/>
  <c r="W382" i="1"/>
  <c r="W398" i="1"/>
  <c r="W414" i="1"/>
  <c r="W430" i="1"/>
  <c r="W446" i="1"/>
  <c r="W462" i="1"/>
  <c r="W478" i="1"/>
  <c r="W494" i="1"/>
  <c r="W510" i="1"/>
  <c r="W526" i="1"/>
  <c r="W542" i="1"/>
  <c r="W558" i="1"/>
  <c r="W574" i="1"/>
  <c r="W601" i="1"/>
  <c r="W606" i="1"/>
  <c r="W625" i="1"/>
  <c r="W644" i="1"/>
  <c r="W668" i="1"/>
  <c r="W697" i="1"/>
  <c r="W702" i="1"/>
  <c r="W732" i="1"/>
  <c r="W761" i="1"/>
  <c r="W766" i="1"/>
  <c r="W796" i="1"/>
  <c r="W825" i="1"/>
  <c r="W830" i="1"/>
  <c r="W860" i="1"/>
  <c r="W889" i="1"/>
  <c r="W894" i="1"/>
  <c r="W924" i="1"/>
  <c r="W943" i="1"/>
  <c r="W953" i="1"/>
  <c r="W958" i="1"/>
  <c r="W988" i="1"/>
  <c r="W1007" i="1"/>
  <c r="W1017" i="1"/>
  <c r="W1022" i="1"/>
  <c r="W1052" i="1"/>
  <c r="W1071" i="1"/>
  <c r="W1081" i="1"/>
  <c r="W1086" i="1"/>
  <c r="W1116" i="1"/>
  <c r="W1120" i="1"/>
  <c r="W1201" i="1"/>
  <c r="W1260" i="1"/>
  <c r="W1289" i="1"/>
  <c r="W1509" i="1"/>
  <c r="W1184" i="1"/>
  <c r="W1208" i="1"/>
  <c r="W1293" i="1"/>
  <c r="W1312" i="1"/>
  <c r="W1336" i="1"/>
  <c r="W1421" i="1"/>
  <c r="W1578" i="1"/>
  <c r="W1642" i="1"/>
  <c r="W1758" i="1"/>
  <c r="W1790" i="1"/>
  <c r="W1126" i="1"/>
  <c r="W1155" i="1"/>
  <c r="W1160" i="1"/>
  <c r="W1164" i="1"/>
  <c r="W1178" i="1"/>
  <c r="W1183" i="1"/>
  <c r="W1202" i="1"/>
  <c r="W1207" i="1"/>
  <c r="W1226" i="1"/>
  <c r="W1235" i="1"/>
  <c r="W1240" i="1"/>
  <c r="W1264" i="1"/>
  <c r="W1268" i="1"/>
  <c r="W1283" i="1"/>
  <c r="W1288" i="1"/>
  <c r="W1292" i="1"/>
  <c r="W1306" i="1"/>
  <c r="W1311" i="1"/>
  <c r="W1330" i="1"/>
  <c r="W1335" i="1"/>
  <c r="W1354" i="1"/>
  <c r="W1363" i="1"/>
  <c r="W1396" i="1"/>
  <c r="W1411" i="1"/>
  <c r="W1420" i="1"/>
  <c r="W1434" i="1"/>
  <c r="W1439" i="1"/>
  <c r="W1468" i="1"/>
  <c r="W1483" i="1"/>
  <c r="W1488" i="1"/>
  <c r="W1498" i="1"/>
  <c r="W1503" i="1"/>
  <c r="W1532" i="1"/>
  <c r="W1538" i="1"/>
  <c r="W1547" i="1"/>
  <c r="W1552" i="1"/>
  <c r="W1567" i="1"/>
  <c r="W1596" i="1"/>
  <c r="W1602" i="1"/>
  <c r="W1611" i="1"/>
  <c r="W1616" i="1"/>
  <c r="W1631" i="1"/>
  <c r="W1660" i="1"/>
  <c r="W1666" i="1"/>
  <c r="W1675" i="1"/>
  <c r="W1680" i="1"/>
  <c r="W1695" i="1"/>
  <c r="W1704" i="1"/>
  <c r="W1720" i="1"/>
  <c r="W1739" i="1"/>
  <c r="W1748" i="1"/>
  <c r="W1757" i="1"/>
  <c r="W1771" i="1"/>
  <c r="W1780" i="1"/>
  <c r="W1789" i="1"/>
  <c r="W1803" i="1"/>
  <c r="W1807" i="1"/>
  <c r="W1842" i="1"/>
  <c r="W1935" i="1"/>
  <c r="W1253" i="1"/>
  <c r="W1296" i="1"/>
  <c r="W1344" i="1"/>
  <c r="W1381" i="1"/>
  <c r="W1586" i="1"/>
  <c r="W1650" i="1"/>
  <c r="W1129" i="1"/>
  <c r="W1134" i="1"/>
  <c r="W1167" i="1"/>
  <c r="W1186" i="1"/>
  <c r="W1195" i="1"/>
  <c r="W1210" i="1"/>
  <c r="W1215" i="1"/>
  <c r="W1229" i="1"/>
  <c r="W1248" i="1"/>
  <c r="W1272" i="1"/>
  <c r="W1276" i="1"/>
  <c r="W1295" i="1"/>
  <c r="W1314" i="1"/>
  <c r="W1323" i="1"/>
  <c r="W1338" i="1"/>
  <c r="W1343" i="1"/>
  <c r="W1357" i="1"/>
  <c r="W1404" i="1"/>
  <c r="W1423" i="1"/>
  <c r="W1432" i="1"/>
  <c r="W1442" i="1"/>
  <c r="W1447" i="1"/>
  <c r="W1491" i="1"/>
  <c r="W1496" i="1"/>
  <c r="W1506" i="1"/>
  <c r="W1511" i="1"/>
  <c r="W1546" i="1"/>
  <c r="W1555" i="1"/>
  <c r="W1560" i="1"/>
  <c r="W1575" i="1"/>
  <c r="W1610" i="1"/>
  <c r="W1619" i="1"/>
  <c r="W1624" i="1"/>
  <c r="W1639" i="1"/>
  <c r="W1674" i="1"/>
  <c r="W1683" i="1"/>
  <c r="W1688" i="1"/>
  <c r="W1707" i="1"/>
  <c r="W1712" i="1"/>
  <c r="W1728" i="1"/>
  <c r="W1742" i="1"/>
  <c r="W1760" i="1"/>
  <c r="W1769" i="1"/>
  <c r="W1774" i="1"/>
  <c r="W1792" i="1"/>
  <c r="W1801" i="1"/>
  <c r="W1819" i="1"/>
  <c r="W1958" i="1"/>
  <c r="W2150" i="1"/>
  <c r="W2175" i="1"/>
  <c r="W1171" i="1"/>
  <c r="W1204" i="1"/>
  <c r="W1219" i="1"/>
  <c r="W1228" i="1"/>
  <c r="W1242" i="1"/>
  <c r="W1247" i="1"/>
  <c r="W1266" i="1"/>
  <c r="W1271" i="1"/>
  <c r="W1290" i="1"/>
  <c r="W1299" i="1"/>
  <c r="W1332" i="1"/>
  <c r="W1347" i="1"/>
  <c r="W1356" i="1"/>
  <c r="W1370" i="1"/>
  <c r="W1375" i="1"/>
  <c r="W1384" i="1"/>
  <c r="W1394" i="1"/>
  <c r="W1399" i="1"/>
  <c r="W1418" i="1"/>
  <c r="W1427" i="1"/>
  <c r="W1451" i="1"/>
  <c r="W1456" i="1"/>
  <c r="W1466" i="1"/>
  <c r="W1471" i="1"/>
  <c r="W1515" i="1"/>
  <c r="W1520" i="1"/>
  <c r="W1535" i="1"/>
  <c r="W1579" i="1"/>
  <c r="W1584" i="1"/>
  <c r="W1599" i="1"/>
  <c r="W1643" i="1"/>
  <c r="W1648" i="1"/>
  <c r="W1663" i="1"/>
  <c r="W1697" i="1"/>
  <c r="W1732" i="1"/>
  <c r="W1741" i="1"/>
  <c r="W1755" i="1"/>
  <c r="W1764" i="1"/>
  <c r="W1773" i="1"/>
  <c r="W1787" i="1"/>
  <c r="W1796" i="1"/>
  <c r="W1805" i="1"/>
  <c r="W1809" i="1"/>
  <c r="W1874" i="1"/>
  <c r="W1941" i="1"/>
  <c r="W1983" i="1"/>
  <c r="W2054" i="1"/>
  <c r="W1431" i="1"/>
  <c r="W1460" i="1"/>
  <c r="W1475" i="1"/>
  <c r="W1480" i="1"/>
  <c r="W1490" i="1"/>
  <c r="W1495" i="1"/>
  <c r="W1524" i="1"/>
  <c r="W1539" i="1"/>
  <c r="W1544" i="1"/>
  <c r="W1559" i="1"/>
  <c r="W1588" i="1"/>
  <c r="W1603" i="1"/>
  <c r="W1608" i="1"/>
  <c r="W1623" i="1"/>
  <c r="W1652" i="1"/>
  <c r="W1667" i="1"/>
  <c r="W1672" i="1"/>
  <c r="W1687" i="1"/>
  <c r="W1701" i="1"/>
  <c r="W1716" i="1"/>
  <c r="W1736" i="1"/>
  <c r="W1745" i="1"/>
  <c r="W1768" i="1"/>
  <c r="W1777" i="1"/>
  <c r="W1800" i="1"/>
  <c r="W1813" i="1"/>
  <c r="W1827" i="1"/>
  <c r="W1831" i="1"/>
  <c r="W1865" i="1"/>
  <c r="W2079" i="1"/>
  <c r="W2182" i="1"/>
  <c r="W2207" i="1"/>
  <c r="W1854" i="1"/>
  <c r="W1886" i="1"/>
  <c r="W1914" i="1"/>
  <c r="W1978" i="1"/>
  <c r="W2010" i="1"/>
  <c r="W2042" i="1"/>
  <c r="W2074" i="1"/>
  <c r="W2101" i="1"/>
  <c r="W2106" i="1"/>
  <c r="W2133" i="1"/>
  <c r="W2138" i="1"/>
  <c r="W2165" i="1"/>
  <c r="W2170" i="1"/>
  <c r="W2197" i="1"/>
  <c r="W2202" i="1"/>
  <c r="W2229" i="1"/>
  <c r="W2256" i="1"/>
  <c r="W2260" i="1"/>
  <c r="W2265" i="1"/>
  <c r="W2274" i="1"/>
  <c r="W2278" i="1"/>
  <c r="W2317" i="1"/>
  <c r="W2372" i="1"/>
  <c r="W2381" i="1"/>
  <c r="W2436" i="1"/>
  <c r="W2500" i="1"/>
  <c r="W1812" i="1"/>
  <c r="W1821" i="1"/>
  <c r="W1835" i="1"/>
  <c r="W1844" i="1"/>
  <c r="W1853" i="1"/>
  <c r="W1867" i="1"/>
  <c r="W1876" i="1"/>
  <c r="W1885" i="1"/>
  <c r="W1913" i="1"/>
  <c r="W1917" i="1"/>
  <c r="W1963" i="1"/>
  <c r="W1968" i="1"/>
  <c r="W1972" i="1"/>
  <c r="W1977" i="1"/>
  <c r="W1995" i="1"/>
  <c r="W2000" i="1"/>
  <c r="W2004" i="1"/>
  <c r="W2009" i="1"/>
  <c r="W2027" i="1"/>
  <c r="W2032" i="1"/>
  <c r="W2036" i="1"/>
  <c r="W2041" i="1"/>
  <c r="W2059" i="1"/>
  <c r="W2064" i="1"/>
  <c r="W2068" i="1"/>
  <c r="W2073" i="1"/>
  <c r="W2091" i="1"/>
  <c r="W2096" i="1"/>
  <c r="W2100" i="1"/>
  <c r="W2105" i="1"/>
  <c r="W2123" i="1"/>
  <c r="W2128" i="1"/>
  <c r="W2132" i="1"/>
  <c r="W2137" i="1"/>
  <c r="W2155" i="1"/>
  <c r="W2160" i="1"/>
  <c r="W2164" i="1"/>
  <c r="W2169" i="1"/>
  <c r="W2187" i="1"/>
  <c r="W2192" i="1"/>
  <c r="W2196" i="1"/>
  <c r="W2201" i="1"/>
  <c r="W2219" i="1"/>
  <c r="W2224" i="1"/>
  <c r="W2228" i="1"/>
  <c r="W2233" i="1"/>
  <c r="W2242" i="1"/>
  <c r="W2251" i="1"/>
  <c r="W2558" i="1"/>
  <c r="W1797" i="1"/>
  <c r="W1811" i="1"/>
  <c r="W1829" i="1"/>
  <c r="W1843" i="1"/>
  <c r="W1861" i="1"/>
  <c r="W1875" i="1"/>
  <c r="W1893" i="1"/>
  <c r="W1898" i="1"/>
  <c r="W1912" i="1"/>
  <c r="W1921" i="1"/>
  <c r="W1925" i="1"/>
  <c r="W1930" i="1"/>
  <c r="W1953" i="1"/>
  <c r="W1957" i="1"/>
  <c r="W1971" i="1"/>
  <c r="W1976" i="1"/>
  <c r="W1980" i="1"/>
  <c r="W1985" i="1"/>
  <c r="W1989" i="1"/>
  <c r="W2003" i="1"/>
  <c r="W2008" i="1"/>
  <c r="W2012" i="1"/>
  <c r="W2017" i="1"/>
  <c r="W2021" i="1"/>
  <c r="W2035" i="1"/>
  <c r="W2040" i="1"/>
  <c r="W2044" i="1"/>
  <c r="W2049" i="1"/>
  <c r="W2053" i="1"/>
  <c r="W2067" i="1"/>
  <c r="W2072" i="1"/>
  <c r="W2076" i="1"/>
  <c r="W2081" i="1"/>
  <c r="W2085" i="1"/>
  <c r="W2099" i="1"/>
  <c r="W2104" i="1"/>
  <c r="W2108" i="1"/>
  <c r="W2113" i="1"/>
  <c r="W2131" i="1"/>
  <c r="W2136" i="1"/>
  <c r="W2140" i="1"/>
  <c r="W2145" i="1"/>
  <c r="W2163" i="1"/>
  <c r="W2168" i="1"/>
  <c r="W2172" i="1"/>
  <c r="W2177" i="1"/>
  <c r="W2195" i="1"/>
  <c r="W2200" i="1"/>
  <c r="W2204" i="1"/>
  <c r="W2209" i="1"/>
  <c r="W2227" i="1"/>
  <c r="W2232" i="1"/>
  <c r="W2236" i="1"/>
  <c r="W2241" i="1"/>
  <c r="W2250" i="1"/>
  <c r="W2302" i="1"/>
  <c r="W2349" i="1"/>
  <c r="W2366" i="1"/>
  <c r="W2413" i="1"/>
  <c r="W2430" i="1"/>
  <c r="W2477" i="1"/>
  <c r="W2494" i="1"/>
  <c r="W1906" i="1"/>
  <c r="W1938" i="1"/>
  <c r="W2293" i="1"/>
  <c r="W1832" i="1"/>
  <c r="W1841" i="1"/>
  <c r="W1846" i="1"/>
  <c r="W1864" i="1"/>
  <c r="W1873" i="1"/>
  <c r="W1878" i="1"/>
  <c r="W1896" i="1"/>
  <c r="W1905" i="1"/>
  <c r="W1928" i="1"/>
  <c r="W1937" i="1"/>
  <c r="W1942" i="1"/>
  <c r="W1970" i="1"/>
  <c r="W2002" i="1"/>
  <c r="W2034" i="1"/>
  <c r="W2066" i="1"/>
  <c r="W2093" i="1"/>
  <c r="W2098" i="1"/>
  <c r="W2125" i="1"/>
  <c r="W2130" i="1"/>
  <c r="W2157" i="1"/>
  <c r="W2162" i="1"/>
  <c r="W2189" i="1"/>
  <c r="W2194" i="1"/>
  <c r="W2221" i="1"/>
  <c r="W2253" i="1"/>
  <c r="W2257" i="1"/>
  <c r="W2266" i="1"/>
  <c r="W2275" i="1"/>
  <c r="W2326" i="1"/>
  <c r="W2390" i="1"/>
  <c r="W2454" i="1"/>
  <c r="W2526" i="1"/>
  <c r="W2718" i="1"/>
  <c r="W2324" i="1"/>
  <c r="W2338" i="1"/>
  <c r="W2356" i="1"/>
  <c r="W2365" i="1"/>
  <c r="W2370" i="1"/>
  <c r="W2388" i="1"/>
  <c r="W2402" i="1"/>
  <c r="W2434" i="1"/>
  <c r="W2466" i="1"/>
  <c r="W2498" i="1"/>
  <c r="W2530" i="1"/>
  <c r="W2562" i="1"/>
  <c r="W2594" i="1"/>
  <c r="W2626" i="1"/>
  <c r="W2658" i="1"/>
  <c r="W2690" i="1"/>
  <c r="W2722" i="1"/>
  <c r="W2754" i="1"/>
  <c r="W2786" i="1"/>
  <c r="W2818" i="1"/>
  <c r="W2845" i="1"/>
  <c r="W2936" i="1"/>
  <c r="W2277" i="1"/>
  <c r="W2295" i="1"/>
  <c r="W2319" i="1"/>
  <c r="W2328" i="1"/>
  <c r="W2337" i="1"/>
  <c r="W2351" i="1"/>
  <c r="W2360" i="1"/>
  <c r="W2369" i="1"/>
  <c r="W2383" i="1"/>
  <c r="W2392" i="1"/>
  <c r="W2397" i="1"/>
  <c r="W2401" i="1"/>
  <c r="W2415" i="1"/>
  <c r="W2424" i="1"/>
  <c r="W2433" i="1"/>
  <c r="W2447" i="1"/>
  <c r="W2456" i="1"/>
  <c r="W2465" i="1"/>
  <c r="W2479" i="1"/>
  <c r="W2488" i="1"/>
  <c r="W2497" i="1"/>
  <c r="W2511" i="1"/>
  <c r="W2520" i="1"/>
  <c r="W2525" i="1"/>
  <c r="W2529" i="1"/>
  <c r="W2543" i="1"/>
  <c r="W2552" i="1"/>
  <c r="W2557" i="1"/>
  <c r="W2561" i="1"/>
  <c r="W2575" i="1"/>
  <c r="W2584" i="1"/>
  <c r="W2589" i="1"/>
  <c r="W2593" i="1"/>
  <c r="W2607" i="1"/>
  <c r="W2616" i="1"/>
  <c r="W2621" i="1"/>
  <c r="W2625" i="1"/>
  <c r="W2639" i="1"/>
  <c r="W2648" i="1"/>
  <c r="W2657" i="1"/>
  <c r="W2671" i="1"/>
  <c r="W2680" i="1"/>
  <c r="W2689" i="1"/>
  <c r="W2703" i="1"/>
  <c r="W2712" i="1"/>
  <c r="W2721" i="1"/>
  <c r="W2735" i="1"/>
  <c r="W2744" i="1"/>
  <c r="W2749" i="1"/>
  <c r="W2753" i="1"/>
  <c r="W2767" i="1"/>
  <c r="W2776" i="1"/>
  <c r="W2781" i="1"/>
  <c r="W2785" i="1"/>
  <c r="W2799" i="1"/>
  <c r="W2808" i="1"/>
  <c r="W2813" i="1"/>
  <c r="W2817" i="1"/>
  <c r="W2866" i="1"/>
  <c r="W2884" i="1"/>
  <c r="W2888" i="1"/>
  <c r="W2970" i="1"/>
  <c r="W2285" i="1"/>
  <c r="W2298" i="1"/>
  <c r="W2327" i="1"/>
  <c r="W2336" i="1"/>
  <c r="W2345" i="1"/>
  <c r="W2359" i="1"/>
  <c r="W2368" i="1"/>
  <c r="W2373" i="1"/>
  <c r="W2377" i="1"/>
  <c r="W2391" i="1"/>
  <c r="W2400" i="1"/>
  <c r="W2405" i="1"/>
  <c r="W2409" i="1"/>
  <c r="W2423" i="1"/>
  <c r="W2432" i="1"/>
  <c r="W2441" i="1"/>
  <c r="W2455" i="1"/>
  <c r="W2464" i="1"/>
  <c r="W2473" i="1"/>
  <c r="W2487" i="1"/>
  <c r="W2496" i="1"/>
  <c r="W2505" i="1"/>
  <c r="W2519" i="1"/>
  <c r="W2528" i="1"/>
  <c r="W2533" i="1"/>
  <c r="W2537" i="1"/>
  <c r="W2551" i="1"/>
  <c r="W2560" i="1"/>
  <c r="W2565" i="1"/>
  <c r="W2569" i="1"/>
  <c r="W2583" i="1"/>
  <c r="W2592" i="1"/>
  <c r="W2597" i="1"/>
  <c r="W2601" i="1"/>
  <c r="W2615" i="1"/>
  <c r="W2624" i="1"/>
  <c r="W2629" i="1"/>
  <c r="W2633" i="1"/>
  <c r="W2647" i="1"/>
  <c r="W2656" i="1"/>
  <c r="W2665" i="1"/>
  <c r="W2679" i="1"/>
  <c r="W2688" i="1"/>
  <c r="W2697" i="1"/>
  <c r="W2711" i="1"/>
  <c r="W2720" i="1"/>
  <c r="W2729" i="1"/>
  <c r="W2743" i="1"/>
  <c r="W2752" i="1"/>
  <c r="W2757" i="1"/>
  <c r="W2761" i="1"/>
  <c r="W2775" i="1"/>
  <c r="W2784" i="1"/>
  <c r="W2789" i="1"/>
  <c r="W2793" i="1"/>
  <c r="W2807" i="1"/>
  <c r="W2816" i="1"/>
  <c r="W2834" i="1"/>
  <c r="W2878" i="1"/>
  <c r="W2960" i="1"/>
  <c r="W2541" i="1"/>
  <c r="W2573" i="1"/>
  <c r="W2605" i="1"/>
  <c r="W2669" i="1"/>
  <c r="W2733" i="1"/>
  <c r="W2765" i="1"/>
  <c r="W2797" i="1"/>
  <c r="W2842" i="1"/>
  <c r="W2912" i="1"/>
  <c r="W2283" i="1"/>
  <c r="W2288" i="1"/>
  <c r="W2292" i="1"/>
  <c r="W2305" i="1"/>
  <c r="W2316" i="1"/>
  <c r="W2330" i="1"/>
  <c r="W2348" i="1"/>
  <c r="W2362" i="1"/>
  <c r="W2380" i="1"/>
  <c r="W2394" i="1"/>
  <c r="W2412" i="1"/>
  <c r="W2426" i="1"/>
  <c r="W2444" i="1"/>
  <c r="W2458" i="1"/>
  <c r="W2476" i="1"/>
  <c r="W2490" i="1"/>
  <c r="W2508" i="1"/>
  <c r="W2522" i="1"/>
  <c r="W2540" i="1"/>
  <c r="W2554" i="1"/>
  <c r="W2572" i="1"/>
  <c r="W2586" i="1"/>
  <c r="W2604" i="1"/>
  <c r="W2618" i="1"/>
  <c r="W2636" i="1"/>
  <c r="W2650" i="1"/>
  <c r="W2668" i="1"/>
  <c r="W2682" i="1"/>
  <c r="W2700" i="1"/>
  <c r="W2714" i="1"/>
  <c r="W2732" i="1"/>
  <c r="W2746" i="1"/>
  <c r="W2764" i="1"/>
  <c r="W2778" i="1"/>
  <c r="W2796" i="1"/>
  <c r="W2810" i="1"/>
  <c r="W2854" i="1"/>
  <c r="W2896" i="1"/>
  <c r="W2968" i="1"/>
  <c r="W3032" i="1"/>
  <c r="W3096" i="1"/>
  <c r="W3160" i="1"/>
  <c r="W3224" i="1"/>
  <c r="W3288" i="1"/>
  <c r="W3352" i="1"/>
  <c r="W3416" i="1"/>
  <c r="W2826" i="1"/>
  <c r="W2844" i="1"/>
  <c r="W2858" i="1"/>
  <c r="W2877" i="1"/>
  <c r="W2890" i="1"/>
  <c r="W2895" i="1"/>
  <c r="W2900" i="1"/>
  <c r="W2914" i="1"/>
  <c r="W2923" i="1"/>
  <c r="W2938" i="1"/>
  <c r="W2962" i="1"/>
  <c r="W2967" i="1"/>
  <c r="W2982" i="1"/>
  <c r="W2992" i="1"/>
  <c r="W3026" i="1"/>
  <c r="W3031" i="1"/>
  <c r="W3046" i="1"/>
  <c r="W3056" i="1"/>
  <c r="W3090" i="1"/>
  <c r="W3095" i="1"/>
  <c r="W3110" i="1"/>
  <c r="W3120" i="1"/>
  <c r="W3154" i="1"/>
  <c r="W3159" i="1"/>
  <c r="W3174" i="1"/>
  <c r="W3184" i="1"/>
  <c r="W3218" i="1"/>
  <c r="W3223" i="1"/>
  <c r="W3238" i="1"/>
  <c r="W3248" i="1"/>
  <c r="W3282" i="1"/>
  <c r="W3287" i="1"/>
  <c r="W3302" i="1"/>
  <c r="W3312" i="1"/>
  <c r="W3346" i="1"/>
  <c r="W3351" i="1"/>
  <c r="W3366" i="1"/>
  <c r="W3376" i="1"/>
  <c r="W3410" i="1"/>
  <c r="W3415" i="1"/>
  <c r="W3477" i="1"/>
  <c r="W3588" i="1"/>
  <c r="W3635" i="1"/>
  <c r="W3751" i="1"/>
  <c r="W4007" i="1"/>
  <c r="W2871" i="1"/>
  <c r="W2894" i="1"/>
  <c r="W2903" i="1"/>
  <c r="W2922" i="1"/>
  <c r="W2927" i="1"/>
  <c r="W2946" i="1"/>
  <c r="W2951" i="1"/>
  <c r="W2966" i="1"/>
  <c r="W2976" i="1"/>
  <c r="W2995" i="1"/>
  <c r="W3010" i="1"/>
  <c r="W3015" i="1"/>
  <c r="W3030" i="1"/>
  <c r="W3040" i="1"/>
  <c r="W3059" i="1"/>
  <c r="W3074" i="1"/>
  <c r="W3079" i="1"/>
  <c r="W3094" i="1"/>
  <c r="W3104" i="1"/>
  <c r="W3123" i="1"/>
  <c r="W3138" i="1"/>
  <c r="W3143" i="1"/>
  <c r="W3158" i="1"/>
  <c r="W3168" i="1"/>
  <c r="W3187" i="1"/>
  <c r="W3202" i="1"/>
  <c r="W3207" i="1"/>
  <c r="W3222" i="1"/>
  <c r="W3232" i="1"/>
  <c r="W3251" i="1"/>
  <c r="W3266" i="1"/>
  <c r="W3271" i="1"/>
  <c r="W3286" i="1"/>
  <c r="W3296" i="1"/>
  <c r="W3315" i="1"/>
  <c r="W3330" i="1"/>
  <c r="W3335" i="1"/>
  <c r="W3350" i="1"/>
  <c r="W3360" i="1"/>
  <c r="W3379" i="1"/>
  <c r="W3394" i="1"/>
  <c r="W3399" i="1"/>
  <c r="W3414" i="1"/>
  <c r="W3424" i="1"/>
  <c r="W3428" i="1"/>
  <c r="W3441" i="1"/>
  <c r="W3583" i="1"/>
  <c r="W3354" i="1"/>
  <c r="W3359" i="1"/>
  <c r="W3024" i="1"/>
  <c r="W3088" i="1"/>
  <c r="W3152" i="1"/>
  <c r="W3216" i="1"/>
  <c r="W3280" i="1"/>
  <c r="W3344" i="1"/>
  <c r="W3408" i="1"/>
  <c r="W2823" i="1"/>
  <c r="W2832" i="1"/>
  <c r="W2837" i="1"/>
  <c r="W2841" i="1"/>
  <c r="W2855" i="1"/>
  <c r="W2864" i="1"/>
  <c r="W2879" i="1"/>
  <c r="W2883" i="1"/>
  <c r="W2887" i="1"/>
  <c r="W2906" i="1"/>
  <c r="W2911" i="1"/>
  <c r="W2916" i="1"/>
  <c r="W2930" i="1"/>
  <c r="W2935" i="1"/>
  <c r="W2940" i="1"/>
  <c r="W2954" i="1"/>
  <c r="W2959" i="1"/>
  <c r="W2974" i="1"/>
  <c r="W2984" i="1"/>
  <c r="W3003" i="1"/>
  <c r="W3018" i="1"/>
  <c r="W3023" i="1"/>
  <c r="W3038" i="1"/>
  <c r="W3048" i="1"/>
  <c r="W3067" i="1"/>
  <c r="W3082" i="1"/>
  <c r="W3087" i="1"/>
  <c r="W3102" i="1"/>
  <c r="W3112" i="1"/>
  <c r="W3131" i="1"/>
  <c r="W3146" i="1"/>
  <c r="W3151" i="1"/>
  <c r="W3166" i="1"/>
  <c r="W3176" i="1"/>
  <c r="W3195" i="1"/>
  <c r="W3210" i="1"/>
  <c r="W3215" i="1"/>
  <c r="W3230" i="1"/>
  <c r="W3240" i="1"/>
  <c r="W3259" i="1"/>
  <c r="W3274" i="1"/>
  <c r="W3279" i="1"/>
  <c r="W3294" i="1"/>
  <c r="W3304" i="1"/>
  <c r="W3323" i="1"/>
  <c r="W3338" i="1"/>
  <c r="W3343" i="1"/>
  <c r="W3358" i="1"/>
  <c r="W3368" i="1"/>
  <c r="W3387" i="1"/>
  <c r="W3402" i="1"/>
  <c r="W3407" i="1"/>
  <c r="W3422" i="1"/>
  <c r="W3449" i="1"/>
  <c r="W3453" i="1"/>
  <c r="W3692" i="1"/>
  <c r="W3795" i="1"/>
  <c r="W3948" i="1"/>
  <c r="W4051" i="1"/>
  <c r="W3435" i="1"/>
  <c r="W3445" i="1"/>
  <c r="W3464" i="1"/>
  <c r="W3473" i="1"/>
  <c r="W3478" i="1"/>
  <c r="W3483" i="1"/>
  <c r="W3497" i="1"/>
  <c r="W3526" i="1"/>
  <c r="W3530" i="1"/>
  <c r="W3549" i="1"/>
  <c r="W3554" i="1"/>
  <c r="W3568" i="1"/>
  <c r="W3573" i="1"/>
  <c r="W3592" i="1"/>
  <c r="W3601" i="1"/>
  <c r="W3611" i="1"/>
  <c r="W3625" i="1"/>
  <c r="W3630" i="1"/>
  <c r="W3654" i="1"/>
  <c r="W3658" i="1"/>
  <c r="W3678" i="1"/>
  <c r="W3682" i="1"/>
  <c r="W3696" i="1"/>
  <c r="W3701" i="1"/>
  <c r="W3726" i="1"/>
  <c r="W3730" i="1"/>
  <c r="W3745" i="1"/>
  <c r="W3750" i="1"/>
  <c r="W3760" i="1"/>
  <c r="W3765" i="1"/>
  <c r="W3770" i="1"/>
  <c r="W3809" i="1"/>
  <c r="W3814" i="1"/>
  <c r="W3824" i="1"/>
  <c r="W3829" i="1"/>
  <c r="W3834" i="1"/>
  <c r="W3854" i="1"/>
  <c r="W3873" i="1"/>
  <c r="W3888" i="1"/>
  <c r="W3893" i="1"/>
  <c r="W3898" i="1"/>
  <c r="W3918" i="1"/>
  <c r="W3937" i="1"/>
  <c r="W3952" i="1"/>
  <c r="W3957" i="1"/>
  <c r="W3962" i="1"/>
  <c r="W3982" i="1"/>
  <c r="W4001" i="1"/>
  <c r="W4021" i="1"/>
  <c r="W4026" i="1"/>
  <c r="W4046" i="1"/>
  <c r="W4085" i="1"/>
  <c r="W4090" i="1"/>
  <c r="W4110" i="1"/>
  <c r="W3482" i="1"/>
  <c r="W3501" i="1"/>
  <c r="W3520" i="1"/>
  <c r="W3525" i="1"/>
  <c r="W3544" i="1"/>
  <c r="W3553" i="1"/>
  <c r="W3577" i="1"/>
  <c r="W3610" i="1"/>
  <c r="W3629" i="1"/>
  <c r="W3648" i="1"/>
  <c r="W3653" i="1"/>
  <c r="W3672" i="1"/>
  <c r="W3677" i="1"/>
  <c r="W3705" i="1"/>
  <c r="W3720" i="1"/>
  <c r="W3725" i="1"/>
  <c r="W3769" i="1"/>
  <c r="W3774" i="1"/>
  <c r="W3784" i="1"/>
  <c r="W3789" i="1"/>
  <c r="W3833" i="1"/>
  <c r="W3848" i="1"/>
  <c r="W3853" i="1"/>
  <c r="W3897" i="1"/>
  <c r="W3912" i="1"/>
  <c r="W3917" i="1"/>
  <c r="W3961" i="1"/>
  <c r="W3976" i="1"/>
  <c r="W3981" i="1"/>
  <c r="W4006" i="1"/>
  <c r="W4025" i="1"/>
  <c r="W4040" i="1"/>
  <c r="W4045" i="1"/>
  <c r="W4070" i="1"/>
  <c r="W4089" i="1"/>
  <c r="W4104" i="1"/>
  <c r="W4109" i="1"/>
  <c r="W3538" i="1"/>
  <c r="W3595" i="1"/>
  <c r="W3614" i="1"/>
  <c r="W3638" i="1"/>
  <c r="W3666" i="1"/>
  <c r="W3778" i="1"/>
  <c r="W3842" i="1"/>
  <c r="W3862" i="1"/>
  <c r="W3906" i="1"/>
  <c r="W3926" i="1"/>
  <c r="W3970" i="1"/>
  <c r="W4034" i="1"/>
  <c r="W4054" i="1"/>
  <c r="W4098" i="1"/>
  <c r="W3490" i="1"/>
  <c r="W3547" i="1"/>
  <c r="W3566" i="1"/>
  <c r="W3590" i="1"/>
  <c r="W3618" i="1"/>
  <c r="W3694" i="1"/>
  <c r="W3738" i="1"/>
  <c r="W3802" i="1"/>
  <c r="W3866" i="1"/>
  <c r="W3886" i="1"/>
  <c r="W3930" i="1"/>
  <c r="W3950" i="1"/>
  <c r="W3994" i="1"/>
  <c r="W4058" i="1"/>
  <c r="W4078" i="1"/>
  <c r="W3427" i="1"/>
  <c r="W3456" i="1"/>
  <c r="W3461" i="1"/>
  <c r="W3480" i="1"/>
  <c r="W3489" i="1"/>
  <c r="W3494" i="1"/>
  <c r="W3499" i="1"/>
  <c r="W3513" i="1"/>
  <c r="W3518" i="1"/>
  <c r="W3542" i="1"/>
  <c r="W3546" i="1"/>
  <c r="W3565" i="1"/>
  <c r="W3570" i="1"/>
  <c r="W3584" i="1"/>
  <c r="W3589" i="1"/>
  <c r="W3608" i="1"/>
  <c r="W3617" i="1"/>
  <c r="W3627" i="1"/>
  <c r="W3641" i="1"/>
  <c r="W3646" i="1"/>
  <c r="W3670" i="1"/>
  <c r="W3674" i="1"/>
  <c r="W3693" i="1"/>
  <c r="W3722" i="1"/>
  <c r="W3737" i="1"/>
  <c r="W3742" i="1"/>
  <c r="W3752" i="1"/>
  <c r="W3757" i="1"/>
  <c r="W3762" i="1"/>
  <c r="W3801" i="1"/>
  <c r="W3806" i="1"/>
  <c r="W3816" i="1"/>
  <c r="W3821" i="1"/>
  <c r="W3826" i="1"/>
  <c r="W3846" i="1"/>
  <c r="W3865" i="1"/>
  <c r="W3880" i="1"/>
  <c r="W3885" i="1"/>
  <c r="W3890" i="1"/>
  <c r="W3910" i="1"/>
  <c r="W3929" i="1"/>
  <c r="W3944" i="1"/>
  <c r="W3949" i="1"/>
  <c r="W3954" i="1"/>
  <c r="W3993" i="1"/>
  <c r="W4008" i="1"/>
  <c r="W4013" i="1"/>
  <c r="W4018" i="1"/>
  <c r="W4038" i="1"/>
  <c r="W4057" i="1"/>
  <c r="W4072" i="1"/>
  <c r="W4077" i="1"/>
  <c r="W4102" i="1"/>
  <c r="W3474" i="1"/>
  <c r="W3498" i="1"/>
  <c r="W3517" i="1"/>
  <c r="W3536" i="1"/>
  <c r="W3541" i="1"/>
  <c r="W3560" i="1"/>
  <c r="W3569" i="1"/>
  <c r="W3593" i="1"/>
  <c r="W3626" i="1"/>
  <c r="W3645" i="1"/>
  <c r="W3664" i="1"/>
  <c r="W3669" i="1"/>
  <c r="W3688" i="1"/>
  <c r="W3697" i="1"/>
  <c r="W3712" i="1"/>
  <c r="W3717" i="1"/>
  <c r="W3761" i="1"/>
  <c r="W3766" i="1"/>
  <c r="W3776" i="1"/>
  <c r="W3781" i="1"/>
  <c r="W3825" i="1"/>
  <c r="W3830" i="1"/>
  <c r="W3840" i="1"/>
  <c r="W3845" i="1"/>
  <c r="W3889" i="1"/>
  <c r="W3904" i="1"/>
  <c r="W3909" i="1"/>
  <c r="W3953" i="1"/>
  <c r="W3968" i="1"/>
  <c r="W3973" i="1"/>
  <c r="W4017" i="1"/>
  <c r="W4032" i="1"/>
  <c r="W4037" i="1"/>
  <c r="W4081" i="1"/>
  <c r="W4096" i="1"/>
  <c r="W4101" i="1"/>
  <c r="H11" i="8"/>
  <c r="G11" i="8"/>
  <c r="H3" i="8"/>
  <c r="G3" i="8"/>
  <c r="H7" i="8"/>
  <c r="F7" i="8"/>
  <c r="G7" i="8"/>
  <c r="F3" i="8"/>
  <c r="E10" i="8"/>
  <c r="H10" i="8" s="1"/>
  <c r="F11" i="8"/>
  <c r="W642" i="1"/>
  <c r="W647" i="1"/>
  <c r="W706" i="1"/>
  <c r="W711" i="1"/>
  <c r="W770" i="1"/>
  <c r="W775" i="1"/>
  <c r="W834" i="1"/>
  <c r="W839" i="1"/>
  <c r="W898" i="1"/>
  <c r="W903" i="1"/>
  <c r="W962" i="1"/>
  <c r="W1026" i="1"/>
  <c r="W1090" i="1"/>
  <c r="E9" i="8"/>
  <c r="E8" i="8"/>
  <c r="G8" i="8" s="1"/>
  <c r="W594" i="1"/>
  <c r="W626" i="1"/>
  <c r="W631" i="1"/>
  <c r="W690" i="1"/>
  <c r="W695" i="1"/>
  <c r="W754" i="1"/>
  <c r="W759" i="1"/>
  <c r="W818" i="1"/>
  <c r="W823" i="1"/>
  <c r="W882" i="1"/>
  <c r="W887" i="1"/>
  <c r="W946" i="1"/>
  <c r="W1010" i="1"/>
  <c r="W1074" i="1"/>
  <c r="W1138" i="1"/>
  <c r="W599" i="1"/>
  <c r="W610" i="1"/>
  <c r="W615" i="1"/>
  <c r="W650" i="1"/>
  <c r="W655" i="1"/>
  <c r="W714" i="1"/>
  <c r="W719" i="1"/>
  <c r="W778" i="1"/>
  <c r="W783" i="1"/>
  <c r="W842" i="1"/>
  <c r="W847" i="1"/>
  <c r="W906" i="1"/>
  <c r="W911" i="1"/>
  <c r="W970" i="1"/>
  <c r="W1034" i="1"/>
  <c r="W1098" i="1"/>
  <c r="E6" i="8"/>
  <c r="G6" i="8" s="1"/>
  <c r="E14" i="8"/>
  <c r="F14" i="8" s="1"/>
  <c r="E5" i="8"/>
  <c r="G5" i="8" s="1"/>
  <c r="E13" i="8"/>
  <c r="H13" i="8" s="1"/>
  <c r="W634" i="1"/>
  <c r="W639" i="1"/>
  <c r="W698" i="1"/>
  <c r="W703" i="1"/>
  <c r="W762" i="1"/>
  <c r="W767" i="1"/>
  <c r="W826" i="1"/>
  <c r="W831" i="1"/>
  <c r="W890" i="1"/>
  <c r="W895" i="1"/>
  <c r="W954" i="1"/>
  <c r="W1018" i="1"/>
  <c r="W1082" i="1"/>
  <c r="W1146" i="1"/>
  <c r="E4" i="8"/>
  <c r="H4" i="8" s="1"/>
  <c r="E12" i="8"/>
  <c r="H12" i="8" s="1"/>
  <c r="W658" i="1"/>
  <c r="W663" i="1"/>
  <c r="W722" i="1"/>
  <c r="W727" i="1"/>
  <c r="W786" i="1"/>
  <c r="W791" i="1"/>
  <c r="W850" i="1"/>
  <c r="W855" i="1"/>
  <c r="W914" i="1"/>
  <c r="W978" i="1"/>
  <c r="W1042" i="1"/>
  <c r="W1106" i="1"/>
  <c r="W590" i="1"/>
  <c r="W602" i="1"/>
  <c r="W607" i="1"/>
  <c r="W618" i="1"/>
  <c r="W623" i="1"/>
  <c r="W682" i="1"/>
  <c r="W687" i="1"/>
  <c r="W746" i="1"/>
  <c r="W751" i="1"/>
  <c r="W810" i="1"/>
  <c r="W815" i="1"/>
  <c r="W874" i="1"/>
  <c r="W879" i="1"/>
  <c r="W938" i="1"/>
  <c r="W1002" i="1"/>
  <c r="W1066" i="1"/>
  <c r="W1130" i="1"/>
  <c r="W1156" i="1"/>
  <c r="W1220" i="1"/>
  <c r="W1284" i="1"/>
  <c r="W1348" i="1"/>
  <c r="W1412" i="1"/>
  <c r="W1476" i="1"/>
  <c r="W1540" i="1"/>
  <c r="W1604" i="1"/>
  <c r="W1668" i="1"/>
  <c r="W1151" i="1"/>
  <c r="W1180" i="1"/>
  <c r="W1244" i="1"/>
  <c r="W1308" i="1"/>
  <c r="W1372" i="1"/>
  <c r="W1436" i="1"/>
  <c r="W1500" i="1"/>
  <c r="W1564" i="1"/>
  <c r="W1628" i="1"/>
  <c r="W1692" i="1"/>
  <c r="W1188" i="1"/>
  <c r="W1252" i="1"/>
  <c r="W1316" i="1"/>
  <c r="W1380" i="1"/>
  <c r="W1444" i="1"/>
  <c r="W1508" i="1"/>
  <c r="W1572" i="1"/>
  <c r="W1636" i="1"/>
  <c r="W1172" i="1"/>
  <c r="W1236" i="1"/>
  <c r="W1300" i="1"/>
  <c r="W1364" i="1"/>
  <c r="W1428" i="1"/>
  <c r="W1492" i="1"/>
  <c r="W1556" i="1"/>
  <c r="W1620" i="1"/>
  <c r="W1684" i="1"/>
  <c r="W1721" i="1"/>
  <c r="W1932" i="1"/>
  <c r="W1696" i="1"/>
  <c r="W1708" i="1"/>
  <c r="W1737" i="1"/>
  <c r="W1916" i="1"/>
  <c r="W1724" i="1"/>
  <c r="W1900" i="1"/>
  <c r="W1700" i="1"/>
  <c r="W1729" i="1"/>
  <c r="W1740" i="1"/>
  <c r="W1756" i="1"/>
  <c r="W1772" i="1"/>
  <c r="W1788" i="1"/>
  <c r="W1804" i="1"/>
  <c r="W1820" i="1"/>
  <c r="W1836" i="1"/>
  <c r="W1852" i="1"/>
  <c r="W1868" i="1"/>
  <c r="W1884" i="1"/>
  <c r="W1924" i="1"/>
  <c r="W1981" i="1"/>
  <c r="W2013" i="1"/>
  <c r="W2045" i="1"/>
  <c r="W2077" i="1"/>
  <c r="W1705" i="1"/>
  <c r="W1948" i="1"/>
  <c r="W2341" i="1"/>
  <c r="W2320" i="1"/>
  <c r="W2875" i="1"/>
  <c r="W2301" i="1"/>
  <c r="W2357" i="1"/>
  <c r="W2421" i="1"/>
  <c r="W2453" i="1"/>
  <c r="W2485" i="1"/>
  <c r="W2645" i="1"/>
  <c r="W2677" i="1"/>
  <c r="W2709" i="1"/>
  <c r="W2741" i="1"/>
  <c r="W2882" i="1"/>
  <c r="W2899" i="1"/>
  <c r="W2963" i="1"/>
  <c r="W3027" i="1"/>
  <c r="W3091" i="1"/>
  <c r="W3155" i="1"/>
  <c r="W3219" i="1"/>
  <c r="W3283" i="1"/>
  <c r="W3347" i="1"/>
  <c r="W3411" i="1"/>
  <c r="W2874" i="1"/>
  <c r="W2947" i="1"/>
  <c r="W3011" i="1"/>
  <c r="W3075" i="1"/>
  <c r="W3139" i="1"/>
  <c r="W3203" i="1"/>
  <c r="W3267" i="1"/>
  <c r="W3331" i="1"/>
  <c r="W3395" i="1"/>
  <c r="W3458" i="1"/>
  <c r="W2886" i="1"/>
  <c r="W2907" i="1"/>
  <c r="W2971" i="1"/>
  <c r="W3035" i="1"/>
  <c r="W3099" i="1"/>
  <c r="W3163" i="1"/>
  <c r="W3227" i="1"/>
  <c r="W3291" i="1"/>
  <c r="W3355" i="1"/>
  <c r="W3419" i="1"/>
  <c r="W2955" i="1"/>
  <c r="W3019" i="1"/>
  <c r="W3083" i="1"/>
  <c r="W3147" i="1"/>
  <c r="W3706" i="1"/>
  <c r="W3446" i="1"/>
  <c r="W3462" i="1"/>
  <c r="W3714" i="1"/>
  <c r="W3698" i="1"/>
  <c r="W3454" i="1"/>
  <c r="W3470" i="1"/>
  <c r="F10" i="8" l="1"/>
  <c r="F6" i="8"/>
  <c r="H9" i="8"/>
  <c r="G9" i="8"/>
  <c r="G4" i="8"/>
  <c r="F13" i="8"/>
  <c r="H14" i="8"/>
  <c r="G13" i="8"/>
  <c r="G10" i="8"/>
  <c r="F12" i="8"/>
  <c r="F8" i="8"/>
  <c r="F5" i="8"/>
  <c r="H6" i="8"/>
  <c r="G14" i="8"/>
  <c r="H5" i="8"/>
  <c r="G12" i="8"/>
  <c r="F4" i="8"/>
  <c r="F9" i="8"/>
  <c r="H8" i="8"/>
</calcChain>
</file>

<file path=xl/sharedStrings.xml><?xml version="1.0" encoding="utf-8"?>
<sst xmlns="http://schemas.openxmlformats.org/spreadsheetml/2006/main" count="66267" uniqueCount="8429">
  <si>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</si>
  <si>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</si>
  <si>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</si>
  <si>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</si>
  <si>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</si>
  <si>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</si>
  <si>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</si>
  <si>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</si>
  <si>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</si>
  <si>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</si>
  <si>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</si>
  <si>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</si>
  <si>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</si>
  <si>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</si>
  <si>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</si>
  <si>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</si>
  <si>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</si>
  <si>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</si>
  <si>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</si>
  <si>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</si>
  <si>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</si>
  <si>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</si>
  <si>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</si>
  <si>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</si>
  <si>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</si>
  <si>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</si>
  <si>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</si>
  <si>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</si>
  <si>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</si>
  <si>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</si>
  <si>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</si>
  <si>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</si>
  <si>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</si>
  <si>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</si>
  <si>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</si>
  <si>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</si>
  <si>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</si>
  <si>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</si>
  <si>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</si>
  <si>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</si>
  <si>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</si>
  <si>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</si>
  <si>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</si>
  <si>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</si>
  <si>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</si>
  <si>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</si>
  <si>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</si>
  <si>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</si>
  <si>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</si>
  <si>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</si>
  <si>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</si>
  <si>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</si>
  <si>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</si>
  <si>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</si>
  <si>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</si>
  <si>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</si>
  <si>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</si>
  <si>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</si>
  <si>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</si>
  <si>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</si>
  <si>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</si>
  <si>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</si>
  <si>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</si>
  <si>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</si>
  <si>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</si>
  <si>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</si>
  <si>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</si>
  <si>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</si>
  <si>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</si>
  <si>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</si>
  <si>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</si>
  <si>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</si>
  <si>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</si>
  <si>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</si>
  <si>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</si>
  <si>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</si>
  <si>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</si>
  <si>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</si>
  <si>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</si>
  <si>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</si>
  <si>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</si>
  <si>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</si>
  <si>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</si>
  <si>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</si>
  <si>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</si>
  <si>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</si>
  <si>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</si>
  <si>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</si>
  <si>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</si>
  <si>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</si>
  <si>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</si>
  <si>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</si>
  <si>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</si>
  <si>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</si>
  <si>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</si>
  <si>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</si>
  <si>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</si>
  <si>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</si>
  <si>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</si>
  <si>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</si>
  <si>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</si>
  <si>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</si>
  <si>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</si>
  <si>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</si>
  <si>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</si>
  <si>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</si>
  <si>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</si>
  <si>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</si>
  <si>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</si>
  <si>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</si>
  <si>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</si>
  <si>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</si>
  <si>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</si>
  <si>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</si>
  <si>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</si>
  <si>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</si>
  <si>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</si>
  <si>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</si>
  <si>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</si>
  <si>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</si>
  <si>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</si>
  <si>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</si>
  <si>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</si>
  <si>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</si>
  <si>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</si>
  <si>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</si>
  <si>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</si>
  <si>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</si>
  <si>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</si>
  <si>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</si>
  <si>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</si>
  <si>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</si>
  <si>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</si>
  <si>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</si>
  <si>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</si>
  <si>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</si>
  <si>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</si>
  <si>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</si>
  <si>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</si>
  <si>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</si>
  <si>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</si>
  <si>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</si>
  <si>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</si>
  <si>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</si>
  <si>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</si>
  <si>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</si>
  <si>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</si>
  <si>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</si>
  <si>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</si>
  <si>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</si>
  <si>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</si>
  <si>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</si>
  <si>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</si>
  <si>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</si>
  <si>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</si>
  <si>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</si>
  <si>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</si>
  <si>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</si>
  <si>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</si>
  <si>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</si>
  <si>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</si>
  <si>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</si>
  <si>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</si>
  <si>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</si>
  <si>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</si>
  <si>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</si>
  <si>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</si>
  <si>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</si>
  <si>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</si>
  <si>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</si>
  <si>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</si>
  <si>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</si>
  <si>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</si>
  <si>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</si>
  <si>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</si>
  <si>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</si>
  <si>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</si>
  <si>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</si>
  <si>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</si>
  <si>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</si>
  <si>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</si>
  <si>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</si>
  <si>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</si>
  <si>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</si>
  <si>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</si>
  <si>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</si>
  <si>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</si>
  <si>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</si>
  <si>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</si>
  <si>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</si>
  <si>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</si>
  <si>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</si>
  <si>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</si>
  <si>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</si>
  <si>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</si>
  <si>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</si>
  <si>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</si>
  <si>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</si>
  <si>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</si>
  <si>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</si>
  <si>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</si>
  <si>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</si>
  <si>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</si>
  <si>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</si>
  <si>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</si>
  <si>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</si>
  <si>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</si>
  <si>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</si>
  <si>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</si>
  <si>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</si>
  <si>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</si>
  <si>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</si>
  <si>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</si>
  <si>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</si>
  <si>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</si>
  <si>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</si>
  <si>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</si>
  <si>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</si>
  <si>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</si>
  <si>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</si>
  <si>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</si>
  <si>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</si>
  <si>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</si>
  <si>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</si>
  <si>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</si>
  <si>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</si>
  <si>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</si>
  <si>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</si>
  <si>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</si>
  <si>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</si>
  <si>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</si>
  <si>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</si>
  <si>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</si>
  <si>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</si>
  <si>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</si>
  <si>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</si>
  <si>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</si>
  <si>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</si>
  <si>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</si>
  <si>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</si>
  <si>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</si>
  <si>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</si>
  <si>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</si>
  <si>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</si>
  <si>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</si>
  <si>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</si>
  <si>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</si>
  <si>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</si>
  <si>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</si>
  <si>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</si>
  <si>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</si>
  <si>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</si>
  <si>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</si>
  <si>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</si>
  <si>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</si>
  <si>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</si>
  <si>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</si>
  <si>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</si>
  <si>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</si>
  <si>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</si>
  <si>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</si>
  <si>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</si>
  <si>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</si>
  <si>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</si>
  <si>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</si>
  <si>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</si>
  <si>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</si>
  <si>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</si>
  <si>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</si>
  <si>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</si>
  <si>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</si>
  <si>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</si>
  <si>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</si>
  <si>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</si>
  <si>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</si>
  <si>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</si>
  <si>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</si>
  <si>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</si>
  <si>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</si>
  <si>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</si>
  <si>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</si>
  <si>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</si>
  <si>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</si>
  <si>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</si>
  <si>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</si>
  <si>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</si>
  <si>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</si>
  <si>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</si>
  <si>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</si>
  <si>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</si>
  <si>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</si>
  <si>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</si>
  <si>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</si>
  <si>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</si>
  <si>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</si>
  <si>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</si>
  <si>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</si>
  <si>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</si>
  <si>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</si>
  <si>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</si>
  <si>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</si>
  <si>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</si>
  <si>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</si>
  <si>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</si>
  <si>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</si>
  <si>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</si>
  <si>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</si>
  <si>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</si>
  <si>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</si>
  <si>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</si>
  <si>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</si>
  <si>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</si>
  <si>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</si>
  <si>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</si>
  <si>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</si>
  <si>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</si>
  <si>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</si>
  <si>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</si>
  <si>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</si>
  <si>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</si>
  <si>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</si>
  <si>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</si>
  <si>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</si>
  <si>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</si>
  <si>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</si>
  <si>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</si>
  <si>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</si>
  <si>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</si>
  <si>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</si>
  <si>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</si>
  <si>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</si>
  <si>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</si>
  <si>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</si>
  <si>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</si>
  <si>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</si>
  <si>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</si>
  <si>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</si>
  <si>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</si>
  <si>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</si>
  <si>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</si>
  <si>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</si>
  <si>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</si>
  <si>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</si>
  <si>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</si>
  <si>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</si>
  <si>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</si>
  <si>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</si>
  <si>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</si>
  <si>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</si>
  <si>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</si>
  <si>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</si>
  <si>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</si>
  <si>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</si>
  <si>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</si>
  <si>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</si>
  <si>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</si>
  <si>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</si>
  <si>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</si>
  <si>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</si>
  <si>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</si>
  <si>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</si>
  <si>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</si>
  <si>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</si>
  <si>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</si>
  <si>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</si>
  <si>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</si>
  <si>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</si>
  <si>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</si>
  <si>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</si>
  <si>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</si>
  <si>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</si>
  <si>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</si>
  <si>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</si>
  <si>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</si>
  <si>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</si>
  <si>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</si>
  <si>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</si>
  <si>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</si>
  <si>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</si>
  <si>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</si>
  <si>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</si>
  <si>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</si>
  <si>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</si>
  <si>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</si>
  <si>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</si>
  <si>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</si>
  <si>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</si>
  <si>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</si>
  <si>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</si>
  <si>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</si>
  <si>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</si>
  <si>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</si>
  <si>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</si>
  <si>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</si>
  <si>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</si>
  <si>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</si>
  <si>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</si>
  <si>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</si>
  <si>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</si>
  <si>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</si>
  <si>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</si>
  <si>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</si>
  <si>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</si>
  <si>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</si>
  <si>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</si>
  <si>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</si>
  <si>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</si>
  <si>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</si>
  <si>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</si>
  <si>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</si>
  <si>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</si>
  <si>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</si>
  <si>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</si>
  <si>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</si>
  <si>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</si>
  <si>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</si>
  <si>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</si>
  <si>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</si>
  <si>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</si>
  <si>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</si>
  <si>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</si>
  <si>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</si>
  <si>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</si>
  <si>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</si>
  <si>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</si>
  <si>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</si>
  <si>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</si>
  <si>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</si>
  <si>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</si>
  <si>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</si>
  <si>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</si>
  <si>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</si>
  <si>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</si>
  <si>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</si>
  <si>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</si>
  <si>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</si>
  <si>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</si>
  <si>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</si>
  <si>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</si>
  <si>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</si>
  <si>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</si>
  <si>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</si>
  <si>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</si>
  <si>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</si>
  <si>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</si>
  <si>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</si>
  <si>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</si>
  <si>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</si>
  <si>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</si>
  <si>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</si>
  <si>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</si>
  <si>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</si>
  <si>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</si>
  <si>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</si>
  <si>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</si>
  <si>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</si>
  <si>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</si>
  <si>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</si>
  <si>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</si>
  <si>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</si>
  <si>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</si>
  <si>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</si>
  <si>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</si>
  <si>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</si>
  <si>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</si>
  <si>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</si>
  <si>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</si>
  <si>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</si>
  <si>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</si>
  <si>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</si>
  <si>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</si>
  <si>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</si>
  <si>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</si>
  <si>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</si>
  <si>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</si>
  <si>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</si>
  <si>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</si>
  <si>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</si>
  <si>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</si>
  <si>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</si>
  <si>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</si>
  <si>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</si>
  <si>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</si>
  <si>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</si>
  <si>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</si>
  <si>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</si>
  <si>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</si>
  <si>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</si>
  <si>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</si>
  <si>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</si>
  <si>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</si>
  <si>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</si>
  <si>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</si>
  <si>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</si>
  <si>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</si>
  <si>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</si>
  <si>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</si>
  <si>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</si>
  <si>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</si>
  <si>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</si>
  <si>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</si>
  <si>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</si>
  <si>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</si>
  <si>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</si>
  <si>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</si>
  <si>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</si>
  <si>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</si>
  <si>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</si>
  <si>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</si>
  <si>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</si>
  <si>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</si>
  <si>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</si>
  <si>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</si>
  <si>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</si>
  <si>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</si>
  <si>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</si>
  <si>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</si>
  <si>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</si>
  <si>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</si>
  <si>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</si>
  <si>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</si>
  <si>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</si>
  <si>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</si>
  <si>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</si>
  <si>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</si>
  <si>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</si>
  <si>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</si>
  <si>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</si>
  <si>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</si>
  <si>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</si>
  <si>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</si>
  <si>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</si>
  <si>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</si>
  <si>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</si>
  <si>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</si>
  <si>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</si>
  <si>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</si>
  <si>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</si>
  <si>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</si>
  <si>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</si>
  <si>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</si>
  <si>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</si>
  <si>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</si>
  <si>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</si>
  <si>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</si>
  <si>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</si>
  <si>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</si>
  <si>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</si>
  <si>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</si>
  <si>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</si>
  <si>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</si>
  <si>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</si>
  <si>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</si>
  <si>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</si>
  <si>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</si>
  <si>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</si>
  <si>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</si>
  <si>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</si>
  <si>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</si>
  <si>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</si>
  <si>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</si>
  <si>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</si>
  <si>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</si>
  <si>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</si>
  <si>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</si>
  <si>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</si>
  <si>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</si>
  <si>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</si>
  <si>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</si>
  <si>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</si>
  <si>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</si>
  <si>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</si>
  <si>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</si>
  <si>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</si>
  <si>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</si>
  <si>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</si>
  <si>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</si>
  <si>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</si>
  <si>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</si>
  <si>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</si>
  <si>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</si>
  <si>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</si>
  <si>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</si>
  <si>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</si>
  <si>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</si>
  <si>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</si>
  <si>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</si>
  <si>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</si>
  <si>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</si>
  <si>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</si>
  <si>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</si>
  <si>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</si>
  <si>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</si>
  <si>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</si>
  <si>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</si>
  <si>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</si>
  <si>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</si>
  <si>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</si>
  <si>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</si>
  <si>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</si>
  <si>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</si>
  <si>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</si>
  <si>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</si>
  <si>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</si>
  <si>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</si>
  <si>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</si>
  <si>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</si>
  <si>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</si>
  <si>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</si>
  <si>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</si>
  <si>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</si>
  <si>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</si>
  <si>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</si>
  <si>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</si>
  <si>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</si>
  <si>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</si>
  <si>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</si>
  <si>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</si>
  <si>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</si>
  <si>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</si>
  <si>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</si>
  <si>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</si>
  <si>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</si>
  <si>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</si>
  <si>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</si>
  <si>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</si>
  <si>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</si>
  <si>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</si>
  <si>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</si>
  <si>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</si>
  <si>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</si>
  <si>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</si>
  <si>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</si>
  <si>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</si>
  <si>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</si>
  <si>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</si>
  <si>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</si>
  <si>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</si>
  <si>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</si>
  <si>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</si>
  <si>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</si>
  <si>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</si>
  <si>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</si>
  <si>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</si>
  <si>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</si>
  <si>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</si>
  <si>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</si>
  <si>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</si>
  <si>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</si>
  <si>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</si>
  <si>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</si>
  <si>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</si>
  <si>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</si>
  <si>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</si>
  <si>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</si>
  <si>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</si>
  <si>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</si>
  <si>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</si>
  <si>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</si>
  <si>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</si>
  <si>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</si>
  <si>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</si>
  <si>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</si>
  <si>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</si>
  <si>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</si>
  <si>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</si>
  <si>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</si>
  <si>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</si>
  <si>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</si>
  <si>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</si>
  <si>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</si>
  <si>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</si>
  <si>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</si>
  <si>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</si>
  <si>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</si>
  <si>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</si>
  <si>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</si>
  <si>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</si>
  <si>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</si>
  <si>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</si>
  <si>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</si>
  <si>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</si>
  <si>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</si>
  <si>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</si>
  <si>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</si>
  <si>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</si>
  <si>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</si>
  <si>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</si>
  <si>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</si>
  <si>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</si>
  <si>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</si>
  <si>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</si>
  <si>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</si>
  <si>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</si>
  <si>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</si>
  <si>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</si>
  <si>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</si>
  <si>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</si>
  <si>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</si>
  <si>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</si>
  <si>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</si>
  <si>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</si>
  <si>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</si>
  <si>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</si>
  <si>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</si>
  <si>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</si>
  <si>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</si>
  <si>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</si>
  <si>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</si>
  <si>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</si>
  <si>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</si>
  <si>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</si>
  <si>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</si>
  <si>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</si>
  <si>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</si>
  <si>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</si>
  <si>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</si>
  <si>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</si>
  <si>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</si>
  <si>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</si>
  <si>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</si>
  <si>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</si>
  <si>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</si>
  <si>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</si>
  <si>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</si>
  <si>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</si>
  <si>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</si>
  <si>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</si>
  <si>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</si>
  <si>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</si>
  <si>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</si>
  <si>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</si>
  <si>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</si>
  <si>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</si>
  <si>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</si>
  <si>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</si>
  <si>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</si>
  <si>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</si>
  <si>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</si>
  <si>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</si>
  <si>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</si>
  <si>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</si>
  <si>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</si>
  <si>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</si>
  <si>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</si>
  <si>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</si>
  <si>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</si>
  <si>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</si>
  <si>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</si>
  <si>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</si>
  <si>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</si>
  <si>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</si>
  <si>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</si>
  <si>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</si>
  <si>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</si>
  <si>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</si>
  <si>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</si>
  <si>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</si>
  <si>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</si>
  <si>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</si>
  <si>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</si>
  <si>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</si>
  <si>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</si>
  <si>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</si>
  <si>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</si>
  <si>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</si>
  <si>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</si>
  <si>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</si>
  <si>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</si>
  <si>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</si>
  <si>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</si>
  <si>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</si>
  <si>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</si>
  <si>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</si>
  <si>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</si>
  <si>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</si>
  <si>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</si>
  <si>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</si>
  <si>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</si>
  <si>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</si>
  <si>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</si>
  <si>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</si>
  <si>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</si>
  <si>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</si>
  <si>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</si>
  <si>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</si>
  <si>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</si>
  <si>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</si>
  <si>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</si>
  <si>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</si>
  <si>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</si>
  <si>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</si>
  <si>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</si>
  <si>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</si>
  <si>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</si>
  <si>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</si>
  <si>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</si>
  <si>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</si>
  <si>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</si>
  <si>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</si>
  <si>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</si>
  <si>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</si>
  <si>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</si>
  <si>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</si>
  <si>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</si>
  <si>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</si>
  <si>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</si>
  <si>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</si>
  <si>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</si>
  <si>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</si>
  <si>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</si>
  <si>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</si>
  <si>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</si>
  <si>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</si>
  <si>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</si>
  <si>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</si>
  <si>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</si>
  <si>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</si>
  <si>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</si>
  <si>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</si>
  <si>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</si>
  <si>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</si>
  <si>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</si>
  <si>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</si>
  <si>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</si>
  <si>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</si>
  <si>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</si>
  <si>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</si>
  <si>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</si>
  <si>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</si>
  <si>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</si>
  <si>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</si>
  <si>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</si>
  <si>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</si>
  <si>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</si>
  <si>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</si>
  <si>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</si>
  <si>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</si>
  <si>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</si>
  <si>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</si>
  <si>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</si>
  <si>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</si>
  <si>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</si>
  <si>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</si>
  <si>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</si>
  <si>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</si>
  <si>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</si>
  <si>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</si>
  <si>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</si>
  <si>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</si>
  <si>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</si>
  <si>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</si>
  <si>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</si>
  <si>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</si>
  <si>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</si>
  <si>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</si>
  <si>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</si>
  <si>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</si>
  <si>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</si>
  <si>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</si>
  <si>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</si>
  <si>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</si>
  <si>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</si>
  <si>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</si>
  <si>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</si>
  <si>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</si>
  <si>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</si>
  <si>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</si>
  <si>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</si>
  <si>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</si>
  <si>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</si>
  <si>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</si>
  <si>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</si>
  <si>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</si>
  <si>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</si>
  <si>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</si>
  <si>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</si>
  <si>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</si>
  <si>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</si>
  <si>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</si>
  <si>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</si>
  <si>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</si>
  <si>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</si>
  <si>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</si>
  <si>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</si>
  <si>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</si>
  <si>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</si>
  <si>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</si>
  <si>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</si>
  <si>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</si>
  <si>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</si>
  <si>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</si>
  <si>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</si>
  <si>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</si>
  <si>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</si>
  <si>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</si>
  <si>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</si>
  <si>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</si>
  <si>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</si>
  <si>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</si>
  <si>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</si>
  <si>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</si>
  <si>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</si>
  <si>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</si>
  <si>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</si>
  <si>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</si>
  <si>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</si>
  <si>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</si>
  <si>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</si>
  <si>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</si>
  <si>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</si>
  <si>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</si>
  <si>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</si>
  <si>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</si>
  <si>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</si>
  <si>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</si>
  <si>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</si>
  <si>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</si>
  <si>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</si>
  <si>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</si>
  <si>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</si>
  <si>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</si>
  <si>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</si>
  <si>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</si>
  <si>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</si>
  <si>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</si>
  <si>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</si>
  <si>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</si>
  <si>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</si>
  <si>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</si>
  <si>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</si>
  <si>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</si>
  <si>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</si>
  <si>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</si>
  <si>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</si>
  <si>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</si>
  <si>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</si>
  <si>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</si>
  <si>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</si>
  <si>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</si>
  <si>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</si>
  <si>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</si>
  <si>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</si>
  <si>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</si>
  <si>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</si>
  <si>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</si>
  <si>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</si>
  <si>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</si>
  <si>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</si>
  <si>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</si>
  <si>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</si>
  <si>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</si>
  <si>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</si>
  <si>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</si>
  <si>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</si>
  <si>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</si>
  <si>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</si>
  <si>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</si>
  <si>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</si>
  <si>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</si>
  <si>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</si>
  <si>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</si>
  <si>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</si>
  <si>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</si>
  <si>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</si>
  <si>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</si>
  <si>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</si>
  <si>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</si>
  <si>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</si>
  <si>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</si>
  <si>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</si>
  <si>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</si>
  <si>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</si>
  <si>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</si>
  <si>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</si>
  <si>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</si>
  <si>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</si>
  <si>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</si>
  <si>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</si>
  <si>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</si>
  <si>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</si>
  <si>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</si>
  <si>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</si>
  <si>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</si>
  <si>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</si>
  <si>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</si>
  <si>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</si>
  <si>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</si>
  <si>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</si>
  <si>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</si>
  <si>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</si>
  <si>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</si>
  <si>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</si>
  <si>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</si>
  <si>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</si>
  <si>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</si>
  <si>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</si>
  <si>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</si>
  <si>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</si>
  <si>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</si>
  <si>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</si>
  <si>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</si>
  <si>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</si>
  <si>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</si>
  <si>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</si>
  <si>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</si>
  <si>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</si>
  <si>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</si>
  <si>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</si>
  <si>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</si>
  <si>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</si>
  <si>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</si>
  <si>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</si>
  <si>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</si>
  <si>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</si>
  <si>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</si>
  <si>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</si>
  <si>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</si>
  <si>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</si>
  <si>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</si>
  <si>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</si>
  <si>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</si>
  <si>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</si>
  <si>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</si>
  <si>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</si>
  <si>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</si>
  <si>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</si>
  <si>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</si>
  <si>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</si>
  <si>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</si>
  <si>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</si>
  <si>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</si>
  <si>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</si>
  <si>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</si>
  <si>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</si>
  <si>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</si>
  <si>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</si>
  <si>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</si>
  <si>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</si>
  <si>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</si>
  <si>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</si>
  <si>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</si>
  <si>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</si>
  <si>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</si>
  <si>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</si>
  <si>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</si>
  <si>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</si>
  <si>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</si>
  <si>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</si>
  <si>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</si>
  <si>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</si>
  <si>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</si>
  <si>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</si>
  <si>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</si>
  <si>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</si>
  <si>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</si>
  <si>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</si>
  <si>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</si>
  <si>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</si>
  <si>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</si>
  <si>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</si>
  <si>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</si>
  <si>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</si>
  <si>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</si>
  <si>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</si>
  <si>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</si>
  <si>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</si>
  <si>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</si>
  <si>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</si>
  <si>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</si>
  <si>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</si>
  <si>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</si>
  <si>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</si>
  <si>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</si>
  <si>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</si>
  <si>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</si>
  <si>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</si>
  <si>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</si>
  <si>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</si>
  <si>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</si>
  <si>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</si>
  <si>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</si>
  <si>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</si>
  <si>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</si>
  <si>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</si>
  <si>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</si>
  <si>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</si>
  <si>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</si>
  <si>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</si>
  <si>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</si>
  <si>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</si>
  <si>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</si>
  <si>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</si>
  <si>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</si>
  <si>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</si>
  <si>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</si>
  <si>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</si>
  <si>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</si>
  <si>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</si>
  <si>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</si>
  <si>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</si>
  <si>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</si>
  <si>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</si>
  <si>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</si>
  <si>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</si>
  <si>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</si>
  <si>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</si>
  <si>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</si>
  <si>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</si>
  <si>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</si>
  <si>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</si>
  <si>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</si>
  <si>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</si>
  <si>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</si>
  <si>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</si>
  <si>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</si>
  <si>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</si>
  <si>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</si>
  <si>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</si>
  <si>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</si>
  <si>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</si>
  <si>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</si>
  <si>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</si>
  <si>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</si>
  <si>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</si>
  <si>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</si>
  <si>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</si>
  <si>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</si>
  <si>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</si>
  <si>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</si>
  <si>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</si>
  <si>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</si>
  <si>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</si>
  <si>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</si>
  <si>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</si>
  <si>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</si>
  <si>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</si>
  <si>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</si>
  <si>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</si>
  <si>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</si>
  <si>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</si>
  <si>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</si>
  <si>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</si>
  <si>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</si>
  <si>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</si>
  <si>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</si>
  <si>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</si>
  <si>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</si>
  <si>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</si>
  <si>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</si>
  <si>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</si>
  <si>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</si>
  <si>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</si>
  <si>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</si>
  <si>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</si>
  <si>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</si>
  <si>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</si>
  <si>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</si>
  <si>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</si>
  <si>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</si>
  <si>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</si>
  <si>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</si>
  <si>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</si>
  <si>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</si>
  <si>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</si>
  <si>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</si>
  <si>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</si>
  <si>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</si>
  <si>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</si>
  <si>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</si>
  <si>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</si>
  <si>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</si>
  <si>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</si>
  <si>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</si>
  <si>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</si>
  <si>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</si>
  <si>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</si>
  <si>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</si>
  <si>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</si>
  <si>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</si>
  <si>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</si>
  <si>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</si>
  <si>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</si>
  <si>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</si>
  <si>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</si>
  <si>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</si>
  <si>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</si>
  <si>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</si>
  <si>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</si>
  <si>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</si>
  <si>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</si>
  <si>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</si>
  <si>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</si>
  <si>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</si>
  <si>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</si>
  <si>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</si>
  <si>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</si>
  <si>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</si>
  <si>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</si>
  <si>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</si>
  <si>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</si>
  <si>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</si>
  <si>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</si>
  <si>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</si>
  <si>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</si>
  <si>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</si>
  <si>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</si>
  <si>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</si>
  <si>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</si>
  <si>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</si>
  <si>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</si>
  <si>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</si>
  <si>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</si>
  <si>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</si>
  <si>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</si>
  <si>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</si>
  <si>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</si>
  <si>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</si>
  <si>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</si>
  <si>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</si>
  <si>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</si>
  <si>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</si>
  <si>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</si>
  <si>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</si>
  <si>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</si>
  <si>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</si>
  <si>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</si>
  <si>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</si>
  <si>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</si>
  <si>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</si>
  <si>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</si>
  <si>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</si>
  <si>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</si>
  <si>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</si>
  <si>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</si>
  <si>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</si>
  <si>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</si>
  <si>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</si>
  <si>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</si>
  <si>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</si>
  <si>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</si>
  <si>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</si>
  <si>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</si>
  <si>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</si>
  <si>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</si>
  <si>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</si>
  <si>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</si>
  <si>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</si>
  <si>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</si>
  <si>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</si>
  <si>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</si>
  <si>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</si>
  <si>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</si>
  <si>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</si>
  <si>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</si>
  <si>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</si>
  <si>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</si>
  <si>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</si>
  <si>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</si>
  <si>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</si>
  <si>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</si>
  <si>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</si>
  <si>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</si>
  <si>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</si>
  <si>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</si>
  <si>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</si>
  <si>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</si>
  <si>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</si>
  <si>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</si>
  <si>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</si>
  <si>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</si>
  <si>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</si>
  <si>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</si>
  <si>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</si>
  <si>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</si>
  <si>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</si>
  <si>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</si>
  <si>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</si>
  <si>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</si>
  <si>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</si>
  <si>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</si>
  <si>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</si>
  <si>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</si>
  <si>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</si>
  <si>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</si>
  <si>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</si>
  <si>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</si>
  <si>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</si>
  <si>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</si>
  <si>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</si>
  <si>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</si>
  <si>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</si>
  <si>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</si>
  <si>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</si>
  <si>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</si>
  <si>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</si>
  <si>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</si>
  <si>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</si>
  <si>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</si>
  <si>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</si>
  <si>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</si>
  <si>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</si>
  <si>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</si>
  <si>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</si>
  <si>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</si>
  <si>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</si>
  <si>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</si>
  <si>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</si>
  <si>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</si>
  <si>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</si>
  <si>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</si>
  <si>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</si>
  <si>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</si>
  <si>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</si>
  <si>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</si>
  <si>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</si>
  <si>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</si>
  <si>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</si>
  <si>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</si>
  <si>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</si>
  <si>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</si>
  <si>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</si>
  <si>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</si>
  <si>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</si>
  <si>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</si>
  <si>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</si>
  <si>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</si>
  <si>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</si>
  <si>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</si>
  <si>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</si>
  <si>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</si>
  <si>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</si>
  <si>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</si>
  <si>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</si>
  <si>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</si>
  <si>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</si>
  <si>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</si>
  <si>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</si>
  <si>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</si>
  <si>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</si>
  <si>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</si>
  <si>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</si>
  <si>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</si>
  <si>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</si>
  <si>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</si>
  <si>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</si>
  <si>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</si>
  <si>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</si>
  <si>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</si>
  <si>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</si>
  <si>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</si>
  <si>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</si>
  <si>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</si>
  <si>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</si>
  <si>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</si>
  <si>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</si>
  <si>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</si>
  <si>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</si>
  <si>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</si>
  <si>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</si>
  <si>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</si>
  <si>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</si>
  <si>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</si>
  <si>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</si>
  <si>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</si>
  <si>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</si>
  <si>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</si>
  <si>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</si>
  <si>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</si>
  <si>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</si>
  <si>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</si>
  <si>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</si>
  <si>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</si>
  <si>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</si>
  <si>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</si>
  <si>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</si>
  <si>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</si>
  <si>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</si>
  <si>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</si>
  <si>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</si>
  <si>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</si>
  <si>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</si>
  <si>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</si>
  <si>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</si>
  <si>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</si>
  <si>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</si>
  <si>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</si>
  <si>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</si>
  <si>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</si>
  <si>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</si>
  <si>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</si>
  <si>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</si>
  <si>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</si>
  <si>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</si>
  <si>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</si>
  <si>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</si>
  <si>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</si>
  <si>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</si>
  <si>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</si>
  <si>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</si>
  <si>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</si>
  <si>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</si>
  <si>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</si>
  <si>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</si>
  <si>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</si>
  <si>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</si>
  <si>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</si>
  <si>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</si>
  <si>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</si>
  <si>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</si>
  <si>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</si>
  <si>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</si>
  <si>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</si>
  <si>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</si>
  <si>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</si>
  <si>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</si>
  <si>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</si>
  <si>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</si>
  <si>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</si>
  <si>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</si>
  <si>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</si>
  <si>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</si>
  <si>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</si>
  <si>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</si>
  <si>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</si>
  <si>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</si>
  <si>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</si>
  <si>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</si>
  <si>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</si>
  <si>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</si>
  <si>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</si>
  <si>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</si>
  <si>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</si>
  <si>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</si>
  <si>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</si>
  <si>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</si>
  <si>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</si>
  <si>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</si>
  <si>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</si>
  <si>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</si>
  <si>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</si>
  <si>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</si>
  <si>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</si>
  <si>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</si>
  <si>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</si>
  <si>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</si>
  <si>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</si>
  <si>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</si>
  <si>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</si>
  <si>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</si>
  <si>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</si>
  <si>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</si>
  <si>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</si>
  <si>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</si>
  <si>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</si>
  <si>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</si>
  <si>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</si>
  <si>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</si>
  <si>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</si>
  <si>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</si>
  <si>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</si>
  <si>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</si>
  <si>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</si>
  <si>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</si>
  <si>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</si>
  <si>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</si>
  <si>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</si>
  <si>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</si>
  <si>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</si>
  <si>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</si>
  <si>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</si>
  <si>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</si>
  <si>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</si>
  <si>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</si>
  <si>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</si>
  <si>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</si>
  <si>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</si>
  <si>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</si>
  <si>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</si>
  <si>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</si>
  <si>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</si>
  <si>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</si>
  <si>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</si>
  <si>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</si>
  <si>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</si>
  <si>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</si>
  <si>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</si>
  <si>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</si>
  <si>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</si>
  <si>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</si>
  <si>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</si>
  <si>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</si>
  <si>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</si>
  <si>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</si>
  <si>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</si>
  <si>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</si>
  <si>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</si>
  <si>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</si>
  <si>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</si>
  <si>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</si>
  <si>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</si>
  <si>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</si>
  <si>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</si>
  <si>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</si>
  <si>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</si>
  <si>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</si>
  <si>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</si>
  <si>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</si>
  <si>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</si>
  <si>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</si>
  <si>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</si>
  <si>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</si>
  <si>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</si>
  <si>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</si>
  <si>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</si>
  <si>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</si>
  <si>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</si>
  <si>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</si>
  <si>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</si>
  <si>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</si>
  <si>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</si>
  <si>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</si>
  <si>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</si>
  <si>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</si>
  <si>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</si>
  <si>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</si>
  <si>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</si>
  <si>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</si>
  <si>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</si>
  <si>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</si>
  <si>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</si>
  <si>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</si>
  <si>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</si>
  <si>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</si>
  <si>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</si>
  <si>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</si>
  <si>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</si>
  <si>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</si>
  <si>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</si>
  <si>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</si>
  <si>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</si>
  <si>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</si>
  <si>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</si>
  <si>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</si>
  <si>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</si>
  <si>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</si>
  <si>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</si>
  <si>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</si>
  <si>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</si>
  <si>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</si>
  <si>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</si>
  <si>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</si>
  <si>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</si>
  <si>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</si>
  <si>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</si>
  <si>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</si>
  <si>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</si>
  <si>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</si>
  <si>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</si>
  <si>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</si>
  <si>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</si>
  <si>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</si>
  <si>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</si>
  <si>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</si>
  <si>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</si>
  <si>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</si>
  <si>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</si>
  <si>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</si>
  <si>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</si>
  <si>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</si>
  <si>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</si>
  <si>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</si>
  <si>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</si>
  <si>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</si>
  <si>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</si>
  <si>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</si>
  <si>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</si>
  <si>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</si>
  <si>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</si>
  <si>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</si>
  <si>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</si>
  <si>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</si>
  <si>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</si>
  <si>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</si>
  <si>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</si>
  <si>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</si>
  <si>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</si>
  <si>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</si>
  <si>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</si>
  <si>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</si>
  <si>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</si>
  <si>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</si>
  <si>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</si>
  <si>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</si>
  <si>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</si>
  <si>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</si>
  <si>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</si>
  <si>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</si>
  <si>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</si>
  <si>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</si>
  <si>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</si>
  <si>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</si>
  <si>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</si>
  <si>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</si>
  <si>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</si>
  <si>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</si>
  <si>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</si>
  <si>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</si>
  <si>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</si>
  <si>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</si>
  <si>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</si>
  <si>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</si>
  <si>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</si>
  <si>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</si>
  <si>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</si>
  <si>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</si>
  <si>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</si>
  <si>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</si>
  <si>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</si>
  <si>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</si>
  <si>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</si>
  <si>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</si>
  <si>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</si>
  <si>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</si>
  <si>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</si>
  <si>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</si>
  <si>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</si>
  <si>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</si>
  <si>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</si>
  <si>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</si>
  <si>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</si>
  <si>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</si>
  <si>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</si>
  <si>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</si>
  <si>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</si>
  <si>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</si>
  <si>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</si>
  <si>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</si>
  <si>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</si>
  <si>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</si>
  <si>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</si>
  <si>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</si>
  <si>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</si>
  <si>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</si>
  <si>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</si>
  <si>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</si>
  <si>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</si>
  <si>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</si>
  <si>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</si>
  <si>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</si>
  <si>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</si>
  <si>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</si>
  <si>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</si>
  <si>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</si>
  <si>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</si>
  <si>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</si>
  <si>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</si>
  <si>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</si>
  <si>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</si>
  <si>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</si>
  <si>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</si>
  <si>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</si>
  <si>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</si>
  <si>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</si>
  <si>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</si>
  <si>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</si>
  <si>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</si>
  <si>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</si>
  <si>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</si>
  <si>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</si>
  <si>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</si>
  <si>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</si>
  <si>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</si>
  <si>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</si>
  <si>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</si>
  <si>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</si>
  <si>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</si>
  <si>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</si>
  <si>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</si>
  <si>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</si>
  <si>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</si>
  <si>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</si>
  <si>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</si>
  <si>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</si>
  <si>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</si>
  <si>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</si>
  <si>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</si>
  <si>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</si>
  <si>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</si>
  <si>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</si>
  <si>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</si>
  <si>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</si>
  <si>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</si>
  <si>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</si>
  <si>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</si>
  <si>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</si>
  <si>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</si>
  <si>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</si>
  <si>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</si>
  <si>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</si>
  <si>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</si>
  <si>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</si>
  <si>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</si>
  <si>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</si>
  <si>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</si>
  <si>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</si>
  <si>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</si>
  <si>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</si>
  <si>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</si>
  <si>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</si>
  <si>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</si>
  <si>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</si>
  <si>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</si>
  <si>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</si>
  <si>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</si>
  <si>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</si>
  <si>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</si>
  <si>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</si>
  <si>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</si>
  <si>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</si>
  <si>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</si>
  <si>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</si>
  <si>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</si>
  <si>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</si>
  <si>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</si>
  <si>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</si>
  <si>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</si>
  <si>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</si>
  <si>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</si>
  <si>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</si>
  <si>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</si>
  <si>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</si>
  <si>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</si>
  <si>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</si>
  <si>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</si>
  <si>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</si>
  <si>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</si>
  <si>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</si>
  <si>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</si>
  <si>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</si>
  <si>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</si>
  <si>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</si>
  <si>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</si>
  <si>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</si>
  <si>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</si>
  <si>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</si>
  <si>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</si>
  <si>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</si>
  <si>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</si>
  <si>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</si>
  <si>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</si>
  <si>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</si>
  <si>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</si>
  <si>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</si>
  <si>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</si>
  <si>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</si>
  <si>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</si>
  <si>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</si>
  <si>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</si>
  <si>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</si>
  <si>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</si>
  <si>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</si>
  <si>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</si>
  <si>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</si>
  <si>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</si>
  <si>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</si>
  <si>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</si>
  <si>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</si>
  <si>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</si>
  <si>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</si>
  <si>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</si>
  <si>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</si>
  <si>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</si>
  <si>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</si>
  <si>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</si>
  <si>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</si>
  <si>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</si>
  <si>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</si>
  <si>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</si>
  <si>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</si>
  <si>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</si>
  <si>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</si>
  <si>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</si>
  <si>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</si>
  <si>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</si>
  <si>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</si>
  <si>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</si>
  <si>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</si>
  <si>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</si>
  <si>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</si>
  <si>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</si>
  <si>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</si>
  <si>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</si>
  <si>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</si>
  <si>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</si>
  <si>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</si>
  <si>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</si>
  <si>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</si>
  <si>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</si>
  <si>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</si>
  <si>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</si>
  <si>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</si>
  <si>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</si>
  <si>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</si>
  <si>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</si>
  <si>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</si>
  <si>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</si>
  <si>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</si>
  <si>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</si>
  <si>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</si>
  <si>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</si>
  <si>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</si>
  <si>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</si>
  <si>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</si>
  <si>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</si>
  <si>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</si>
  <si>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</si>
  <si>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</si>
  <si>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</si>
  <si>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</si>
  <si>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</si>
  <si>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</si>
  <si>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</si>
  <si>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</si>
  <si>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</si>
  <si>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</si>
  <si>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</si>
  <si>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</si>
  <si>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</si>
  <si>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</si>
  <si>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</si>
  <si>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</si>
  <si>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</si>
  <si>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</si>
  <si>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</si>
  <si>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</si>
  <si>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</si>
  <si>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</si>
  <si>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</si>
  <si>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</si>
  <si>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</si>
  <si>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</si>
  <si>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</si>
  <si>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</si>
  <si>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</si>
  <si>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</si>
  <si>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</si>
  <si>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</si>
  <si>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</si>
  <si>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</si>
  <si>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</si>
  <si>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</si>
  <si>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</si>
  <si>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</si>
  <si>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</si>
  <si>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</si>
  <si>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</si>
  <si>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</si>
  <si>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</si>
  <si>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</si>
  <si>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</si>
  <si>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</si>
  <si>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</si>
  <si>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</si>
  <si>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</si>
  <si>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</si>
  <si>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</si>
  <si>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</si>
  <si>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</si>
  <si>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</si>
  <si>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</si>
  <si>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</si>
  <si>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</si>
  <si>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</si>
  <si>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</si>
  <si>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</si>
  <si>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</si>
  <si>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</si>
  <si>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</si>
  <si>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</si>
  <si>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</si>
  <si>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</si>
  <si>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</si>
  <si>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</si>
  <si>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</si>
  <si>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</si>
  <si>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</si>
  <si>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</si>
  <si>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</si>
  <si>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</si>
  <si>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</si>
  <si>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</si>
  <si>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</si>
  <si>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</si>
  <si>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</si>
  <si>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</si>
  <si>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</si>
  <si>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</si>
  <si>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</si>
  <si>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</si>
  <si>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</si>
  <si>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</si>
  <si>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</si>
  <si>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</si>
  <si>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</si>
  <si>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</si>
  <si>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</si>
  <si>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</si>
  <si>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</si>
  <si>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</si>
  <si>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</si>
  <si>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</si>
  <si>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</si>
  <si>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</si>
  <si>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</si>
  <si>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</si>
  <si>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</si>
  <si>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</si>
  <si>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</si>
  <si>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</si>
  <si>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</si>
  <si>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</si>
  <si>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</si>
  <si>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</si>
  <si>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</si>
  <si>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</si>
  <si>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</si>
  <si>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</si>
  <si>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</si>
  <si>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</si>
  <si>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</si>
  <si>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</si>
  <si>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</si>
  <si>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</si>
  <si>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</si>
  <si>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</si>
  <si>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</si>
  <si>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</si>
  <si>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</si>
  <si>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</si>
  <si>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</si>
  <si>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</si>
  <si>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</si>
  <si>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</si>
  <si>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</si>
  <si>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</si>
  <si>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</si>
  <si>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</si>
  <si>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</si>
  <si>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</si>
  <si>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</si>
  <si>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</si>
  <si>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</si>
  <si>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</si>
  <si>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</si>
  <si>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</si>
  <si>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</si>
  <si>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</si>
  <si>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</si>
  <si>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</si>
  <si>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</si>
  <si>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</si>
  <si>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</si>
  <si>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</si>
  <si>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</si>
  <si>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</si>
  <si>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</si>
  <si>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</si>
  <si>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</si>
  <si>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</si>
  <si>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</si>
  <si>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</si>
  <si>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</si>
  <si>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</si>
  <si>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</si>
  <si>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</si>
  <si>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</si>
  <si>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</si>
  <si>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</si>
  <si>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</si>
  <si>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</si>
  <si>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</si>
  <si>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</si>
  <si>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</si>
  <si>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</si>
  <si>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</si>
  <si>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</si>
  <si>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</si>
  <si>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</si>
  <si>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</si>
  <si>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</si>
  <si>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</si>
  <si>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</si>
  <si>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</si>
  <si>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</si>
  <si>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</si>
  <si>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</si>
  <si>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</si>
  <si>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</si>
  <si>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</si>
  <si>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</si>
  <si>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</si>
  <si>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</si>
  <si>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</si>
  <si>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</si>
  <si>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</si>
  <si>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</si>
  <si>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</si>
  <si>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</si>
  <si>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</si>
  <si>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</si>
  <si>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</si>
  <si>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</si>
  <si>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</si>
  <si>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</si>
  <si>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</si>
  <si>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</si>
  <si>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</si>
  <si>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</si>
  <si>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</si>
  <si>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</si>
  <si>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</si>
  <si>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</si>
  <si>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</si>
  <si>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</si>
  <si>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</si>
  <si>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</si>
  <si>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</si>
  <si>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</si>
  <si>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</si>
  <si>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</si>
  <si>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</si>
  <si>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</si>
  <si>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</si>
  <si>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</si>
  <si>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</si>
  <si>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</si>
  <si>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</si>
  <si>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</si>
  <si>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</si>
  <si>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</si>
  <si>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</si>
  <si>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</si>
  <si>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</si>
  <si>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</si>
  <si>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</si>
  <si>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</si>
  <si>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</si>
  <si>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</si>
  <si>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</si>
  <si>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</si>
  <si>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</si>
  <si>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</si>
  <si>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</si>
  <si>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</si>
  <si>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</si>
  <si>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</si>
  <si>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</si>
  <si>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</si>
  <si>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</si>
  <si>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</si>
  <si>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</si>
  <si>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</si>
  <si>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</si>
  <si>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</si>
  <si>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</si>
  <si>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</si>
  <si>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</si>
  <si>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</si>
  <si>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</si>
  <si>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</si>
  <si>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</si>
  <si>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</si>
  <si>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</si>
  <si>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</si>
  <si>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</si>
  <si>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</si>
  <si>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</si>
  <si>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</si>
  <si>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</si>
  <si>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</si>
  <si>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</si>
  <si>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</si>
  <si>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</si>
  <si>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</si>
  <si>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</si>
  <si>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</si>
  <si>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</si>
  <si>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</si>
  <si>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</si>
  <si>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</si>
  <si>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</si>
  <si>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</si>
  <si>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</si>
  <si>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</si>
  <si>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</si>
  <si>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</si>
  <si>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</si>
  <si>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</si>
  <si>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</si>
  <si>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</si>
  <si>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</si>
  <si>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</si>
  <si>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</si>
  <si>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</si>
  <si>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</si>
  <si>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</si>
  <si>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</si>
  <si>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</si>
  <si>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</si>
  <si>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</si>
  <si>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</si>
  <si>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</si>
  <si>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</si>
  <si>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</si>
  <si>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</si>
  <si>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</si>
  <si>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</si>
  <si>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</si>
  <si>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</si>
  <si>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</si>
  <si>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</si>
  <si>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</si>
  <si>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</si>
  <si>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</si>
  <si>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</si>
  <si>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</si>
  <si>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</si>
  <si>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</si>
  <si>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</si>
  <si>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</si>
  <si>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</si>
  <si>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</si>
  <si>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</si>
  <si>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</si>
  <si>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</si>
  <si>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</si>
  <si>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</si>
  <si>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</si>
  <si>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</si>
  <si>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</si>
  <si>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</si>
  <si>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</si>
  <si>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</si>
  <si>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</si>
  <si>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</si>
  <si>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</si>
  <si>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</si>
  <si>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</si>
  <si>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</si>
  <si>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</si>
  <si>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</si>
  <si>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</si>
  <si>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</si>
  <si>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</si>
  <si>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</si>
  <si>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</si>
  <si>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</si>
  <si>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</si>
  <si>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</si>
  <si>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</si>
  <si>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</si>
  <si>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</si>
  <si>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</si>
  <si>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</si>
  <si>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</si>
  <si>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</si>
  <si>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</si>
  <si>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</si>
  <si>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</si>
  <si>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</si>
  <si>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</si>
  <si>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</si>
  <si>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</si>
  <si>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</si>
  <si>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</si>
  <si>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</si>
  <si>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</si>
  <si>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</si>
  <si>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</si>
  <si>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</si>
  <si>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</si>
  <si>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</si>
  <si>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</si>
  <si>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</si>
  <si>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</si>
  <si>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</si>
  <si>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</si>
  <si>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</si>
  <si>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</si>
  <si>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</si>
  <si>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</si>
  <si>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</si>
  <si>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</si>
  <si>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</si>
  <si>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</si>
  <si>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</si>
  <si>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</si>
  <si>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</si>
  <si>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</si>
  <si>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</si>
  <si>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</si>
  <si>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</si>
  <si>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</si>
  <si>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</si>
  <si>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</si>
  <si>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</si>
  <si>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</si>
  <si>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</si>
  <si>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</si>
  <si>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</si>
  <si>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</si>
  <si>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</si>
  <si>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</si>
  <si>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</si>
  <si>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</si>
  <si>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</si>
  <si>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</si>
  <si>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</si>
  <si>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</si>
  <si>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</si>
  <si>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</si>
  <si>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</si>
  <si>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</si>
  <si>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</si>
  <si>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</si>
  <si>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</si>
  <si>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</si>
  <si>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</si>
  <si>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</si>
  <si>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</si>
  <si>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</si>
  <si>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</si>
  <si>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</si>
  <si>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</si>
  <si>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</si>
  <si>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</si>
  <si>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</si>
  <si>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</si>
  <si>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</si>
  <si>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</si>
  <si>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</si>
  <si>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</si>
  <si>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</si>
  <si>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</si>
  <si>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</si>
  <si>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</si>
  <si>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</si>
  <si>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</si>
  <si>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</si>
  <si>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</si>
  <si>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</si>
  <si>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</si>
  <si>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</si>
  <si>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</si>
  <si>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</si>
  <si>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</si>
  <si>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</si>
  <si>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</si>
  <si>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</si>
  <si>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</si>
  <si>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</si>
  <si>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</si>
  <si>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</si>
  <si>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</si>
  <si>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</si>
  <si>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</si>
  <si>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</si>
  <si>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</si>
  <si>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</si>
  <si>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</si>
  <si>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</si>
  <si>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</si>
  <si>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</si>
  <si>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</si>
  <si>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</si>
  <si>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</si>
  <si>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</si>
  <si>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</si>
  <si>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</si>
  <si>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</si>
  <si>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</si>
  <si>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</si>
  <si>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</si>
  <si>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</si>
  <si>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</si>
  <si>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</si>
  <si>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</si>
  <si>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</si>
  <si>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</si>
  <si>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</si>
  <si>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</si>
  <si>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</si>
  <si>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</si>
  <si>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</si>
  <si>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</si>
  <si>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</si>
  <si>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</si>
  <si>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</si>
  <si>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</si>
  <si>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</si>
  <si>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</si>
  <si>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</si>
  <si>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</si>
  <si>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</si>
  <si>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</si>
  <si>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</si>
  <si>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</si>
  <si>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</si>
  <si>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</si>
  <si>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</si>
  <si>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</si>
  <si>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</si>
  <si>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</si>
  <si>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</si>
  <si>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</si>
  <si>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</si>
  <si>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</si>
  <si>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</si>
  <si>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</si>
  <si>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</si>
  <si>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</si>
  <si>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</si>
  <si>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</si>
  <si>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</si>
  <si>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</si>
  <si>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</si>
  <si>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</si>
  <si>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</si>
  <si>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</si>
  <si>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</si>
  <si>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</si>
  <si>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</si>
  <si>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</si>
  <si>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</si>
  <si>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</si>
  <si>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</si>
  <si>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</si>
  <si>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</si>
  <si>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</si>
  <si>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</si>
  <si>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</si>
  <si>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</si>
  <si>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</si>
  <si>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</si>
  <si>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</si>
  <si>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</si>
  <si>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</si>
  <si>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</si>
  <si>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</si>
  <si>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</si>
  <si>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</si>
  <si>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</si>
  <si>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</si>
  <si>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</si>
  <si>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</si>
  <si>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</si>
  <si>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</si>
  <si>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</si>
  <si>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</si>
  <si>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</si>
  <si>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</si>
  <si>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</si>
  <si>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</si>
  <si>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</si>
  <si>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</si>
  <si>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</si>
  <si>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</si>
  <si>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</si>
  <si>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</si>
  <si>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</si>
  <si>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</si>
  <si>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</si>
  <si>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</si>
  <si>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</si>
  <si>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</si>
  <si>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</si>
  <si>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</si>
  <si>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</si>
  <si>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</si>
  <si>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</si>
  <si>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</si>
  <si>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</si>
  <si>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</si>
  <si>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</si>
  <si>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</si>
  <si>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</si>
  <si>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</si>
  <si>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</si>
  <si>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</si>
  <si>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</si>
  <si>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</si>
  <si>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</si>
  <si>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</si>
  <si>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</si>
  <si>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</si>
  <si>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</si>
  <si>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</si>
  <si>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</si>
  <si>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</si>
  <si>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</si>
  <si>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</si>
  <si>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</si>
  <si>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</si>
  <si>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</si>
  <si>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</si>
  <si>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</si>
  <si>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</si>
  <si>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</si>
  <si>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</si>
  <si>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</si>
  <si>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</si>
  <si>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</si>
  <si>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</si>
  <si>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</si>
  <si>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</si>
  <si>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</si>
  <si>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</si>
  <si>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</si>
  <si>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</si>
  <si>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</si>
  <si>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</si>
  <si>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</si>
  <si>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</si>
  <si>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</si>
  <si>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</si>
  <si>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</si>
  <si>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</si>
  <si>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</si>
  <si>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</si>
  <si>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</si>
  <si>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</si>
  <si>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</si>
  <si>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</si>
  <si>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</si>
  <si>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</si>
  <si>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</si>
  <si>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</si>
  <si>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</si>
  <si>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</si>
  <si>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</si>
  <si>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</si>
  <si>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</si>
  <si>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</si>
  <si>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</si>
  <si>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</si>
  <si>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</si>
  <si>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</si>
  <si>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</si>
  <si>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</si>
  <si>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</si>
  <si>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</si>
  <si>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</si>
  <si>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</si>
  <si>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</si>
  <si>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</si>
  <si>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</si>
  <si>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</si>
  <si>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</si>
  <si>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</si>
  <si>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</si>
  <si>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</si>
  <si>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</si>
  <si>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</si>
  <si>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</si>
  <si>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</si>
  <si>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</si>
  <si>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</si>
  <si>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</si>
  <si>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</si>
  <si>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</si>
  <si>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</si>
  <si>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</si>
  <si>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</si>
  <si>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</si>
  <si>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</si>
  <si>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</si>
  <si>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</si>
  <si>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</si>
  <si>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</si>
  <si>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</si>
  <si>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</si>
  <si>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</si>
  <si>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</si>
  <si>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</si>
  <si>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</si>
  <si>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</si>
  <si>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</si>
  <si>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</si>
  <si>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</si>
  <si>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</si>
  <si>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</si>
  <si>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</si>
  <si>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</si>
  <si>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</si>
  <si>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</si>
  <si>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</si>
  <si>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</si>
  <si>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</si>
  <si>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</si>
  <si>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</si>
  <si>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</si>
  <si>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</si>
  <si>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</si>
  <si>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</si>
  <si>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</si>
  <si>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</si>
  <si>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</si>
  <si>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</si>
  <si>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</si>
  <si>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</si>
  <si>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</si>
  <si>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</si>
  <si>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</si>
  <si>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</si>
  <si>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</si>
  <si>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</si>
  <si>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</si>
  <si>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</si>
  <si>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</si>
  <si>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</si>
  <si>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</si>
  <si>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</si>
  <si>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</si>
  <si>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</si>
  <si>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</si>
  <si>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</si>
  <si>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</si>
  <si>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</si>
  <si>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</si>
  <si>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</si>
  <si>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</si>
  <si>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</si>
  <si>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</si>
  <si>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</si>
  <si>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</si>
  <si>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</si>
  <si>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</si>
  <si>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</si>
  <si>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</si>
  <si>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</si>
  <si>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</si>
  <si>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</si>
  <si>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</si>
  <si>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</si>
  <si>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</si>
  <si>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</si>
  <si>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</si>
  <si>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</si>
  <si>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</si>
  <si>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</si>
  <si>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</si>
  <si>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</si>
  <si>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</si>
  <si>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</si>
  <si>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</si>
  <si>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</si>
  <si>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</si>
  <si>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</si>
  <si>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</si>
  <si>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</si>
  <si>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</si>
  <si>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</si>
  <si>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</si>
  <si>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</si>
  <si>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</si>
  <si>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</si>
  <si>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</si>
  <si>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</si>
  <si>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</si>
  <si>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</si>
  <si>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</si>
  <si>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</si>
  <si>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</si>
  <si>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</si>
  <si>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</si>
  <si>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</si>
  <si>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</si>
  <si>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</si>
  <si>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</si>
  <si>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</si>
  <si>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</si>
  <si>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</si>
  <si>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</si>
  <si>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</si>
  <si>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</si>
  <si>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</si>
  <si>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</si>
  <si>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</si>
  <si>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</si>
  <si>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</si>
  <si>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</si>
  <si>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</si>
  <si>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</si>
  <si>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</si>
  <si>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</si>
  <si>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</si>
  <si>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</si>
  <si>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</si>
  <si>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</si>
  <si>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</si>
  <si>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</si>
  <si>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</si>
  <si>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</si>
  <si>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</si>
  <si>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</si>
  <si>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</si>
  <si>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</si>
  <si>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</si>
  <si>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</si>
  <si>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</si>
  <si>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</si>
  <si>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</si>
  <si>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</si>
  <si>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</si>
  <si>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</si>
  <si>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</si>
  <si>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</si>
  <si>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</si>
  <si>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</si>
  <si>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</si>
  <si>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</si>
  <si>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</si>
  <si>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</si>
  <si>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</si>
  <si>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</si>
  <si>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</si>
  <si>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</si>
  <si>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</si>
  <si>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</si>
  <si>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</si>
  <si>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</si>
  <si>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</si>
  <si>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</si>
  <si>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</si>
  <si>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</si>
  <si>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</si>
  <si>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</si>
  <si>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</si>
  <si>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</si>
  <si>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</si>
  <si>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</si>
  <si>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</si>
  <si>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</si>
  <si>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</si>
  <si>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</si>
  <si>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</si>
  <si>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</si>
  <si>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</si>
  <si>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</si>
  <si>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</si>
  <si>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</si>
  <si>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</si>
  <si>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</si>
  <si>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</si>
  <si>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</si>
  <si>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</si>
  <si>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</si>
  <si>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</si>
  <si>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</si>
  <si>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</si>
  <si>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</si>
  <si>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</si>
  <si>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</si>
  <si>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</si>
  <si>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</si>
  <si>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</si>
  <si>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</si>
  <si>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</si>
  <si>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</si>
  <si>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</si>
  <si>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</si>
  <si>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</si>
  <si>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</si>
  <si>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</si>
  <si>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</si>
  <si>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</si>
  <si>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</si>
  <si>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</si>
  <si>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</si>
  <si>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</si>
  <si>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</si>
  <si>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</si>
  <si>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</si>
  <si>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</si>
  <si>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</si>
  <si>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</si>
  <si>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</si>
  <si>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</si>
  <si>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</si>
  <si>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</si>
  <si>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</si>
  <si>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</si>
  <si>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</si>
  <si>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</si>
  <si>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</si>
  <si>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</si>
  <si>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</si>
  <si>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</si>
  <si>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</si>
  <si>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</si>
  <si>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</si>
  <si>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</si>
  <si>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</si>
  <si>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</si>
  <si>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</si>
  <si>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</si>
  <si>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</si>
  <si>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</si>
  <si>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</si>
  <si>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</si>
  <si>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</si>
  <si>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</si>
  <si>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</si>
  <si>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</si>
  <si>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</si>
  <si>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</si>
  <si>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</si>
  <si>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</si>
  <si>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</si>
  <si>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</si>
  <si>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</si>
  <si>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</si>
  <si>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</si>
  <si>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</si>
  <si>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</si>
  <si>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</si>
  <si>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</si>
  <si>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</si>
  <si>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</si>
  <si>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</si>
  <si>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</si>
  <si>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</si>
  <si>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</si>
  <si>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</si>
  <si>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</si>
  <si>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</si>
  <si>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</si>
  <si>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</si>
  <si>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</si>
  <si>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</si>
  <si>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</si>
  <si>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</si>
  <si>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</si>
  <si>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</si>
  <si>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</si>
  <si>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</si>
  <si>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</si>
  <si>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</si>
  <si>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</si>
  <si>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</si>
  <si>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</si>
  <si>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</si>
  <si>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</si>
  <si>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</si>
  <si>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</si>
  <si>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</si>
  <si>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</si>
  <si>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</si>
  <si>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</si>
  <si>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</si>
  <si>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</si>
  <si>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</si>
  <si>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</si>
  <si>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</si>
  <si>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</si>
  <si>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</si>
  <si>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</si>
  <si>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</si>
  <si>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</si>
  <si>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</si>
  <si>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</si>
  <si>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</si>
  <si>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</si>
  <si>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</si>
  <si>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</si>
  <si>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</si>
  <si>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</si>
  <si>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</si>
  <si>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</si>
  <si>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</si>
  <si>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</si>
  <si>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</si>
  <si>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</si>
  <si>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</si>
  <si>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</si>
  <si>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</si>
  <si>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</si>
  <si>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</si>
  <si>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</si>
  <si>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</si>
  <si>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</si>
  <si>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</si>
  <si>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</si>
  <si>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</si>
  <si>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</si>
  <si>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</si>
  <si>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</si>
  <si>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</si>
  <si>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</si>
  <si>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</si>
  <si>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</si>
  <si>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</si>
  <si>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</si>
  <si>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</si>
  <si>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</si>
  <si>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</si>
  <si>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</si>
  <si>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</si>
  <si>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</si>
  <si>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</si>
  <si>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</si>
  <si>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</si>
  <si>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</si>
  <si>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</si>
  <si>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</si>
  <si>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</si>
  <si>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</si>
  <si>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</si>
  <si>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</si>
  <si>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</si>
  <si>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</si>
  <si>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</si>
  <si>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</si>
  <si>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</si>
  <si>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</si>
  <si>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</si>
  <si>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</si>
  <si>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</si>
  <si>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</si>
  <si>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</si>
  <si>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</si>
  <si>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</si>
  <si>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</si>
  <si>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</si>
  <si>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</si>
  <si>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</si>
  <si>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</si>
  <si>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</si>
  <si>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</si>
  <si>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</si>
  <si>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</si>
  <si>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</si>
  <si>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</si>
  <si>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</si>
  <si>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</si>
  <si>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</si>
  <si>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</si>
  <si>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</si>
  <si>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</si>
  <si>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</si>
  <si>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</si>
  <si>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</si>
  <si>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</si>
  <si>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</si>
  <si>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</si>
  <si>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</si>
  <si>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</si>
  <si>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</si>
  <si>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</si>
  <si>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</si>
  <si>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</si>
  <si>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</si>
  <si>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</si>
  <si>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</si>
  <si>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</si>
  <si>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</si>
  <si>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</si>
  <si>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</si>
  <si>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</si>
  <si>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</si>
  <si>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</si>
  <si>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</si>
  <si>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</si>
  <si>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</si>
  <si>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</si>
  <si>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</si>
  <si>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</si>
  <si>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</si>
  <si>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</si>
  <si>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</si>
  <si>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</si>
  <si>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</si>
  <si>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</si>
  <si>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</si>
  <si>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</si>
  <si>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</si>
  <si>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</si>
  <si>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</si>
  <si>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</si>
  <si>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</si>
  <si>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</si>
  <si>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</si>
  <si>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</si>
  <si>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</si>
  <si>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</si>
  <si>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</si>
  <si>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</si>
  <si>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</si>
  <si>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</si>
  <si>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</si>
  <si>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</si>
  <si>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</si>
  <si>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</si>
  <si>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</si>
  <si>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</si>
  <si>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</si>
  <si>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</si>
  <si>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</si>
  <si>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</si>
  <si>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</si>
  <si>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</si>
  <si>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</si>
  <si>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</si>
  <si>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</si>
  <si>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</si>
  <si>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</si>
  <si>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</si>
  <si>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</si>
  <si>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</si>
  <si>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</si>
  <si>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</si>
  <si>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</si>
  <si>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</si>
  <si>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</si>
  <si>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</si>
  <si>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</si>
  <si>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</si>
  <si>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</si>
  <si>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</si>
  <si>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</si>
  <si>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</si>
  <si>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</si>
  <si>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</si>
  <si>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</si>
  <si>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</si>
  <si>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</si>
  <si>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</si>
  <si>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</si>
  <si>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</si>
  <si>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</si>
  <si>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</si>
  <si>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</si>
  <si>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</si>
  <si>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</si>
  <si>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</si>
  <si>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</si>
  <si>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</si>
  <si>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</si>
  <si>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</si>
  <si>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</si>
  <si>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</si>
  <si>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</si>
  <si>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</si>
  <si>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</si>
  <si>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</si>
  <si>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</si>
  <si>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</si>
  <si>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</si>
  <si>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</si>
  <si>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</si>
  <si>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</si>
  <si>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</si>
  <si>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</si>
  <si>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</si>
  <si>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</si>
  <si>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</si>
  <si>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</si>
  <si>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</si>
  <si>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</si>
  <si>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</si>
  <si>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</si>
  <si>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</si>
  <si>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</si>
  <si>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</si>
  <si>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</si>
  <si>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</si>
  <si>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</si>
  <si>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</si>
  <si>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</si>
  <si>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</si>
  <si>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</si>
  <si>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</si>
  <si>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</si>
  <si>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</si>
  <si>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</si>
  <si>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</si>
  <si>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</si>
  <si>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</si>
  <si>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</si>
  <si>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</si>
  <si>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</si>
  <si>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</si>
  <si>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</si>
  <si>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</si>
  <si>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</si>
  <si>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</si>
  <si>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</si>
  <si>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</si>
  <si>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</si>
  <si>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</si>
  <si>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</si>
  <si>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</si>
  <si>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</si>
  <si>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</si>
  <si>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</si>
  <si>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</si>
  <si>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</si>
  <si>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</si>
  <si>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</si>
  <si>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</si>
  <si>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</si>
  <si>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</si>
  <si>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</si>
  <si>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</si>
  <si>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</si>
  <si>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</si>
  <si>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</si>
  <si>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</si>
  <si>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</si>
  <si>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</si>
  <si>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</si>
  <si>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</si>
  <si>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</si>
  <si>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</si>
  <si>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</si>
  <si>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</si>
  <si>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</si>
  <si>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</si>
  <si>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</si>
  <si>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</si>
  <si>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</si>
  <si>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</si>
  <si>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</si>
  <si>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</si>
  <si>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</si>
  <si>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</si>
  <si>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</si>
  <si>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</si>
  <si>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</si>
  <si>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</si>
  <si>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</si>
  <si>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</si>
  <si>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</si>
  <si>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</si>
  <si>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</si>
  <si>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</si>
  <si>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</si>
  <si>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</si>
  <si>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</si>
  <si>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</si>
  <si>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</si>
  <si>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</si>
  <si>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</si>
  <si>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</si>
  <si>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</si>
  <si>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</si>
  <si>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</si>
  <si>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</si>
  <si>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</si>
  <si>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</si>
  <si>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</si>
  <si>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</si>
  <si>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</si>
  <si>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</si>
  <si>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</si>
  <si>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</si>
  <si>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</si>
  <si>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</si>
  <si>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</si>
  <si>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</si>
  <si>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</si>
  <si>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</si>
  <si>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</si>
  <si>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</si>
  <si>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</si>
  <si>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</si>
  <si>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</si>
  <si>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</si>
  <si>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</si>
  <si>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</si>
  <si>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</si>
  <si>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</si>
  <si>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</si>
  <si>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</si>
  <si>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</si>
  <si>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</si>
  <si>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</si>
  <si>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</si>
  <si>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</si>
  <si>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</si>
  <si>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</si>
  <si>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</si>
  <si>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</si>
  <si>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</si>
  <si>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</si>
  <si>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</si>
  <si>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</si>
  <si>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</si>
  <si>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</si>
  <si>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</si>
  <si>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</si>
  <si>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</si>
  <si>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</si>
  <si>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</si>
  <si>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</si>
  <si>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</si>
  <si>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</si>
  <si>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</si>
  <si>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</si>
  <si>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</si>
  <si>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</si>
  <si>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</si>
  <si>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</si>
  <si>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</si>
  <si>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</si>
  <si>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</si>
  <si>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</si>
  <si>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</si>
  <si>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</si>
  <si>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</si>
  <si>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</si>
  <si>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</si>
  <si>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</si>
  <si>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</si>
  <si>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</si>
  <si>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</si>
  <si>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</si>
  <si>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</si>
  <si>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</si>
  <si>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</si>
  <si>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</si>
  <si>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</si>
  <si>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</si>
  <si>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</si>
  <si>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</si>
  <si>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</si>
  <si>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</si>
  <si>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</si>
  <si>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</si>
  <si>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</si>
  <si>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</si>
  <si>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</si>
  <si>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</si>
  <si>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</si>
  <si>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</si>
  <si>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</si>
  <si>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</si>
  <si>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</si>
  <si>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</si>
  <si>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</si>
  <si>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</si>
  <si>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</si>
  <si>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</si>
  <si>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</si>
  <si>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</si>
  <si>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</si>
  <si>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</si>
  <si>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</si>
  <si>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</si>
  <si>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</si>
  <si>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</si>
  <si>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</si>
  <si>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</si>
  <si>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</si>
  <si>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</si>
  <si>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</si>
  <si>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</si>
  <si>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</si>
  <si>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</si>
  <si>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</si>
  <si>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</si>
  <si>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</si>
  <si>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</si>
  <si>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</si>
  <si>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</si>
  <si>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</si>
  <si>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</si>
  <si>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</si>
  <si>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</si>
  <si>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</si>
  <si>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</si>
  <si>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</si>
  <si>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</si>
  <si>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</si>
  <si>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</si>
  <si>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</si>
  <si>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</si>
  <si>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</si>
  <si>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</si>
  <si>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</si>
  <si>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</si>
  <si>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</si>
  <si>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</si>
  <si>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</si>
  <si>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</si>
  <si>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</si>
  <si>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</si>
  <si>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</si>
  <si>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</si>
  <si>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</si>
  <si>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</si>
  <si>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</si>
  <si>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</si>
  <si>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</si>
  <si>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</si>
  <si>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</si>
  <si>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</si>
  <si>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</si>
  <si>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</si>
  <si>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</si>
  <si>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</si>
  <si>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</si>
  <si>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</si>
  <si>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</si>
  <si>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</si>
  <si>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</si>
  <si>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</si>
  <si>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</si>
  <si>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</si>
  <si>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</si>
  <si>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</si>
  <si>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</si>
  <si>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</si>
  <si>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</si>
  <si>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</si>
  <si>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</si>
  <si>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</si>
  <si>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</si>
  <si>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</si>
  <si>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</si>
  <si>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</si>
  <si>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</si>
  <si>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</si>
  <si>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</si>
  <si>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</si>
  <si>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</si>
  <si>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</si>
  <si>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</si>
  <si>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</si>
  <si>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</si>
  <si>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</si>
  <si>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</si>
  <si>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</si>
  <si>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</si>
  <si>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</si>
  <si>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</si>
  <si>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</si>
  <si>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</si>
  <si>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</si>
  <si>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</si>
  <si>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</si>
  <si>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</si>
  <si>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</si>
  <si>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</si>
  <si>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</si>
  <si>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</si>
  <si>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</si>
  <si>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</si>
  <si>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</si>
  <si>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</si>
  <si>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</si>
  <si>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</si>
  <si>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</si>
  <si>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</si>
  <si>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</si>
  <si>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</si>
  <si>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</si>
  <si>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</si>
  <si>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</si>
  <si>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</si>
  <si>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</si>
  <si>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</si>
  <si>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</si>
  <si>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</si>
  <si>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</si>
  <si>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</si>
  <si>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</si>
  <si>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</si>
  <si>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</si>
  <si>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</si>
  <si>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</si>
  <si>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</si>
  <si>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</si>
  <si>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</si>
  <si>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</si>
  <si>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</si>
  <si>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</si>
  <si>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</si>
  <si>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</si>
  <si>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</si>
  <si>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</si>
  <si>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</si>
  <si>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</si>
  <si>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</si>
  <si>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</si>
  <si>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</si>
  <si>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</si>
  <si>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</si>
  <si>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</si>
  <si>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</si>
  <si>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</si>
  <si>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</si>
  <si>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</si>
  <si>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</si>
  <si>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</si>
  <si>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</si>
  <si>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</si>
  <si>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</si>
  <si>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</si>
  <si>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</si>
  <si>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</si>
  <si>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</si>
  <si>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</si>
  <si>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</si>
  <si>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</si>
  <si>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</si>
  <si>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</si>
  <si>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</si>
  <si>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</si>
  <si>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</si>
  <si>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</si>
  <si>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</si>
  <si>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</si>
  <si>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</si>
  <si>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</si>
  <si>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</si>
  <si>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</si>
  <si>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</si>
  <si>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</si>
  <si>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</si>
  <si>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</si>
  <si>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</si>
  <si>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</si>
  <si>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</si>
  <si>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</si>
  <si>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</si>
  <si>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</si>
  <si>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</si>
  <si>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</si>
  <si>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</si>
  <si>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</si>
  <si>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</si>
  <si>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</si>
  <si>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</si>
  <si>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</si>
  <si>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</si>
  <si>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</si>
  <si>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</si>
  <si>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</si>
  <si>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</si>
  <si>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</si>
  <si>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</si>
  <si>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</si>
  <si>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</si>
  <si>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</si>
  <si>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</si>
  <si>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</si>
  <si>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</si>
  <si>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</si>
  <si>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</si>
  <si>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</si>
  <si>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</si>
  <si>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</si>
  <si>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</si>
  <si>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</si>
  <si>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</si>
  <si>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</si>
  <si>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</si>
  <si>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</si>
  <si>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</si>
  <si>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</si>
  <si>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</si>
  <si>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</si>
  <si>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</si>
  <si>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</si>
  <si>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</si>
  <si>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</si>
  <si>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</si>
  <si>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</si>
  <si>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</si>
  <si>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</si>
  <si>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</si>
  <si>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</si>
  <si>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</si>
  <si>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</si>
  <si>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</si>
  <si>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</si>
  <si>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</si>
  <si>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</si>
  <si>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</si>
  <si>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</si>
  <si>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</si>
  <si>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</si>
  <si>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</si>
  <si>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</si>
  <si>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</si>
  <si>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</si>
  <si>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</si>
  <si>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</si>
  <si>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</si>
  <si>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</si>
  <si>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</si>
  <si>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</si>
  <si>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</si>
  <si>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</si>
  <si>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</si>
  <si>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</si>
  <si>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</si>
  <si>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</si>
  <si>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</si>
  <si>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</si>
  <si>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</si>
  <si>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</si>
  <si>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</si>
  <si>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</si>
  <si>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</si>
  <si>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</si>
  <si>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</si>
  <si>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</si>
  <si>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</si>
  <si>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</si>
  <si>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</si>
  <si>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</si>
  <si>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</si>
  <si>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</si>
  <si>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</si>
  <si>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</si>
  <si>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</si>
  <si>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</si>
  <si>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</si>
  <si>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</si>
  <si>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</si>
  <si>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</si>
  <si>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</si>
  <si>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</si>
  <si>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</si>
  <si>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</si>
  <si>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</si>
  <si>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</si>
  <si>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</si>
  <si>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</si>
  <si>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</si>
  <si>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</si>
  <si>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</si>
  <si>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</si>
  <si>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</si>
  <si>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</si>
  <si>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</si>
  <si>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</si>
  <si>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</si>
  <si>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</si>
  <si>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</si>
  <si>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</si>
  <si>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</si>
  <si>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</si>
  <si>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</si>
  <si>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</si>
  <si>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</si>
  <si>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</si>
  <si>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</si>
  <si>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</si>
  <si>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</si>
  <si>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</si>
  <si>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</si>
  <si>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</si>
  <si>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</si>
  <si>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</si>
  <si>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</si>
  <si>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</si>
  <si>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</si>
  <si>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</si>
  <si>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</si>
  <si>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</si>
  <si>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</si>
  <si>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</si>
  <si>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</si>
  <si>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</si>
  <si>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</si>
  <si>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</si>
  <si>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</si>
  <si>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</si>
  <si>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</si>
  <si>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</si>
  <si>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</si>
  <si>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</si>
  <si>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</si>
  <si>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</si>
  <si>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</si>
  <si>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</si>
  <si>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</si>
  <si>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</si>
  <si>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</si>
  <si>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</si>
  <si>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</si>
  <si>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</si>
  <si>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</si>
  <si>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</si>
  <si>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</si>
  <si>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</si>
  <si>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</si>
  <si>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</si>
  <si>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</si>
  <si>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</si>
  <si>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</si>
  <si>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</si>
  <si>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</si>
  <si>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</si>
  <si>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</si>
  <si>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</si>
  <si>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</si>
  <si>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</si>
  <si>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</si>
  <si>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</si>
  <si>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</si>
  <si>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</si>
  <si>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</si>
  <si>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</si>
  <si>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</si>
  <si>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</si>
  <si>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</si>
  <si>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</si>
  <si>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</si>
  <si>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</si>
  <si>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</si>
  <si>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</si>
  <si>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</si>
  <si>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</si>
  <si>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</si>
  <si>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</si>
  <si>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</si>
  <si>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</si>
  <si>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</si>
  <si>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</si>
  <si>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</si>
  <si>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</si>
  <si>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</si>
  <si>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</si>
  <si>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</si>
  <si>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</si>
  <si>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</si>
  <si>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</si>
  <si>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</si>
  <si>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</si>
  <si>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</si>
  <si>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</si>
  <si>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</si>
  <si>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</si>
  <si>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</si>
  <si>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</si>
  <si>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</si>
  <si>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</si>
  <si>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</si>
  <si>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</si>
  <si>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</si>
  <si>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</si>
  <si>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</si>
  <si>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</si>
  <si>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</si>
  <si>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</si>
  <si>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</si>
  <si>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</si>
  <si>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</si>
  <si>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</si>
  <si>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</si>
  <si>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</si>
  <si>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</si>
  <si>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</si>
  <si>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</si>
  <si>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</si>
  <si>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</si>
  <si>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</si>
  <si>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</si>
  <si>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</si>
  <si>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</si>
  <si>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</si>
  <si>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</si>
  <si>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</si>
  <si>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</si>
  <si>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</si>
  <si>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</si>
  <si>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</si>
  <si>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</si>
  <si>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</si>
  <si>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</si>
  <si>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</si>
  <si>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</si>
  <si>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</si>
  <si>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</si>
  <si>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</si>
  <si>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</si>
  <si>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</si>
  <si>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</si>
  <si>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</si>
  <si>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</si>
  <si>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</si>
  <si>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</si>
  <si>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</si>
  <si>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</si>
  <si>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</si>
  <si>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</si>
  <si>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</si>
  <si>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</si>
  <si>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</si>
  <si>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</si>
  <si>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</si>
  <si>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</si>
  <si>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</si>
  <si>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</si>
  <si>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</si>
  <si>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</si>
  <si>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</si>
  <si>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</si>
  <si>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</si>
  <si>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</si>
  <si>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</si>
  <si>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</si>
  <si>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</si>
  <si>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</si>
  <si>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</si>
  <si>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</si>
  <si>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</si>
  <si>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</si>
  <si>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</si>
  <si>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</si>
  <si>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</si>
  <si>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</si>
  <si>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</si>
  <si>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</si>
  <si>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</si>
  <si>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</si>
  <si>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</si>
  <si>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</si>
  <si>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</si>
  <si>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</si>
  <si>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</si>
  <si>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</si>
  <si>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</si>
  <si>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</si>
  <si>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</si>
  <si>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</si>
  <si>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</si>
  <si>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</si>
  <si>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</si>
  <si>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</si>
  <si>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</si>
  <si>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</si>
  <si>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</si>
  <si>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</si>
  <si>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</si>
  <si>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</si>
  <si>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</si>
  <si>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</si>
  <si>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</si>
  <si>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</si>
  <si>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</si>
  <si>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</si>
  <si>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</si>
  <si>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</si>
  <si>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</si>
  <si>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</si>
  <si>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</si>
  <si>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</si>
  <si>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</si>
  <si>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</si>
  <si>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</si>
  <si>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</si>
  <si>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</si>
  <si>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</si>
  <si>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</si>
  <si>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</si>
  <si>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</si>
  <si>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</si>
  <si>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</si>
  <si>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</si>
  <si>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</si>
  <si>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</si>
  <si>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</si>
  <si>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</si>
  <si>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</si>
  <si>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</si>
  <si>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</si>
  <si>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</si>
  <si>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</si>
  <si>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</si>
  <si>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</si>
  <si>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</si>
  <si>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</si>
  <si>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</si>
  <si>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</si>
  <si>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</si>
  <si>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</si>
  <si>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</si>
  <si>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</si>
  <si>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</si>
  <si>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</si>
  <si>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</si>
  <si>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</si>
  <si>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</si>
  <si>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</si>
  <si>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</si>
  <si>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</si>
  <si>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</si>
  <si>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</si>
  <si>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</si>
  <si>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</si>
  <si>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</si>
  <si>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</si>
  <si>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</si>
  <si>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</si>
  <si>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</si>
  <si>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</si>
  <si>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</si>
  <si>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</si>
  <si>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</si>
  <si>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</si>
  <si>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</si>
  <si>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</si>
  <si>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</si>
  <si>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</si>
  <si>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</si>
  <si>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</si>
  <si>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</si>
  <si>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</si>
  <si>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</si>
  <si>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</si>
  <si>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</si>
  <si>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</si>
  <si>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</si>
  <si>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</si>
  <si>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</si>
  <si>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</si>
  <si>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</si>
  <si>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</si>
  <si>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</si>
  <si>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</si>
  <si>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</si>
  <si>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</si>
  <si>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</si>
  <si>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</si>
  <si>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</si>
  <si>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</si>
  <si>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</si>
  <si>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</si>
  <si>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</si>
  <si>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</si>
  <si>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</si>
  <si>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</si>
  <si>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</si>
  <si>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</si>
  <si>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</si>
  <si>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</si>
  <si>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</si>
  <si>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</si>
  <si>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</si>
  <si>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</si>
  <si>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</si>
  <si>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</si>
  <si>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</si>
  <si>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</si>
  <si>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</si>
  <si>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</si>
  <si>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</si>
  <si>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</si>
  <si>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</si>
  <si>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</si>
  <si>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</si>
  <si>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</si>
  <si>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</si>
  <si>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</si>
  <si>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</si>
  <si>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</si>
  <si>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</si>
  <si>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</si>
  <si>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</si>
  <si>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</si>
  <si>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</si>
  <si>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</si>
  <si>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</si>
  <si>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</si>
  <si>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</si>
  <si>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</si>
  <si>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</si>
  <si>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</si>
  <si>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</si>
  <si>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</si>
  <si>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</si>
  <si>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</si>
  <si>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</si>
  <si>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</si>
  <si>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</si>
  <si>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</si>
  <si>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</si>
  <si>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</si>
  <si>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</si>
  <si>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</si>
  <si>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</si>
  <si>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</si>
  <si>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</si>
  <si>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</si>
  <si>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</si>
  <si>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</si>
  <si>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</si>
  <si>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</si>
  <si>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</si>
  <si>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</si>
  <si>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</si>
  <si>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</si>
  <si>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</si>
  <si>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</si>
  <si>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</si>
  <si>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</si>
  <si>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</si>
  <si>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</si>
  <si>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</si>
  <si>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</si>
  <si>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</si>
  <si>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</si>
  <si>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</si>
  <si>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</si>
  <si>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</si>
  <si>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</si>
  <si>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</si>
  <si>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</si>
  <si>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</si>
  <si>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</si>
  <si>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</si>
  <si>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</si>
  <si>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</si>
  <si>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</si>
  <si>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</si>
  <si>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</si>
  <si>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</si>
  <si>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</si>
  <si>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</si>
  <si>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</si>
  <si>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</si>
  <si>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</si>
  <si>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</si>
  <si>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</si>
  <si>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</si>
  <si>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</si>
  <si>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</si>
  <si>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</si>
  <si>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</si>
  <si>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</si>
  <si>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</si>
  <si>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</si>
  <si>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</si>
  <si>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</si>
  <si>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</si>
  <si>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</si>
  <si>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</si>
  <si>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</si>
  <si>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</si>
  <si>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</si>
  <si>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</si>
  <si>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</si>
  <si>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</si>
  <si>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</si>
  <si>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</si>
  <si>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</si>
  <si>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</si>
  <si>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</si>
  <si>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</si>
  <si>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</si>
  <si>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</si>
  <si>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</si>
  <si>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</si>
  <si>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</si>
  <si>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</si>
  <si>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</si>
  <si>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</si>
  <si>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</si>
  <si>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</si>
  <si>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</si>
  <si>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</si>
  <si>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</si>
  <si>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</si>
  <si>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</si>
  <si>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</si>
  <si>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</si>
  <si>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</si>
  <si>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</si>
  <si>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</si>
  <si>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</si>
  <si>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</si>
  <si>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</si>
  <si>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</si>
  <si>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</si>
  <si>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</si>
  <si>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</si>
  <si>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</si>
  <si>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</si>
  <si>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</si>
  <si>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</si>
  <si>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</si>
  <si>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</si>
  <si>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</si>
  <si>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</si>
  <si>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</si>
  <si>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</si>
  <si>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</si>
  <si>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</si>
  <si>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</si>
  <si>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</si>
  <si>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</si>
  <si>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</si>
  <si>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</si>
  <si>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</si>
  <si>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</si>
  <si>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</si>
  <si>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</si>
  <si>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</si>
  <si>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</si>
  <si>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</si>
  <si>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</si>
  <si>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</si>
  <si>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</si>
  <si>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</si>
  <si>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</si>
  <si>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</si>
  <si>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</si>
  <si>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</si>
  <si>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</si>
  <si>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</si>
  <si>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</si>
  <si>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</si>
  <si>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</si>
  <si>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</si>
  <si>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</si>
  <si>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</si>
  <si>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</si>
  <si>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</si>
  <si>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</si>
  <si>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</si>
  <si>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</si>
  <si>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</si>
  <si>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</si>
  <si>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</si>
  <si>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</si>
  <si>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</si>
  <si>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</si>
  <si>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</si>
  <si>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</si>
  <si>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</si>
  <si>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</si>
  <si>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</si>
  <si>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</si>
  <si>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</si>
  <si>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</si>
  <si>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</si>
  <si>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</si>
  <si>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</si>
  <si>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</si>
  <si>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</si>
  <si>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</si>
  <si>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</si>
  <si>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</si>
  <si>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</si>
  <si>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</si>
  <si>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</si>
  <si>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</si>
  <si>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</si>
  <si>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</si>
  <si>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</si>
  <si>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</si>
  <si>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</si>
  <si>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</si>
  <si>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</si>
  <si>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</si>
  <si>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</si>
  <si>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</si>
  <si>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</si>
  <si>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</si>
  <si>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</si>
  <si>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</si>
  <si>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</si>
  <si>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</si>
  <si>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</si>
  <si>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</si>
  <si>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</si>
  <si>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</si>
  <si>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</si>
  <si>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</si>
  <si>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</si>
  <si>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</si>
  <si>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</si>
  <si>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</si>
  <si>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</si>
  <si>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</si>
  <si>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</si>
  <si>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</si>
  <si>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</si>
  <si>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</si>
  <si>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</si>
  <si>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</si>
  <si>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</si>
  <si>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</si>
  <si>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</si>
  <si>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</si>
  <si>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</si>
  <si>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</si>
  <si>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</si>
  <si>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</si>
  <si>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</si>
  <si>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</si>
  <si>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</si>
  <si>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</si>
  <si>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</si>
  <si>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</si>
  <si>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</si>
  <si>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</si>
  <si>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</si>
  <si>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</si>
  <si>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</si>
  <si>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</si>
  <si>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</si>
  <si>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</si>
  <si>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</si>
  <si>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</si>
  <si>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</si>
  <si>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</si>
  <si>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</si>
  <si>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</si>
  <si>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</si>
  <si>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</si>
  <si>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</si>
  <si>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</si>
  <si>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</si>
  <si>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</si>
  <si>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</si>
  <si>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</si>
  <si>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</si>
  <si>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</si>
  <si>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</si>
  <si>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</si>
  <si>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</si>
  <si>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</si>
  <si>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</si>
  <si>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</si>
  <si>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</si>
  <si>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</si>
  <si>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</si>
  <si>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</si>
  <si>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</si>
  <si>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</si>
  <si>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</si>
  <si>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</si>
  <si>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</si>
  <si>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</si>
  <si>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</si>
  <si>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</si>
  <si>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</si>
  <si>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</si>
  <si>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</si>
  <si>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</si>
  <si>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</si>
  <si>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</si>
  <si>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</si>
  <si>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</si>
  <si>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</si>
  <si>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</si>
  <si>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</si>
  <si>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</si>
  <si>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</si>
  <si>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</si>
  <si>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</si>
  <si>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</si>
  <si>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</si>
  <si>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</si>
  <si>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</si>
  <si>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</si>
  <si>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</si>
  <si>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</si>
  <si>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</si>
  <si>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</si>
  <si>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</si>
  <si>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</si>
  <si>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</si>
  <si>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</si>
  <si>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</si>
  <si>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</si>
  <si>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</si>
  <si>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</si>
  <si>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</si>
  <si>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</si>
  <si>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</si>
  <si>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</si>
  <si>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</si>
  <si>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</si>
  <si>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</si>
  <si>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</si>
  <si>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</si>
  <si>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</si>
  <si>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</si>
  <si>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</si>
  <si>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</si>
  <si>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</si>
  <si>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</si>
  <si>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</si>
  <si>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</si>
  <si>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</si>
  <si>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</si>
  <si>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</si>
  <si>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</si>
  <si>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</si>
  <si>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</si>
  <si>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</si>
  <si>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</si>
  <si>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</si>
  <si>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</si>
  <si>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</si>
  <si>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</si>
  <si>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</si>
  <si>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</si>
  <si>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</si>
  <si>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</si>
  <si>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</si>
  <si>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</si>
  <si>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</si>
  <si>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</si>
  <si>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</si>
  <si>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</si>
  <si>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</si>
  <si>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</si>
  <si>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</si>
  <si>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</si>
  <si>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</si>
  <si>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</si>
  <si>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</si>
  <si>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</si>
  <si>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</si>
  <si>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</si>
  <si>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</si>
  <si>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</si>
  <si>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</si>
  <si>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</si>
  <si>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</si>
  <si>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</si>
  <si>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</si>
  <si>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</si>
  <si>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</si>
  <si>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</si>
  <si>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</si>
  <si>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</si>
  <si>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</si>
  <si>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</si>
  <si>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</si>
  <si>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</si>
  <si>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</si>
  <si>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</si>
  <si>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</si>
  <si>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</si>
  <si>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</si>
  <si>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</si>
  <si>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</si>
  <si>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</si>
  <si>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</si>
  <si>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</si>
  <si>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</si>
  <si>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</si>
  <si>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</si>
  <si>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</si>
  <si>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</si>
  <si>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</si>
  <si>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</si>
  <si>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</si>
  <si>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</si>
  <si>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</si>
  <si>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</si>
  <si>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</si>
  <si>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</si>
  <si>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</si>
  <si>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</si>
  <si>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</si>
  <si>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</si>
  <si>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</si>
  <si>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</si>
  <si>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</si>
  <si>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</si>
  <si>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</si>
  <si>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</si>
  <si>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</si>
  <si>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</si>
  <si>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</si>
  <si>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</si>
  <si>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</si>
  <si>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</si>
  <si>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</si>
  <si>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</si>
  <si>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</si>
  <si>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</si>
  <si>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</si>
  <si>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</si>
  <si>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</si>
  <si>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</si>
  <si>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</si>
  <si>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</si>
  <si>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</si>
  <si>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</si>
  <si>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</si>
  <si>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</si>
  <si>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</si>
  <si>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</si>
  <si>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</si>
  <si>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</si>
  <si>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</si>
  <si>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</si>
  <si>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</si>
  <si>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</si>
  <si>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</si>
  <si>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</si>
  <si>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</si>
  <si>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</si>
  <si>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</si>
  <si>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</si>
  <si>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</si>
  <si>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</si>
  <si>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</si>
  <si>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</si>
  <si>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</si>
  <si>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</si>
  <si>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</si>
  <si>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</si>
  <si>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</si>
  <si>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</si>
  <si>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</si>
  <si>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</si>
  <si>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</si>
  <si>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</si>
  <si>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</si>
  <si>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</si>
  <si>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</si>
  <si>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</si>
  <si>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</si>
  <si>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</si>
  <si>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</si>
  <si>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</si>
  <si>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</si>
  <si>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</si>
  <si>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</si>
  <si>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</si>
  <si>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</si>
  <si>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</si>
  <si>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</si>
  <si>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</si>
  <si>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</si>
  <si>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</si>
  <si>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</si>
  <si>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</si>
  <si>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</si>
  <si>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</si>
  <si>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</si>
  <si>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</si>
  <si>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</si>
  <si>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</si>
  <si>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</si>
  <si>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</si>
  <si>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</si>
  <si>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</si>
  <si>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</si>
  <si>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</si>
  <si>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</si>
  <si>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</si>
  <si>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</si>
  <si>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</si>
  <si>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</si>
  <si>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</si>
  <si>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</si>
  <si>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</si>
  <si>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</si>
  <si>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</si>
  <si>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</si>
  <si>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</si>
  <si>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</si>
  <si>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</si>
  <si>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</si>
  <si>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</si>
  <si>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</si>
  <si>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</si>
  <si>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</si>
  <si>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</si>
  <si>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</si>
  <si>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</si>
  <si>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</si>
  <si>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</si>
  <si>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</si>
  <si>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</si>
  <si>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</si>
  <si>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</si>
  <si>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</si>
  <si>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</si>
  <si>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</si>
  <si>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</si>
  <si>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</si>
  <si>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</si>
  <si>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</si>
  <si>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</si>
  <si>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</si>
  <si>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</si>
  <si>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</si>
  <si>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</si>
  <si>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</si>
  <si>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</si>
  <si>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</si>
  <si>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</si>
  <si>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</si>
  <si>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</si>
  <si>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</si>
  <si>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</si>
  <si>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</si>
  <si>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</si>
  <si>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</si>
  <si>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</si>
  <si>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</si>
  <si>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</si>
  <si>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</si>
  <si>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</si>
  <si>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</si>
  <si>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</si>
  <si>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</si>
  <si>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</si>
  <si>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</si>
  <si>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</si>
  <si>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</si>
  <si>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</si>
  <si>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</si>
  <si>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</si>
  <si>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</si>
  <si>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</si>
  <si>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</si>
  <si>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</si>
  <si>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</si>
  <si>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</si>
  <si>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</si>
  <si>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</si>
  <si>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</si>
  <si>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</si>
  <si>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</si>
  <si>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</si>
  <si>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</si>
  <si>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</si>
  <si>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</si>
  <si>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</si>
  <si>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</si>
  <si>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</si>
  <si>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</si>
  <si>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</si>
  <si>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</si>
  <si>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</si>
  <si>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</si>
  <si>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</si>
  <si>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</si>
  <si>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</si>
  <si>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</si>
  <si>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</si>
  <si>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</si>
  <si>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</si>
  <si>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</si>
  <si>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</si>
  <si>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</si>
  <si>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</si>
  <si>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</si>
  <si>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</si>
  <si>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</si>
  <si>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</si>
  <si>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</si>
  <si>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</si>
  <si>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</si>
  <si>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</si>
  <si>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</si>
  <si>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</si>
  <si>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</si>
  <si>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</si>
  <si>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</si>
  <si>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</si>
  <si>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</si>
  <si>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</si>
  <si>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</si>
  <si>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</si>
  <si>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</si>
  <si>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</si>
  <si>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</si>
  <si>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</si>
  <si>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</si>
  <si>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</si>
  <si>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</si>
  <si>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</si>
  <si>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</si>
  <si>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</si>
  <si>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</si>
  <si>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</si>
  <si>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</si>
  <si>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</si>
  <si>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</si>
  <si>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</si>
  <si>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</si>
  <si>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</si>
  <si>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</si>
  <si>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</si>
  <si>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</si>
  <si>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</si>
  <si>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</si>
  <si>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</si>
  <si>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</si>
  <si>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</si>
  <si>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</si>
  <si>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</si>
  <si>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</si>
  <si>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</si>
  <si>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</si>
  <si>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</si>
  <si>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</si>
  <si>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</si>
  <si>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</si>
  <si>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</si>
  <si>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</si>
  <si>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</si>
  <si>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</si>
  <si>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</si>
  <si>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</si>
  <si>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</si>
  <si>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</si>
  <si>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</si>
  <si>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</si>
  <si>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</si>
  <si>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</si>
  <si>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</si>
  <si>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</si>
  <si>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</si>
  <si>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</si>
  <si>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</si>
  <si>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</si>
  <si>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</si>
  <si>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</si>
  <si>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</si>
  <si>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</si>
  <si>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</si>
  <si>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</si>
  <si>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</si>
  <si>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</si>
  <si>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</si>
  <si>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</si>
  <si>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</si>
  <si>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</si>
  <si>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</si>
  <si>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</si>
  <si>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</si>
  <si>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</si>
  <si>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</si>
  <si>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</si>
  <si>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</si>
  <si>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</si>
  <si>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</si>
  <si>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</si>
  <si>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</si>
  <si>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</si>
  <si>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</si>
  <si>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</si>
  <si>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</si>
  <si>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</si>
  <si>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</si>
  <si>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</si>
  <si>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</si>
  <si>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</si>
  <si>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</si>
  <si>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</si>
  <si>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</si>
  <si>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</si>
  <si>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</si>
  <si>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</si>
  <si>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</si>
  <si>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</si>
  <si>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</si>
  <si>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</si>
  <si>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</si>
  <si>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</si>
  <si>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</si>
  <si>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</si>
  <si>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</si>
  <si>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</si>
  <si>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</si>
  <si>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</si>
  <si>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</si>
  <si>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</si>
  <si>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</si>
  <si>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</si>
  <si>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</si>
  <si>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</si>
  <si>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</si>
  <si>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</si>
  <si>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</si>
  <si>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</si>
  <si>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</si>
  <si>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</si>
  <si>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</si>
  <si>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</si>
  <si>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</si>
  <si>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</si>
  <si>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</si>
  <si>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</si>
  <si>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</si>
  <si>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</si>
  <si>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</si>
  <si>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</si>
  <si>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</si>
  <si>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</si>
  <si>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</si>
  <si>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</si>
  <si>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</si>
  <si>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</si>
  <si>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</si>
  <si>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</si>
  <si>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</si>
  <si>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</si>
  <si>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</si>
  <si>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</si>
  <si>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</si>
  <si>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</si>
  <si>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</si>
  <si>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</si>
  <si>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</si>
  <si>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</si>
  <si>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</si>
  <si>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</si>
  <si>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</si>
  <si>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</si>
  <si>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</si>
  <si>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</si>
  <si>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</si>
  <si>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</si>
  <si>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</si>
  <si>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</si>
  <si>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</si>
  <si>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</si>
  <si>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</si>
  <si>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</si>
  <si>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</si>
  <si>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</si>
  <si>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</si>
  <si>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</si>
  <si>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</si>
  <si>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</si>
  <si>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</si>
  <si>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</si>
  <si>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</si>
  <si>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</si>
  <si>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</si>
  <si>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</si>
  <si>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</si>
  <si>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</si>
  <si>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</si>
  <si>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</si>
  <si>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</si>
  <si>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</si>
  <si>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</si>
  <si>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</si>
  <si>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</si>
  <si>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</si>
  <si>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</si>
  <si>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</si>
  <si>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</si>
  <si>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</si>
  <si>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</si>
  <si>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</si>
  <si>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</si>
  <si>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</si>
  <si>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</si>
  <si>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</si>
  <si>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</si>
  <si>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</si>
  <si>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</si>
  <si>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</si>
  <si>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</si>
  <si>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</si>
  <si>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</si>
  <si>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</si>
  <si>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</si>
  <si>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</si>
  <si>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</si>
  <si>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</si>
  <si>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</si>
  <si>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</si>
  <si>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</si>
  <si>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</si>
  <si>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</si>
  <si>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</si>
  <si>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</si>
  <si>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</si>
  <si>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</si>
  <si>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</si>
  <si>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</si>
  <si>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</si>
  <si>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</si>
  <si>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</si>
  <si>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</si>
  <si>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</si>
  <si>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</si>
  <si>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</si>
  <si>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</si>
  <si>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</si>
  <si>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</si>
  <si>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</si>
  <si>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</si>
  <si>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</si>
  <si>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</si>
  <si>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</si>
  <si>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</si>
  <si>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</si>
  <si>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</si>
  <si>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</si>
  <si>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</si>
  <si>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</si>
  <si>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</si>
  <si>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</si>
  <si>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</si>
  <si>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</si>
  <si>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</si>
  <si>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</si>
  <si>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</si>
  <si>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</si>
  <si>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</si>
  <si>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</si>
  <si>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</si>
  <si>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</si>
  <si>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</si>
  <si>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</si>
  <si>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</si>
  <si>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</si>
  <si>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</si>
  <si>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</si>
  <si>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</si>
  <si>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</si>
  <si>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</si>
  <si>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</si>
  <si>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</si>
  <si>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</si>
  <si>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</si>
  <si>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</si>
  <si>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</si>
  <si>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</si>
  <si>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</si>
  <si>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</si>
  <si>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</si>
  <si>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</si>
  <si>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</si>
  <si>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</si>
  <si>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</si>
  <si>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</si>
  <si>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</si>
  <si>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</si>
  <si>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</si>
  <si>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</si>
  <si>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</si>
  <si>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</si>
  <si>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</si>
  <si>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</si>
  <si>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</si>
  <si>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</si>
  <si>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</si>
  <si>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</si>
  <si>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</si>
  <si>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</si>
  <si>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</si>
  <si>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</si>
  <si>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</si>
  <si>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</si>
  <si>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</si>
  <si>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</si>
  <si>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</si>
  <si>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</si>
  <si>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</si>
  <si>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</si>
  <si>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</si>
  <si>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</si>
  <si>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</si>
  <si>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</si>
  <si>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</si>
  <si>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</si>
  <si>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</si>
  <si>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</si>
  <si>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</si>
  <si>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</si>
  <si>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</si>
  <si>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</si>
  <si>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</si>
  <si>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</si>
  <si>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</si>
  <si>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</si>
  <si>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</si>
  <si>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</si>
  <si>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</si>
  <si>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</si>
  <si>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</si>
  <si>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</si>
  <si>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</si>
  <si>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</si>
  <si>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</si>
  <si>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</si>
  <si>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</si>
  <si>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</si>
  <si>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</si>
  <si>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</si>
  <si>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</si>
  <si>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</si>
  <si>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</si>
  <si>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</si>
  <si>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</si>
  <si>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</si>
  <si>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</si>
  <si>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</si>
  <si>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</si>
  <si>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</si>
  <si>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</si>
  <si>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</si>
  <si>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</si>
  <si>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</si>
  <si>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</si>
  <si>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</si>
  <si>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</si>
  <si>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</si>
  <si>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</si>
  <si>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</si>
  <si>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</si>
  <si>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</si>
  <si>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</si>
  <si>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</si>
  <si>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</si>
  <si>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</si>
  <si>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</si>
  <si>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</si>
  <si>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</si>
  <si>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</si>
  <si>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</si>
  <si>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</si>
  <si>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</si>
  <si>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</si>
  <si>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</si>
  <si>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</si>
  <si>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</si>
  <si>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</si>
  <si>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</si>
  <si>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</si>
  <si>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</si>
  <si>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</si>
  <si>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</si>
  <si>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</si>
  <si>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</si>
  <si>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</si>
  <si>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</si>
  <si>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</si>
  <si>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</si>
  <si>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</si>
  <si>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</si>
  <si>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</si>
  <si>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</si>
  <si>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</si>
  <si>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</si>
  <si>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</si>
  <si>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</si>
  <si>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</si>
  <si>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</si>
  <si>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</si>
  <si>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</si>
  <si>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</si>
  <si>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</si>
  <si>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</si>
  <si>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</si>
  <si>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</si>
  <si>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</si>
  <si>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</si>
  <si>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</si>
  <si>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</si>
  <si>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</si>
  <si>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</si>
  <si>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</si>
  <si>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</si>
  <si>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</si>
  <si>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</si>
  <si>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</si>
  <si>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</si>
  <si>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</si>
  <si>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</si>
  <si>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</si>
  <si>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</si>
  <si>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</si>
  <si>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</si>
  <si>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</si>
  <si>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</si>
  <si>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</si>
  <si>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</si>
  <si>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</si>
  <si>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</si>
  <si>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</si>
  <si>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</si>
  <si>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</si>
  <si>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</si>
  <si>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</si>
  <si>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</si>
  <si>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</si>
  <si>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</si>
  <si>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</si>
  <si>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</si>
  <si>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</si>
  <si>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</si>
  <si>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</si>
  <si>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</si>
  <si>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</si>
  <si>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</si>
  <si>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</si>
  <si>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</si>
  <si>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</si>
  <si>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</si>
  <si>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</si>
  <si>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</si>
  <si>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</si>
  <si>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</si>
  <si>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</si>
  <si>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</si>
  <si>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</si>
  <si>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</si>
  <si>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</si>
  <si>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</si>
  <si>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</si>
  <si>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</si>
  <si>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</si>
  <si>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</si>
  <si>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</si>
  <si>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</si>
  <si>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</si>
  <si>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</si>
  <si>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</si>
  <si>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</si>
  <si>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</si>
  <si>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</si>
  <si>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</si>
  <si>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</si>
  <si>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</si>
  <si>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</si>
  <si>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</si>
  <si>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</si>
  <si>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</si>
  <si>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</si>
  <si>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</si>
  <si>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</si>
  <si>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</si>
  <si>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</si>
  <si>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</si>
  <si>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</si>
  <si>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</si>
  <si>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</si>
  <si>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</si>
  <si>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</si>
  <si>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</si>
  <si>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</si>
  <si>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</si>
  <si>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</si>
  <si>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</si>
  <si>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</si>
  <si>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</si>
  <si>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</si>
  <si>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</si>
  <si>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</si>
  <si>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</si>
  <si>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</si>
  <si>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</si>
  <si>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</si>
  <si>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</si>
  <si>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</si>
  <si>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</si>
  <si>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</si>
  <si>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</si>
  <si>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</si>
  <si>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</si>
  <si>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</si>
  <si>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</si>
  <si>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</si>
  <si>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</si>
  <si>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</si>
  <si>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</si>
  <si>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</si>
  <si>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</si>
  <si>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</si>
  <si>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</si>
  <si>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</si>
  <si>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</si>
  <si>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</si>
  <si>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</si>
  <si>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</si>
  <si>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</si>
  <si>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</si>
  <si>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</si>
  <si>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</si>
  <si>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</si>
  <si>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</si>
  <si>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</si>
  <si>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</si>
  <si>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</si>
  <si>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</si>
  <si>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</si>
  <si>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</si>
  <si>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</si>
  <si>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</si>
  <si>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</si>
  <si>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</si>
  <si>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</si>
  <si>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</si>
  <si>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</si>
  <si>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</si>
  <si>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</si>
  <si>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</si>
  <si>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</si>
  <si>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</si>
  <si>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</si>
  <si>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</si>
  <si>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</si>
  <si>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</si>
  <si>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</si>
  <si>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</si>
  <si>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</si>
  <si>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</si>
  <si>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</si>
  <si>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</si>
  <si>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</si>
  <si>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</si>
  <si>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</si>
  <si>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</si>
  <si>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</si>
  <si>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</si>
  <si>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</si>
  <si>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</si>
  <si>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</si>
  <si>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</si>
  <si>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</si>
  <si>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</si>
  <si>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</si>
  <si>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</si>
  <si>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</si>
  <si>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</si>
  <si>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</si>
  <si>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</si>
  <si>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</si>
  <si>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</si>
  <si>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</si>
  <si>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</si>
  <si>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</si>
  <si>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</si>
  <si>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</si>
  <si>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</si>
  <si>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</si>
  <si>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</si>
  <si>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</si>
  <si>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</si>
  <si>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</si>
  <si>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</si>
  <si>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</si>
  <si>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</si>
  <si>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</si>
  <si>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</si>
  <si>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</si>
  <si>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</si>
  <si>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</si>
  <si>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</si>
  <si>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</si>
  <si>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</si>
  <si>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</si>
  <si>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</si>
  <si>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</si>
  <si>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</si>
  <si>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</si>
  <si>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</si>
  <si>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</si>
  <si>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</si>
  <si>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</si>
  <si>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</si>
  <si>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</si>
  <si>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</si>
  <si>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</si>
  <si>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</si>
  <si>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</si>
  <si>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</si>
  <si>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</si>
  <si>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</si>
  <si>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</si>
  <si>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</si>
  <si>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</si>
  <si>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</si>
  <si>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</si>
  <si>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</si>
  <si>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</si>
  <si>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</si>
  <si>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</si>
  <si>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</si>
  <si>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</si>
  <si>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</si>
  <si>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</si>
  <si>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</si>
  <si>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</si>
  <si>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</si>
  <si>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</si>
  <si>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</si>
  <si>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</si>
  <si>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</si>
  <si>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</si>
  <si>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</si>
  <si>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</si>
  <si>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</si>
  <si>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</si>
  <si>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</si>
  <si>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</si>
  <si>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</si>
  <si>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</si>
  <si>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</si>
  <si>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</si>
  <si>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</si>
  <si>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</si>
  <si>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</si>
  <si>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</si>
  <si>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</si>
  <si>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</si>
  <si>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</si>
  <si>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</si>
  <si>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</si>
  <si>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</si>
  <si>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</si>
  <si>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</si>
  <si>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</si>
  <si>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</si>
  <si>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</si>
  <si>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</si>
  <si>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</si>
  <si>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</si>
  <si>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</si>
  <si>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</si>
  <si>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</si>
  <si>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</si>
  <si>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</si>
  <si>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</si>
  <si>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</si>
  <si>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</si>
  <si>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</si>
  <si>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</si>
  <si>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</si>
  <si>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</si>
  <si>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</si>
  <si>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</si>
  <si>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</si>
  <si>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</si>
  <si>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</si>
  <si>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</si>
  <si>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</si>
  <si>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</si>
  <si>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</si>
  <si>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</si>
  <si>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</si>
  <si>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</si>
  <si>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</si>
  <si>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</si>
  <si>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</si>
  <si>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</si>
  <si>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</si>
  <si>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</si>
  <si>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</si>
  <si>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</si>
  <si>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</si>
  <si>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</si>
  <si>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</si>
  <si>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</si>
  <si>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</si>
  <si>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</si>
  <si>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</si>
  <si>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</si>
  <si>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</si>
  <si>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</si>
  <si>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</si>
  <si>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</si>
  <si>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</si>
  <si>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</si>
  <si>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</si>
  <si>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</si>
  <si>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</si>
  <si>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</si>
  <si>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</si>
  <si>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</si>
  <si>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</si>
  <si>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</si>
  <si>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</si>
  <si>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</si>
  <si>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</si>
  <si>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</si>
  <si>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</si>
  <si>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</si>
  <si>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</si>
  <si>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</si>
  <si>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</si>
  <si>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</si>
  <si>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</si>
  <si>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</si>
  <si>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</si>
  <si>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</si>
  <si>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</si>
  <si>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</si>
  <si>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</si>
  <si>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</si>
  <si>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</si>
  <si>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</si>
  <si>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</si>
  <si>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</si>
  <si>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</si>
  <si>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</si>
  <si>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</si>
  <si>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</si>
  <si>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</si>
  <si>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</si>
  <si>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</si>
  <si>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</si>
  <si>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</si>
  <si>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</si>
  <si>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</si>
  <si>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</si>
  <si>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</si>
  <si>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</si>
  <si>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</si>
  <si>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</si>
  <si>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</si>
  <si>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</si>
  <si>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</si>
  <si>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</si>
  <si>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</si>
  <si>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</si>
  <si>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</si>
  <si>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</si>
  <si>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</si>
  <si>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</si>
  <si>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</si>
  <si>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</si>
  <si>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</si>
  <si>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</si>
  <si>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</si>
  <si>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</si>
  <si>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</si>
  <si>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</si>
  <si>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</si>
  <si>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</si>
  <si>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</si>
  <si>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</si>
  <si>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</si>
  <si>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</si>
  <si>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</si>
  <si>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</si>
  <si>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</si>
  <si>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</si>
  <si>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</si>
  <si>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</si>
  <si>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</si>
  <si>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</si>
  <si>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</si>
  <si>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</si>
  <si>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</si>
  <si>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</si>
  <si>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</si>
  <si>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</si>
  <si>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</si>
  <si>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</si>
  <si>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</si>
  <si>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</si>
  <si>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</si>
  <si>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</si>
  <si>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</si>
  <si>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</si>
  <si>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</si>
  <si>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</si>
  <si>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</si>
  <si>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</si>
  <si>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</si>
  <si>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</si>
  <si>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</si>
  <si>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</si>
  <si>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</si>
  <si>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</si>
  <si>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</si>
  <si>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</si>
  <si>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</si>
  <si>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</si>
  <si>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</si>
  <si>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</si>
  <si>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</si>
  <si>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</si>
  <si>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</si>
  <si>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</si>
  <si>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</si>
  <si>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</si>
  <si>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</si>
  <si>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</si>
  <si>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</si>
  <si>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</si>
  <si>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</si>
  <si>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</si>
  <si>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</si>
  <si>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</si>
  <si>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</si>
  <si>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</si>
  <si>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</si>
  <si>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</si>
  <si>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</si>
  <si>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</si>
  <si>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</si>
  <si>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</si>
  <si>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</si>
  <si>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</si>
  <si>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</si>
  <si>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</si>
  <si>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</si>
  <si>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</si>
  <si>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</si>
  <si>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</si>
  <si>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</si>
  <si>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</si>
  <si>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</si>
  <si>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</si>
  <si>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</si>
  <si>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</si>
  <si>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</si>
  <si>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</si>
  <si>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</si>
  <si>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</si>
  <si>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</si>
  <si>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</si>
  <si>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</si>
  <si>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</si>
  <si>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</si>
  <si>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</si>
  <si>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</si>
  <si>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</si>
  <si>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</si>
  <si>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</si>
  <si>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</si>
  <si>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</si>
  <si>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</si>
  <si>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</si>
  <si>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</si>
  <si>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</si>
  <si>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</si>
  <si>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</si>
  <si>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</si>
  <si>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</si>
  <si>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</si>
  <si>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</si>
  <si>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</si>
  <si>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</si>
  <si>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</si>
  <si>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</si>
  <si>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</si>
  <si>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</si>
  <si>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</si>
  <si>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</si>
  <si>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</si>
  <si>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</si>
  <si>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</si>
  <si>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</si>
  <si>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</si>
  <si>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</si>
  <si>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</si>
  <si>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</si>
  <si>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</si>
  <si>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</si>
  <si>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</si>
  <si>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</si>
  <si>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</si>
  <si>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</si>
  <si>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</si>
  <si>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</si>
  <si>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</si>
  <si>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</si>
  <si>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</si>
  <si>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</si>
  <si>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</si>
  <si>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</si>
  <si>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</si>
  <si>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</si>
  <si>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</si>
  <si>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</si>
  <si>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</si>
  <si>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</si>
  <si>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</si>
  <si>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</si>
  <si>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</si>
  <si>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</si>
  <si>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</si>
  <si>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</si>
  <si>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</si>
  <si>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</si>
  <si>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</si>
  <si>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</si>
  <si>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</si>
  <si>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</si>
  <si>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</si>
  <si>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</si>
  <si>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</si>
  <si>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</si>
  <si>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</si>
  <si>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</si>
  <si>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</si>
  <si>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</si>
  <si>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</si>
  <si>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</si>
  <si>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</si>
  <si>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</si>
  <si>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</si>
  <si>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</si>
  <si>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</si>
  <si>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</si>
  <si>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</si>
  <si>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</si>
  <si>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</si>
  <si>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</si>
  <si>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</si>
  <si>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</si>
  <si>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</si>
  <si>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</si>
  <si>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</si>
  <si>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</si>
  <si>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</si>
  <si>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</si>
  <si>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</si>
  <si>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</si>
  <si>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</si>
  <si>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</si>
  <si>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</si>
  <si>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</si>
  <si>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</si>
  <si>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</si>
  <si>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</si>
  <si>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</si>
  <si>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</si>
  <si>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</si>
  <si>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</si>
  <si>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</si>
  <si>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</si>
  <si>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</si>
  <si>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</si>
  <si>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</si>
  <si>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</si>
  <si>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</si>
  <si>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</si>
  <si>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</si>
  <si>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</si>
  <si>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</si>
  <si>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</si>
  <si>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</si>
  <si>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</si>
  <si>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</si>
  <si>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</si>
  <si>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</si>
  <si>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</si>
  <si>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</si>
  <si>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</si>
  <si>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</si>
  <si>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</si>
  <si>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</si>
  <si>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</si>
  <si>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</si>
  <si>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</si>
  <si>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</si>
  <si>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</si>
  <si>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</si>
  <si>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</si>
  <si>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</si>
  <si>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</si>
  <si>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</si>
  <si>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</si>
  <si>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</si>
  <si>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</si>
  <si>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</si>
  <si>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</si>
  <si>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</si>
  <si>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</si>
  <si>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</si>
  <si>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</si>
  <si>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</si>
  <si>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</si>
  <si>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</si>
  <si>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</si>
  <si>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</si>
  <si>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</si>
  <si>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</si>
  <si>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</si>
  <si>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</si>
  <si>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</si>
  <si>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</si>
  <si>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</si>
  <si>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</si>
  <si>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</si>
  <si>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</si>
  <si>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</si>
  <si>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</si>
  <si>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</si>
  <si>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</si>
  <si>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</si>
  <si>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</si>
  <si>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</si>
  <si>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</si>
  <si>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</si>
  <si>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</si>
  <si>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</si>
  <si>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</si>
  <si>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</si>
  <si>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</si>
  <si>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</si>
  <si>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</si>
  <si>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</si>
  <si>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</si>
  <si>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</si>
  <si>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</si>
  <si>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</si>
  <si>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</si>
  <si>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</si>
  <si>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</si>
  <si>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</si>
  <si>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</si>
  <si>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</si>
  <si>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</si>
  <si>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</si>
  <si>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</si>
  <si>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</si>
  <si>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</si>
  <si>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</si>
  <si>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</si>
  <si>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</si>
  <si>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</si>
  <si>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</si>
  <si>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</si>
  <si>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</si>
  <si>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</si>
  <si>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</si>
  <si>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</si>
  <si>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</si>
  <si>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</si>
  <si>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</si>
  <si>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</si>
  <si>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</si>
  <si>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</si>
  <si>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</si>
  <si>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</si>
  <si>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</si>
  <si>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</si>
  <si>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</si>
  <si>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</si>
  <si>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</si>
  <si>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</si>
  <si>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</si>
  <si>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</si>
  <si>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</si>
  <si>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</si>
  <si>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</si>
  <si>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</si>
  <si>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</si>
  <si>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</si>
  <si>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</si>
  <si>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</si>
  <si>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</si>
  <si>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</si>
  <si>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</si>
  <si>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</si>
  <si>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</si>
  <si>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</si>
  <si>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</si>
  <si>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</si>
  <si>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</si>
  <si>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</si>
  <si>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</si>
  <si>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</si>
  <si>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</si>
  <si>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</si>
  <si>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</si>
  <si>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</si>
  <si>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</si>
  <si>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</si>
  <si>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</si>
  <si>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</si>
  <si>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</si>
  <si>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</si>
  <si>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</si>
  <si>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</si>
  <si>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</si>
  <si>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</si>
  <si>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</si>
  <si>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</si>
  <si>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</si>
  <si>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</si>
  <si>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</si>
  <si>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</si>
  <si>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</si>
  <si>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</si>
  <si>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</si>
  <si>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</si>
  <si>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</si>
  <si>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</si>
  <si>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</si>
  <si>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</si>
  <si>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</si>
  <si>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</si>
  <si>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</si>
  <si>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</si>
  <si>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</si>
  <si>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</si>
  <si>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</si>
  <si>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</si>
  <si>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</si>
  <si>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</si>
  <si>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</si>
  <si>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</si>
  <si>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</si>
  <si>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</si>
  <si>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</si>
  <si>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</si>
  <si>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</si>
  <si>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</si>
  <si>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</si>
  <si>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</si>
  <si>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</si>
  <si>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</si>
  <si>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</si>
  <si>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</si>
  <si>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</si>
  <si>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</si>
  <si>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</si>
  <si>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</si>
  <si>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</si>
  <si>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</si>
  <si>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</si>
  <si>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</si>
  <si>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</si>
  <si>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</si>
  <si>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</si>
  <si>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</si>
  <si>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</si>
  <si>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</si>
  <si>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</si>
  <si>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</si>
  <si>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</si>
  <si>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</si>
  <si>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</si>
  <si>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</si>
  <si>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</si>
  <si>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</si>
  <si>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</si>
  <si>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</si>
  <si>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</si>
  <si>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</si>
  <si>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</si>
  <si>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</si>
  <si>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</si>
  <si>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</si>
  <si>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</si>
  <si>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</si>
  <si>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</si>
  <si>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</si>
  <si>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</si>
  <si>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</si>
  <si>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</si>
  <si>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</si>
  <si>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</si>
  <si>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</si>
  <si>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</si>
  <si>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</si>
  <si>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</si>
  <si>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</si>
  <si>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</si>
  <si>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</si>
  <si>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</si>
  <si>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</si>
  <si>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</si>
  <si>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</si>
  <si>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</si>
  <si>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</si>
  <si>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</si>
  <si>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</si>
  <si>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</si>
  <si>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</si>
  <si>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</si>
  <si>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</si>
  <si>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</si>
  <si>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</si>
  <si>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</si>
  <si>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</si>
  <si>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</si>
  <si>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</si>
  <si>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</si>
  <si>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</si>
  <si>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</si>
  <si>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</si>
  <si>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</si>
  <si>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</si>
  <si>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</si>
  <si>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</si>
  <si>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</si>
  <si>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</si>
  <si>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</si>
  <si>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</si>
  <si>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</si>
  <si>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</si>
  <si>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</si>
  <si>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</si>
  <si>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</si>
  <si>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</si>
  <si>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</si>
  <si>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</si>
  <si>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</si>
  <si>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</si>
  <si>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</si>
  <si>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</si>
  <si>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</si>
  <si>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</si>
  <si>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</si>
  <si>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</si>
  <si>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</si>
  <si>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</si>
  <si>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</si>
  <si>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</si>
  <si>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</si>
  <si>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</si>
  <si>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</si>
  <si>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</si>
  <si>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</si>
  <si>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</si>
  <si>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</si>
  <si>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</si>
  <si>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</si>
  <si>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</si>
  <si>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</si>
  <si>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</si>
  <si>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</si>
  <si>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</si>
  <si>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</si>
  <si>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</si>
  <si>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</si>
  <si>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</si>
  <si>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</si>
  <si>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</si>
  <si>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</si>
  <si>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</si>
  <si>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</si>
  <si>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</si>
  <si>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</si>
  <si>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</si>
  <si>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</si>
  <si>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</si>
  <si>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</si>
  <si>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</si>
  <si>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</si>
  <si>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</si>
  <si>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</si>
  <si>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</si>
  <si>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</si>
  <si>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</si>
  <si>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</si>
  <si>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</si>
  <si>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</si>
  <si>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</si>
  <si>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</si>
  <si>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</si>
  <si>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</si>
  <si>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</si>
  <si>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</si>
  <si>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</si>
  <si>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</si>
  <si>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</si>
  <si>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</si>
  <si>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</si>
  <si>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</si>
  <si>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</si>
  <si>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</si>
  <si>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</si>
  <si>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</si>
  <si>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</si>
  <si>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</si>
  <si>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</si>
  <si>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</si>
  <si>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</si>
  <si>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</si>
  <si>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</si>
  <si>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</si>
  <si>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</si>
  <si>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</si>
  <si>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</si>
  <si>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</si>
  <si>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</si>
  <si>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</si>
  <si>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</si>
  <si>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</si>
  <si>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</si>
  <si>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</si>
  <si>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</si>
  <si>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</si>
  <si>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</si>
  <si>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</si>
  <si>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</si>
  <si>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</si>
  <si>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</si>
  <si>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</si>
  <si>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</si>
  <si>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</si>
  <si>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</si>
  <si>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</si>
  <si>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</si>
  <si>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</si>
  <si>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</si>
  <si>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</si>
  <si>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</si>
  <si>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</si>
  <si>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</si>
  <si>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</si>
  <si>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</si>
  <si>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</si>
  <si>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</si>
  <si>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</si>
  <si>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</si>
  <si>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</si>
  <si>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</si>
  <si>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</si>
  <si>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</si>
  <si>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</si>
  <si>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</si>
  <si>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</si>
  <si>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</si>
  <si>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</si>
  <si>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</si>
  <si>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</si>
  <si>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</si>
  <si>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</si>
  <si>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</si>
  <si>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</si>
  <si>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</si>
  <si>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</si>
  <si>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</si>
  <si>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</si>
  <si>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</si>
  <si>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</si>
  <si>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</si>
  <si>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</si>
  <si>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</si>
  <si>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</si>
  <si>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</si>
  <si>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</si>
  <si>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</si>
  <si>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</si>
  <si>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</si>
  <si>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</si>
  <si>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</si>
  <si>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</si>
  <si>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</si>
  <si>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</si>
  <si>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</si>
  <si>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</si>
  <si>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</si>
  <si>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</si>
  <si>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</si>
  <si>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</si>
  <si>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</si>
  <si>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</si>
  <si>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</si>
  <si>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</si>
  <si>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</si>
  <si>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</si>
  <si>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</si>
  <si>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</si>
  <si>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</si>
  <si>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</si>
  <si>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</si>
  <si>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</si>
  <si>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</si>
  <si>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</si>
  <si>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</si>
  <si>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</si>
  <si>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</si>
  <si>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</si>
  <si>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</si>
  <si>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</si>
  <si>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</si>
  <si>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</si>
  <si>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</si>
  <si>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</si>
  <si>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</si>
  <si>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</si>
  <si>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</si>
  <si>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</si>
  <si>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</si>
  <si>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</si>
  <si>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</si>
  <si>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</si>
  <si>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</si>
  <si>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</si>
  <si>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</si>
  <si>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</si>
  <si>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</si>
  <si>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</si>
  <si>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</si>
  <si>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</si>
  <si>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</si>
  <si>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</si>
  <si>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</si>
  <si>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</si>
  <si>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</si>
  <si>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</si>
  <si>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</si>
  <si>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</si>
  <si>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</si>
  <si>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</si>
  <si>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</si>
  <si>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</si>
  <si>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</si>
  <si>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</si>
  <si>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</si>
  <si>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</si>
  <si>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</si>
  <si>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</si>
  <si>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</si>
  <si>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</si>
  <si>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</si>
  <si>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</si>
  <si>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</si>
  <si>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</si>
  <si>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</si>
  <si>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</si>
  <si>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</si>
  <si>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</si>
  <si>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</si>
  <si>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</si>
  <si>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</si>
  <si>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</si>
  <si>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</si>
  <si>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</si>
  <si>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</si>
  <si>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</si>
  <si>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</si>
  <si>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</si>
  <si>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</si>
  <si>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</si>
  <si>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</si>
  <si>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</si>
  <si>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</si>
  <si>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</si>
  <si>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</si>
  <si>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</si>
  <si>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</si>
  <si>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</si>
  <si>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</si>
  <si>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</si>
  <si>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</si>
  <si>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</si>
  <si>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</si>
  <si>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</si>
  <si>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</si>
  <si>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</si>
  <si>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</si>
  <si>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</si>
  <si>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</si>
  <si>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</si>
  <si>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</si>
  <si>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</si>
  <si>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</si>
  <si>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</si>
  <si>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</si>
  <si>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</si>
  <si>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</si>
  <si>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</si>
  <si>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</si>
  <si>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</si>
  <si>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</si>
  <si>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</si>
  <si>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</si>
  <si>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</si>
  <si>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</si>
  <si>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</si>
  <si>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</si>
  <si>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</si>
  <si>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</si>
  <si>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</si>
  <si>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</si>
  <si>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</si>
  <si>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</si>
  <si>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</si>
  <si>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</si>
  <si>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</si>
  <si>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</si>
  <si>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</si>
  <si>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</si>
  <si>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</si>
  <si>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</si>
  <si>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</si>
  <si>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</si>
  <si>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</si>
  <si>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</si>
  <si>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</si>
  <si>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</si>
  <si>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</si>
  <si>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</si>
  <si>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</si>
  <si>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</si>
  <si>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</si>
  <si>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</si>
  <si>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</si>
  <si>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</si>
  <si>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</si>
  <si>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</si>
  <si>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</si>
  <si>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</si>
  <si>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</si>
  <si>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</si>
  <si>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</si>
  <si>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</si>
  <si>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</si>
  <si>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</si>
  <si>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</si>
  <si>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</si>
  <si>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</si>
  <si>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</si>
  <si>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</si>
  <si>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</si>
  <si>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</si>
  <si>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</si>
  <si>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</si>
  <si>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</si>
  <si>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</si>
  <si>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</si>
  <si>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</si>
  <si>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</si>
  <si>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</si>
  <si>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</si>
  <si>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</si>
  <si>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</si>
  <si>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</si>
  <si>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</si>
  <si>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</si>
  <si>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</si>
  <si>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</si>
  <si>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</si>
  <si>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</si>
  <si>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</si>
  <si>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</si>
  <si>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</si>
  <si>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</si>
  <si>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</si>
  <si>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</si>
  <si>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</si>
  <si>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</si>
  <si>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</si>
  <si>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</si>
  <si>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</si>
  <si>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</si>
  <si>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</si>
  <si>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</si>
  <si>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</si>
  <si>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</si>
  <si>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</si>
  <si>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</si>
  <si>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</si>
  <si>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</si>
  <si>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</si>
  <si>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</si>
  <si>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</si>
  <si>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</si>
  <si>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</si>
  <si>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</si>
  <si>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</si>
  <si>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</si>
  <si>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</si>
  <si>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</si>
  <si>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</si>
  <si>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</si>
  <si>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</si>
  <si>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</si>
  <si>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</si>
  <si>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</si>
  <si>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</si>
  <si>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</si>
  <si>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</si>
  <si>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</si>
  <si>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</si>
  <si>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</si>
  <si>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</si>
  <si>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</si>
  <si>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</si>
  <si>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</si>
  <si>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</si>
  <si>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</si>
  <si>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</si>
  <si>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</si>
  <si>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</si>
  <si>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</si>
  <si>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</si>
  <si>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</si>
  <si>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</si>
  <si>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</si>
  <si>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</si>
  <si>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</si>
  <si>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</si>
  <si>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</si>
  <si>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</si>
  <si>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</si>
  <si>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</si>
  <si>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</si>
  <si>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</si>
  <si>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</si>
  <si>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</si>
  <si>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</si>
  <si>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</si>
  <si>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</si>
  <si>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</si>
  <si>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</si>
  <si>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</si>
  <si>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</si>
  <si>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</si>
  <si>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</si>
  <si>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</si>
  <si>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</si>
  <si>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</si>
  <si>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</si>
  <si>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</si>
  <si>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</si>
  <si>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</si>
  <si>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</si>
  <si>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</si>
  <si>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</si>
  <si>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</si>
  <si>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</si>
  <si>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</si>
  <si>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</si>
  <si>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</si>
  <si>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</si>
  <si>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</si>
  <si>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</si>
  <si>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</si>
  <si>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</si>
  <si>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</si>
  <si>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</si>
  <si>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</si>
  <si>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</si>
  <si>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</si>
  <si>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</si>
  <si>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</si>
  <si>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</si>
  <si>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</si>
  <si>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</si>
  <si>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</si>
  <si>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</si>
  <si>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</si>
  <si>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</si>
  <si>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</si>
  <si>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</si>
  <si>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</si>
  <si>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</si>
  <si>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</si>
  <si>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</si>
  <si>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</si>
  <si>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</si>
  <si>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</si>
  <si>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</si>
  <si>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</si>
  <si>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</si>
  <si>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</si>
  <si>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</si>
  <si>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</si>
  <si>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</si>
  <si>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</si>
  <si>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</si>
  <si>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</si>
  <si>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</si>
  <si>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</si>
  <si>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</si>
  <si>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</si>
  <si>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</si>
  <si>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</si>
  <si>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</si>
  <si>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</si>
  <si>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</si>
  <si>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</si>
  <si>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</si>
  <si>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</si>
  <si>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</si>
  <si>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</si>
  <si>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</si>
  <si>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</si>
  <si>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</si>
  <si>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</si>
  <si>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</si>
  <si>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</si>
  <si>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</si>
  <si>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</si>
  <si>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</si>
  <si>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</si>
  <si>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</si>
  <si>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</si>
  <si>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</si>
  <si>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</si>
  <si>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</si>
  <si>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</si>
  <si>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</si>
  <si>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</si>
  <si>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</si>
  <si>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</si>
  <si>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</si>
  <si>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</si>
  <si>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</si>
  <si>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</si>
  <si>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</si>
  <si>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</si>
  <si>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</si>
  <si>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</si>
  <si>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</si>
  <si>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</si>
  <si>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</si>
  <si>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</si>
  <si>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</si>
  <si>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</si>
  <si>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</si>
  <si>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</si>
  <si>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</si>
  <si>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</si>
  <si>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</si>
  <si>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</si>
  <si>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</si>
  <si>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</si>
  <si>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</si>
  <si>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</si>
  <si>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</si>
  <si>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</si>
  <si>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</si>
  <si>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</si>
  <si>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</si>
  <si>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</si>
  <si>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</si>
  <si>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</si>
  <si>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</si>
  <si>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</si>
  <si>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</si>
  <si>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</si>
  <si>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</si>
  <si>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</si>
  <si>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</si>
  <si>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</si>
  <si>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</si>
  <si>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</si>
  <si>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</si>
  <si>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</si>
  <si>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</si>
  <si>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</si>
  <si>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</si>
  <si>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</si>
  <si>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</si>
  <si>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</si>
  <si>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</si>
  <si>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</si>
  <si>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</si>
  <si>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</si>
  <si>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</si>
  <si>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</si>
  <si>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</si>
  <si>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</si>
  <si>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</si>
  <si>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</si>
  <si>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</si>
  <si>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</si>
  <si>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</si>
  <si>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</si>
  <si>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</si>
  <si>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</si>
  <si>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</si>
  <si>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</si>
  <si>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</si>
  <si>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</si>
  <si>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</si>
  <si>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</si>
  <si>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</si>
  <si>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</si>
  <si>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</si>
  <si>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</si>
  <si>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</si>
  <si>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</si>
  <si>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</si>
  <si>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</si>
  <si>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</si>
  <si>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</si>
  <si>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</si>
  <si>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</si>
  <si>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</si>
  <si>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</si>
  <si>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</si>
  <si>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</si>
  <si>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</si>
  <si>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</si>
  <si>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</si>
  <si>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</si>
  <si>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</si>
  <si>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</si>
  <si>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</si>
  <si>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</si>
  <si>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</si>
  <si>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</si>
  <si>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</si>
  <si>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</si>
  <si>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</si>
  <si>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</si>
  <si>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</si>
  <si>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</si>
  <si>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</si>
  <si>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</si>
  <si>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</si>
  <si>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</si>
  <si>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</si>
  <si>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</si>
  <si>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</si>
  <si>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</si>
  <si>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</si>
  <si>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</si>
  <si>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</si>
  <si>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</si>
  <si>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</si>
  <si>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</si>
  <si>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</si>
  <si>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</si>
  <si>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</si>
  <si>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</si>
  <si>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</si>
  <si>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</si>
  <si>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</si>
  <si>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</si>
  <si>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</si>
  <si>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</si>
  <si>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</si>
  <si>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</si>
  <si>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</si>
  <si>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</si>
  <si>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</si>
  <si>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</si>
  <si>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</si>
  <si>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</si>
  <si>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</si>
  <si>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</si>
  <si>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</si>
  <si>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</si>
  <si>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</si>
  <si>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</si>
  <si>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</si>
  <si>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</si>
  <si>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</si>
  <si>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</si>
  <si>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</si>
  <si>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</si>
  <si>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</si>
  <si>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</si>
  <si>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</si>
  <si>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</si>
  <si>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</si>
  <si>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</si>
  <si>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</si>
  <si>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</si>
  <si>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</si>
  <si>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</si>
  <si>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</si>
  <si>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</si>
  <si>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</si>
  <si>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</si>
  <si>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</si>
  <si>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</si>
  <si>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</si>
  <si>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</si>
  <si>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</si>
  <si>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</si>
  <si>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</si>
  <si>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</si>
  <si>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</si>
  <si>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</si>
  <si>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</si>
  <si>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</si>
  <si>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</si>
  <si>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</si>
  <si>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</si>
  <si>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</si>
  <si>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</si>
  <si>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</si>
  <si>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</si>
  <si>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</si>
  <si>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</si>
  <si>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</si>
  <si>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</si>
  <si>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</si>
  <si>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</si>
  <si>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</si>
  <si>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</si>
  <si>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</si>
  <si>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</si>
  <si>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</si>
  <si>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</si>
  <si>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</si>
  <si>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</si>
  <si>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</si>
  <si>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</si>
  <si>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</si>
  <si>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</si>
  <si>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</si>
  <si>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</si>
  <si>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</si>
  <si>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</si>
  <si>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</si>
  <si>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</si>
  <si>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</si>
  <si>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</si>
  <si>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</si>
  <si>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</si>
  <si>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</si>
  <si>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</si>
  <si>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</si>
  <si>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</si>
  <si>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</si>
  <si>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</si>
  <si>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</si>
  <si>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</si>
  <si>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</si>
  <si>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</si>
  <si>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</si>
  <si>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</si>
  <si>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</si>
  <si>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</si>
  <si>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</si>
  <si>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</si>
  <si>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</si>
  <si>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</si>
  <si>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</si>
  <si>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</si>
  <si>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</si>
  <si>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</si>
  <si>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</si>
  <si>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</si>
  <si>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</si>
  <si>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</si>
  <si>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</si>
  <si>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</si>
  <si>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</si>
  <si>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</si>
  <si>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</si>
  <si>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</si>
  <si>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</si>
  <si>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</si>
  <si>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</si>
  <si>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</si>
  <si>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</si>
  <si>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</si>
  <si>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</si>
  <si>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</si>
  <si>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</si>
  <si>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</si>
  <si>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</si>
  <si>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</si>
  <si>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</si>
  <si>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</si>
  <si>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</si>
  <si>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</si>
  <si>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</si>
  <si>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</si>
  <si>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</si>
  <si>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</si>
  <si>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</si>
  <si>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</si>
  <si>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</si>
  <si>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</si>
  <si>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</si>
  <si>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</si>
  <si>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</si>
  <si>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</si>
  <si>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</si>
  <si>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</si>
  <si>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</si>
  <si>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</si>
  <si>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</si>
  <si>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</si>
  <si>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</si>
  <si>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</si>
  <si>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</si>
  <si>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</si>
  <si>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</si>
  <si>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</si>
  <si>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</si>
  <si>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</si>
  <si>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</si>
  <si>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</si>
  <si>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</si>
  <si>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</si>
  <si>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</si>
  <si>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</si>
  <si>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</si>
  <si>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</si>
  <si>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</si>
  <si>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</si>
  <si>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</si>
  <si>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</si>
  <si>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</si>
  <si>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</si>
  <si>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</si>
  <si>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</si>
  <si>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</si>
  <si>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</si>
  <si>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</si>
  <si>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</si>
  <si>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</si>
  <si>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</si>
  <si>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</si>
  <si>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</si>
  <si>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</si>
  <si>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</si>
  <si>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</si>
  <si>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</si>
  <si>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</si>
  <si>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</si>
  <si>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</si>
  <si>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</si>
  <si>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</si>
  <si>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</si>
  <si>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</si>
  <si>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</si>
  <si>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</si>
  <si>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</si>
  <si>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</si>
  <si>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</si>
  <si>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</si>
  <si>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</si>
  <si>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</si>
  <si>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</si>
  <si>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</si>
  <si>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</si>
  <si>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</si>
  <si>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</si>
  <si>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</si>
  <si>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</si>
  <si>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</si>
  <si>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</si>
  <si>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</si>
  <si>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</si>
  <si>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</si>
  <si>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</si>
  <si>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</si>
  <si>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</si>
  <si>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</si>
  <si>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</si>
  <si>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</si>
  <si>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</si>
  <si>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</si>
  <si>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</si>
  <si>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</si>
  <si>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</si>
  <si>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</si>
  <si>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</si>
  <si>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</si>
  <si>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</si>
  <si>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</si>
  <si>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</si>
  <si>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</si>
  <si>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</si>
  <si>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</si>
  <si>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</si>
  <si>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</si>
  <si>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</si>
  <si>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</si>
  <si>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</si>
  <si>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</si>
  <si>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</si>
  <si>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</si>
  <si>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</si>
  <si>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</si>
  <si>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</si>
  <si>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</si>
  <si>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</si>
  <si>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</si>
  <si>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</si>
  <si>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</si>
  <si>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</si>
  <si>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</si>
  <si>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</si>
  <si>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</si>
  <si>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</si>
  <si>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</si>
  <si>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</si>
  <si>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</si>
  <si>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</si>
  <si>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</si>
  <si>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</si>
  <si>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</si>
  <si>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</si>
  <si>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</si>
  <si>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</si>
  <si>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</si>
  <si>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</si>
  <si>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</si>
  <si>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</si>
  <si>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</si>
  <si>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</si>
  <si>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</si>
  <si>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</si>
  <si>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</si>
  <si>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</si>
  <si>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</si>
  <si>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</si>
  <si>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</si>
  <si>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</si>
  <si>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</si>
  <si>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</si>
  <si>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</si>
  <si>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</si>
  <si>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</si>
  <si>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</si>
  <si>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</si>
  <si>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</si>
  <si>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</si>
  <si>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</si>
  <si>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</si>
  <si>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</si>
  <si>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</si>
  <si>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</si>
  <si>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</si>
  <si>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</si>
  <si>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</si>
  <si>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</si>
  <si>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</si>
  <si>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</si>
  <si>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</si>
  <si>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</si>
  <si>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</si>
  <si>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</si>
  <si>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</si>
  <si>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</si>
  <si>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</si>
  <si>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</si>
  <si>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</si>
  <si>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</si>
  <si>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</si>
  <si>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</si>
  <si>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</si>
  <si>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</si>
  <si>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</si>
  <si>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</si>
  <si>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</si>
  <si>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</si>
  <si>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</si>
  <si>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</si>
  <si>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</si>
  <si>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</si>
  <si>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</si>
  <si>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</si>
  <si>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</si>
  <si>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</si>
  <si>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</si>
  <si>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</si>
  <si>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</si>
  <si>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</si>
  <si>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</si>
  <si>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</si>
  <si>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</si>
  <si>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</si>
  <si>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</si>
  <si>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</si>
  <si>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</si>
  <si>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</si>
  <si>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</si>
  <si>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</si>
  <si>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</si>
  <si>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</si>
  <si>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</si>
  <si>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</si>
  <si>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</si>
  <si>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</si>
  <si>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</si>
  <si>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</si>
  <si>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</si>
  <si>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</si>
  <si>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</si>
  <si>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</si>
  <si>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</si>
  <si>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</si>
  <si>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</si>
  <si>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</si>
  <si>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</si>
  <si>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</si>
  <si>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</si>
  <si>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</si>
  <si>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</si>
  <si>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</si>
  <si>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</si>
  <si>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</si>
  <si>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</si>
  <si>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</si>
  <si>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</si>
  <si>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</si>
  <si>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</si>
  <si>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</si>
  <si>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</si>
  <si>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</si>
  <si>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</si>
  <si>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</si>
  <si>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</si>
  <si>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</si>
  <si>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</si>
  <si>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</si>
  <si>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</si>
  <si>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</si>
  <si>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</si>
  <si>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</si>
  <si>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</si>
  <si>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</si>
  <si>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</si>
  <si>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</si>
  <si>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</si>
  <si>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</si>
  <si>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</si>
  <si>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</si>
  <si>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</si>
  <si>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</si>
  <si>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</si>
  <si>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</si>
  <si>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</si>
  <si>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</si>
  <si>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</si>
  <si>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</si>
  <si>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</si>
  <si>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</si>
  <si>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</si>
  <si>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</si>
  <si>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</si>
  <si>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</si>
  <si>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</si>
  <si>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</si>
  <si>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</si>
  <si>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</si>
  <si>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</si>
  <si>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</si>
  <si>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</si>
  <si>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</si>
  <si>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</si>
  <si>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</si>
  <si>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</si>
  <si>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</si>
  <si>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</si>
  <si>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</si>
  <si>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</si>
  <si>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</si>
  <si>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</si>
  <si>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</si>
  <si>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</si>
  <si>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</si>
  <si>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</si>
  <si>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</si>
  <si>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</si>
  <si>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</si>
  <si>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</si>
  <si>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</si>
  <si>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</si>
  <si>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</si>
  <si>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</si>
  <si>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</si>
  <si>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</si>
  <si>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</si>
  <si>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</si>
  <si>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</si>
  <si>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</si>
  <si>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</si>
  <si>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</si>
  <si>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</si>
  <si>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</si>
  <si>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</si>
  <si>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</si>
  <si>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</si>
  <si>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</si>
  <si>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</si>
  <si>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</si>
  <si>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</si>
  <si>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</si>
  <si>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</si>
  <si>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</si>
  <si>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</si>
  <si>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</si>
  <si>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</si>
  <si>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</si>
  <si>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</si>
  <si>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</si>
  <si>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</si>
  <si>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</si>
  <si>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</si>
  <si>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</si>
  <si>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</si>
  <si>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</si>
  <si>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</si>
  <si>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</si>
  <si>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</si>
  <si>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</si>
  <si>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</si>
  <si>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</si>
  <si>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</si>
  <si>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</si>
  <si>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</si>
  <si>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</si>
  <si>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</si>
  <si>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</si>
  <si>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</si>
  <si>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</si>
  <si>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</si>
  <si>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</si>
  <si>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</si>
  <si>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</si>
  <si>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</si>
  <si>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</si>
  <si>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</si>
  <si>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</si>
  <si>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</si>
  <si>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</si>
  <si>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</si>
  <si>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</si>
  <si>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</si>
  <si>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</si>
  <si>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</si>
  <si>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</si>
  <si>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</si>
  <si>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</si>
  <si>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</si>
  <si>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</si>
  <si>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</si>
  <si>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</si>
  <si>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</si>
  <si>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</si>
  <si>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</si>
  <si>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</si>
  <si>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</si>
  <si>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</si>
  <si>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</si>
  <si>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</si>
  <si>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</si>
  <si>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</si>
  <si>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</si>
  <si>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</si>
  <si>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</si>
  <si>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</si>
  <si>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</si>
  <si>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</si>
  <si>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</si>
  <si>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</si>
  <si>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</si>
  <si>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</si>
  <si>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</si>
  <si>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</si>
  <si>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</si>
  <si>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</si>
  <si>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</si>
  <si>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</si>
  <si>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</si>
  <si>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</si>
  <si>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</si>
  <si>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</si>
  <si>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</si>
  <si>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</si>
  <si>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</si>
  <si>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</si>
  <si>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</si>
  <si>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</si>
  <si>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</si>
  <si>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</si>
  <si>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</si>
  <si>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</si>
  <si>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</si>
  <si>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</si>
  <si>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</si>
  <si>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</si>
  <si>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</si>
  <si>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</si>
  <si>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</si>
  <si>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</si>
  <si>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</si>
  <si>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</si>
  <si>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</si>
  <si>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</si>
  <si>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</si>
  <si>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</si>
  <si>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</si>
  <si>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</si>
  <si>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</si>
  <si>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</si>
  <si>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</si>
  <si>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</si>
  <si>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</si>
  <si>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</si>
  <si>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</si>
  <si>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</si>
  <si>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</si>
  <si>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</si>
  <si>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</si>
  <si>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</si>
  <si>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</si>
  <si>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</si>
  <si>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</si>
  <si>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</si>
  <si>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</si>
  <si>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</si>
  <si>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</si>
  <si>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</si>
  <si>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</si>
  <si>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</si>
  <si>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</si>
  <si>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</si>
  <si>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</si>
  <si>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</si>
  <si>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</si>
  <si>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</si>
  <si>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</si>
  <si>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</si>
  <si>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</si>
  <si>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</si>
  <si>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</si>
  <si>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</si>
  <si>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</si>
  <si>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</si>
  <si>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</si>
  <si>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</si>
  <si>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</si>
  <si>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</si>
  <si>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</si>
  <si>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</si>
  <si>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</si>
  <si>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</si>
  <si>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</si>
  <si>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</si>
  <si>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</si>
  <si>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</si>
  <si>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</si>
  <si>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</si>
  <si>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</si>
  <si>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</si>
  <si>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</si>
  <si>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</si>
  <si>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</si>
  <si>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</si>
  <si>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</si>
  <si>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</si>
  <si>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</si>
  <si>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</si>
  <si>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</si>
  <si>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</si>
  <si>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</si>
  <si>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</si>
  <si>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</si>
  <si>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</si>
  <si>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</si>
  <si>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</si>
  <si>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</si>
  <si>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</si>
  <si>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</si>
  <si>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</si>
  <si>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</si>
  <si>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</si>
  <si>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</si>
  <si>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</si>
  <si>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</si>
  <si>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</si>
  <si>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</si>
  <si>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</si>
  <si>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</si>
  <si>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</si>
  <si>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</si>
  <si>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</si>
  <si>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</si>
  <si>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</si>
  <si>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</si>
  <si>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</si>
  <si>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</si>
  <si>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</si>
  <si>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</si>
  <si>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</si>
  <si>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</si>
  <si>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</si>
  <si>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</si>
  <si>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</si>
  <si>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</si>
  <si>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</si>
  <si>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</si>
  <si>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</si>
  <si>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</si>
  <si>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</si>
  <si>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</si>
  <si>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</si>
  <si>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</si>
  <si>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</si>
  <si>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</si>
  <si>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</si>
  <si>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</si>
  <si>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</si>
  <si>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</si>
  <si>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</si>
  <si>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</si>
  <si>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</si>
  <si>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</si>
  <si>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</si>
  <si>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</si>
  <si>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</si>
  <si>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</si>
  <si>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</si>
  <si>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</si>
  <si>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</si>
  <si>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</si>
  <si>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</si>
  <si>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</si>
  <si>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</si>
  <si>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</si>
  <si>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</si>
  <si>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</si>
  <si>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</si>
  <si>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</si>
  <si>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</si>
  <si>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</si>
  <si>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</si>
  <si>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</si>
  <si>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</si>
  <si>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</si>
  <si>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</si>
  <si>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</si>
  <si>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</si>
  <si>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</si>
  <si>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</si>
  <si>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</si>
  <si>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</si>
  <si>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</si>
  <si>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</si>
  <si>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</si>
  <si>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</si>
  <si>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</si>
  <si>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</si>
  <si>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</si>
  <si>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</si>
  <si>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</si>
  <si>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</si>
  <si>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</si>
  <si>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</si>
  <si>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</si>
  <si>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</si>
  <si>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</si>
  <si>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</si>
  <si>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</si>
  <si>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</si>
  <si>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</si>
  <si>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</si>
  <si>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</si>
  <si>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</si>
  <si>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</si>
  <si>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</si>
  <si>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</si>
  <si>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</si>
  <si>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</si>
  <si>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</si>
  <si>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</si>
  <si>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</si>
  <si>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</si>
  <si>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</si>
  <si>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</si>
  <si>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</si>
  <si>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</si>
  <si>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</si>
  <si>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</si>
  <si>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</si>
  <si>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</si>
  <si>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</si>
  <si>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</si>
  <si>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</si>
  <si>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</si>
  <si>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</si>
  <si>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</si>
  <si>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</si>
  <si>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</si>
  <si>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</si>
  <si>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</si>
  <si>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</si>
  <si>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</si>
  <si>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</si>
  <si>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</si>
  <si>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</si>
  <si>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</si>
  <si>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</si>
  <si>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</si>
  <si>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</si>
  <si>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</si>
  <si>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</si>
  <si>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</si>
  <si>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</si>
  <si>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</si>
  <si>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</si>
  <si>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</si>
  <si>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</si>
  <si>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</si>
  <si>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</si>
  <si>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</si>
  <si>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</si>
  <si>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</si>
  <si>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</si>
  <si>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</si>
  <si>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</si>
  <si>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</si>
  <si>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</si>
  <si>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</si>
  <si>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</si>
  <si>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</si>
  <si>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</si>
  <si>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</si>
  <si>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</si>
  <si>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</si>
  <si>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</si>
  <si>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</si>
  <si>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</si>
  <si>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</si>
  <si>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</si>
  <si>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</si>
  <si>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</si>
  <si>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</si>
  <si>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</si>
  <si>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</si>
  <si>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</si>
  <si>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</si>
  <si>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</si>
  <si>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</si>
  <si>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</si>
  <si>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</si>
  <si>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</si>
  <si>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</si>
  <si>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</si>
  <si>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</si>
  <si>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</si>
  <si>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</si>
  <si>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</si>
  <si>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</si>
  <si>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</si>
  <si>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</si>
  <si>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</si>
  <si>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</si>
  <si>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</si>
  <si>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</si>
  <si>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</si>
  <si>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</si>
  <si>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</si>
  <si>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</si>
  <si>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</si>
  <si>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</si>
  <si>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</si>
  <si>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</si>
  <si>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</si>
  <si>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</si>
  <si>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</si>
  <si>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</si>
  <si>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</si>
  <si>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</si>
  <si>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</si>
  <si>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</si>
  <si>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</si>
  <si>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</si>
  <si>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</si>
  <si>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</si>
  <si>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</si>
  <si>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</si>
  <si>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</si>
  <si>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</si>
  <si>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</si>
  <si>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</si>
  <si>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</si>
  <si>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</si>
  <si>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</si>
  <si>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</si>
  <si>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</si>
  <si>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</si>
  <si>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</si>
  <si>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</si>
  <si>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</si>
  <si>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</si>
  <si>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</si>
  <si>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</si>
  <si>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</si>
  <si>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</si>
  <si>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</si>
  <si>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</si>
  <si>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</si>
  <si>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</si>
  <si>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</si>
  <si>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</si>
  <si>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</si>
  <si>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</si>
  <si>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</si>
  <si>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</si>
  <si>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</si>
  <si>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</si>
  <si>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</si>
  <si>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</si>
  <si>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</si>
  <si>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</si>
  <si>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</si>
  <si>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</si>
  <si>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</si>
  <si>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</si>
  <si>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</si>
  <si>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</si>
  <si>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</si>
  <si>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</si>
  <si>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</si>
  <si>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</si>
  <si>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</si>
  <si>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</si>
  <si>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</si>
  <si>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</si>
  <si>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</si>
  <si>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</si>
  <si>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</si>
  <si>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</si>
  <si>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</si>
  <si>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</si>
  <si>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</si>
  <si>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</si>
  <si>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</si>
  <si>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</si>
  <si>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</si>
  <si>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</si>
  <si>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</si>
  <si>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</si>
  <si>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</si>
  <si>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</si>
  <si>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</si>
  <si>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</si>
  <si>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</si>
  <si>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</si>
  <si>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</si>
  <si>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</si>
  <si>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</si>
  <si>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</si>
  <si>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</si>
  <si>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</si>
  <si>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</si>
  <si>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</si>
  <si>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</si>
  <si>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</si>
  <si>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</si>
  <si>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</si>
  <si>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</si>
  <si>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</si>
  <si>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</si>
  <si>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</si>
  <si>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</si>
  <si>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</si>
  <si>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</si>
  <si>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</si>
  <si>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</si>
  <si>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</si>
  <si>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</si>
  <si>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</si>
  <si>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</si>
  <si>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</si>
  <si>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</si>
  <si>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</si>
  <si>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</si>
  <si>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</si>
  <si>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</si>
  <si>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</si>
  <si>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</si>
  <si>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</si>
  <si>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</si>
  <si>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</si>
  <si>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</si>
  <si>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</si>
  <si>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</si>
  <si>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</si>
  <si>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</si>
  <si>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</si>
  <si>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</si>
  <si>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</si>
  <si>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</si>
  <si>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</si>
  <si>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</si>
  <si>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</si>
  <si>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</si>
  <si>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</si>
  <si>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</si>
  <si>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</si>
  <si>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</si>
  <si>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</si>
  <si>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</si>
  <si>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</si>
  <si>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</si>
  <si>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</si>
  <si>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</si>
  <si>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</si>
  <si>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</si>
  <si>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</si>
  <si>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</si>
  <si>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</si>
  <si>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</si>
  <si>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</si>
  <si>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</si>
  <si>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</si>
  <si>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</si>
  <si>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</si>
  <si>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</si>
  <si>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</si>
  <si>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</si>
  <si>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</si>
  <si>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</si>
  <si>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</si>
  <si>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</si>
  <si>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</si>
  <si>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</si>
  <si>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</si>
  <si>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</si>
  <si>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</si>
  <si>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</si>
  <si>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</si>
  <si>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</si>
  <si>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</si>
  <si>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</si>
  <si>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</si>
  <si>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</si>
  <si>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</si>
  <si>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</si>
  <si>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</si>
  <si>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</si>
  <si>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</si>
  <si>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</si>
  <si>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</si>
  <si>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</si>
  <si>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</si>
  <si>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</si>
  <si>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</si>
  <si>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</si>
  <si>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</si>
  <si>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</si>
  <si>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</si>
  <si>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</si>
  <si>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</si>
  <si>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</si>
  <si>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</si>
  <si>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</si>
  <si>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</si>
  <si>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</si>
  <si>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</si>
  <si>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</si>
  <si>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</si>
  <si>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</si>
  <si>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</si>
  <si>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</si>
  <si>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</si>
  <si>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</si>
  <si>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</si>
  <si>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</si>
  <si>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</si>
  <si>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</si>
  <si>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</si>
  <si>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</si>
  <si>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</si>
  <si>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</si>
  <si>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</si>
  <si>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</si>
  <si>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</si>
  <si>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</si>
  <si>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</si>
  <si>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</si>
  <si>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</si>
  <si>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</si>
  <si>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</si>
  <si>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</si>
  <si>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</si>
  <si>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</si>
  <si>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</si>
  <si>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</si>
  <si>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</si>
  <si>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</si>
  <si>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</si>
  <si>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</si>
  <si>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</si>
  <si>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</si>
  <si>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</si>
  <si>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</si>
  <si>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</si>
  <si>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</si>
  <si>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</si>
  <si>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</si>
  <si>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</si>
  <si>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</si>
  <si>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</si>
  <si>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</si>
  <si>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</si>
  <si>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</si>
  <si>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</si>
  <si>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</si>
  <si>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</si>
  <si>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</si>
  <si>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</si>
  <si>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</si>
  <si>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</si>
  <si>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</si>
  <si>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</si>
  <si>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</si>
  <si>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</si>
  <si>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</si>
  <si>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</si>
  <si>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</si>
  <si>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</si>
  <si>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</si>
  <si>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</si>
  <si>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</si>
  <si>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</si>
  <si>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</si>
  <si>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</si>
  <si>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</si>
  <si>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</si>
  <si>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</si>
  <si>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</si>
  <si>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</si>
  <si>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</si>
  <si>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</si>
  <si>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</si>
  <si>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</si>
  <si>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</si>
  <si>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</si>
  <si>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</si>
  <si>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</si>
  <si>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</si>
  <si>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</si>
  <si>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</si>
  <si>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</si>
  <si>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</si>
  <si>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</si>
  <si>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</si>
  <si>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</si>
  <si>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</si>
  <si>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</si>
  <si>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</si>
  <si>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</si>
  <si>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</si>
  <si>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</si>
  <si>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</si>
  <si>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</si>
  <si>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</si>
  <si>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</si>
  <si>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</si>
  <si>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</si>
  <si>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</si>
  <si>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</si>
  <si>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</si>
  <si>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</si>
  <si>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</si>
  <si>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</si>
  <si>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</si>
  <si>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</si>
  <si>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</si>
  <si>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</si>
  <si>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</si>
  <si>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</si>
  <si>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</si>
  <si>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</si>
  <si>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</si>
  <si>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</si>
  <si>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</si>
  <si>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</si>
  <si>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</si>
  <si>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</si>
  <si>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</si>
  <si>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</si>
  <si>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</si>
  <si>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</si>
  <si>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</si>
  <si>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</si>
  <si>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</si>
  <si>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</si>
  <si>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</si>
  <si>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</si>
  <si>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</si>
  <si>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</si>
  <si>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</si>
  <si>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</si>
  <si>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</si>
  <si>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</si>
  <si>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</si>
  <si>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</si>
  <si>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</si>
  <si>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</si>
  <si>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</si>
  <si>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</si>
  <si>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</si>
  <si>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</si>
  <si>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</si>
  <si>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</si>
  <si>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</si>
  <si>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</si>
  <si>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</si>
  <si>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</si>
  <si>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</si>
  <si>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</si>
  <si>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</si>
  <si>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</si>
  <si>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</si>
  <si>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</si>
  <si>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</si>
  <si>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</si>
  <si>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</si>
  <si>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</si>
  <si>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</si>
  <si>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</si>
  <si>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</si>
  <si>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</si>
  <si>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</si>
  <si>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</si>
  <si>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</si>
  <si>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</si>
  <si>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</si>
  <si>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</si>
  <si>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</si>
  <si>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</si>
  <si>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</si>
  <si>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</si>
  <si>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</si>
  <si>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</si>
  <si>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</si>
  <si>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</si>
  <si>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</si>
  <si>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</si>
  <si>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</si>
  <si>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</si>
  <si>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</si>
  <si>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</si>
  <si>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</si>
  <si>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</si>
  <si>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</si>
  <si>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</si>
  <si>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</si>
  <si>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</si>
  <si>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</si>
  <si>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</si>
  <si>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</si>
  <si>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</si>
  <si>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</si>
  <si>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</si>
  <si>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</si>
  <si>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</si>
  <si>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</si>
  <si>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</si>
  <si>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</si>
  <si>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</si>
  <si>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</si>
  <si>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</si>
  <si>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</si>
  <si>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</si>
  <si>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</si>
  <si>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</si>
  <si>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</si>
  <si>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</si>
  <si>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</si>
  <si>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</si>
  <si>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</si>
  <si>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</si>
  <si>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</si>
  <si>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</si>
  <si>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</si>
  <si>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</si>
  <si>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</si>
  <si>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</si>
  <si>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</si>
  <si>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</si>
  <si>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</si>
  <si>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</si>
  <si>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</si>
  <si>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</si>
  <si>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</si>
  <si>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</si>
  <si>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</si>
  <si>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</si>
  <si>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</si>
  <si>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</si>
  <si>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</si>
  <si>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</si>
  <si>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</si>
  <si>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</si>
  <si>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</si>
  <si>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</si>
  <si>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</si>
  <si>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</si>
  <si>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</si>
  <si>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</si>
  <si>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</si>
  <si>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</si>
  <si>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</si>
  <si>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</si>
  <si>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</si>
  <si>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</si>
  <si>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</si>
  <si>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</si>
  <si>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</si>
  <si>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</si>
  <si>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</si>
  <si>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</si>
  <si>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</si>
  <si>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</si>
  <si>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</si>
  <si>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</si>
  <si>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</si>
  <si>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</si>
  <si>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</si>
  <si>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</si>
  <si>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</si>
  <si>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</si>
  <si>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</si>
  <si>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</si>
  <si>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</si>
  <si>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</si>
  <si>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</si>
  <si>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</si>
  <si>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</si>
  <si>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</si>
  <si>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</si>
  <si>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</si>
  <si>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</si>
  <si>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</si>
  <si>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</si>
  <si>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</si>
  <si>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</si>
  <si>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</si>
  <si>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</si>
  <si>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</si>
  <si>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</si>
  <si>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</si>
  <si>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</si>
  <si>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</si>
  <si>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</si>
  <si>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</si>
  <si>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</si>
  <si>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</si>
  <si>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</si>
  <si>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</si>
  <si>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</si>
  <si>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</si>
  <si>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</si>
  <si>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</si>
  <si>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</si>
  <si>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</si>
  <si>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</si>
  <si>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</si>
  <si>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</si>
  <si>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</si>
  <si>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</si>
  <si>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</si>
  <si>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</si>
  <si>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</si>
  <si>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</si>
  <si>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</si>
  <si>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</si>
  <si>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</si>
  <si>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</si>
  <si>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</si>
  <si>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</si>
  <si>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</si>
  <si>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</si>
  <si>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</si>
  <si>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</si>
  <si>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</si>
  <si>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</si>
  <si>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</si>
  <si>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</si>
  <si>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</si>
  <si>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</si>
  <si>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</si>
  <si>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</si>
  <si>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</si>
  <si>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</si>
  <si>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</si>
  <si>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</si>
  <si>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</si>
  <si>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</si>
  <si>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</si>
  <si>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</si>
  <si>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</si>
  <si>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</si>
  <si>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</si>
  <si>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</si>
  <si>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</si>
  <si>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</si>
  <si>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</si>
  <si>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</si>
  <si>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</si>
  <si>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</si>
  <si>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</si>
  <si>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</si>
  <si>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</si>
  <si>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</si>
  <si>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</si>
  <si>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</si>
  <si>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</si>
  <si>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</si>
  <si>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</si>
  <si>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</si>
  <si>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</si>
  <si>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</si>
  <si>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</si>
  <si>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</si>
  <si>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</si>
  <si>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</si>
  <si>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</si>
  <si>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</si>
  <si>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</si>
  <si>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</si>
  <si>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</si>
  <si>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</si>
  <si>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</si>
  <si>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</si>
  <si>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</si>
  <si>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</si>
  <si>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</si>
  <si>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</si>
  <si>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</si>
  <si>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</si>
  <si>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</si>
  <si>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</si>
  <si>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</si>
  <si>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</si>
  <si>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</si>
  <si>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</si>
  <si>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</si>
  <si>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</si>
  <si>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</si>
  <si>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</si>
  <si>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</si>
  <si>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</si>
  <si>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</si>
  <si>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</si>
  <si>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</si>
  <si>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</si>
  <si>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</si>
  <si>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</si>
  <si>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</si>
  <si>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</si>
  <si>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</si>
  <si>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</si>
  <si>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</si>
  <si>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</si>
  <si>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</si>
  <si>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</si>
  <si>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</si>
  <si>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</si>
  <si>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</si>
  <si>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</si>
  <si>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</si>
  <si>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</si>
  <si>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</si>
  <si>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</si>
  <si>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</si>
  <si>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</si>
  <si>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</si>
  <si>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</si>
  <si>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</si>
  <si>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</si>
  <si>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</si>
  <si>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</si>
  <si>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</si>
  <si>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</si>
  <si>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</si>
  <si>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</si>
  <si>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</si>
  <si>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</si>
  <si>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</si>
  <si>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</si>
  <si>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</si>
  <si>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</si>
  <si>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</si>
  <si>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</si>
  <si>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</si>
  <si>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</si>
  <si>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</si>
  <si>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</si>
  <si>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</si>
  <si>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</si>
  <si>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</si>
  <si>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</si>
  <si>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</si>
  <si>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</si>
  <si>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</si>
  <si>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</si>
  <si>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</si>
  <si>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</si>
  <si>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</si>
  <si>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</si>
  <si>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</si>
  <si>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</si>
  <si>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</si>
  <si>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</si>
  <si>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</si>
  <si>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</si>
  <si>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</si>
  <si>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</si>
  <si>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</si>
  <si>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</si>
  <si>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</si>
  <si>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</si>
  <si>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</si>
  <si>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</si>
  <si>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</si>
  <si>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</si>
  <si>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</si>
  <si>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</si>
  <si>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</si>
  <si>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</si>
  <si>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</si>
  <si>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</si>
  <si>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</si>
  <si>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</si>
  <si>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</si>
  <si>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</si>
  <si>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</si>
  <si>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</si>
  <si>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</si>
  <si>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</si>
  <si>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</si>
  <si>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</si>
  <si>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</si>
  <si>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</si>
  <si>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</si>
  <si>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</si>
  <si>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</si>
  <si>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</si>
  <si>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</si>
  <si>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</si>
  <si>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</si>
  <si>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</si>
  <si>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</si>
  <si>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</si>
  <si>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</si>
  <si>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</si>
  <si>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</si>
  <si>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</si>
  <si>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</si>
  <si>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</si>
  <si>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</si>
  <si>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</si>
  <si>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</si>
  <si>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</si>
  <si>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</si>
  <si>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</si>
  <si>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</si>
  <si>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</si>
  <si>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</si>
  <si>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</si>
  <si>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</si>
  <si>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</si>
  <si>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</si>
  <si>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</si>
  <si>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</si>
  <si>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</si>
  <si>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</si>
  <si>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</si>
  <si>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</si>
  <si>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</si>
  <si>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</si>
  <si>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</si>
  <si>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</si>
  <si>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</si>
  <si>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</si>
  <si>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</si>
  <si>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</si>
  <si>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</si>
  <si>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</si>
  <si>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</si>
  <si>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</si>
  <si>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</si>
  <si>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</si>
  <si>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</si>
  <si>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</si>
  <si>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</si>
  <si>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</si>
  <si>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</si>
  <si>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</si>
  <si>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</si>
  <si>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</si>
  <si>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</si>
  <si>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</si>
  <si>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</si>
  <si>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</si>
  <si>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</si>
  <si>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</si>
  <si>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</si>
  <si>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</si>
  <si>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</si>
  <si>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</si>
  <si>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</si>
  <si>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</si>
  <si>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</si>
  <si>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</si>
  <si>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</si>
  <si>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</si>
  <si>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</si>
  <si>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</si>
  <si>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</si>
  <si>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</si>
  <si>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</si>
  <si>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</si>
  <si>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</si>
  <si>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</si>
  <si>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</si>
  <si>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</si>
  <si>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</si>
  <si>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</si>
  <si>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</si>
  <si>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</si>
  <si>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</si>
  <si>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</si>
  <si>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</si>
  <si>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</si>
  <si>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</si>
  <si>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</si>
  <si>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</si>
  <si>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</si>
  <si>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</si>
  <si>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</si>
  <si>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</si>
  <si>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</si>
  <si>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</si>
  <si>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</si>
  <si>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</si>
  <si>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</si>
  <si>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</si>
  <si>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</si>
  <si>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</si>
  <si>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</si>
  <si>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</si>
  <si>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</si>
  <si>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</si>
  <si>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</si>
  <si>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</si>
  <si>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</si>
  <si>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</si>
  <si>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</si>
  <si>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</si>
  <si>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</si>
  <si>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</si>
  <si>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</si>
  <si>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</si>
  <si>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</si>
  <si>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</si>
  <si>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</si>
  <si>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</si>
  <si>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</si>
  <si>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</si>
  <si>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</si>
  <si>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</si>
  <si>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</si>
  <si>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</si>
  <si>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</si>
  <si>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</si>
  <si>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</si>
  <si>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</si>
  <si>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</si>
  <si>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</si>
  <si>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</si>
  <si>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</si>
  <si>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</si>
  <si>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</si>
  <si>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</si>
  <si>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</si>
  <si>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</si>
  <si>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</si>
  <si>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</si>
  <si>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</si>
  <si>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</si>
  <si>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</si>
  <si>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</si>
  <si>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</si>
  <si>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</si>
  <si>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</si>
  <si>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</si>
  <si>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</si>
  <si>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</si>
  <si>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</si>
  <si>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</si>
  <si>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</si>
  <si>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</si>
  <si>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</si>
  <si>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</si>
  <si>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</si>
  <si>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</si>
  <si>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</si>
  <si>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</si>
  <si>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</si>
  <si>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</si>
  <si>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</si>
  <si>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</si>
  <si>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</si>
  <si>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</si>
  <si>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</si>
  <si>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</si>
  <si>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</si>
  <si>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</si>
  <si>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</si>
  <si>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</si>
  <si>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</si>
  <si>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</si>
  <si>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</si>
  <si>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</si>
  <si>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</si>
  <si>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</si>
  <si>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</si>
  <si>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</si>
  <si>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</si>
  <si>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</si>
  <si>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</si>
  <si>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</si>
  <si>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</si>
  <si>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</si>
  <si>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</si>
  <si>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</si>
  <si>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</si>
  <si>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</si>
  <si>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</si>
  <si>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</si>
  <si>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</si>
  <si>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</si>
  <si>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</si>
  <si>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</si>
  <si>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</si>
  <si>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</si>
  <si>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</si>
  <si>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</si>
  <si>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</si>
  <si>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</si>
  <si>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</si>
  <si>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</si>
  <si>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</si>
  <si>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</si>
  <si>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</si>
  <si>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</si>
  <si>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</si>
  <si>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</si>
  <si>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</si>
  <si>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</si>
  <si>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</si>
  <si>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</si>
  <si>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</si>
  <si>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</si>
  <si>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</si>
  <si>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</si>
  <si>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</si>
  <si>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</si>
  <si>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</si>
  <si>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</si>
  <si>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</si>
  <si>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</si>
  <si>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</si>
  <si>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</si>
  <si>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</si>
  <si>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</si>
  <si>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</si>
  <si>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</si>
  <si>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</si>
  <si>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</si>
  <si>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</si>
  <si>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</si>
  <si>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</si>
  <si>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</si>
  <si>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</si>
  <si>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</si>
  <si>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</si>
  <si>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</si>
  <si>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</si>
  <si>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</si>
  <si>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</si>
  <si>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</si>
  <si>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</si>
  <si>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</si>
  <si>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</si>
  <si>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</si>
  <si>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</si>
  <si>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</si>
  <si>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</si>
  <si>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</si>
  <si>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</si>
  <si>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</si>
  <si>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</si>
  <si>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</si>
  <si>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</si>
  <si>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</si>
  <si>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</si>
  <si>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</si>
  <si>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</si>
  <si>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</si>
  <si>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</si>
  <si>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</si>
  <si>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</si>
  <si>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</si>
  <si>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</si>
  <si>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</si>
  <si>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</si>
  <si>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</si>
  <si>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</si>
  <si>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</si>
  <si>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</si>
  <si>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</si>
  <si>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</si>
  <si>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</si>
  <si>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</si>
  <si>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</si>
  <si>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</si>
  <si>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</si>
  <si>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</si>
  <si>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</si>
  <si>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</si>
  <si>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</si>
  <si>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</si>
  <si>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</si>
  <si>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</si>
  <si>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</si>
  <si>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</si>
  <si>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</si>
  <si>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</si>
  <si>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</si>
  <si>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</si>
  <si>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</si>
  <si>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</si>
  <si>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</si>
  <si>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</si>
  <si>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</si>
  <si>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</si>
  <si>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</si>
  <si>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</si>
  <si>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</si>
  <si>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</si>
  <si>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</si>
  <si>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</si>
  <si>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</si>
  <si>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</si>
  <si>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</si>
  <si>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</si>
  <si>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</si>
  <si>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</si>
  <si>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</si>
  <si>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</si>
  <si>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</si>
  <si>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</si>
  <si>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</si>
  <si>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</si>
  <si>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</si>
  <si>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</si>
  <si>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</si>
  <si>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</si>
  <si>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</si>
  <si>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</si>
  <si>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</si>
  <si>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</si>
  <si>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</si>
  <si>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</si>
  <si>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</si>
  <si>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</si>
  <si>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</si>
  <si>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</si>
  <si>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</si>
  <si>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</si>
  <si>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</si>
  <si>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</si>
  <si>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</si>
  <si>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</si>
  <si>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</si>
  <si>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</si>
  <si>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</si>
  <si>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</si>
  <si>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</si>
  <si>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</si>
  <si>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</si>
  <si>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</si>
  <si>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</si>
  <si>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</si>
  <si>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</si>
  <si>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</si>
  <si>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</si>
  <si>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</si>
  <si>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</si>
  <si>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</si>
  <si>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</si>
  <si>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</si>
  <si>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</si>
  <si>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</si>
  <si>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</si>
  <si>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</si>
  <si>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</si>
  <si>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</si>
  <si>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</si>
  <si>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</si>
  <si>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</si>
  <si>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</si>
  <si>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</si>
  <si>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</si>
  <si>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</si>
  <si>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</si>
  <si>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</si>
  <si>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</si>
  <si>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</si>
  <si>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</si>
  <si>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</si>
  <si>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</si>
  <si>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</si>
  <si>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</si>
  <si>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</si>
  <si>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</si>
  <si>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</si>
  <si>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</si>
  <si>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</si>
  <si>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</si>
  <si>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</si>
  <si>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</si>
  <si>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</si>
  <si>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</si>
  <si>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</si>
  <si>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</si>
  <si>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</si>
  <si>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</si>
  <si>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</si>
  <si>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</si>
  <si>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</si>
  <si>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</si>
  <si>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</si>
  <si>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</si>
  <si>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</si>
  <si>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</si>
  <si>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</si>
  <si>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</si>
  <si>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</si>
  <si>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</si>
  <si>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</si>
  <si>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</si>
  <si>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</si>
  <si>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</si>
  <si>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</si>
  <si>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</si>
  <si>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</si>
  <si>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</si>
  <si>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</si>
  <si>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</si>
  <si>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</si>
  <si>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</si>
  <si>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</si>
  <si>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</si>
  <si>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</si>
  <si>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</si>
  <si>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</si>
  <si>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</si>
  <si>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</si>
  <si>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</si>
  <si>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</si>
  <si>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</si>
  <si>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</si>
  <si>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</si>
  <si>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</si>
  <si>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</si>
  <si>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</si>
  <si>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</si>
  <si>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</si>
  <si>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</si>
  <si>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</si>
  <si>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</si>
  <si>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</si>
  <si>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</si>
  <si>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</si>
  <si>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</si>
  <si>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</si>
  <si>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</si>
  <si>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</si>
  <si>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</si>
  <si>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</si>
  <si>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</si>
  <si>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</si>
  <si>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</si>
  <si>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</si>
  <si>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</si>
  <si>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</si>
  <si>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</si>
  <si>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</si>
  <si>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</si>
  <si>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</si>
  <si>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</si>
  <si>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</si>
  <si>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</si>
  <si>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</si>
  <si>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</si>
  <si>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</si>
  <si>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</si>
  <si>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</si>
  <si>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</si>
  <si>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</si>
  <si>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</si>
  <si>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</si>
  <si>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</si>
  <si>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</si>
  <si>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</si>
  <si>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</si>
  <si>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</si>
  <si>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</si>
  <si>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</si>
  <si>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</si>
  <si>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</si>
  <si>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</si>
  <si>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</si>
  <si>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</si>
  <si>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</si>
  <si>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</si>
  <si>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</si>
  <si>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</si>
  <si>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</si>
  <si>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</si>
  <si>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</si>
  <si>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</si>
  <si>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</si>
  <si>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</si>
  <si>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</si>
  <si>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</si>
  <si>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</si>
  <si>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</si>
  <si>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</si>
  <si>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</si>
  <si>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</si>
  <si>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</si>
  <si>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</si>
  <si>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</si>
  <si>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</si>
  <si>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</si>
  <si>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</si>
  <si>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</si>
  <si>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</si>
  <si>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</si>
  <si>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</si>
  <si>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</si>
  <si>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</si>
  <si>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</si>
  <si>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</si>
  <si>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</si>
  <si>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</si>
  <si>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</si>
  <si>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</si>
  <si>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</si>
  <si>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</si>
  <si>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</si>
  <si>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</si>
  <si>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</si>
  <si>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</si>
  <si>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</si>
  <si>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</si>
  <si>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</si>
  <si>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</si>
  <si>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</si>
  <si>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</si>
  <si>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</si>
  <si>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</si>
  <si>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</si>
  <si>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</si>
  <si>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</si>
  <si>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</si>
  <si>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</si>
  <si>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</si>
  <si>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</si>
  <si>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</si>
  <si>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</si>
  <si>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</si>
  <si>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</si>
  <si>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</si>
  <si>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</si>
  <si>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</si>
  <si>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</si>
  <si>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</si>
  <si>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</si>
  <si>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</si>
  <si>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</si>
  <si>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</si>
  <si>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</si>
  <si>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</si>
  <si>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</si>
  <si>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</si>
  <si>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</si>
  <si>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</si>
  <si>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</si>
  <si>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</si>
  <si>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</si>
  <si>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</si>
  <si>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</si>
  <si>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</si>
  <si>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</si>
  <si>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</si>
  <si>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</si>
  <si>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</si>
  <si>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</si>
  <si>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</si>
  <si>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</si>
  <si>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</si>
  <si>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</si>
  <si>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</si>
  <si>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</si>
  <si>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</si>
  <si>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</si>
  <si>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</si>
  <si>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</si>
  <si>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</si>
  <si>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</si>
  <si>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</si>
  <si>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</si>
  <si>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</si>
  <si>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</si>
  <si>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</si>
  <si>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</si>
  <si>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</si>
  <si>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</si>
  <si>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</si>
  <si>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</si>
  <si>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</si>
  <si>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</si>
  <si>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</si>
  <si>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</si>
  <si>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</si>
  <si>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</si>
  <si>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</si>
  <si>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</si>
  <si>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</si>
  <si>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</si>
  <si>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</si>
  <si>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</si>
  <si>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</si>
  <si>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</si>
  <si>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</si>
  <si>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</si>
  <si>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</si>
  <si>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</si>
  <si>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</si>
  <si>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</si>
  <si>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</si>
  <si>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</si>
  <si>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</si>
  <si>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</si>
  <si>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</si>
  <si>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</si>
  <si>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</si>
  <si>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</si>
  <si>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</si>
  <si>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</si>
  <si>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</si>
  <si>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</si>
  <si>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</si>
  <si>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</si>
  <si>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</si>
  <si>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</si>
  <si>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</si>
  <si>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</si>
  <si>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</si>
  <si>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</si>
  <si>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</si>
  <si>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</si>
  <si>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</si>
  <si>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</si>
  <si>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</si>
  <si>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</si>
  <si>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</si>
  <si>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</si>
  <si>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</si>
  <si>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</si>
  <si>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</si>
  <si>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</si>
  <si>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</si>
  <si>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</si>
  <si>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</si>
  <si>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</si>
  <si>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Category (fx)</t>
  </si>
  <si>
    <t>Sub-Category (fx)</t>
  </si>
  <si>
    <t>Qtr2</t>
  </si>
  <si>
    <t>Qtr3</t>
  </si>
  <si>
    <t>Qtr4</t>
  </si>
  <si>
    <t>Qtr1</t>
  </si>
  <si>
    <t>Years</t>
  </si>
  <si>
    <t>Days of launch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</si>
  <si>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</si>
  <si>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</si>
  <si>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</si>
  <si>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</si>
  <si>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</si>
  <si>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</si>
  <si>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</si>
  <si>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</si>
  <si>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</si>
  <si>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</si>
  <si>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</si>
  <si>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</si>
  <si>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</si>
  <si>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</si>
  <si>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</si>
  <si>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</si>
  <si>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</si>
  <si>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</si>
  <si>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</si>
  <si>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</si>
  <si>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>Average of backers_count2</t>
  </si>
  <si>
    <t>Bonus Work</t>
  </si>
  <si>
    <t>Country</t>
  </si>
  <si>
    <t>Austria</t>
  </si>
  <si>
    <t>Australia</t>
  </si>
  <si>
    <t>Belgium</t>
  </si>
  <si>
    <t>Canada</t>
  </si>
  <si>
    <t>Switzerland</t>
  </si>
  <si>
    <t>Germany</t>
  </si>
  <si>
    <t>Denmark</t>
  </si>
  <si>
    <t>Spain</t>
  </si>
  <si>
    <t>France</t>
  </si>
  <si>
    <t>United Kingdom</t>
  </si>
  <si>
    <t>Hong Kong</t>
  </si>
  <si>
    <t>Ireland</t>
  </si>
  <si>
    <t>Italy</t>
  </si>
  <si>
    <t>Luxemburg</t>
  </si>
  <si>
    <t>Mexico</t>
  </si>
  <si>
    <t>Netherlands</t>
  </si>
  <si>
    <t>Norway</t>
  </si>
  <si>
    <t>New Zealand</t>
  </si>
  <si>
    <t>Sweden</t>
  </si>
  <si>
    <t>Singapore</t>
  </si>
  <si>
    <t>United States</t>
  </si>
  <si>
    <t>State</t>
  </si>
  <si>
    <t>% of Total Projects</t>
  </si>
  <si>
    <t>Average of Backers</t>
  </si>
  <si>
    <t>% of success</t>
  </si>
  <si>
    <t>% of failure</t>
  </si>
  <si>
    <t>Categories</t>
  </si>
  <si>
    <t>Category (used Text to Columns)</t>
  </si>
  <si>
    <t>Sub-Category (used Text to Columns)</t>
  </si>
  <si>
    <t>Category (used Formula)</t>
  </si>
  <si>
    <t>Sub-Category (used Formula)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</si>
</sst>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2" borderId="0" xfId="0" applyFill="1"/>
    <xf numFmtId="44" fontId="0" fillId="0" borderId="0" xfId="2" applyFont="1"/>
    <xf numFmtId="10" fontId="0" fillId="0" borderId="0" xfId="0" pivotButton="1" applyNumberFormat="1"/>
    <xf numFmtId="0" fontId="0" fillId="0" borderId="0" xfId="0" pivotButton="1" applyNumberFormat="1"/>
    <xf numFmtId="1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Fill="1"/>
    <xf numFmtId="0" fontId="1" fillId="0" borderId="1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/>
    <xf numFmtId="0" fontId="0" fillId="3" borderId="0" xfId="0" applyNumberFormat="1" applyFill="1" applyAlignment="1">
      <alignment horizontal="left"/>
    </xf>
    <xf numFmtId="10" fontId="0" fillId="3" borderId="0" xfId="0" applyNumberFormat="1" applyFill="1"/>
    <xf numFmtId="10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0" fontId="0" fillId="0" borderId="0" xfId="0" applyBorder="1"/>
    <xf numFmtId="0" fontId="1" fillId="0" borderId="6" xfId="0" applyFont="1" applyBorder="1"/>
    <xf numFmtId="0" fontId="1" fillId="0" borderId="2" xfId="0" applyFont="1" applyBorder="1"/>
    <xf numFmtId="0" fontId="0" fillId="0" borderId="3" xfId="0" applyFont="1" applyBorder="1" applyAlignment="1">
      <alignment horizontal="center"/>
    </xf>
    <xf numFmtId="10" fontId="0" fillId="0" borderId="3" xfId="1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8" xfId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9" fontId="0" fillId="0" borderId="10" xfId="1" applyFont="1" applyBorder="1" applyAlignment="1">
      <alignment horizontal="center"/>
    </xf>
    <xf numFmtId="9" fontId="0" fillId="0" borderId="11" xfId="1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1" applyFont="1" applyBorder="1" applyAlignment="1">
      <alignment horizontal="center"/>
    </xf>
    <xf numFmtId="9" fontId="0" fillId="0" borderId="13" xfId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10" fontId="0" fillId="0" borderId="1" xfId="0" applyNumberFormat="1" applyFill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39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4" formatCode="0.00%"/>
    </dxf>
    <dxf>
      <fill>
        <patternFill patternType="solid">
          <bgColor rgb="FFFFFF00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(4.27.2019).xlsx]Pivot Category!PivotTable26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4-4A8C-9A7B-22F3CADE59B8}"/>
            </c:ext>
          </c:extLst>
        </c:ser>
        <c:ser>
          <c:idx val="1"/>
          <c:order val="1"/>
          <c:tx>
            <c:strRef>
              <c:f>'Pivot Category'!$J$3:$J$4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4-4A8C-9A7B-22F3CADE59B8}"/>
            </c:ext>
          </c:extLst>
        </c:ser>
        <c:ser>
          <c:idx val="2"/>
          <c:order val="2"/>
          <c:tx>
            <c:strRef>
              <c:f>'Pivot Category'!$K$3:$K$4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4-4A8C-9A7B-22F3CADE59B8}"/>
            </c:ext>
          </c:extLst>
        </c:ser>
        <c:ser>
          <c:idx val="3"/>
          <c:order val="3"/>
          <c:tx>
            <c:strRef>
              <c:f>'Pivot Category'!$L$3:$L$4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4-4A8C-9A7B-22F3CADE5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464016"/>
        <c:axId val="234480336"/>
      </c:barChart>
      <c:catAx>
        <c:axId val="2444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80336"/>
        <c:crosses val="autoZero"/>
        <c:auto val="1"/>
        <c:lblAlgn val="ctr"/>
        <c:lblOffset val="100"/>
        <c:noMultiLvlLbl val="0"/>
      </c:catAx>
      <c:valAx>
        <c:axId val="2344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(4.27.2019).xlsx]Pivot Sub-Category!PivotTable29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Sub-Category'!$I$6:$I$47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1-4C34-B54B-F97516EFC8D5}"/>
            </c:ext>
          </c:extLst>
        </c:ser>
        <c:ser>
          <c:idx val="1"/>
          <c:order val="1"/>
          <c:tx>
            <c:strRef>
              <c:f>'Pivot Sub-Category'!$J$4:$J$5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Sub-Category'!$J$6:$J$47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1-4C34-B54B-F97516EFC8D5}"/>
            </c:ext>
          </c:extLst>
        </c:ser>
        <c:ser>
          <c:idx val="2"/>
          <c:order val="2"/>
          <c:tx>
            <c:strRef>
              <c:f>'Pivot Sub-Category'!$K$4:$K$5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Sub-Category'!$K$6:$K$47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1-4C34-B54B-F97516EFC8D5}"/>
            </c:ext>
          </c:extLst>
        </c:ser>
        <c:ser>
          <c:idx val="3"/>
          <c:order val="3"/>
          <c:tx>
            <c:strRef>
              <c:f>'Pivot Sub-Category'!$L$4:$L$5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Sub-Category'!$L$6:$L$47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1-4C34-B54B-F97516EFC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49056"/>
        <c:axId val="234454128"/>
      </c:barChart>
      <c:catAx>
        <c:axId val="19614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54128"/>
        <c:crosses val="autoZero"/>
        <c:auto val="1"/>
        <c:lblAlgn val="ctr"/>
        <c:lblOffset val="100"/>
        <c:noMultiLvlLbl val="0"/>
      </c:catAx>
      <c:valAx>
        <c:axId val="23445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(4.27.2019).xlsx]Pivot Date Created!PivotTable30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B-4A6F-9797-202CD0468A88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B-4A6F-9797-202CD0468A88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B-4A6F-9797-202CD0468A88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1B-4A6F-9797-202CD0468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3632"/>
        <c:axId val="688241856"/>
      </c:lineChart>
      <c:catAx>
        <c:axId val="1459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241856"/>
        <c:crosses val="autoZero"/>
        <c:auto val="1"/>
        <c:lblAlgn val="ctr"/>
        <c:lblOffset val="100"/>
        <c:noMultiLvlLbl val="0"/>
      </c:catAx>
      <c:valAx>
        <c:axId val="6882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Per State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'HW Questions'!$B$3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87-43DB-98C3-7B3BE4D9A5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87-43DB-98C3-7B3BE4D9A5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87-43DB-98C3-7B3BE4D9A5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87-43DB-98C3-7B3BE4D9A5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'HW Questions'!$A$4:$A$8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'HW Questions'!$B$4:$B$8</c:f>
              <c:numCache>
                <c:formatCode>0.00%</c:formatCode>
                <c:ptCount val="4"/>
                <c:pt idx="0">
                  <c:v>8.4832280019445788E-2</c:v>
                </c:pt>
                <c:pt idx="1">
                  <c:v>0.37190082644628097</c:v>
                </c:pt>
                <c:pt idx="2">
                  <c:v>1.2153621779290228E-2</c:v>
                </c:pt>
                <c:pt idx="3">
                  <c:v>0.53111327175498302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3-4E8E-AD7B-1DC3FC8F5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Funded of Successful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 Questions'!$A$21:$A$316</c:f>
              <c:strCache>
                <c:ptCount val="296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198</c:v>
                </c:pt>
                <c:pt idx="97">
                  <c:v>199</c:v>
                </c:pt>
                <c:pt idx="98">
                  <c:v>200</c:v>
                </c:pt>
                <c:pt idx="99">
                  <c:v>201</c:v>
                </c:pt>
                <c:pt idx="100">
                  <c:v>202</c:v>
                </c:pt>
                <c:pt idx="101">
                  <c:v>203</c:v>
                </c:pt>
                <c:pt idx="102">
                  <c:v>204</c:v>
                </c:pt>
                <c:pt idx="103">
                  <c:v>205</c:v>
                </c:pt>
                <c:pt idx="104">
                  <c:v>206</c:v>
                </c:pt>
                <c:pt idx="105">
                  <c:v>207</c:v>
                </c:pt>
                <c:pt idx="106">
                  <c:v>209</c:v>
                </c:pt>
                <c:pt idx="107">
                  <c:v>210</c:v>
                </c:pt>
                <c:pt idx="108">
                  <c:v>211</c:v>
                </c:pt>
                <c:pt idx="109">
                  <c:v>212</c:v>
                </c:pt>
                <c:pt idx="110">
                  <c:v>213</c:v>
                </c:pt>
                <c:pt idx="111">
                  <c:v>214</c:v>
                </c:pt>
                <c:pt idx="112">
                  <c:v>215</c:v>
                </c:pt>
                <c:pt idx="113">
                  <c:v>217</c:v>
                </c:pt>
                <c:pt idx="114">
                  <c:v>218</c:v>
                </c:pt>
                <c:pt idx="115">
                  <c:v>219</c:v>
                </c:pt>
                <c:pt idx="116">
                  <c:v>220</c:v>
                </c:pt>
                <c:pt idx="117">
                  <c:v>221</c:v>
                </c:pt>
                <c:pt idx="118">
                  <c:v>223</c:v>
                </c:pt>
                <c:pt idx="119">
                  <c:v>224</c:v>
                </c:pt>
                <c:pt idx="120">
                  <c:v>225</c:v>
                </c:pt>
                <c:pt idx="121">
                  <c:v>226</c:v>
                </c:pt>
                <c:pt idx="122">
                  <c:v>228</c:v>
                </c:pt>
                <c:pt idx="123">
                  <c:v>229</c:v>
                </c:pt>
                <c:pt idx="124">
                  <c:v>232</c:v>
                </c:pt>
                <c:pt idx="125">
                  <c:v>233</c:v>
                </c:pt>
                <c:pt idx="126">
                  <c:v>234</c:v>
                </c:pt>
                <c:pt idx="127">
                  <c:v>235</c:v>
                </c:pt>
                <c:pt idx="128">
                  <c:v>237</c:v>
                </c:pt>
                <c:pt idx="129">
                  <c:v>238</c:v>
                </c:pt>
                <c:pt idx="130">
                  <c:v>239</c:v>
                </c:pt>
                <c:pt idx="131">
                  <c:v>240</c:v>
                </c:pt>
                <c:pt idx="132">
                  <c:v>241</c:v>
                </c:pt>
                <c:pt idx="133">
                  <c:v>242</c:v>
                </c:pt>
                <c:pt idx="134">
                  <c:v>243</c:v>
                </c:pt>
                <c:pt idx="135">
                  <c:v>246</c:v>
                </c:pt>
                <c:pt idx="136">
                  <c:v>247</c:v>
                </c:pt>
                <c:pt idx="137">
                  <c:v>248</c:v>
                </c:pt>
                <c:pt idx="138">
                  <c:v>250</c:v>
                </c:pt>
                <c:pt idx="139">
                  <c:v>251</c:v>
                </c:pt>
                <c:pt idx="140">
                  <c:v>252</c:v>
                </c:pt>
                <c:pt idx="141">
                  <c:v>253</c:v>
                </c:pt>
                <c:pt idx="142">
                  <c:v>254</c:v>
                </c:pt>
                <c:pt idx="143">
                  <c:v>256</c:v>
                </c:pt>
                <c:pt idx="144">
                  <c:v>257</c:v>
                </c:pt>
                <c:pt idx="145">
                  <c:v>260</c:v>
                </c:pt>
                <c:pt idx="146">
                  <c:v>261</c:v>
                </c:pt>
                <c:pt idx="147">
                  <c:v>262</c:v>
                </c:pt>
                <c:pt idx="148">
                  <c:v>263</c:v>
                </c:pt>
                <c:pt idx="149">
                  <c:v>265</c:v>
                </c:pt>
                <c:pt idx="150">
                  <c:v>266</c:v>
                </c:pt>
                <c:pt idx="151">
                  <c:v>267</c:v>
                </c:pt>
                <c:pt idx="152">
                  <c:v>270</c:v>
                </c:pt>
                <c:pt idx="153">
                  <c:v>271</c:v>
                </c:pt>
                <c:pt idx="154">
                  <c:v>272</c:v>
                </c:pt>
                <c:pt idx="155">
                  <c:v>278</c:v>
                </c:pt>
                <c:pt idx="156">
                  <c:v>279</c:v>
                </c:pt>
                <c:pt idx="157">
                  <c:v>280</c:v>
                </c:pt>
                <c:pt idx="158">
                  <c:v>281</c:v>
                </c:pt>
                <c:pt idx="159">
                  <c:v>282</c:v>
                </c:pt>
                <c:pt idx="160">
                  <c:v>283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288</c:v>
                </c:pt>
                <c:pt idx="165">
                  <c:v>289</c:v>
                </c:pt>
                <c:pt idx="166">
                  <c:v>290</c:v>
                </c:pt>
                <c:pt idx="167">
                  <c:v>293</c:v>
                </c:pt>
                <c:pt idx="168">
                  <c:v>294</c:v>
                </c:pt>
                <c:pt idx="169">
                  <c:v>295</c:v>
                </c:pt>
                <c:pt idx="170">
                  <c:v>297</c:v>
                </c:pt>
                <c:pt idx="171">
                  <c:v>299</c:v>
                </c:pt>
                <c:pt idx="172">
                  <c:v>300</c:v>
                </c:pt>
                <c:pt idx="173">
                  <c:v>302</c:v>
                </c:pt>
                <c:pt idx="174">
                  <c:v>304</c:v>
                </c:pt>
                <c:pt idx="175">
                  <c:v>305</c:v>
                </c:pt>
                <c:pt idx="176">
                  <c:v>307</c:v>
                </c:pt>
                <c:pt idx="177">
                  <c:v>309</c:v>
                </c:pt>
                <c:pt idx="178">
                  <c:v>312</c:v>
                </c:pt>
                <c:pt idx="179">
                  <c:v>315</c:v>
                </c:pt>
                <c:pt idx="180">
                  <c:v>317</c:v>
                </c:pt>
                <c:pt idx="181">
                  <c:v>319</c:v>
                </c:pt>
                <c:pt idx="182">
                  <c:v>320</c:v>
                </c:pt>
                <c:pt idx="183">
                  <c:v>322</c:v>
                </c:pt>
                <c:pt idx="184">
                  <c:v>326</c:v>
                </c:pt>
                <c:pt idx="185">
                  <c:v>327</c:v>
                </c:pt>
                <c:pt idx="186">
                  <c:v>330</c:v>
                </c:pt>
                <c:pt idx="187">
                  <c:v>332</c:v>
                </c:pt>
                <c:pt idx="188">
                  <c:v>336</c:v>
                </c:pt>
                <c:pt idx="189">
                  <c:v>339</c:v>
                </c:pt>
                <c:pt idx="190">
                  <c:v>342</c:v>
                </c:pt>
                <c:pt idx="191">
                  <c:v>347</c:v>
                </c:pt>
                <c:pt idx="192">
                  <c:v>348</c:v>
                </c:pt>
                <c:pt idx="193">
                  <c:v>350</c:v>
                </c:pt>
                <c:pt idx="194">
                  <c:v>351</c:v>
                </c:pt>
                <c:pt idx="195">
                  <c:v>352</c:v>
                </c:pt>
                <c:pt idx="196">
                  <c:v>353</c:v>
                </c:pt>
                <c:pt idx="197">
                  <c:v>355</c:v>
                </c:pt>
                <c:pt idx="198">
                  <c:v>361</c:v>
                </c:pt>
                <c:pt idx="199">
                  <c:v>370</c:v>
                </c:pt>
                <c:pt idx="200">
                  <c:v>375</c:v>
                </c:pt>
                <c:pt idx="201">
                  <c:v>377</c:v>
                </c:pt>
                <c:pt idx="202">
                  <c:v>378</c:v>
                </c:pt>
                <c:pt idx="203">
                  <c:v>381</c:v>
                </c:pt>
                <c:pt idx="204">
                  <c:v>382</c:v>
                </c:pt>
                <c:pt idx="205">
                  <c:v>383</c:v>
                </c:pt>
                <c:pt idx="206">
                  <c:v>384</c:v>
                </c:pt>
                <c:pt idx="207">
                  <c:v>385</c:v>
                </c:pt>
                <c:pt idx="208">
                  <c:v>387</c:v>
                </c:pt>
                <c:pt idx="209">
                  <c:v>393</c:v>
                </c:pt>
                <c:pt idx="210">
                  <c:v>399</c:v>
                </c:pt>
                <c:pt idx="211">
                  <c:v>402</c:v>
                </c:pt>
                <c:pt idx="212">
                  <c:v>404</c:v>
                </c:pt>
                <c:pt idx="213">
                  <c:v>408</c:v>
                </c:pt>
                <c:pt idx="214">
                  <c:v>412</c:v>
                </c:pt>
                <c:pt idx="215">
                  <c:v>418</c:v>
                </c:pt>
                <c:pt idx="216">
                  <c:v>421</c:v>
                </c:pt>
                <c:pt idx="217">
                  <c:v>424</c:v>
                </c:pt>
                <c:pt idx="218">
                  <c:v>427</c:v>
                </c:pt>
                <c:pt idx="219">
                  <c:v>429</c:v>
                </c:pt>
                <c:pt idx="220">
                  <c:v>452</c:v>
                </c:pt>
                <c:pt idx="221">
                  <c:v>456</c:v>
                </c:pt>
                <c:pt idx="222">
                  <c:v>458</c:v>
                </c:pt>
                <c:pt idx="223">
                  <c:v>460</c:v>
                </c:pt>
                <c:pt idx="224">
                  <c:v>473</c:v>
                </c:pt>
                <c:pt idx="225">
                  <c:v>484</c:v>
                </c:pt>
                <c:pt idx="226">
                  <c:v>485</c:v>
                </c:pt>
                <c:pt idx="227">
                  <c:v>489</c:v>
                </c:pt>
                <c:pt idx="228">
                  <c:v>493</c:v>
                </c:pt>
                <c:pt idx="229">
                  <c:v>495</c:v>
                </c:pt>
                <c:pt idx="230">
                  <c:v>496</c:v>
                </c:pt>
                <c:pt idx="231">
                  <c:v>497</c:v>
                </c:pt>
                <c:pt idx="232">
                  <c:v>503</c:v>
                </c:pt>
                <c:pt idx="233">
                  <c:v>506</c:v>
                </c:pt>
                <c:pt idx="234">
                  <c:v>508</c:v>
                </c:pt>
                <c:pt idx="235">
                  <c:v>521</c:v>
                </c:pt>
                <c:pt idx="236">
                  <c:v>524</c:v>
                </c:pt>
                <c:pt idx="237">
                  <c:v>526</c:v>
                </c:pt>
                <c:pt idx="238">
                  <c:v>537</c:v>
                </c:pt>
                <c:pt idx="239">
                  <c:v>542</c:v>
                </c:pt>
                <c:pt idx="240">
                  <c:v>543</c:v>
                </c:pt>
                <c:pt idx="241">
                  <c:v>559</c:v>
                </c:pt>
                <c:pt idx="242">
                  <c:v>579</c:v>
                </c:pt>
                <c:pt idx="243">
                  <c:v>585</c:v>
                </c:pt>
                <c:pt idx="244">
                  <c:v>636</c:v>
                </c:pt>
                <c:pt idx="245">
                  <c:v>647</c:v>
                </c:pt>
                <c:pt idx="246">
                  <c:v>661</c:v>
                </c:pt>
                <c:pt idx="247">
                  <c:v>662</c:v>
                </c:pt>
                <c:pt idx="248">
                  <c:v>674</c:v>
                </c:pt>
                <c:pt idx="249">
                  <c:v>699</c:v>
                </c:pt>
                <c:pt idx="250">
                  <c:v>704</c:v>
                </c:pt>
                <c:pt idx="251">
                  <c:v>720</c:v>
                </c:pt>
                <c:pt idx="252">
                  <c:v>780</c:v>
                </c:pt>
                <c:pt idx="253">
                  <c:v>786</c:v>
                </c:pt>
                <c:pt idx="254">
                  <c:v>788</c:v>
                </c:pt>
                <c:pt idx="255">
                  <c:v>800</c:v>
                </c:pt>
                <c:pt idx="256">
                  <c:v>806</c:v>
                </c:pt>
                <c:pt idx="257">
                  <c:v>819</c:v>
                </c:pt>
                <c:pt idx="258">
                  <c:v>820</c:v>
                </c:pt>
                <c:pt idx="259">
                  <c:v>878</c:v>
                </c:pt>
                <c:pt idx="260">
                  <c:v>885</c:v>
                </c:pt>
                <c:pt idx="261">
                  <c:v>922</c:v>
                </c:pt>
                <c:pt idx="262">
                  <c:v>945</c:v>
                </c:pt>
                <c:pt idx="263">
                  <c:v>951</c:v>
                </c:pt>
                <c:pt idx="264">
                  <c:v>956</c:v>
                </c:pt>
                <c:pt idx="265">
                  <c:v>975</c:v>
                </c:pt>
                <c:pt idx="266">
                  <c:v>978</c:v>
                </c:pt>
                <c:pt idx="267">
                  <c:v>1015</c:v>
                </c:pt>
                <c:pt idx="268">
                  <c:v>1027</c:v>
                </c:pt>
                <c:pt idx="269">
                  <c:v>1081</c:v>
                </c:pt>
                <c:pt idx="270">
                  <c:v>1105</c:v>
                </c:pt>
                <c:pt idx="271">
                  <c:v>1132</c:v>
                </c:pt>
                <c:pt idx="272">
                  <c:v>1165</c:v>
                </c:pt>
                <c:pt idx="273">
                  <c:v>1174</c:v>
                </c:pt>
                <c:pt idx="274">
                  <c:v>1182</c:v>
                </c:pt>
                <c:pt idx="275">
                  <c:v>1212</c:v>
                </c:pt>
                <c:pt idx="276">
                  <c:v>1254</c:v>
                </c:pt>
                <c:pt idx="277">
                  <c:v>1357</c:v>
                </c:pt>
                <c:pt idx="278">
                  <c:v>1360</c:v>
                </c:pt>
                <c:pt idx="279">
                  <c:v>1379</c:v>
                </c:pt>
                <c:pt idx="280">
                  <c:v>1436</c:v>
                </c:pt>
                <c:pt idx="281">
                  <c:v>1460</c:v>
                </c:pt>
                <c:pt idx="282">
                  <c:v>1462</c:v>
                </c:pt>
                <c:pt idx="283">
                  <c:v>1678</c:v>
                </c:pt>
                <c:pt idx="284">
                  <c:v>1705</c:v>
                </c:pt>
                <c:pt idx="285">
                  <c:v>1802</c:v>
                </c:pt>
                <c:pt idx="286">
                  <c:v>1857</c:v>
                </c:pt>
                <c:pt idx="287">
                  <c:v>1867</c:v>
                </c:pt>
                <c:pt idx="288">
                  <c:v>2647</c:v>
                </c:pt>
                <c:pt idx="289">
                  <c:v>2702</c:v>
                </c:pt>
                <c:pt idx="290">
                  <c:v>2791</c:v>
                </c:pt>
                <c:pt idx="291">
                  <c:v>6500</c:v>
                </c:pt>
                <c:pt idx="292">
                  <c:v>7814</c:v>
                </c:pt>
                <c:pt idx="293">
                  <c:v>303833</c:v>
                </c:pt>
                <c:pt idx="294">
                  <c:v>930250</c:v>
                </c:pt>
                <c:pt idx="295">
                  <c:v>2260300</c:v>
                </c:pt>
              </c:strCache>
            </c:strRef>
          </c:cat>
          <c:val>
            <c:numRef>
              <c:f>'HW Questions'!$B$21:$B$316</c:f>
              <c:numCache>
                <c:formatCode>General</c:formatCode>
                <c:ptCount val="296"/>
                <c:pt idx="0">
                  <c:v>194</c:v>
                </c:pt>
                <c:pt idx="1">
                  <c:v>157</c:v>
                </c:pt>
                <c:pt idx="2">
                  <c:v>114</c:v>
                </c:pt>
                <c:pt idx="3">
                  <c:v>100</c:v>
                </c:pt>
                <c:pt idx="4">
                  <c:v>89</c:v>
                </c:pt>
                <c:pt idx="5">
                  <c:v>77</c:v>
                </c:pt>
                <c:pt idx="6">
                  <c:v>65</c:v>
                </c:pt>
                <c:pt idx="7">
                  <c:v>67</c:v>
                </c:pt>
                <c:pt idx="8">
                  <c:v>63</c:v>
                </c:pt>
                <c:pt idx="9">
                  <c:v>50</c:v>
                </c:pt>
                <c:pt idx="10">
                  <c:v>52</c:v>
                </c:pt>
                <c:pt idx="11">
                  <c:v>45</c:v>
                </c:pt>
                <c:pt idx="12">
                  <c:v>33</c:v>
                </c:pt>
                <c:pt idx="13">
                  <c:v>38</c:v>
                </c:pt>
                <c:pt idx="14">
                  <c:v>37</c:v>
                </c:pt>
                <c:pt idx="15">
                  <c:v>31</c:v>
                </c:pt>
                <c:pt idx="16">
                  <c:v>30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41</c:v>
                </c:pt>
                <c:pt idx="21">
                  <c:v>18</c:v>
                </c:pt>
                <c:pt idx="22">
                  <c:v>19</c:v>
                </c:pt>
                <c:pt idx="23">
                  <c:v>14</c:v>
                </c:pt>
                <c:pt idx="24">
                  <c:v>19</c:v>
                </c:pt>
                <c:pt idx="25">
                  <c:v>24</c:v>
                </c:pt>
                <c:pt idx="26">
                  <c:v>27</c:v>
                </c:pt>
                <c:pt idx="27">
                  <c:v>20</c:v>
                </c:pt>
                <c:pt idx="28">
                  <c:v>27</c:v>
                </c:pt>
                <c:pt idx="29">
                  <c:v>9</c:v>
                </c:pt>
                <c:pt idx="30">
                  <c:v>19</c:v>
                </c:pt>
                <c:pt idx="31">
                  <c:v>15</c:v>
                </c:pt>
                <c:pt idx="32">
                  <c:v>13</c:v>
                </c:pt>
                <c:pt idx="33">
                  <c:v>18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12</c:v>
                </c:pt>
                <c:pt idx="38">
                  <c:v>8</c:v>
                </c:pt>
                <c:pt idx="39">
                  <c:v>10</c:v>
                </c:pt>
                <c:pt idx="40">
                  <c:v>8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8</c:v>
                </c:pt>
                <c:pt idx="48">
                  <c:v>10</c:v>
                </c:pt>
                <c:pt idx="49">
                  <c:v>3</c:v>
                </c:pt>
                <c:pt idx="50">
                  <c:v>5</c:v>
                </c:pt>
                <c:pt idx="51">
                  <c:v>2</c:v>
                </c:pt>
                <c:pt idx="52">
                  <c:v>5</c:v>
                </c:pt>
                <c:pt idx="53">
                  <c:v>11</c:v>
                </c:pt>
                <c:pt idx="54">
                  <c:v>6</c:v>
                </c:pt>
                <c:pt idx="55">
                  <c:v>12</c:v>
                </c:pt>
                <c:pt idx="56">
                  <c:v>11</c:v>
                </c:pt>
                <c:pt idx="57">
                  <c:v>6</c:v>
                </c:pt>
                <c:pt idx="58">
                  <c:v>4</c:v>
                </c:pt>
                <c:pt idx="59">
                  <c:v>3</c:v>
                </c:pt>
                <c:pt idx="60">
                  <c:v>6</c:v>
                </c:pt>
                <c:pt idx="61">
                  <c:v>5</c:v>
                </c:pt>
                <c:pt idx="62">
                  <c:v>3</c:v>
                </c:pt>
                <c:pt idx="63">
                  <c:v>4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2</c:v>
                </c:pt>
                <c:pt idx="70">
                  <c:v>6</c:v>
                </c:pt>
                <c:pt idx="71">
                  <c:v>10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7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7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66-47C2-B641-CD687C638CF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092303"/>
        <c:axId val="651315887"/>
      </c:barChart>
      <c:catAx>
        <c:axId val="65109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15887"/>
        <c:crosses val="autoZero"/>
        <c:auto val="1"/>
        <c:lblAlgn val="ctr"/>
        <c:lblOffset val="100"/>
        <c:noMultiLvlLbl val="0"/>
      </c:catAx>
      <c:valAx>
        <c:axId val="6513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 of Successful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Questions'!$Q$3:$Q$4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 Questions'!$P$5:$P$26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'HW Questions'!$Q$5:$Q$26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D-415A-B748-BAEA2361E5CD}"/>
            </c:ext>
          </c:extLst>
        </c:ser>
        <c:ser>
          <c:idx val="1"/>
          <c:order val="1"/>
          <c:tx>
            <c:strRef>
              <c:f>'HW Questions'!$R$3:$R$4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 Questions'!$P$5:$P$26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'HW Questions'!$R$5:$R$26</c:f>
              <c:numCache>
                <c:formatCode>General</c:formatCode>
                <c:ptCount val="21"/>
                <c:pt idx="0">
                  <c:v>3</c:v>
                </c:pt>
                <c:pt idx="1">
                  <c:v>55</c:v>
                </c:pt>
                <c:pt idx="2">
                  <c:v>1</c:v>
                </c:pt>
                <c:pt idx="3">
                  <c:v>82</c:v>
                </c:pt>
                <c:pt idx="4">
                  <c:v>5</c:v>
                </c:pt>
                <c:pt idx="5">
                  <c:v>30</c:v>
                </c:pt>
                <c:pt idx="6">
                  <c:v>10</c:v>
                </c:pt>
                <c:pt idx="7">
                  <c:v>10</c:v>
                </c:pt>
                <c:pt idx="8">
                  <c:v>17</c:v>
                </c:pt>
                <c:pt idx="9">
                  <c:v>238</c:v>
                </c:pt>
                <c:pt idx="10">
                  <c:v>3</c:v>
                </c:pt>
                <c:pt idx="11">
                  <c:v>7</c:v>
                </c:pt>
                <c:pt idx="12">
                  <c:v>22</c:v>
                </c:pt>
                <c:pt idx="14">
                  <c:v>12</c:v>
                </c:pt>
                <c:pt idx="15">
                  <c:v>19</c:v>
                </c:pt>
                <c:pt idx="16">
                  <c:v>5</c:v>
                </c:pt>
                <c:pt idx="17">
                  <c:v>9</c:v>
                </c:pt>
                <c:pt idx="18">
                  <c:v>14</c:v>
                </c:pt>
                <c:pt idx="20">
                  <c:v>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D-415A-B748-BAEA2361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030959"/>
        <c:axId val="426033071"/>
      </c:barChart>
      <c:catAx>
        <c:axId val="48403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3071"/>
        <c:crosses val="autoZero"/>
        <c:auto val="1"/>
        <c:lblAlgn val="ctr"/>
        <c:lblOffset val="100"/>
        <c:noMultiLvlLbl val="0"/>
      </c:catAx>
      <c:valAx>
        <c:axId val="4260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Backers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Questions'!$Q$34:$Q$35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 Questions'!$P$36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'HW Questions'!$Q$36</c:f>
              <c:numCache>
                <c:formatCode>0</c:formatCode>
                <c:ptCount val="1"/>
                <c:pt idx="0">
                  <c:v>19.92068429237947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A-4E8F-996A-D25511FCF8D1}"/>
            </c:ext>
          </c:extLst>
        </c:ser>
        <c:ser>
          <c:idx val="1"/>
          <c:order val="1"/>
          <c:tx>
            <c:strRef>
              <c:f>'HW Questions'!$R$34:$R$35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 Questions'!$P$36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'HW Questions'!$R$36</c:f>
              <c:numCache>
                <c:formatCode>0</c:formatCode>
                <c:ptCount val="1"/>
                <c:pt idx="0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FA-4E8F-996A-D25511FC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857839"/>
        <c:axId val="477160991"/>
      </c:barChart>
      <c:catAx>
        <c:axId val="53985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60991"/>
        <c:crosses val="autoZero"/>
        <c:auto val="1"/>
        <c:lblAlgn val="ctr"/>
        <c:lblOffset val="100"/>
        <c:noMultiLvlLbl val="0"/>
      </c:catAx>
      <c:valAx>
        <c:axId val="4771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Questions!PivotTable33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Questions'!$Q$52:$Q$53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'HW Questions'!$P$54:$P$63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'HW Questions'!$Q$54:$Q$63</c:f>
              <c:numCache>
                <c:formatCode>0.00%</c:formatCode>
                <c:ptCount val="9"/>
                <c:pt idx="0">
                  <c:v>5.3475935828877004E-2</c:v>
                </c:pt>
                <c:pt idx="1">
                  <c:v>4.0350024307243555E-2</c:v>
                </c:pt>
                <c:pt idx="2">
                  <c:v>3.4030140982012638E-2</c:v>
                </c:pt>
                <c:pt idx="3">
                  <c:v>5.8337384540593099E-3</c:v>
                </c:pt>
                <c:pt idx="4">
                  <c:v>3.8891589693728731E-2</c:v>
                </c:pt>
                <c:pt idx="5">
                  <c:v>2.8439474963539133E-2</c:v>
                </c:pt>
                <c:pt idx="6">
                  <c:v>3.8162372386971316E-2</c:v>
                </c:pt>
                <c:pt idx="7">
                  <c:v>9.5041322314049589E-2</c:v>
                </c:pt>
                <c:pt idx="8">
                  <c:v>0.13466212931453572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0-46C9-966A-619605214AF8}"/>
            </c:ext>
          </c:extLst>
        </c:ser>
        <c:ser>
          <c:idx val="1"/>
          <c:order val="1"/>
          <c:tx>
            <c:strRef>
              <c:f>'HW Questions'!$R$52:$R$53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'HW Questions'!$P$54:$P$63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'HW Questions'!$R$54:$R$63</c:f>
              <c:numCache>
                <c:formatCode>0.00%</c:formatCode>
                <c:ptCount val="9"/>
                <c:pt idx="0">
                  <c:v>7.292173067574137E-2</c:v>
                </c:pt>
                <c:pt idx="1">
                  <c:v>8.2644628099173556E-3</c:v>
                </c:pt>
                <c:pt idx="2">
                  <c:v>1.9445794846864366E-2</c:v>
                </c:pt>
                <c:pt idx="3">
                  <c:v>0</c:v>
                </c:pt>
                <c:pt idx="4">
                  <c:v>0.13125911521633446</c:v>
                </c:pt>
                <c:pt idx="5">
                  <c:v>2.5036460865337871E-2</c:v>
                </c:pt>
                <c:pt idx="6">
                  <c:v>1.9445794846864366E-2</c:v>
                </c:pt>
                <c:pt idx="7">
                  <c:v>5.0802139037433157E-2</c:v>
                </c:pt>
                <c:pt idx="8">
                  <c:v>0.20393777345649003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0-46C9-966A-619605214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0171663"/>
        <c:axId val="472741535"/>
      </c:barChart>
      <c:catAx>
        <c:axId val="800171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41535"/>
        <c:crosses val="autoZero"/>
        <c:auto val="1"/>
        <c:lblAlgn val="ctr"/>
        <c:lblOffset val="100"/>
        <c:noMultiLvlLbl val="0"/>
      </c:catAx>
      <c:valAx>
        <c:axId val="47274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Questions!PivotTable35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Questions'!$Q$75:$Q$76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 Questions'!$P$77:$P$118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'HW Questions'!$Q$77:$Q$118</c:f>
              <c:numCache>
                <c:formatCode>0.00%</c:formatCode>
                <c:ptCount val="41"/>
                <c:pt idx="0">
                  <c:v>2.4307243558580455E-2</c:v>
                </c:pt>
                <c:pt idx="1">
                  <c:v>4.8614487117160914E-3</c:v>
                </c:pt>
                <c:pt idx="2">
                  <c:v>5.8337384540593099E-3</c:v>
                </c:pt>
                <c:pt idx="3">
                  <c:v>9.7228974234321829E-3</c:v>
                </c:pt>
                <c:pt idx="4">
                  <c:v>0</c:v>
                </c:pt>
                <c:pt idx="5">
                  <c:v>0</c:v>
                </c:pt>
                <c:pt idx="6">
                  <c:v>1.9445794846864366E-2</c:v>
                </c:pt>
                <c:pt idx="7">
                  <c:v>0</c:v>
                </c:pt>
                <c:pt idx="8">
                  <c:v>1.4584346135148274E-2</c:v>
                </c:pt>
                <c:pt idx="9">
                  <c:v>9.7228974234321829E-3</c:v>
                </c:pt>
                <c:pt idx="10">
                  <c:v>3.4030140982012638E-2</c:v>
                </c:pt>
                <c:pt idx="11">
                  <c:v>4.8614487117160914E-3</c:v>
                </c:pt>
                <c:pt idx="12">
                  <c:v>0</c:v>
                </c:pt>
                <c:pt idx="13">
                  <c:v>4.8614487117160914E-3</c:v>
                </c:pt>
                <c:pt idx="14">
                  <c:v>1.4584346135148274E-2</c:v>
                </c:pt>
                <c:pt idx="15">
                  <c:v>2.6737967914438501E-3</c:v>
                </c:pt>
                <c:pt idx="16">
                  <c:v>0</c:v>
                </c:pt>
                <c:pt idx="17">
                  <c:v>9.7228974234321829E-3</c:v>
                </c:pt>
                <c:pt idx="18">
                  <c:v>1.9445794846864366E-2</c:v>
                </c:pt>
                <c:pt idx="19">
                  <c:v>4.8614487117160914E-3</c:v>
                </c:pt>
                <c:pt idx="20">
                  <c:v>0</c:v>
                </c:pt>
                <c:pt idx="21">
                  <c:v>4.8614487117160914E-3</c:v>
                </c:pt>
                <c:pt idx="22">
                  <c:v>1.3855128828390861E-2</c:v>
                </c:pt>
                <c:pt idx="23">
                  <c:v>4.8614487117160914E-3</c:v>
                </c:pt>
                <c:pt idx="24">
                  <c:v>9.0422946037919297E-2</c:v>
                </c:pt>
                <c:pt idx="25">
                  <c:v>0</c:v>
                </c:pt>
                <c:pt idx="26">
                  <c:v>0</c:v>
                </c:pt>
                <c:pt idx="27">
                  <c:v>4.8614487117160914E-3</c:v>
                </c:pt>
                <c:pt idx="28">
                  <c:v>0</c:v>
                </c:pt>
                <c:pt idx="29">
                  <c:v>9.7228974234321829E-3</c:v>
                </c:pt>
                <c:pt idx="30">
                  <c:v>0</c:v>
                </c:pt>
                <c:pt idx="31">
                  <c:v>1.4584346135148275E-3</c:v>
                </c:pt>
                <c:pt idx="32">
                  <c:v>4.8614487117160914E-3</c:v>
                </c:pt>
                <c:pt idx="33">
                  <c:v>2.4793388429752067E-2</c:v>
                </c:pt>
                <c:pt idx="34">
                  <c:v>0</c:v>
                </c:pt>
                <c:pt idx="35">
                  <c:v>0</c:v>
                </c:pt>
                <c:pt idx="36">
                  <c:v>1.3855128828390861E-2</c:v>
                </c:pt>
                <c:pt idx="37">
                  <c:v>2.4307243558580455E-2</c:v>
                </c:pt>
                <c:pt idx="38">
                  <c:v>4.3753038405444825E-2</c:v>
                </c:pt>
                <c:pt idx="39">
                  <c:v>3.8891589693728731E-2</c:v>
                </c:pt>
                <c:pt idx="40">
                  <c:v>4.8614487117160914E-3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4-486B-88E6-DC09219F46BC}"/>
            </c:ext>
          </c:extLst>
        </c:ser>
        <c:ser>
          <c:idx val="1"/>
          <c:order val="1"/>
          <c:tx>
            <c:strRef>
              <c:f>'HW Questions'!$R$75:$R$76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 Questions'!$P$77:$P$118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'HW Questions'!$R$77:$R$118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9.7228974234321829E-3</c:v>
                </c:pt>
                <c:pt idx="5">
                  <c:v>4.3753038405444825E-2</c:v>
                </c:pt>
                <c:pt idx="6">
                  <c:v>0</c:v>
                </c:pt>
                <c:pt idx="7">
                  <c:v>9.7228974234321829E-3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3.4030140982012638E-2</c:v>
                </c:pt>
                <c:pt idx="13">
                  <c:v>3.4030140982012638E-2</c:v>
                </c:pt>
                <c:pt idx="14">
                  <c:v>0</c:v>
                </c:pt>
                <c:pt idx="15">
                  <c:v>2.1876519202722413E-3</c:v>
                </c:pt>
                <c:pt idx="16">
                  <c:v>4.8614487117160914E-3</c:v>
                </c:pt>
                <c:pt idx="17">
                  <c:v>0</c:v>
                </c:pt>
                <c:pt idx="18">
                  <c:v>1.4584346135148274E-2</c:v>
                </c:pt>
                <c:pt idx="19">
                  <c:v>0</c:v>
                </c:pt>
                <c:pt idx="20">
                  <c:v>1.4584346135148274E-2</c:v>
                </c:pt>
                <c:pt idx="21">
                  <c:v>0</c:v>
                </c:pt>
                <c:pt idx="22">
                  <c:v>2.5036460865337871E-2</c:v>
                </c:pt>
                <c:pt idx="23">
                  <c:v>0</c:v>
                </c:pt>
                <c:pt idx="24">
                  <c:v>0.16869227029654837</c:v>
                </c:pt>
                <c:pt idx="25">
                  <c:v>9.7228974234321829E-3</c:v>
                </c:pt>
                <c:pt idx="26">
                  <c:v>4.8614487117160914E-3</c:v>
                </c:pt>
                <c:pt idx="27">
                  <c:v>0</c:v>
                </c:pt>
                <c:pt idx="28">
                  <c:v>6.3198833252309183E-2</c:v>
                </c:pt>
                <c:pt idx="29">
                  <c:v>0</c:v>
                </c:pt>
                <c:pt idx="30">
                  <c:v>1.4584346135148274E-2</c:v>
                </c:pt>
                <c:pt idx="31">
                  <c:v>8.2644628099173556E-3</c:v>
                </c:pt>
                <c:pt idx="32">
                  <c:v>9.7228974234321829E-3</c:v>
                </c:pt>
                <c:pt idx="33">
                  <c:v>2.0661157024793389E-2</c:v>
                </c:pt>
                <c:pt idx="34">
                  <c:v>1.9445794846864366E-2</c:v>
                </c:pt>
                <c:pt idx="35">
                  <c:v>1.4584346135148274E-2</c:v>
                </c:pt>
                <c:pt idx="36">
                  <c:v>0</c:v>
                </c:pt>
                <c:pt idx="37">
                  <c:v>0</c:v>
                </c:pt>
                <c:pt idx="38">
                  <c:v>4.8614487117160914E-3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4-486B-88E6-DC09219F4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288895"/>
        <c:axId val="472728223"/>
      </c:barChart>
      <c:catAx>
        <c:axId val="7632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28223"/>
        <c:crosses val="autoZero"/>
        <c:auto val="1"/>
        <c:lblAlgn val="ctr"/>
        <c:lblOffset val="100"/>
        <c:noMultiLvlLbl val="0"/>
      </c:catAx>
      <c:valAx>
        <c:axId val="47272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Projects Per Category</a:t>
            </a:r>
            <a:endParaRPr lang="en-US"/>
          </a:p>
        </c:rich>
      </c:tx>
      <c:layout>
        <c:manualLayout>
          <c:xMode val="edge"/>
          <c:yMode val="edge"/>
          <c:x val="0.6357140756997175"/>
          <c:y val="0.65671630172697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'HW Questions'!$AG$55</c:f>
              <c:strCache>
                <c:ptCount val="1"/>
                <c:pt idx="0">
                  <c:v>% of success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 Questions'!$AC$56:$AC$64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'HW Questions'!$AG$56:$AG$64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9E-420F-91F4-50D310E5DA4E}"/>
            </c:ext>
          </c:extLst>
        </c:ser>
        <c:ser>
          <c:idx val="4"/>
          <c:order val="4"/>
          <c:tx>
            <c:strRef>
              <c:f>'HW Questions'!$AH$55</c:f>
              <c:strCache>
                <c:ptCount val="1"/>
                <c:pt idx="0">
                  <c:v>% of failure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 Questions'!$AC$56:$AC$64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'HW Questions'!$AH$56:$AH$64</c:f>
              <c:numCache>
                <c:formatCode>0%</c:formatCode>
                <c:ptCount val="9"/>
                <c:pt idx="0">
                  <c:v>0.42307692307692307</c:v>
                </c:pt>
                <c:pt idx="1">
                  <c:v>0.83</c:v>
                </c:pt>
                <c:pt idx="2">
                  <c:v>0.63636363636363635</c:v>
                </c:pt>
                <c:pt idx="3">
                  <c:v>1</c:v>
                </c:pt>
                <c:pt idx="4">
                  <c:v>0.22857142857142856</c:v>
                </c:pt>
                <c:pt idx="5">
                  <c:v>0.53181818181818186</c:v>
                </c:pt>
                <c:pt idx="6">
                  <c:v>0.66244725738396626</c:v>
                </c:pt>
                <c:pt idx="7">
                  <c:v>0.65166666666666662</c:v>
                </c:pt>
                <c:pt idx="8">
                  <c:v>0.39770279971284994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9E-420F-91F4-50D310E5DA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3290976"/>
        <c:axId val="1614845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'HW Questions'!$AD$55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'HW Questions'!$AC$56:$AC$64</c15:sqref>
                        </c15:formulaRef>
                      </c:ext>
                    </c:extLst>
                    <c:strCache>
                      <c:ptCount val="9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'HW Questions'!$AD$56:$AD$64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220</c:v>
                      </c:pt>
                      <c:pt idx="1">
                        <c:v>166</c:v>
                      </c:pt>
                      <c:pt idx="2">
                        <c:v>140</c:v>
                      </c:pt>
                      <c:pt idx="3">
                        <c:v>24</c:v>
                      </c:pt>
                      <c:pt idx="4">
                        <c:v>160</c:v>
                      </c:pt>
                      <c:pt idx="5">
                        <c:v>117</c:v>
                      </c:pt>
                      <c:pt idx="6">
                        <c:v>157</c:v>
                      </c:pt>
                      <c:pt idx="7">
                        <c:v>391</c:v>
                      </c:pt>
                      <c:pt idx="8">
                        <c:v>554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EB9E-420F-91F4-50D310E5DA4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'HW Questions'!$AE$55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'HW Questions'!$AC$56:$AC$64</c15:sqref>
                        </c15:formulaRef>
                      </c:ext>
                    </c:extLst>
                    <c:strCache>
                      <c:ptCount val="9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'HW Questions'!$AE$56:$AE$64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300</c:v>
                      </c:pt>
                      <c:pt idx="1">
                        <c:v>34</c:v>
                      </c:pt>
                      <c:pt idx="2">
                        <c:v>80</c:v>
                      </c:pt>
                      <c:pt idx="3">
                        <c:v>0</c:v>
                      </c:pt>
                      <c:pt idx="4">
                        <c:v>540</c:v>
                      </c:pt>
                      <c:pt idx="5">
                        <c:v>103</c:v>
                      </c:pt>
                      <c:pt idx="6">
                        <c:v>80</c:v>
                      </c:pt>
                      <c:pt idx="7">
                        <c:v>209</c:v>
                      </c:pt>
                      <c:pt idx="8">
                        <c:v>839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B9E-420F-91F4-50D310E5DA4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'HW Questions'!$AF$55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'HW Questions'!$AC$56:$AC$64</c15:sqref>
                        </c15:formulaRef>
                      </c:ext>
                    </c:extLst>
                    <c:strCache>
                      <c:ptCount val="9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'HW Questions'!$AF$56:$AF$64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520</c:v>
                      </c:pt>
                      <c:pt idx="1">
                        <c:v>200</c:v>
                      </c:pt>
                      <c:pt idx="2">
                        <c:v>220</c:v>
                      </c:pt>
                      <c:pt idx="3">
                        <c:v>24</c:v>
                      </c:pt>
                      <c:pt idx="4">
                        <c:v>700</c:v>
                      </c:pt>
                      <c:pt idx="5">
                        <c:v>220</c:v>
                      </c:pt>
                      <c:pt idx="6">
                        <c:v>237</c:v>
                      </c:pt>
                      <c:pt idx="7">
                        <c:v>600</c:v>
                      </c:pt>
                      <c:pt idx="8">
                        <c:v>1393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B9E-420F-91F4-50D310E5DA4E}"/>
                  </c:ext>
                </c:extLst>
              </c15:ser>
            </c15:filteredBarSeries>
          </c:ext>
        </c:extLst>
      </c:barChart>
      <c:catAx>
        <c:axId val="179329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845152"/>
        <c:crosses val="autoZero"/>
        <c:auto val="1"/>
        <c:lblAlgn val="ctr"/>
        <c:lblOffset val="100"/>
        <c:noMultiLvlLbl val="0"/>
      </c:catAx>
      <c:valAx>
        <c:axId val="16148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%  of projects in each category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29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Bonus!$F$2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8A-4129-AFB7-DAA58C4D6B78}"/>
            </c:ext>
          </c:extLst>
        </c:ser>
        <c:ser>
          <c:idx val="5"/>
          <c:order val="5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8A-4129-AFB7-DAA58C4D6B78}"/>
            </c:ext>
          </c:extLst>
        </c:ser>
        <c:ser>
          <c:idx val="6"/>
          <c:order val="6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Bonus!$A$3:$A$14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8A-4129-AFB7-DAA58C4D6B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23688256"/>
        <c:axId val="1024179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8A-4129-AFB7-DAA58C4D6B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78A-4129-AFB7-DAA58C4D6B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8A-4129-AFB7-DAA58C4D6B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8A-4129-AFB7-DAA58C4D6B78}"/>
                  </c:ext>
                </c:extLst>
              </c15:ser>
            </c15:filteredLineSeries>
          </c:ext>
        </c:extLst>
      </c:lineChart>
      <c:catAx>
        <c:axId val="10236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79920"/>
        <c:crosses val="autoZero"/>
        <c:auto val="1"/>
        <c:lblAlgn val="ctr"/>
        <c:lblOffset val="100"/>
        <c:noMultiLvlLbl val="0"/>
      </c:catAx>
      <c:valAx>
        <c:axId val="102417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17</xdr:row>
      <xdr:rowOff>3810</xdr:rowOff>
    </xdr:from>
    <xdr:to>
      <xdr:col>14</xdr:col>
      <xdr:colOff>297180</xdr:colOff>
      <xdr:row>32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076A6-1D6E-4462-AFE0-1EA477992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160020</xdr:colOff>
      <xdr:row>6</xdr:row>
      <xdr:rowOff>34290</xdr:rowOff>
    </xdr:from>
    <xdr:to>
      <xdr:col>26</xdr:col>
      <xdr:colOff>220980</xdr:colOff>
      <xdr:row>24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CEF31-CA26-4F37-B65B-DF8D97AFD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6</xdr:row>
      <xdr:rowOff>45720</xdr:rowOff>
    </xdr:from>
    <xdr:to>
      <xdr:col>16</xdr:col>
      <xdr:colOff>601980</xdr:colOff>
      <xdr:row>25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14E82-097D-48E2-B020-15EE240B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899160</xdr:colOff>
      <xdr:row>1</xdr:row>
      <xdr:rowOff>60959</xdr:rowOff>
    </xdr:from>
    <xdr:to>
      <xdr:col>8</xdr:col>
      <xdr:colOff>410308</xdr:colOff>
      <xdr:row>17</xdr:row>
      <xdr:rowOff>66988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54325-758B-4B8F-8B1C-DAD060753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242835</xdr:colOff>
      <xdr:row>21</xdr:row>
      <xdr:rowOff>8376</xdr:rowOff>
    </xdr:from>
    <xdr:to>
      <xdr:col>10</xdr:col>
      <xdr:colOff>954594</xdr:colOff>
      <xdr:row>44</xdr:row>
      <xdr:rowOff>100483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40A04-DE22-4B48-8FAF-9B1EDB504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351692</xdr:colOff>
      <xdr:row>5</xdr:row>
      <xdr:rowOff>102158</xdr:rowOff>
    </xdr:from>
    <xdr:to>
      <xdr:col>28</xdr:col>
      <xdr:colOff>33495</xdr:colOff>
      <xdr:row>20</xdr:row>
      <xdr:rowOff>82061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3AB93F-08B3-4C8F-8FF5-46824C8A7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477303</xdr:colOff>
      <xdr:row>28</xdr:row>
      <xdr:rowOff>110532</xdr:rowOff>
    </xdr:from>
    <xdr:to>
      <xdr:col>22</xdr:col>
      <xdr:colOff>133985</xdr:colOff>
      <xdr:row>43</xdr:row>
      <xdr:rowOff>90436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B5D700-CB83-413A-BAFC-8A5C3490C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443801</xdr:colOff>
      <xdr:row>47</xdr:row>
      <xdr:rowOff>160773</xdr:rowOff>
    </xdr:from>
    <xdr:to>
      <xdr:col>22</xdr:col>
      <xdr:colOff>100483</xdr:colOff>
      <xdr:row>67</xdr:row>
      <xdr:rowOff>184219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C13E45-4778-4B27-8236-4B77FFF8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343318</xdr:colOff>
      <xdr:row>75</xdr:row>
      <xdr:rowOff>93784</xdr:rowOff>
    </xdr:from>
    <xdr:to>
      <xdr:col>23</xdr:col>
      <xdr:colOff>686636</xdr:colOff>
      <xdr:row>90</xdr:row>
      <xdr:rowOff>73688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2195FE8-6AED-4FAC-A7FC-A302C2E36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333374</xdr:colOff>
      <xdr:row>50</xdr:row>
      <xdr:rowOff>152399</xdr:rowOff>
    </xdr:from>
    <xdr:to>
      <xdr:col>44</xdr:col>
      <xdr:colOff>103909</xdr:colOff>
      <xdr:row>70</xdr:row>
      <xdr:rowOff>86591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CF6F36-F92E-4113-806C-81E1DA3CD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169332</xdr:colOff>
      <xdr:row>16</xdr:row>
      <xdr:rowOff>25400</xdr:rowOff>
    </xdr:from>
    <xdr:to>
      <xdr:col>10</xdr:col>
      <xdr:colOff>736600</xdr:colOff>
      <xdr:row>35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5B8FA-47A9-4021-A5FB-2739F1D82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o" refreshedDate="43578.427646990742" createdVersion="6" refreshedVersion="6" minRefreshableVersion="3" recordCount="4114" xr:uid="{45394B2E-53E8-4A12-A6A0-1037DC544874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 (fx)" numFmtId="164">
      <sharedItems/>
    </cacheField>
    <cacheField name="Sub-Category (fx)" numFmtId="16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o" refreshedDate="43578.427647337965" createdVersion="6" refreshedVersion="6" minRefreshableVersion="3" recordCount="4114" xr:uid="{EBF31AB3-7AA7-47EB-8A61-2EEB6165A5E0}">
  <cacheSource type="worksheet">
    <worksheetSource ref="D1:T4115" sheet="Data"/>
  </cacheSource>
  <cacheFields count="17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 (fx)" numFmtId="164">
      <sharedItems/>
    </cacheField>
    <cacheField name="Sub-Category (fx)" numFmtId="16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o" refreshedDate="43579.556416319443" createdVersion="6" refreshedVersion="6" minRefreshableVersion="3" recordCount="4114" xr:uid="{B80FEA87-6379-4F17-B8B1-D5C7E0AB3BFE}">
  <cacheSource type="worksheet">
    <worksheetSource ref="A1:W4115" sheet="Changed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2">
        <s v="successful"/>
        <s v="failed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 (fx)" numFmtId="164">
      <sharedItems/>
    </cacheField>
    <cacheField name="Sub-Category (fx)" numFmtId="16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of launch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s v="film &amp; video"/>
    <s v="television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s v="film &amp; video"/>
    <s v="television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s v="film &amp; video"/>
    <s v="television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s v="film &amp; video"/>
    <s v="television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s v="film &amp; video"/>
    <s v="television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s v="film &amp; video"/>
    <s v="television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s v="film &amp; video"/>
    <s v="television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s v="film &amp; video"/>
    <s v="television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s v="film &amp; video"/>
    <s v="television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s v="film &amp; video"/>
    <s v="television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s v="film &amp; video"/>
    <s v="television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s v="film &amp; video"/>
    <s v="television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s v="film &amp; video"/>
    <s v="television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s v="film &amp; video"/>
    <s v="television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s v="film &amp; video"/>
    <s v="television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s v="film &amp; video"/>
    <s v="television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s v="film &amp; video"/>
    <s v="television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s v="film &amp; video"/>
    <s v="television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s v="film &amp; video"/>
    <s v="television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s v="film &amp; video"/>
    <s v="television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s v="film &amp; video"/>
    <s v="television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s v="film &amp; video"/>
    <s v="television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s v="film &amp; video"/>
    <s v="television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s v="film &amp; video"/>
    <s v="television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s v="film &amp; video"/>
    <s v="television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s v="film &amp; video"/>
    <s v="television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s v="film &amp; video"/>
    <s v="television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s v="film &amp; video"/>
    <s v="television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s v="film &amp; video"/>
    <s v="television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s v="film &amp; video"/>
    <s v="television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s v="film &amp; video"/>
    <s v="television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s v="film &amp; video"/>
    <s v="television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s v="film &amp; video"/>
    <s v="television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s v="film &amp; video"/>
    <s v="television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s v="film &amp; video"/>
    <s v="television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s v="film &amp; video"/>
    <s v="television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s v="film &amp; video"/>
    <s v="television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s v="film &amp; video"/>
    <s v="television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s v="film &amp; video"/>
    <s v="television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s v="film &amp; video"/>
    <s v="television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s v="film &amp; video"/>
    <s v="television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s v="film &amp; video"/>
    <s v="television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s v="film &amp; video"/>
    <s v="television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s v="film &amp; video"/>
    <s v="television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s v="film &amp; video"/>
    <s v="television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s v="film &amp; video"/>
    <s v="television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s v="film &amp; video"/>
    <s v="television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s v="film &amp; video"/>
    <s v="television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s v="film &amp; video"/>
    <s v="television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s v="film &amp; video"/>
    <s v="television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s v="film &amp; video"/>
    <s v="television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s v="film &amp; video"/>
    <s v="television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s v="film &amp; video"/>
    <s v="television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s v="film &amp; video"/>
    <s v="television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s v="film &amp; video"/>
    <s v="television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s v="film &amp; video"/>
    <s v="television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s v="film &amp; video"/>
    <s v="television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s v="film &amp; video"/>
    <s v="television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s v="film &amp; video"/>
    <s v="television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s v="film &amp; video"/>
    <s v="shorts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s v="film &amp; video"/>
    <s v="shorts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s v="film &amp; video"/>
    <s v="shorts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s v="film &amp; video"/>
    <s v="shorts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s v="film &amp; video"/>
    <s v="shorts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s v="film &amp; video"/>
    <s v="shorts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s v="film &amp; video"/>
    <s v="shorts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s v="film &amp; video"/>
    <s v="shorts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s v="film &amp; video"/>
    <s v="shorts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s v="film &amp; video"/>
    <s v="shorts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s v="film &amp; video"/>
    <s v="shorts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s v="film &amp; video"/>
    <s v="shorts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s v="film &amp; video"/>
    <s v="shorts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s v="film &amp; video"/>
    <s v="shorts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s v="film &amp; video"/>
    <s v="shorts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s v="film &amp; video"/>
    <s v="shorts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s v="film &amp; video"/>
    <s v="shorts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s v="film &amp; video"/>
    <s v="shorts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s v="film &amp; video"/>
    <s v="shorts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s v="film &amp; video"/>
    <s v="shorts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s v="film &amp; video"/>
    <s v="shorts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s v="film &amp; video"/>
    <s v="shorts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s v="film &amp; video"/>
    <s v="shorts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s v="film &amp; video"/>
    <s v="shorts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s v="film &amp; video"/>
    <s v="shorts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s v="film &amp; video"/>
    <s v="shorts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s v="film &amp; video"/>
    <s v="shorts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s v="film &amp; video"/>
    <s v="shorts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s v="film &amp; video"/>
    <s v="shorts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s v="film &amp; video"/>
    <s v="shorts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s v="film &amp; video"/>
    <s v="shorts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s v="film &amp; video"/>
    <s v="shorts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s v="film &amp; video"/>
    <s v="shorts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s v="film &amp; video"/>
    <s v="shorts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s v="film &amp; video"/>
    <s v="shorts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s v="film &amp; video"/>
    <s v="shorts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s v="film &amp; video"/>
    <s v="shorts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s v="film &amp; video"/>
    <s v="shorts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s v="film &amp; video"/>
    <s v="shorts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s v="film &amp; video"/>
    <s v="shorts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s v="film &amp; video"/>
    <s v="shorts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s v="film &amp; video"/>
    <s v="shorts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s v="film &amp; video"/>
    <s v="shorts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s v="film &amp; video"/>
    <s v="shorts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s v="film &amp; video"/>
    <s v="shorts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s v="film &amp; video"/>
    <s v="shorts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s v="film &amp; video"/>
    <s v="shorts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s v="film &amp; video"/>
    <s v="shorts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s v="film &amp; video"/>
    <s v="shorts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s v="film &amp; video"/>
    <s v="shorts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s v="film &amp; video"/>
    <s v="shorts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s v="film &amp; video"/>
    <s v="shorts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s v="film &amp; video"/>
    <s v="shorts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s v="film &amp; video"/>
    <s v="shorts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s v="film &amp; video"/>
    <s v="shorts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s v="film &amp; video"/>
    <s v="shorts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s v="film &amp; video"/>
    <s v="shorts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s v="film &amp; video"/>
    <s v="shorts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s v="film &amp; video"/>
    <s v="shorts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s v="film &amp; video"/>
    <s v="shorts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s v="film &amp; video"/>
    <s v="science fiction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s v="film &amp; video"/>
    <s v="science fiction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e v="#DIV/0!"/>
    <s v="film &amp; video"/>
    <s v="science fiction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s v="film &amp; video"/>
    <s v="science fiction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e v="#DIV/0!"/>
    <s v="film &amp; video"/>
    <s v="science fiction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s v="film &amp; video"/>
    <s v="science fiction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s v="film &amp; video"/>
    <s v="science fiction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s v="film &amp; video"/>
    <s v="science fiction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s v="film &amp; video"/>
    <s v="science fiction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e v="#DIV/0!"/>
    <s v="film &amp; video"/>
    <s v="science fiction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e v="#DIV/0!"/>
    <s v="film &amp; video"/>
    <s v="science fiction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50"/>
    <e v="#DIV/0!"/>
    <s v="film &amp; video"/>
    <s v="science fiction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s v="film &amp; video"/>
    <s v="science fiction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e v="#DIV/0!"/>
    <s v="film &amp; video"/>
    <s v="science fiction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e v="#DIV/0!"/>
    <s v="film &amp; video"/>
    <s v="science fiction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s v="film &amp; video"/>
    <s v="science fiction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e v="#DIV/0!"/>
    <s v="film &amp; video"/>
    <s v="science fiction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e v="#DIV/0!"/>
    <s v="film &amp; video"/>
    <s v="science fiction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s v="film &amp; video"/>
    <s v="science fiction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s v="film &amp; video"/>
    <s v="science fiction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e v="#DIV/0!"/>
    <s v="film &amp; video"/>
    <s v="science fiction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s v="film &amp; video"/>
    <s v="science fiction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s v="film &amp; video"/>
    <s v="science fiction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e v="#DIV/0!"/>
    <s v="film &amp; video"/>
    <s v="science fiction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s v="film &amp; video"/>
    <s v="science fiction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s v="film &amp; video"/>
    <s v="science fiction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s v="film &amp; video"/>
    <s v="science fiction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e v="#DIV/0!"/>
    <s v="film &amp; video"/>
    <s v="science fiction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s v="film &amp; video"/>
    <s v="science fiction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s v="film &amp; video"/>
    <s v="science fiction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s v="film &amp; video"/>
    <s v="science fiction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s v="film &amp; video"/>
    <s v="science fiction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s v="film &amp; video"/>
    <s v="science fiction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s v="film &amp; video"/>
    <s v="science fiction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s v="film &amp; video"/>
    <s v="science fiction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s v="film &amp; video"/>
    <s v="science fiction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s v="film &amp; video"/>
    <s v="science fiction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s v="film &amp; video"/>
    <s v="science fiction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e v="#DIV/0!"/>
    <s v="film &amp; video"/>
    <s v="science fiction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s v="film &amp; video"/>
    <s v="science fiction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e v="#DIV/0!"/>
    <s v="film &amp; video"/>
    <s v="drama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s v="film &amp; video"/>
    <s v="drama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s v="film &amp; video"/>
    <s v="drama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e v="#DIV/0!"/>
    <s v="film &amp; video"/>
    <s v="drama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s v="film &amp; video"/>
    <s v="drama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e v="#DIV/0!"/>
    <s v="film &amp; video"/>
    <s v="drama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s v="film &amp; video"/>
    <s v="drama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s v="film &amp; video"/>
    <s v="drama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s v="film &amp; video"/>
    <s v="drama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s v="film &amp; video"/>
    <s v="drama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s v="film &amp; video"/>
    <s v="drama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s v="film &amp; video"/>
    <s v="drama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e v="#DIV/0!"/>
    <s v="film &amp; video"/>
    <s v="drama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e v="#DIV/0!"/>
    <s v="film &amp; video"/>
    <s v="drama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e v="#DIV/0!"/>
    <s v="film &amp; video"/>
    <s v="drama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s v="film &amp; video"/>
    <s v="drama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e v="#DIV/0!"/>
    <s v="film &amp; video"/>
    <s v="drama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s v="film &amp; video"/>
    <s v="drama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e v="#DIV/0!"/>
    <s v="film &amp; video"/>
    <s v="drama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s v="film &amp; video"/>
    <s v="drama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s v="film &amp; video"/>
    <s v="drama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s v="film &amp; video"/>
    <s v="drama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e v="#DIV/0!"/>
    <s v="film &amp; video"/>
    <s v="drama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s v="film &amp; video"/>
    <s v="drama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s v="film &amp; video"/>
    <s v="drama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s v="film &amp; video"/>
    <s v="drama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e v="#DIV/0!"/>
    <s v="film &amp; video"/>
    <s v="drama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s v="film &amp; video"/>
    <s v="drama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e v="#DIV/0!"/>
    <s v="film &amp; video"/>
    <s v="drama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s v="film &amp; video"/>
    <s v="drama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s v="film &amp; video"/>
    <s v="drama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s v="film &amp; video"/>
    <s v="drama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s v="film &amp; video"/>
    <s v="drama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e v="#DIV/0!"/>
    <s v="film &amp; video"/>
    <s v="drama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s v="film &amp; video"/>
    <s v="drama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e v="#DIV/0!"/>
    <s v="film &amp; video"/>
    <s v="drama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s v="film &amp; video"/>
    <s v="drama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s v="film &amp; video"/>
    <s v="drama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s v="film &amp; video"/>
    <s v="drama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e v="#DIV/0!"/>
    <s v="film &amp; video"/>
    <s v="drama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s v="film &amp; video"/>
    <s v="drama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s v="film &amp; video"/>
    <s v="drama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e v="#DIV/0!"/>
    <s v="film &amp; video"/>
    <s v="drama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s v="film &amp; video"/>
    <s v="drama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s v="film &amp; video"/>
    <s v="drama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s v="film &amp; video"/>
    <s v="drama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e v="#DIV/0!"/>
    <s v="film &amp; video"/>
    <s v="drama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s v="film &amp; video"/>
    <s v="drama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e v="#DIV/0!"/>
    <s v="film &amp; video"/>
    <s v="drama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e v="#DIV/0!"/>
    <s v="film &amp; video"/>
    <s v="drama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s v="film &amp; video"/>
    <s v="drama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s v="film &amp; video"/>
    <s v="drama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s v="film &amp; video"/>
    <s v="drama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s v="film &amp; video"/>
    <s v="drama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s v="film &amp; video"/>
    <s v="drama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s v="film &amp; video"/>
    <s v="drama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s v="film &amp; video"/>
    <s v="drama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s v="film &amp; video"/>
    <s v="drama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s v="film &amp; video"/>
    <s v="drama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s v="film &amp; video"/>
    <s v="drama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s v="film &amp; video"/>
    <s v="drama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e v="#DIV/0!"/>
    <s v="film &amp; video"/>
    <s v="drama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s v="film &amp; video"/>
    <s v="drama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e v="#DIV/0!"/>
    <s v="film &amp; video"/>
    <s v="drama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e v="#DIV/0!"/>
    <s v="film &amp; video"/>
    <s v="drama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e v="#DIV/0!"/>
    <s v="film &amp; video"/>
    <s v="drama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s v="film &amp; video"/>
    <s v="drama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e v="#DIV/0!"/>
    <s v="film &amp; video"/>
    <s v="drama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e v="#DIV/0!"/>
    <s v="film &amp; video"/>
    <s v="drama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e v="#DIV/0!"/>
    <s v="film &amp; video"/>
    <s v="drama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s v="film &amp; video"/>
    <s v="drama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e v="#DIV/0!"/>
    <s v="film &amp; video"/>
    <s v="drama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s v="film &amp; video"/>
    <s v="drama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e v="#DIV/0!"/>
    <s v="film &amp; video"/>
    <s v="drama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s v="film &amp; video"/>
    <s v="drama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e v="#DIV/0!"/>
    <s v="film &amp; video"/>
    <s v="drama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e v="#DIV/0!"/>
    <s v="film &amp; video"/>
    <s v="drama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s v="film &amp; video"/>
    <s v="drama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e v="#DIV/0!"/>
    <s v="film &amp; video"/>
    <s v="drama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s v="film &amp; video"/>
    <s v="drama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s v="film &amp; video"/>
    <s v="documentary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s v="film &amp; video"/>
    <s v="documentary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s v="film &amp; video"/>
    <s v="documentary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s v="film &amp; video"/>
    <s v="documentary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s v="film &amp; video"/>
    <s v="documentary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s v="film &amp; video"/>
    <s v="documentary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s v="film &amp; video"/>
    <s v="documentary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s v="film &amp; video"/>
    <s v="documentary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s v="film &amp; video"/>
    <s v="documentary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s v="film &amp; video"/>
    <s v="documentary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s v="film &amp; video"/>
    <s v="documentary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s v="film &amp; video"/>
    <s v="documentary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s v="film &amp; video"/>
    <s v="documentary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s v="film &amp; video"/>
    <s v="documentary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s v="film &amp; video"/>
    <s v="documentary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s v="film &amp; video"/>
    <s v="documentary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s v="film &amp; video"/>
    <s v="documentary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s v="film &amp; video"/>
    <s v="documentary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s v="film &amp; video"/>
    <s v="documentary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s v="film &amp; video"/>
    <s v="documentary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s v="film &amp; video"/>
    <s v="documentary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s v="film &amp; video"/>
    <s v="documentary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s v="film &amp; video"/>
    <s v="documentary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s v="film &amp; video"/>
    <s v="documentary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s v="film &amp; video"/>
    <s v="documentary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s v="film &amp; video"/>
    <s v="documentary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s v="film &amp; video"/>
    <s v="documentary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s v="film &amp; video"/>
    <s v="documentary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s v="film &amp; video"/>
    <s v="documentary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s v="film &amp; video"/>
    <s v="documentary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s v="film &amp; video"/>
    <s v="documentary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s v="film &amp; video"/>
    <s v="documentary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s v="film &amp; video"/>
    <s v="documentary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s v="film &amp; video"/>
    <s v="documentary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s v="film &amp; video"/>
    <s v="documentary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s v="film &amp; video"/>
    <s v="documentary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s v="film &amp; video"/>
    <s v="documentary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s v="film &amp; video"/>
    <s v="documentary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s v="film &amp; video"/>
    <s v="documentary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s v="film &amp; video"/>
    <s v="documentary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s v="film &amp; video"/>
    <s v="documentary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s v="film &amp; video"/>
    <s v="documentary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s v="film &amp; video"/>
    <s v="documentary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s v="film &amp; video"/>
    <s v="documentary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s v="film &amp; video"/>
    <s v="documentary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s v="film &amp; video"/>
    <s v="documentary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s v="film &amp; video"/>
    <s v="documentary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s v="film &amp; video"/>
    <s v="documentary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s v="film &amp; video"/>
    <s v="documentary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s v="film &amp; video"/>
    <s v="documentary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s v="film &amp; video"/>
    <s v="documentary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s v="film &amp; video"/>
    <s v="documentary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s v="film &amp; video"/>
    <s v="documentary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s v="film &amp; video"/>
    <s v="documentary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s v="film &amp; video"/>
    <s v="documentary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s v="film &amp; video"/>
    <s v="documentary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s v="film &amp; video"/>
    <s v="documentary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s v="film &amp; video"/>
    <s v="documentary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s v="film &amp; video"/>
    <s v="documentary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s v="film &amp; video"/>
    <s v="documentary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s v="film &amp; video"/>
    <s v="documentary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s v="film &amp; video"/>
    <s v="documentary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s v="film &amp; video"/>
    <s v="documentary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s v="film &amp; video"/>
    <s v="documentary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s v="film &amp; video"/>
    <s v="documentary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s v="film &amp; video"/>
    <s v="documentary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s v="film &amp; video"/>
    <s v="documentary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s v="film &amp; video"/>
    <s v="documentary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s v="film &amp; video"/>
    <s v="documentary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s v="film &amp; video"/>
    <s v="documentary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s v="film &amp; video"/>
    <s v="documentary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s v="film &amp; video"/>
    <s v="documentary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s v="film &amp; video"/>
    <s v="documentary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s v="film &amp; video"/>
    <s v="documentary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s v="film &amp; video"/>
    <s v="documentary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s v="film &amp; video"/>
    <s v="documentary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s v="film &amp; video"/>
    <s v="documentary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s v="film &amp; video"/>
    <s v="documentary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s v="film &amp; video"/>
    <s v="documentary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s v="film &amp; video"/>
    <s v="documentary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s v="film &amp; video"/>
    <s v="documentary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s v="film &amp; video"/>
    <s v="documentary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s v="film &amp; video"/>
    <s v="documentary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s v="film &amp; video"/>
    <s v="documentary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s v="film &amp; video"/>
    <s v="documentary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s v="film &amp; video"/>
    <s v="documentary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s v="film &amp; video"/>
    <s v="documentary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s v="film &amp; video"/>
    <s v="documentary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s v="film &amp; video"/>
    <s v="documentary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s v="film &amp; video"/>
    <s v="documentary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s v="film &amp; video"/>
    <s v="documentary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s v="film &amp; video"/>
    <s v="documentary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s v="film &amp; video"/>
    <s v="documentary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s v="film &amp; video"/>
    <s v="documentary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s v="film &amp; video"/>
    <s v="documentary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s v="film &amp; video"/>
    <s v="documentary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s v="film &amp; video"/>
    <s v="documentary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s v="film &amp; video"/>
    <s v="documentary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s v="film &amp; video"/>
    <s v="documentary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s v="film &amp; video"/>
    <s v="documentary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s v="film &amp; video"/>
    <s v="documentary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s v="film &amp; video"/>
    <s v="documentary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s v="film &amp; video"/>
    <s v="documentary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s v="film &amp; video"/>
    <s v="documentary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s v="film &amp; video"/>
    <s v="documentary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s v="film &amp; video"/>
    <s v="documentary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s v="film &amp; video"/>
    <s v="documentary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s v="film &amp; video"/>
    <s v="documentary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s v="film &amp; video"/>
    <s v="documentary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s v="film &amp; video"/>
    <s v="documentary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s v="film &amp; video"/>
    <s v="documentary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s v="film &amp; video"/>
    <s v="documentary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s v="film &amp; video"/>
    <s v="documentary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s v="film &amp; video"/>
    <s v="documentary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s v="film &amp; video"/>
    <s v="documentary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s v="film &amp; video"/>
    <s v="documentary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s v="film &amp; video"/>
    <s v="documentary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s v="film &amp; video"/>
    <s v="documentary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s v="film &amp; video"/>
    <s v="documentary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s v="film &amp; video"/>
    <s v="documentary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s v="film &amp; video"/>
    <s v="documentary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s v="film &amp; video"/>
    <s v="documentary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s v="film &amp; video"/>
    <s v="documentary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s v="film &amp; video"/>
    <s v="documentary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s v="film &amp; video"/>
    <s v="documentary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s v="film &amp; video"/>
    <s v="documentary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s v="film &amp; video"/>
    <s v="documentary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s v="film &amp; video"/>
    <s v="documentary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s v="film &amp; video"/>
    <s v="documentary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s v="film &amp; video"/>
    <s v="documentary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s v="film &amp; video"/>
    <s v="documentary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s v="film &amp; video"/>
    <s v="documentary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s v="film &amp; video"/>
    <s v="documentary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s v="film &amp; video"/>
    <s v="documentary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s v="film &amp; video"/>
    <s v="documentary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s v="film &amp; video"/>
    <s v="documentary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s v="film &amp; video"/>
    <s v="documentary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s v="film &amp; video"/>
    <s v="documentary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s v="film &amp; video"/>
    <s v="documentary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s v="film &amp; video"/>
    <s v="documentary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s v="film &amp; video"/>
    <s v="documentary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s v="film &amp; video"/>
    <s v="documentary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s v="film &amp; video"/>
    <s v="documentary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s v="film &amp; video"/>
    <s v="documentary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s v="film &amp; video"/>
    <s v="documentary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s v="film &amp; video"/>
    <s v="documentary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s v="film &amp; video"/>
    <s v="documentary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s v="film &amp; video"/>
    <s v="documentary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s v="film &amp; video"/>
    <s v="documentary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s v="film &amp; video"/>
    <s v="documentary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s v="film &amp; video"/>
    <s v="documentary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s v="film &amp; video"/>
    <s v="documentary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s v="film &amp; video"/>
    <s v="documentary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s v="film &amp; video"/>
    <s v="documentary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s v="film &amp; video"/>
    <s v="documentary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s v="film &amp; video"/>
    <s v="documentary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s v="film &amp; video"/>
    <s v="documentary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s v="film &amp; video"/>
    <s v="documentary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s v="film &amp; video"/>
    <s v="documentary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s v="film &amp; video"/>
    <s v="documentary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s v="film &amp; video"/>
    <s v="documentary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s v="film &amp; video"/>
    <s v="documentary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s v="film &amp; video"/>
    <s v="documentary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s v="film &amp; video"/>
    <s v="documentary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s v="film &amp; video"/>
    <s v="documentary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s v="film &amp; video"/>
    <s v="documentary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s v="film &amp; video"/>
    <s v="documentary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s v="film &amp; video"/>
    <s v="documentary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s v="film &amp; video"/>
    <s v="documentary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s v="film &amp; video"/>
    <s v="documentary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s v="film &amp; video"/>
    <s v="documentary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s v="film &amp; video"/>
    <s v="documentary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s v="film &amp; video"/>
    <s v="documentary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s v="film &amp; video"/>
    <s v="documentary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s v="film &amp; video"/>
    <s v="documentary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s v="film &amp; video"/>
    <s v="documentary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s v="film &amp; video"/>
    <s v="documentary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s v="film &amp; video"/>
    <s v="documentary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s v="film &amp; video"/>
    <s v="documentary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s v="film &amp; video"/>
    <s v="documentary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s v="film &amp; video"/>
    <s v="animation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s v="film &amp; video"/>
    <s v="animation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s v="film &amp; video"/>
    <s v="animation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s v="film &amp; video"/>
    <s v="animation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s v="film &amp; video"/>
    <s v="animation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s v="film &amp; video"/>
    <s v="animation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s v="film &amp; video"/>
    <s v="animation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e v="#DIV/0!"/>
    <s v="film &amp; video"/>
    <s v="animation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s v="film &amp; video"/>
    <s v="animation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e v="#DIV/0!"/>
    <s v="film &amp; video"/>
    <s v="animation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s v="film &amp; video"/>
    <s v="animation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s v="film &amp; video"/>
    <s v="animation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s v="film &amp; video"/>
    <s v="animation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e v="#DIV/0!"/>
    <s v="film &amp; video"/>
    <s v="animation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s v="film &amp; video"/>
    <s v="animation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s v="film &amp; video"/>
    <s v="animation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e v="#DIV/0!"/>
    <s v="film &amp; video"/>
    <s v="animation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e v="#DIV/0!"/>
    <s v="film &amp; video"/>
    <s v="animation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s v="film &amp; video"/>
    <s v="animation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e v="#DIV/0!"/>
    <s v="film &amp; video"/>
    <s v="animation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s v="film &amp; video"/>
    <s v="animation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e v="#DIV/0!"/>
    <s v="film &amp; video"/>
    <s v="animation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s v="film &amp; video"/>
    <s v="animation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s v="film &amp; video"/>
    <s v="animation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s v="film &amp; video"/>
    <s v="animation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s v="film &amp; video"/>
    <s v="animation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s v="film &amp; video"/>
    <s v="animation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s v="film &amp; video"/>
    <s v="animation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s v="film &amp; video"/>
    <s v="animation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s v="film &amp; video"/>
    <s v="animation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s v="film &amp; video"/>
    <s v="animation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e v="#DIV/0!"/>
    <s v="film &amp; video"/>
    <s v="animation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s v="film &amp; video"/>
    <s v="animation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s v="film &amp; video"/>
    <s v="animation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s v="film &amp; video"/>
    <s v="animation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s v="film &amp; video"/>
    <s v="animation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s v="film &amp; video"/>
    <s v="animation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e v="#DIV/0!"/>
    <s v="film &amp; video"/>
    <s v="animation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s v="film &amp; video"/>
    <s v="animation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s v="film &amp; video"/>
    <s v="animation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s v="film &amp; video"/>
    <s v="animation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e v="#DIV/0!"/>
    <s v="film &amp; video"/>
    <s v="animation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e v="#DIV/0!"/>
    <s v="film &amp; video"/>
    <s v="animation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s v="film &amp; video"/>
    <s v="animation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s v="film &amp; video"/>
    <s v="animation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s v="film &amp; video"/>
    <s v="animation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s v="film &amp; video"/>
    <s v="animation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s v="film &amp; video"/>
    <s v="animation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e v="#DIV/0!"/>
    <s v="film &amp; video"/>
    <s v="animation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e v="#DIV/0!"/>
    <s v="film &amp; video"/>
    <s v="animation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s v="film &amp; video"/>
    <s v="animation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s v="film &amp; video"/>
    <s v="animation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s v="film &amp; video"/>
    <s v="animation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s v="film &amp; video"/>
    <s v="animation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s v="film &amp; video"/>
    <s v="animation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e v="#DIV/0!"/>
    <s v="film &amp; video"/>
    <s v="animation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s v="film &amp; video"/>
    <s v="animation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e v="#DIV/0!"/>
    <s v="film &amp; video"/>
    <s v="animation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e v="#DIV/0!"/>
    <s v="film &amp; video"/>
    <s v="animation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s v="film &amp; video"/>
    <s v="animation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s v="film &amp; video"/>
    <s v="animation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s v="film &amp; video"/>
    <s v="animation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s v="film &amp; video"/>
    <s v="animation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s v="film &amp; video"/>
    <s v="animation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s v="film &amp; video"/>
    <s v="animation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s v="film &amp; video"/>
    <s v="animation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s v="film &amp; video"/>
    <s v="animation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e v="#DIV/0!"/>
    <s v="film &amp; video"/>
    <s v="animation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e v="#DIV/0!"/>
    <s v="film &amp; video"/>
    <s v="animation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s v="film &amp; video"/>
    <s v="animation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50"/>
    <e v="#DIV/0!"/>
    <s v="film &amp; video"/>
    <s v="animation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e v="#DIV/0!"/>
    <s v="film &amp; video"/>
    <s v="animation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e v="#DIV/0!"/>
    <s v="film &amp; video"/>
    <s v="animation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e v="#DIV/0!"/>
    <s v="film &amp; video"/>
    <s v="animation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s v="film &amp; video"/>
    <s v="animation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e v="#DIV/0!"/>
    <s v="film &amp; video"/>
    <s v="animation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s v="film &amp; video"/>
    <s v="animation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s v="film &amp; video"/>
    <s v="animation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s v="film &amp; video"/>
    <s v="animation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s v="film &amp; video"/>
    <s v="animation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s v="film &amp; video"/>
    <s v="animation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e v="#DIV/0!"/>
    <s v="film &amp; video"/>
    <s v="animation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s v="film &amp; video"/>
    <s v="animation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s v="film &amp; video"/>
    <s v="animation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s v="film &amp; video"/>
    <s v="animation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s v="film &amp; video"/>
    <s v="animation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s v="film &amp; video"/>
    <s v="animation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s v="film &amp; video"/>
    <s v="animation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s v="film &amp; video"/>
    <s v="animation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s v="film &amp; video"/>
    <s v="animation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e v="#DIV/0!"/>
    <s v="film &amp; video"/>
    <s v="animation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s v="film &amp; video"/>
    <s v="animation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s v="film &amp; video"/>
    <s v="animation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s v="film &amp; video"/>
    <s v="animation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s v="film &amp; video"/>
    <s v="animation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s v="film &amp; video"/>
    <s v="animation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e v="#DIV/0!"/>
    <s v="film &amp; video"/>
    <s v="animation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s v="film &amp; video"/>
    <s v="animation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e v="#DIV/0!"/>
    <s v="film &amp; video"/>
    <s v="animation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s v="film &amp; video"/>
    <s v="animation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s v="theater"/>
    <s v="plays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s v="theater"/>
    <s v="plays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s v="theater"/>
    <s v="plays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s v="theater"/>
    <s v="plays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s v="theater"/>
    <s v="plays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s v="theater"/>
    <s v="plays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s v="theater"/>
    <s v="plays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s v="theater"/>
    <s v="plays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s v="theater"/>
    <s v="plays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s v="theater"/>
    <s v="plays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s v="theater"/>
    <s v="plays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s v="theater"/>
    <s v="plays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s v="theater"/>
    <s v="plays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s v="theater"/>
    <s v="plays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s v="theater"/>
    <s v="plays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s v="theater"/>
    <s v="plays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s v="theater"/>
    <s v="plays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s v="theater"/>
    <s v="plays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s v="theater"/>
    <s v="plays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s v="theater"/>
    <s v="plays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s v="technology"/>
    <s v="web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s v="technology"/>
    <s v="web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s v="technology"/>
    <s v="web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s v="technology"/>
    <s v="web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s v="technology"/>
    <s v="web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s v="technology"/>
    <s v="web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s v="technology"/>
    <s v="web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e v="#DIV/0!"/>
    <s v="technology"/>
    <s v="web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s v="technology"/>
    <s v="web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s v="technology"/>
    <s v="web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s v="technology"/>
    <s v="web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s v="technology"/>
    <s v="web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e v="#DIV/0!"/>
    <s v="technology"/>
    <s v="web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s v="technology"/>
    <s v="web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s v="technology"/>
    <s v="web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e v="#DIV/0!"/>
    <s v="technology"/>
    <s v="web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s v="technology"/>
    <s v="web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s v="technology"/>
    <s v="web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e v="#DIV/0!"/>
    <s v="technology"/>
    <s v="web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s v="technology"/>
    <s v="web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s v="technology"/>
    <s v="web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s v="technology"/>
    <s v="web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e v="#DIV/0!"/>
    <s v="technology"/>
    <s v="web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s v="technology"/>
    <s v="web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s v="technology"/>
    <s v="web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e v="#DIV/0!"/>
    <s v="technology"/>
    <s v="web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s v="technology"/>
    <s v="web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e v="#DIV/0!"/>
    <s v="technology"/>
    <s v="web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s v="technology"/>
    <s v="web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s v="technology"/>
    <s v="web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s v="technology"/>
    <s v="web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s v="technology"/>
    <s v="web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e v="#DIV/0!"/>
    <s v="technology"/>
    <s v="web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s v="technology"/>
    <s v="web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s v="technology"/>
    <s v="web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s v="technology"/>
    <s v="web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s v="technology"/>
    <s v="web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s v="technology"/>
    <s v="web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s v="technology"/>
    <s v="web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s v="technology"/>
    <s v="web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s v="technology"/>
    <s v="web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e v="#DIV/0!"/>
    <s v="technology"/>
    <s v="web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e v="#DIV/0!"/>
    <s v="technology"/>
    <s v="web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s v="technology"/>
    <s v="web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s v="technology"/>
    <s v="web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e v="#DIV/0!"/>
    <s v="technology"/>
    <s v="web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s v="technology"/>
    <s v="web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s v="technology"/>
    <s v="web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s v="technology"/>
    <s v="web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s v="technology"/>
    <s v="web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s v="technology"/>
    <s v="web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s v="technology"/>
    <s v="web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s v="technology"/>
    <s v="web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s v="technology"/>
    <s v="web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s v="technology"/>
    <s v="web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s v="technology"/>
    <s v="web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s v="technology"/>
    <s v="web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s v="technology"/>
    <s v="web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s v="technology"/>
    <s v="web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s v="technology"/>
    <s v="web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s v="technology"/>
    <s v="web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s v="technology"/>
    <s v="web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e v="#DIV/0!"/>
    <s v="technology"/>
    <s v="web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s v="technology"/>
    <s v="web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e v="#DIV/0!"/>
    <s v="technology"/>
    <s v="web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s v="technology"/>
    <s v="web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s v="technology"/>
    <s v="web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e v="#DIV/0!"/>
    <s v="technology"/>
    <s v="web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s v="technology"/>
    <s v="web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s v="technology"/>
    <s v="web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e v="#DIV/0!"/>
    <s v="technology"/>
    <s v="web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e v="#DIV/0!"/>
    <s v="technology"/>
    <s v="web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e v="#DIV/0!"/>
    <s v="technology"/>
    <s v="web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s v="technology"/>
    <s v="web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e v="#DIV/0!"/>
    <s v="technology"/>
    <s v="web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e v="#DIV/0!"/>
    <s v="technology"/>
    <s v="web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e v="#DIV/0!"/>
    <s v="technology"/>
    <s v="web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s v="technology"/>
    <s v="web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e v="#DIV/0!"/>
    <s v="technology"/>
    <s v="web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s v="technology"/>
    <s v="web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s v="technology"/>
    <s v="web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s v="technology"/>
    <s v="web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s v="technology"/>
    <s v="web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e v="#DIV/0!"/>
    <s v="technology"/>
    <s v="web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e v="#DIV/0!"/>
    <s v="technology"/>
    <s v="web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e v="#DIV/0!"/>
    <s v="technology"/>
    <s v="web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s v="technology"/>
    <s v="web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s v="technology"/>
    <s v="web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e v="#DIV/0!"/>
    <s v="technology"/>
    <s v="web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s v="technology"/>
    <s v="web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s v="technology"/>
    <s v="web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s v="technology"/>
    <s v="web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e v="#DIV/0!"/>
    <s v="technology"/>
    <s v="web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s v="technology"/>
    <s v="web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s v="technology"/>
    <s v="web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s v="technology"/>
    <s v="web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s v="technology"/>
    <s v="web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e v="#DIV/0!"/>
    <s v="technology"/>
    <s v="web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50"/>
    <n v="3"/>
    <s v="technology"/>
    <s v="web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s v="technology"/>
    <s v="web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s v="technology"/>
    <s v="wearables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s v="technology"/>
    <s v="wearables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s v="technology"/>
    <s v="wearables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s v="technology"/>
    <s v="wearables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s v="technology"/>
    <s v="wearables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s v="technology"/>
    <s v="wearables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s v="technology"/>
    <s v="wearables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s v="technology"/>
    <s v="wearables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s v="technology"/>
    <s v="wearables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s v="technology"/>
    <s v="wearables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s v="technology"/>
    <s v="wearables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s v="technology"/>
    <s v="wearables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s v="technology"/>
    <s v="wearables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s v="technology"/>
    <s v="wearables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s v="technology"/>
    <s v="wearables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s v="technology"/>
    <s v="wearables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s v="technology"/>
    <s v="wearables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s v="technology"/>
    <s v="wearables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s v="technology"/>
    <s v="wearables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s v="technology"/>
    <s v="wearables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s v="technology"/>
    <s v="wearables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s v="technology"/>
    <s v="wearables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s v="technology"/>
    <s v="wearables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s v="technology"/>
    <s v="wearables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s v="technology"/>
    <s v="wearables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s v="technology"/>
    <s v="wearables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s v="technology"/>
    <s v="wearables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s v="technology"/>
    <s v="wearables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s v="technology"/>
    <s v="wearables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s v="technology"/>
    <s v="wearables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s v="technology"/>
    <s v="wearables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s v="technology"/>
    <s v="wearables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s v="technology"/>
    <s v="wearables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s v="technology"/>
    <s v="wearables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s v="technology"/>
    <s v="wearables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s v="technology"/>
    <s v="wearables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s v="technology"/>
    <s v="wearables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s v="technology"/>
    <s v="wearables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s v="technology"/>
    <s v="wearables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s v="technology"/>
    <s v="wearables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s v="technology"/>
    <s v="wearables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s v="technology"/>
    <s v="wearables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s v="technology"/>
    <s v="wearables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s v="technology"/>
    <s v="wearables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s v="technology"/>
    <s v="wearables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s v="technology"/>
    <s v="wearables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e v="#DIV/0!"/>
    <s v="technology"/>
    <s v="wearables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s v="technology"/>
    <s v="wearables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s v="technology"/>
    <s v="wearables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s v="technology"/>
    <s v="wearables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s v="technology"/>
    <s v="wearables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s v="technology"/>
    <s v="wearables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s v="technology"/>
    <s v="wearables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s v="technology"/>
    <s v="wearables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s v="technology"/>
    <s v="wearables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s v="technology"/>
    <s v="wearables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s v="technology"/>
    <s v="wearables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s v="technology"/>
    <s v="wearables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s v="technology"/>
    <s v="wearables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s v="technology"/>
    <s v="wearables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s v="technology"/>
    <s v="wearables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s v="technology"/>
    <s v="wearables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s v="technology"/>
    <s v="wearables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s v="technology"/>
    <s v="wearables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s v="technology"/>
    <s v="wearables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s v="technology"/>
    <s v="wearables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e v="#DIV/0!"/>
    <s v="technology"/>
    <s v="wearables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s v="technology"/>
    <s v="wearables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s v="technology"/>
    <s v="wearables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s v="technology"/>
    <s v="wearables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e v="#DIV/0!"/>
    <s v="technology"/>
    <s v="wearables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s v="technology"/>
    <s v="wearables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s v="technology"/>
    <s v="wearables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s v="technology"/>
    <s v="wearables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s v="technology"/>
    <s v="wearables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s v="technology"/>
    <s v="wearables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s v="technology"/>
    <s v="wearables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s v="technology"/>
    <s v="wearables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s v="technology"/>
    <s v="wearables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s v="technology"/>
    <s v="wearables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s v="publishing"/>
    <s v="nonfiction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s v="publishing"/>
    <s v="nonfiction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s v="publishing"/>
    <s v="nonfiction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s v="publishing"/>
    <s v="nonfiction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s v="publishing"/>
    <s v="nonfiction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s v="publishing"/>
    <s v="nonfiction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s v="publishing"/>
    <s v="nonfiction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s v="publishing"/>
    <s v="nonfiction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s v="publishing"/>
    <s v="nonfiction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s v="publishing"/>
    <s v="nonfiction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s v="publishing"/>
    <s v="nonfiction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s v="publishing"/>
    <s v="nonfiction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s v="publishing"/>
    <s v="nonfiction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s v="publishing"/>
    <s v="nonfiction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s v="publishing"/>
    <s v="nonfiction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s v="publishing"/>
    <s v="nonfiction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s v="publishing"/>
    <s v="nonfiction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s v="publishing"/>
    <s v="nonfiction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s v="publishing"/>
    <s v="nonfiction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s v="publishing"/>
    <s v="nonfiction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s v="publishing"/>
    <s v="nonfiction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s v="publishing"/>
    <s v="nonfiction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s v="publishing"/>
    <s v="nonfiction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s v="publishing"/>
    <s v="nonfiction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s v="publishing"/>
    <s v="nonfiction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s v="publishing"/>
    <s v="nonfiction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s v="publishing"/>
    <s v="nonfiction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s v="publishing"/>
    <s v="nonfiction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s v="publishing"/>
    <s v="nonfiction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s v="publishing"/>
    <s v="nonfiction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s v="publishing"/>
    <s v="nonfiction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s v="publishing"/>
    <s v="nonfiction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s v="publishing"/>
    <s v="nonfiction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s v="publishing"/>
    <s v="nonfiction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s v="publishing"/>
    <s v="nonfiction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s v="publishing"/>
    <s v="nonfiction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s v="publishing"/>
    <s v="nonfiction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s v="publishing"/>
    <s v="nonfiction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s v="publishing"/>
    <s v="nonfiction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s v="publishing"/>
    <s v="nonfiction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e v="#DIV/0!"/>
    <s v="publishing"/>
    <s v="fiction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s v="publishing"/>
    <s v="fiction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e v="#DIV/0!"/>
    <s v="publishing"/>
    <s v="fiction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s v="publishing"/>
    <s v="fiction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e v="#DIV/0!"/>
    <s v="publishing"/>
    <s v="fiction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s v="publishing"/>
    <s v="fiction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e v="#DIV/0!"/>
    <s v="publishing"/>
    <s v="fiction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s v="publishing"/>
    <s v="fiction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e v="#DIV/0!"/>
    <s v="publishing"/>
    <s v="fiction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s v="publishing"/>
    <s v="fiction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e v="#DIV/0!"/>
    <s v="publishing"/>
    <s v="fiction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s v="publishing"/>
    <s v="fiction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s v="publishing"/>
    <s v="fiction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s v="publishing"/>
    <s v="fiction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s v="publishing"/>
    <s v="fiction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s v="publishing"/>
    <s v="fiction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s v="publishing"/>
    <s v="fiction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s v="publishing"/>
    <s v="fiction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s v="publishing"/>
    <s v="fiction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s v="publishing"/>
    <s v="fiction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s v="music"/>
    <s v="rock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s v="music"/>
    <s v="rock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s v="music"/>
    <s v="rock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s v="music"/>
    <s v="rock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s v="music"/>
    <s v="rock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s v="music"/>
    <s v="rock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s v="music"/>
    <s v="rock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s v="music"/>
    <s v="rock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s v="music"/>
    <s v="rock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s v="music"/>
    <s v="rock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s v="music"/>
    <s v="rock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s v="music"/>
    <s v="rock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s v="music"/>
    <s v="rock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s v="music"/>
    <s v="rock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s v="music"/>
    <s v="rock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s v="music"/>
    <s v="rock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s v="music"/>
    <s v="rock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s v="music"/>
    <s v="rock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s v="music"/>
    <s v="rock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s v="music"/>
    <s v="rock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s v="music"/>
    <s v="rock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s v="music"/>
    <s v="rock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s v="music"/>
    <s v="rock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s v="music"/>
    <s v="rock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s v="music"/>
    <s v="rock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s v="music"/>
    <s v="rock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s v="music"/>
    <s v="rock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s v="music"/>
    <s v="rock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s v="music"/>
    <s v="rock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s v="music"/>
    <s v="rock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s v="music"/>
    <s v="rock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s v="music"/>
    <s v="rock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s v="music"/>
    <s v="rock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s v="music"/>
    <s v="rock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s v="music"/>
    <s v="rock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s v="music"/>
    <s v="rock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s v="music"/>
    <s v="rock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s v="music"/>
    <s v="rock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s v="music"/>
    <s v="rock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s v="music"/>
    <s v="rock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s v="music"/>
    <s v="rock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s v="music"/>
    <s v="rock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s v="music"/>
    <s v="rock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s v="music"/>
    <s v="rock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s v="music"/>
    <s v="rock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s v="music"/>
    <s v="rock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s v="music"/>
    <s v="rock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s v="music"/>
    <s v="rock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s v="music"/>
    <s v="rock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s v="music"/>
    <s v="rock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s v="music"/>
    <s v="rock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s v="music"/>
    <s v="rock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s v="music"/>
    <s v="rock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s v="music"/>
    <s v="rock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s v="music"/>
    <s v="rock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s v="music"/>
    <s v="rock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s v="music"/>
    <s v="rock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s v="music"/>
    <s v="rock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s v="music"/>
    <s v="rock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s v="music"/>
    <s v="rock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s v="music"/>
    <s v="metal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s v="music"/>
    <s v="metal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s v="music"/>
    <s v="metal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s v="music"/>
    <s v="metal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s v="music"/>
    <s v="metal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s v="music"/>
    <s v="metal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s v="music"/>
    <s v="metal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s v="music"/>
    <s v="metal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s v="music"/>
    <s v="metal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s v="music"/>
    <s v="metal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s v="music"/>
    <s v="metal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s v="music"/>
    <s v="metal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s v="music"/>
    <s v="metal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s v="music"/>
    <s v="metal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s v="music"/>
    <s v="metal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s v="music"/>
    <s v="metal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s v="music"/>
    <s v="metal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s v="music"/>
    <s v="metal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s v="music"/>
    <s v="metal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s v="music"/>
    <s v="metal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s v="music"/>
    <s v="jazz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s v="music"/>
    <s v="jazz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s v="music"/>
    <s v="jazz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s v="music"/>
    <s v="jazz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s v="music"/>
    <s v="jazz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s v="music"/>
    <s v="jazz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s v="music"/>
    <s v="jazz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s v="music"/>
    <s v="jazz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s v="music"/>
    <s v="jazz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s v="music"/>
    <s v="jazz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s v="music"/>
    <s v="jazz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s v="music"/>
    <s v="jazz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s v="music"/>
    <s v="jazz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s v="music"/>
    <s v="jazz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s v="music"/>
    <s v="jazz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e v="#DIV/0!"/>
    <s v="music"/>
    <s v="jazz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s v="music"/>
    <s v="jazz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s v="music"/>
    <s v="jazz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s v="music"/>
    <s v="jazz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s v="music"/>
    <s v="jazz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s v="music"/>
    <s v="indie rock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s v="music"/>
    <s v="indie rock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s v="music"/>
    <s v="indie rock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s v="music"/>
    <s v="indie rock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s v="music"/>
    <s v="indie rock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s v="music"/>
    <s v="indie rock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s v="music"/>
    <s v="indie rock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e v="#DIV/0!"/>
    <s v="music"/>
    <s v="indie rock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s v="music"/>
    <s v="indie rock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s v="music"/>
    <s v="indie rock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s v="music"/>
    <s v="indie rock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s v="music"/>
    <s v="indie rock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s v="music"/>
    <s v="indie rock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s v="music"/>
    <s v="indie rock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s v="music"/>
    <s v="indie rock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s v="music"/>
    <s v="indie rock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s v="music"/>
    <s v="indie rock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e v="#DIV/0!"/>
    <s v="music"/>
    <s v="indie rock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s v="music"/>
    <s v="indie rock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s v="music"/>
    <s v="indie rock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s v="music"/>
    <s v="jazz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e v="#DIV/0!"/>
    <s v="music"/>
    <s v="jazz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s v="music"/>
    <s v="jazz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s v="music"/>
    <s v="jazz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s v="music"/>
    <s v="jazz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s v="music"/>
    <s v="jazz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e v="#DIV/0!"/>
    <s v="music"/>
    <s v="jazz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e v="#DIV/0!"/>
    <s v="music"/>
    <s v="jazz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e v="#DIV/0!"/>
    <s v="music"/>
    <s v="jazz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s v="music"/>
    <s v="jazz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s v="music"/>
    <s v="jazz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e v="#DIV/0!"/>
    <s v="music"/>
    <s v="jazz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s v="music"/>
    <s v="jazz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s v="music"/>
    <s v="jazz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e v="#DIV/0!"/>
    <s v="music"/>
    <s v="jazz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s v="music"/>
    <s v="jazz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e v="#DIV/0!"/>
    <s v="music"/>
    <s v="jazz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s v="music"/>
    <s v="jazz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s v="music"/>
    <s v="jazz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s v="music"/>
    <s v="jazz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e v="#DIV/0!"/>
    <s v="music"/>
    <s v="jazz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s v="music"/>
    <s v="jazz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s v="music"/>
    <s v="jazz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s v="music"/>
    <s v="jazz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s v="music"/>
    <s v="jazz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s v="music"/>
    <s v="jazz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e v="#DIV/0!"/>
    <s v="music"/>
    <s v="jazz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e v="#DIV/0!"/>
    <s v="music"/>
    <s v="jazz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s v="music"/>
    <s v="jazz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e v="#DIV/0!"/>
    <s v="music"/>
    <s v="jazz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s v="music"/>
    <s v="jazz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s v="music"/>
    <s v="jazz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s v="music"/>
    <s v="jazz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s v="music"/>
    <s v="jazz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s v="music"/>
    <s v="jazz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s v="music"/>
    <s v="jazz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e v="#DIV/0!"/>
    <s v="music"/>
    <s v="jazz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s v="music"/>
    <s v="jazz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s v="music"/>
    <s v="jazz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s v="music"/>
    <s v="jazz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s v="technology"/>
    <s v="wearables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s v="technology"/>
    <s v="wearables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s v="technology"/>
    <s v="wearables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s v="technology"/>
    <s v="wearables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s v="technology"/>
    <s v="wearables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s v="technology"/>
    <s v="wearables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s v="technology"/>
    <s v="wearables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e v="#DIV/0!"/>
    <s v="technology"/>
    <s v="wearables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s v="technology"/>
    <s v="wearables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s v="technology"/>
    <s v="wearables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s v="technology"/>
    <s v="wearables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s v="technology"/>
    <s v="wearables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s v="technology"/>
    <s v="wearables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s v="technology"/>
    <s v="wearables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s v="technology"/>
    <s v="wearables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s v="technology"/>
    <s v="wearables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s v="technology"/>
    <s v="wearables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s v="technology"/>
    <s v="wearables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s v="technology"/>
    <s v="wearables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s v="technology"/>
    <s v="wearables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s v="technology"/>
    <s v="wearables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s v="technology"/>
    <s v="wearables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s v="technology"/>
    <s v="wearables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s v="technology"/>
    <s v="wearables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s v="technology"/>
    <s v="wearables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s v="technology"/>
    <s v="wearables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s v="technology"/>
    <s v="wearables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s v="technology"/>
    <s v="wearables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s v="technology"/>
    <s v="wearables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s v="technology"/>
    <s v="wearables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s v="technology"/>
    <s v="wearables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s v="technology"/>
    <s v="wearables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s v="technology"/>
    <s v="wearables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s v="technology"/>
    <s v="wearables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s v="technology"/>
    <s v="wearables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s v="technology"/>
    <s v="wearables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s v="technology"/>
    <s v="wearables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s v="technology"/>
    <s v="wearables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s v="technology"/>
    <s v="wearables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s v="technology"/>
    <s v="wearables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s v="technology"/>
    <s v="wearables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s v="technology"/>
    <s v="wearables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s v="technology"/>
    <s v="wearables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s v="technology"/>
    <s v="wearables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s v="technology"/>
    <s v="wearables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s v="technology"/>
    <s v="wearables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s v="technology"/>
    <s v="wearables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s v="technology"/>
    <s v="wearables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e v="#DIV/0!"/>
    <s v="technology"/>
    <s v="wearables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s v="technology"/>
    <s v="wearables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s v="technology"/>
    <s v="wearables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s v="technology"/>
    <s v="wearables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s v="technology"/>
    <s v="wearables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s v="technology"/>
    <s v="wearables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s v="technology"/>
    <s v="wearables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s v="technology"/>
    <s v="wearables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s v="technology"/>
    <s v="wearables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s v="technology"/>
    <s v="wearables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s v="technology"/>
    <s v="wearables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s v="technology"/>
    <s v="wearables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s v="technology"/>
    <s v="wearables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s v="technology"/>
    <s v="wearables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s v="technology"/>
    <s v="wearables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s v="technology"/>
    <s v="wearables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s v="technology"/>
    <s v="wearables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s v="technology"/>
    <s v="wearables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s v="technology"/>
    <s v="wearables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s v="technology"/>
    <s v="wearables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s v="technology"/>
    <s v="wearables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s v="technology"/>
    <s v="wearables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s v="technology"/>
    <s v="wearables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s v="technology"/>
    <s v="wearables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s v="technology"/>
    <s v="wearables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s v="technology"/>
    <s v="wearables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s v="technology"/>
    <s v="wearables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s v="technology"/>
    <s v="wearables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s v="technology"/>
    <s v="wearables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s v="technology"/>
    <s v="wearables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s v="technology"/>
    <s v="wearables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s v="technology"/>
    <s v="wearables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s v="music"/>
    <s v="electronic music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s v="music"/>
    <s v="electronic music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s v="music"/>
    <s v="electronic music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s v="music"/>
    <s v="electronic music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s v="music"/>
    <s v="electronic music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s v="music"/>
    <s v="electronic music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s v="music"/>
    <s v="electronic music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s v="music"/>
    <s v="electronic music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s v="music"/>
    <s v="electronic music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s v="music"/>
    <s v="electronic music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s v="music"/>
    <s v="electronic music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s v="music"/>
    <s v="electronic music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s v="music"/>
    <s v="electronic music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s v="music"/>
    <s v="electronic music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s v="music"/>
    <s v="electronic music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s v="music"/>
    <s v="electronic music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s v="music"/>
    <s v="electronic music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s v="music"/>
    <s v="electronic music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s v="music"/>
    <s v="electronic music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s v="music"/>
    <s v="electronic music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s v="journalism"/>
    <s v="audio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e v="#DIV/0!"/>
    <s v="journalism"/>
    <s v="audio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s v="journalism"/>
    <s v="audio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s v="journalism"/>
    <s v="audio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s v="journalism"/>
    <s v="audio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s v="journalism"/>
    <s v="audio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e v="#DIV/0!"/>
    <s v="journalism"/>
    <s v="audio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s v="journalism"/>
    <s v="audio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s v="journalism"/>
    <s v="audio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50"/>
    <e v="#DIV/0!"/>
    <s v="journalism"/>
    <s v="audio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e v="#DIV/0!"/>
    <s v="journalism"/>
    <s v="audio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e v="#DIV/0!"/>
    <s v="journalism"/>
    <s v="audio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e v="#DIV/0!"/>
    <s v="journalism"/>
    <s v="audio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s v="journalism"/>
    <s v="audio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e v="#DIV/0!"/>
    <s v="journalism"/>
    <s v="audio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e v="#DIV/0!"/>
    <s v="journalism"/>
    <s v="audio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e v="#DIV/0!"/>
    <s v="journalism"/>
    <s v="audio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e v="#DIV/0!"/>
    <s v="journalism"/>
    <s v="audio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e v="#DIV/0!"/>
    <s v="journalism"/>
    <s v="audio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50"/>
    <e v="#DIV/0!"/>
    <s v="journalism"/>
    <s v="audio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s v="journalism"/>
    <s v="audio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e v="#DIV/0!"/>
    <s v="journalism"/>
    <s v="audio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s v="journalism"/>
    <s v="audio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e v="#DIV/0!"/>
    <s v="journalism"/>
    <s v="audio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s v="games"/>
    <s v="video games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s v="games"/>
    <s v="video games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s v="games"/>
    <s v="video games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s v="games"/>
    <s v="video games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s v="games"/>
    <s v="video games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s v="games"/>
    <s v="video games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s v="games"/>
    <s v="video games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e v="#DIV/0!"/>
    <s v="games"/>
    <s v="video games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s v="games"/>
    <s v="video games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s v="games"/>
    <s v="video games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s v="games"/>
    <s v="video games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s v="games"/>
    <s v="video games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s v="games"/>
    <s v="video games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s v="games"/>
    <s v="video games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s v="games"/>
    <s v="video games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s v="games"/>
    <s v="video games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s v="games"/>
    <s v="video games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s v="games"/>
    <s v="video games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s v="games"/>
    <s v="video games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s v="games"/>
    <s v="video games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e v="#DIV/0!"/>
    <s v="games"/>
    <s v="video games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s v="games"/>
    <s v="video games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s v="games"/>
    <s v="video games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e v="#DIV/0!"/>
    <s v="games"/>
    <s v="video games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s v="games"/>
    <s v="video games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s v="games"/>
    <s v="video games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s v="games"/>
    <s v="video games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s v="games"/>
    <s v="video games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s v="games"/>
    <s v="video games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s v="games"/>
    <s v="video games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s v="games"/>
    <s v="video games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s v="games"/>
    <s v="video games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s v="games"/>
    <s v="video games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s v="games"/>
    <s v="video games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s v="games"/>
    <s v="video games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s v="games"/>
    <s v="video games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s v="games"/>
    <s v="video games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s v="games"/>
    <s v="video games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s v="games"/>
    <s v="video games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s v="games"/>
    <s v="video games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s v="games"/>
    <s v="video games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s v="games"/>
    <s v="video games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s v="games"/>
    <s v="video games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e v="#DIV/0!"/>
    <s v="games"/>
    <s v="video games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s v="games"/>
    <s v="video games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s v="games"/>
    <s v="video games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s v="games"/>
    <s v="video games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s v="games"/>
    <s v="video games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s v="games"/>
    <s v="video games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s v="games"/>
    <s v="video games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s v="games"/>
    <s v="video games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s v="games"/>
    <s v="video games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s v="games"/>
    <s v="video games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s v="games"/>
    <s v="video games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s v="games"/>
    <s v="video games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s v="games"/>
    <s v="video games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e v="#DIV/0!"/>
    <s v="games"/>
    <s v="video games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s v="games"/>
    <s v="video games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e v="#DIV/0!"/>
    <s v="games"/>
    <s v="video games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s v="games"/>
    <s v="video games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s v="games"/>
    <s v="mobile games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e v="#DIV/0!"/>
    <s v="games"/>
    <s v="mobile games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s v="games"/>
    <s v="mobile games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s v="games"/>
    <s v="mobile games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50"/>
    <n v="1"/>
    <s v="games"/>
    <s v="mobile games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s v="games"/>
    <s v="mobile games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s v="games"/>
    <s v="mobile games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e v="#DIV/0!"/>
    <s v="games"/>
    <s v="mobile games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s v="games"/>
    <s v="mobile games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s v="games"/>
    <s v="mobile games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s v="games"/>
    <s v="mobile games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s v="games"/>
    <s v="mobile games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s v="games"/>
    <s v="mobile games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s v="games"/>
    <s v="mobile games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s v="games"/>
    <s v="mobile games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s v="games"/>
    <s v="mobile games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e v="#DIV/0!"/>
    <s v="games"/>
    <s v="mobile games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50"/>
    <e v="#DIV/0!"/>
    <s v="games"/>
    <s v="mobile games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e v="#DIV/0!"/>
    <s v="games"/>
    <s v="mobile games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s v="games"/>
    <s v="mobile games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e v="#DIV/0!"/>
    <s v="food"/>
    <s v="food trucks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s v="food"/>
    <s v="food trucks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s v="food"/>
    <s v="food trucks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e v="#DIV/0!"/>
    <s v="food"/>
    <s v="food trucks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s v="food"/>
    <s v="food trucks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s v="food"/>
    <s v="food trucks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s v="food"/>
    <s v="food trucks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e v="#DIV/0!"/>
    <s v="food"/>
    <s v="food trucks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s v="food"/>
    <s v="food trucks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s v="food"/>
    <s v="food trucks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s v="food"/>
    <s v="food trucks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s v="food"/>
    <s v="food trucks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e v="#DIV/0!"/>
    <s v="food"/>
    <s v="food trucks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s v="food"/>
    <s v="food trucks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s v="food"/>
    <s v="food trucks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e v="#DIV/0!"/>
    <s v="food"/>
    <s v="food trucks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s v="food"/>
    <s v="food trucks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e v="#DIV/0!"/>
    <s v="food"/>
    <s v="food trucks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s v="food"/>
    <s v="food trucks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e v="#DIV/0!"/>
    <s v="food"/>
    <s v="food trucks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e v="#DIV/0!"/>
    <s v="food"/>
    <s v="food trucks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s v="food"/>
    <s v="food trucks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s v="food"/>
    <s v="food trucks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s v="food"/>
    <s v="food trucks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s v="food"/>
    <s v="food trucks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s v="food"/>
    <s v="food trucks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s v="food"/>
    <s v="food trucks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s v="food"/>
    <s v="food trucks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e v="#DIV/0!"/>
    <s v="food"/>
    <s v="food trucks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s v="food"/>
    <s v="food trucks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s v="food"/>
    <s v="food trucks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s v="food"/>
    <s v="food trucks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s v="food"/>
    <s v="food trucks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e v="#DIV/0!"/>
    <s v="food"/>
    <s v="food trucks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s v="food"/>
    <s v="food trucks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s v="food"/>
    <s v="food trucks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s v="food"/>
    <s v="food trucks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s v="food"/>
    <s v="food trucks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s v="food"/>
    <s v="food trucks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s v="food"/>
    <s v="food trucks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s v="photography"/>
    <s v="photobooks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s v="photography"/>
    <s v="photobooks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s v="photography"/>
    <s v="photobooks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s v="photography"/>
    <s v="photobooks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s v="photography"/>
    <s v="photobooks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s v="photography"/>
    <s v="photobooks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s v="photography"/>
    <s v="photobooks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s v="photography"/>
    <s v="photobooks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s v="photography"/>
    <s v="photobooks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s v="photography"/>
    <s v="photobooks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s v="photography"/>
    <s v="photobooks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s v="photography"/>
    <s v="photobooks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s v="photography"/>
    <s v="photobooks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s v="photography"/>
    <s v="photobooks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s v="photography"/>
    <s v="photobooks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s v="photography"/>
    <s v="photobooks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s v="photography"/>
    <s v="photobooks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s v="photography"/>
    <s v="photobooks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s v="photography"/>
    <s v="photobooks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s v="photography"/>
    <s v="photobooks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s v="photography"/>
    <s v="photobooks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s v="photography"/>
    <s v="photobooks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s v="photography"/>
    <s v="photobooks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s v="photography"/>
    <s v="photobooks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s v="photography"/>
    <s v="photobooks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s v="photography"/>
    <s v="photobooks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s v="photography"/>
    <s v="photobooks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s v="photography"/>
    <s v="photobooks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s v="photography"/>
    <s v="photobooks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s v="photography"/>
    <s v="photobooks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s v="photography"/>
    <s v="photobooks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s v="photography"/>
    <s v="photobooks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s v="photography"/>
    <s v="photobooks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s v="photography"/>
    <s v="photobooks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s v="photography"/>
    <s v="photobooks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s v="photography"/>
    <s v="photobooks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s v="photography"/>
    <s v="photobooks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s v="photography"/>
    <s v="photobooks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s v="photography"/>
    <s v="photobooks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s v="photography"/>
    <s v="photobooks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s v="music"/>
    <s v="world music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s v="music"/>
    <s v="world music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s v="music"/>
    <s v="world music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e v="#DIV/0!"/>
    <s v="music"/>
    <s v="world music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s v="music"/>
    <s v="world music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s v="music"/>
    <s v="world music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e v="#DIV/0!"/>
    <s v="music"/>
    <s v="world music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e v="#DIV/0!"/>
    <s v="music"/>
    <s v="world music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s v="music"/>
    <s v="world music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s v="music"/>
    <s v="world music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e v="#DIV/0!"/>
    <s v="music"/>
    <s v="world music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s v="music"/>
    <s v="world music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e v="#DIV/0!"/>
    <s v="music"/>
    <s v="world music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e v="#DIV/0!"/>
    <s v="music"/>
    <s v="world music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s v="music"/>
    <s v="world music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e v="#DIV/0!"/>
    <s v="music"/>
    <s v="world music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s v="music"/>
    <s v="world music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s v="music"/>
    <s v="world music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s v="music"/>
    <s v="world music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s v="music"/>
    <s v="world music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s v="music"/>
    <s v="rock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s v="music"/>
    <s v="rock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s v="music"/>
    <s v="rock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s v="music"/>
    <s v="rock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s v="music"/>
    <s v="rock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s v="music"/>
    <s v="rock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s v="music"/>
    <s v="rock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s v="music"/>
    <s v="rock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s v="music"/>
    <s v="rock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s v="music"/>
    <s v="rock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s v="music"/>
    <s v="rock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s v="music"/>
    <s v="rock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s v="music"/>
    <s v="rock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s v="music"/>
    <s v="rock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s v="music"/>
    <s v="rock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s v="music"/>
    <s v="rock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s v="music"/>
    <s v="rock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s v="music"/>
    <s v="rock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s v="music"/>
    <s v="rock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s v="music"/>
    <s v="rock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s v="music"/>
    <s v="rock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s v="music"/>
    <s v="rock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s v="music"/>
    <s v="rock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s v="music"/>
    <s v="rock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s v="music"/>
    <s v="rock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s v="music"/>
    <s v="rock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s v="music"/>
    <s v="rock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s v="music"/>
    <s v="rock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s v="music"/>
    <s v="rock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s v="music"/>
    <s v="rock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s v="music"/>
    <s v="rock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s v="music"/>
    <s v="rock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s v="music"/>
    <s v="rock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s v="music"/>
    <s v="rock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s v="music"/>
    <s v="rock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s v="music"/>
    <s v="rock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s v="music"/>
    <s v="rock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s v="music"/>
    <s v="rock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s v="music"/>
    <s v="rock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s v="music"/>
    <s v="rock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s v="theater"/>
    <s v="plays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s v="theater"/>
    <s v="plays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s v="theater"/>
    <s v="plays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s v="theater"/>
    <s v="plays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s v="theater"/>
    <s v="plays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s v="theater"/>
    <s v="plays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s v="theater"/>
    <s v="plays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s v="theater"/>
    <s v="plays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s v="theater"/>
    <s v="plays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s v="theater"/>
    <s v="plays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s v="theater"/>
    <s v="plays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s v="theater"/>
    <s v="plays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s v="theater"/>
    <s v="plays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s v="theater"/>
    <s v="plays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s v="theater"/>
    <s v="plays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s v="theater"/>
    <s v="plays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s v="theater"/>
    <s v="plays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s v="theater"/>
    <s v="plays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s v="theater"/>
    <s v="plays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s v="theater"/>
    <s v="plays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s v="technology"/>
    <s v="wearables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s v="technology"/>
    <s v="wearables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s v="technology"/>
    <s v="wearables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s v="technology"/>
    <s v="wearables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s v="technology"/>
    <s v="wearables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s v="technology"/>
    <s v="wearables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s v="technology"/>
    <s v="wearables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s v="technology"/>
    <s v="wearables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s v="technology"/>
    <s v="wearables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s v="technology"/>
    <s v="wearables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s v="technology"/>
    <s v="wearables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s v="technology"/>
    <s v="wearables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s v="technology"/>
    <s v="wearables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s v="technology"/>
    <s v="wearables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s v="technology"/>
    <s v="wearables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s v="technology"/>
    <s v="wearables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s v="technology"/>
    <s v="wearables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s v="technology"/>
    <s v="wearables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s v="technology"/>
    <s v="wearables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s v="technology"/>
    <s v="wearables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s v="technology"/>
    <s v="wearables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s v="technology"/>
    <s v="wearables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s v="technology"/>
    <s v="wearables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s v="technology"/>
    <s v="wearables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s v="technology"/>
    <s v="wearables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s v="technology"/>
    <s v="wearables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s v="technology"/>
    <s v="wearables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s v="technology"/>
    <s v="wearables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e v="#DIV/0!"/>
    <s v="technology"/>
    <s v="wearables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e v="#DIV/0!"/>
    <s v="technology"/>
    <s v="wearables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s v="technology"/>
    <s v="wearables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s v="technology"/>
    <s v="wearables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s v="technology"/>
    <s v="wearables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s v="technology"/>
    <s v="wearables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s v="technology"/>
    <s v="wearables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s v="technology"/>
    <s v="wearables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e v="#DIV/0!"/>
    <s v="technology"/>
    <s v="wearables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s v="technology"/>
    <s v="wearables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s v="technology"/>
    <s v="wearables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s v="technology"/>
    <s v="wearables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s v="publishing"/>
    <s v="nonfiction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s v="publishing"/>
    <s v="nonfiction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s v="publishing"/>
    <s v="nonfiction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s v="publishing"/>
    <s v="nonfiction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s v="publishing"/>
    <s v="nonfiction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s v="publishing"/>
    <s v="nonfiction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s v="publishing"/>
    <s v="nonfiction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s v="publishing"/>
    <s v="nonfiction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s v="publishing"/>
    <s v="nonfiction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s v="publishing"/>
    <s v="nonfiction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s v="publishing"/>
    <s v="nonfiction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s v="publishing"/>
    <s v="nonfiction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s v="publishing"/>
    <s v="nonfiction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s v="publishing"/>
    <s v="nonfiction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s v="publishing"/>
    <s v="nonfiction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s v="publishing"/>
    <s v="nonfiction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s v="publishing"/>
    <s v="nonfiction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s v="publishing"/>
    <s v="nonfiction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s v="publishing"/>
    <s v="nonfiction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s v="publishing"/>
    <s v="nonfiction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s v="music"/>
    <s v="rock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s v="music"/>
    <s v="rock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s v="music"/>
    <s v="rock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s v="music"/>
    <s v="rock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s v="music"/>
    <s v="rock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s v="music"/>
    <s v="rock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s v="music"/>
    <s v="rock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s v="music"/>
    <s v="rock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s v="music"/>
    <s v="rock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s v="music"/>
    <s v="rock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s v="music"/>
    <s v="rock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s v="music"/>
    <s v="rock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s v="music"/>
    <s v="rock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s v="music"/>
    <s v="rock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s v="music"/>
    <s v="rock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s v="music"/>
    <s v="rock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s v="music"/>
    <s v="rock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s v="music"/>
    <s v="rock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s v="music"/>
    <s v="rock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s v="music"/>
    <s v="rock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s v="music"/>
    <s v="rock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s v="music"/>
    <s v="rock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s v="music"/>
    <s v="rock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s v="music"/>
    <s v="rock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s v="music"/>
    <s v="rock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s v="music"/>
    <s v="rock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s v="music"/>
    <s v="rock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s v="music"/>
    <s v="rock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s v="music"/>
    <s v="rock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s v="music"/>
    <s v="rock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s v="music"/>
    <s v="rock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s v="music"/>
    <s v="rock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s v="music"/>
    <s v="rock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s v="music"/>
    <s v="rock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s v="music"/>
    <s v="rock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s v="music"/>
    <s v="rock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s v="music"/>
    <s v="rock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s v="music"/>
    <s v="rock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s v="music"/>
    <s v="rock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s v="music"/>
    <s v="rock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s v="publishing"/>
    <s v="translations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s v="publishing"/>
    <s v="translations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s v="publishing"/>
    <s v="translations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s v="publishing"/>
    <s v="translations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s v="publishing"/>
    <s v="translations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e v="#DIV/0!"/>
    <s v="publishing"/>
    <s v="translations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s v="publishing"/>
    <s v="translations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s v="publishing"/>
    <s v="translations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s v="publishing"/>
    <s v="translations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s v="publishing"/>
    <s v="translations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s v="publishing"/>
    <s v="translations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s v="publishing"/>
    <s v="translations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e v="#DIV/0!"/>
    <s v="publishing"/>
    <s v="translations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s v="publishing"/>
    <s v="translations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s v="publishing"/>
    <s v="translations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s v="publishing"/>
    <s v="translations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s v="publishing"/>
    <s v="translations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s v="publishing"/>
    <s v="translations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s v="publishing"/>
    <s v="translations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s v="publishing"/>
    <s v="translations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s v="publishing"/>
    <s v="translations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e v="#DIV/0!"/>
    <s v="publishing"/>
    <s v="translations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e v="#DIV/0!"/>
    <s v="publishing"/>
    <s v="translations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s v="publishing"/>
    <s v="translations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s v="publishing"/>
    <s v="translations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e v="#DIV/0!"/>
    <s v="publishing"/>
    <s v="translations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s v="publishing"/>
    <s v="translations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s v="publishing"/>
    <s v="translations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e v="#DIV/0!"/>
    <s v="publishing"/>
    <s v="translations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s v="publishing"/>
    <s v="translations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s v="publishing"/>
    <s v="translations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s v="publishing"/>
    <s v="translations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s v="publishing"/>
    <s v="translations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s v="publishing"/>
    <s v="translations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s v="publishing"/>
    <s v="translations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s v="publishing"/>
    <s v="translations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s v="publishing"/>
    <s v="translations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s v="publishing"/>
    <s v="translations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e v="#DIV/0!"/>
    <s v="publishing"/>
    <s v="translations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e v="#DIV/0!"/>
    <s v="publishing"/>
    <s v="translations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e v="#DIV/0!"/>
    <s v="publishing"/>
    <s v="translations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e v="#DIV/0!"/>
    <s v="publishing"/>
    <s v="translations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e v="#DIV/0!"/>
    <s v="publishing"/>
    <s v="translations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s v="publishing"/>
    <s v="translations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e v="#DIV/0!"/>
    <s v="publishing"/>
    <s v="translations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e v="#DIV/0!"/>
    <s v="publishing"/>
    <s v="translations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s v="publishing"/>
    <s v="translations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s v="publishing"/>
    <s v="translations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e v="#DIV/0!"/>
    <s v="publishing"/>
    <s v="translations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e v="#DIV/0!"/>
    <s v="publishing"/>
    <s v="translations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s v="publishing"/>
    <s v="translations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s v="publishing"/>
    <s v="translations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s v="publishing"/>
    <s v="translations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e v="#DIV/0!"/>
    <s v="publishing"/>
    <s v="translations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e v="#DIV/0!"/>
    <s v="publishing"/>
    <s v="translations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e v="#DIV/0!"/>
    <s v="publishing"/>
    <s v="translations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e v="#DIV/0!"/>
    <s v="publishing"/>
    <s v="translations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s v="publishing"/>
    <s v="radio &amp; podcasts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s v="publishing"/>
    <s v="radio &amp; podcasts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s v="publishing"/>
    <s v="radio &amp; podcasts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s v="publishing"/>
    <s v="radio &amp; podcasts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s v="publishing"/>
    <s v="radio &amp; podcasts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s v="publishing"/>
    <s v="radio &amp; podcasts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s v="publishing"/>
    <s v="radio &amp; podcasts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s v="publishing"/>
    <s v="radio &amp; podcasts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s v="publishing"/>
    <s v="radio &amp; podcasts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s v="publishing"/>
    <s v="radio &amp; podcasts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s v="publishing"/>
    <s v="radio &amp; podcasts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s v="publishing"/>
    <s v="radio &amp; podcasts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s v="publishing"/>
    <s v="radio &amp; podcasts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s v="publishing"/>
    <s v="radio &amp; podcasts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s v="publishing"/>
    <s v="radio &amp; podcasts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s v="publishing"/>
    <s v="radio &amp; podcasts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s v="publishing"/>
    <s v="radio &amp; podcasts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s v="publishing"/>
    <s v="radio &amp; podcasts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s v="publishing"/>
    <s v="radio &amp; podcasts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s v="publishing"/>
    <s v="radio &amp; podcasts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s v="publishing"/>
    <s v="fiction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s v="publishing"/>
    <s v="fiction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s v="publishing"/>
    <s v="fiction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50"/>
    <e v="#DIV/0!"/>
    <s v="publishing"/>
    <s v="fiction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s v="publishing"/>
    <s v="fiction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s v="publishing"/>
    <s v="fiction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e v="#DIV/0!"/>
    <s v="publishing"/>
    <s v="fiction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s v="publishing"/>
    <s v="fiction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e v="#DIV/0!"/>
    <s v="publishing"/>
    <s v="fiction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s v="publishing"/>
    <s v="fiction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s v="publishing"/>
    <s v="fiction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s v="publishing"/>
    <s v="fiction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e v="#DIV/0!"/>
    <s v="publishing"/>
    <s v="fiction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s v="publishing"/>
    <s v="fiction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e v="#DIV/0!"/>
    <s v="publishing"/>
    <s v="fiction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e v="#DIV/0!"/>
    <s v="publishing"/>
    <s v="fiction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s v="publishing"/>
    <s v="fiction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s v="publishing"/>
    <s v="fiction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s v="publishing"/>
    <s v="fiction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s v="publishing"/>
    <s v="fiction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s v="photography"/>
    <s v="photobooks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s v="photography"/>
    <s v="photobooks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s v="photography"/>
    <s v="photobooks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s v="photography"/>
    <s v="photobooks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s v="photography"/>
    <s v="photobooks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s v="photography"/>
    <s v="photobooks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s v="photography"/>
    <s v="photobooks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s v="photography"/>
    <s v="photobooks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s v="photography"/>
    <s v="photobooks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s v="photography"/>
    <s v="photobooks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s v="photography"/>
    <s v="photobooks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s v="photography"/>
    <s v="photobooks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s v="photography"/>
    <s v="photobooks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s v="photography"/>
    <s v="photobooks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s v="photography"/>
    <s v="photobooks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s v="photography"/>
    <s v="photobooks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s v="photography"/>
    <s v="photobooks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s v="photography"/>
    <s v="photobooks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s v="photography"/>
    <s v="photobooks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s v="photography"/>
    <s v="photobooks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s v="photography"/>
    <s v="photobooks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s v="photography"/>
    <s v="photobooks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s v="photography"/>
    <s v="photobooks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s v="photography"/>
    <s v="photobooks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s v="photography"/>
    <s v="photobooks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s v="photography"/>
    <s v="photobooks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s v="photography"/>
    <s v="photobooks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s v="photography"/>
    <s v="photobooks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s v="photography"/>
    <s v="photobooks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s v="photography"/>
    <s v="photobooks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s v="photography"/>
    <s v="photobooks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s v="photography"/>
    <s v="photobooks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s v="photography"/>
    <s v="photobooks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s v="photography"/>
    <s v="photobooks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s v="photography"/>
    <s v="photobooks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s v="photography"/>
    <s v="photobooks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s v="photography"/>
    <s v="photobooks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s v="photography"/>
    <s v="photobooks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s v="photography"/>
    <s v="photobooks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s v="photography"/>
    <s v="photobooks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s v="photography"/>
    <s v="nature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s v="photography"/>
    <s v="nature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s v="photography"/>
    <s v="nature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e v="#DIV/0!"/>
    <s v="photography"/>
    <s v="nature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s v="photography"/>
    <s v="nature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s v="photography"/>
    <s v="nature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e v="#DIV/0!"/>
    <s v="photography"/>
    <s v="nature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s v="photography"/>
    <s v="nature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s v="photography"/>
    <s v="nature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s v="photography"/>
    <s v="nature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e v="#DIV/0!"/>
    <s v="photography"/>
    <s v="nature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s v="photography"/>
    <s v="nature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e v="#DIV/0!"/>
    <s v="photography"/>
    <s v="nature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e v="#DIV/0!"/>
    <s v="photography"/>
    <s v="nature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e v="#DIV/0!"/>
    <s v="photography"/>
    <s v="nature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s v="photography"/>
    <s v="nature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s v="photography"/>
    <s v="nature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s v="photography"/>
    <s v="nature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s v="photography"/>
    <s v="nature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s v="photography"/>
    <s v="nature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s v="publishing"/>
    <s v="art books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e v="#DIV/0!"/>
    <s v="publishing"/>
    <s v="art books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s v="publishing"/>
    <s v="art books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s v="publishing"/>
    <s v="art books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s v="publishing"/>
    <s v="art books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s v="publishing"/>
    <s v="art books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s v="publishing"/>
    <s v="art books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s v="publishing"/>
    <s v="art books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50"/>
    <e v="#DIV/0!"/>
    <s v="publishing"/>
    <s v="art books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s v="publishing"/>
    <s v="art books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s v="publishing"/>
    <s v="art books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s v="publishing"/>
    <s v="art books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s v="publishing"/>
    <s v="art books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s v="publishing"/>
    <s v="art books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s v="publishing"/>
    <s v="art books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s v="publishing"/>
    <s v="art books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s v="publishing"/>
    <s v="art books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s v="publishing"/>
    <s v="art books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s v="publishing"/>
    <s v="art books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e v="#DIV/0!"/>
    <s v="publishing"/>
    <s v="art books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s v="photography"/>
    <s v="places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s v="photography"/>
    <s v="places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s v="photography"/>
    <s v="places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e v="#DIV/0!"/>
    <s v="photography"/>
    <s v="places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s v="photography"/>
    <s v="places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e v="#DIV/0!"/>
    <s v="photography"/>
    <s v="places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s v="photography"/>
    <s v="places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e v="#DIV/0!"/>
    <s v="photography"/>
    <s v="places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e v="#DIV/0!"/>
    <s v="photography"/>
    <s v="places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s v="photography"/>
    <s v="places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s v="photography"/>
    <s v="places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e v="#DIV/0!"/>
    <s v="photography"/>
    <s v="places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s v="photography"/>
    <s v="places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s v="photography"/>
    <s v="places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s v="photography"/>
    <s v="places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s v="photography"/>
    <s v="places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e v="#DIV/0!"/>
    <s v="photography"/>
    <s v="places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s v="photography"/>
    <s v="places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e v="#DIV/0!"/>
    <s v="photography"/>
    <s v="places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s v="photography"/>
    <s v="places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s v="music"/>
    <s v="rock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s v="music"/>
    <s v="rock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s v="music"/>
    <s v="rock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s v="music"/>
    <s v="rock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s v="music"/>
    <s v="rock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s v="music"/>
    <s v="rock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s v="music"/>
    <s v="rock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s v="music"/>
    <s v="rock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s v="music"/>
    <s v="rock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s v="music"/>
    <s v="rock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s v="music"/>
    <s v="rock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s v="music"/>
    <s v="rock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s v="music"/>
    <s v="rock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s v="music"/>
    <s v="rock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s v="music"/>
    <s v="rock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s v="music"/>
    <s v="rock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s v="music"/>
    <s v="rock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s v="music"/>
    <s v="rock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s v="music"/>
    <s v="rock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s v="music"/>
    <s v="rock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s v="music"/>
    <s v="rock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s v="music"/>
    <s v="rock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s v="music"/>
    <s v="rock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s v="music"/>
    <s v="rock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s v="music"/>
    <s v="rock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s v="music"/>
    <s v="rock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s v="music"/>
    <s v="rock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s v="music"/>
    <s v="rock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s v="music"/>
    <s v="rock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s v="music"/>
    <s v="rock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s v="music"/>
    <s v="rock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s v="music"/>
    <s v="rock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s v="music"/>
    <s v="rock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s v="music"/>
    <s v="rock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s v="music"/>
    <s v="rock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s v="music"/>
    <s v="rock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s v="music"/>
    <s v="rock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s v="music"/>
    <s v="rock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s v="music"/>
    <s v="rock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s v="music"/>
    <s v="rock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s v="music"/>
    <s v="pop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s v="music"/>
    <s v="pop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s v="music"/>
    <s v="pop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s v="music"/>
    <s v="pop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s v="music"/>
    <s v="pop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s v="music"/>
    <s v="pop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s v="music"/>
    <s v="pop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s v="music"/>
    <s v="pop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s v="music"/>
    <s v="pop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s v="music"/>
    <s v="pop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s v="music"/>
    <s v="pop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s v="music"/>
    <s v="pop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s v="music"/>
    <s v="pop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s v="music"/>
    <s v="pop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s v="music"/>
    <s v="pop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s v="music"/>
    <s v="pop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s v="music"/>
    <s v="pop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s v="music"/>
    <s v="pop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s v="music"/>
    <s v="pop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s v="music"/>
    <s v="pop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s v="music"/>
    <s v="pop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s v="music"/>
    <s v="pop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s v="music"/>
    <s v="pop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s v="music"/>
    <s v="pop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s v="music"/>
    <s v="pop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s v="music"/>
    <s v="pop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s v="music"/>
    <s v="pop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s v="music"/>
    <s v="pop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s v="music"/>
    <s v="pop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s v="music"/>
    <s v="pop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s v="music"/>
    <s v="pop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s v="music"/>
    <s v="pop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s v="music"/>
    <s v="pop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s v="music"/>
    <s v="pop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s v="music"/>
    <s v="pop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s v="music"/>
    <s v="pop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s v="music"/>
    <s v="pop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s v="music"/>
    <s v="pop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s v="music"/>
    <s v="pop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s v="music"/>
    <s v="pop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s v="music"/>
    <s v="faith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e v="#DIV/0!"/>
    <s v="music"/>
    <s v="faith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s v="music"/>
    <s v="faith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s v="music"/>
    <s v="faith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s v="music"/>
    <s v="faith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s v="music"/>
    <s v="faith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s v="music"/>
    <s v="faith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s v="music"/>
    <s v="faith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s v="music"/>
    <s v="faith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s v="music"/>
    <s v="faith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s v="music"/>
    <s v="faith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s v="music"/>
    <s v="faith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s v="music"/>
    <s v="faith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s v="music"/>
    <s v="faith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s v="music"/>
    <s v="faith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e v="#DIV/0!"/>
    <s v="music"/>
    <s v="faith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s v="music"/>
    <s v="faith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e v="#DIV/0!"/>
    <s v="music"/>
    <s v="faith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s v="music"/>
    <s v="faith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s v="music"/>
    <s v="faith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s v="music"/>
    <s v="faith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s v="music"/>
    <s v="faith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s v="music"/>
    <s v="faith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s v="music"/>
    <s v="faith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e v="#DIV/0!"/>
    <s v="music"/>
    <s v="faith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e v="#DIV/0!"/>
    <s v="music"/>
    <s v="faith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s v="music"/>
    <s v="faith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e v="#DIV/0!"/>
    <s v="music"/>
    <s v="faith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s v="music"/>
    <s v="faith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s v="music"/>
    <s v="faith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s v="music"/>
    <s v="faith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e v="#DIV/0!"/>
    <s v="music"/>
    <s v="faith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s v="music"/>
    <s v="faith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s v="music"/>
    <s v="faith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s v="music"/>
    <s v="faith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s v="music"/>
    <s v="faith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s v="music"/>
    <s v="faith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s v="music"/>
    <s v="faith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s v="music"/>
    <s v="faith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s v="music"/>
    <s v="faith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e v="#DIV/0!"/>
    <s v="music"/>
    <s v="faith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s v="music"/>
    <s v="faith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s v="music"/>
    <s v="faith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s v="music"/>
    <s v="faith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s v="music"/>
    <s v="faith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s v="music"/>
    <s v="faith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s v="music"/>
    <s v="faith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s v="music"/>
    <s v="faith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e v="#DIV/0!"/>
    <s v="music"/>
    <s v="faith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e v="#DIV/0!"/>
    <s v="music"/>
    <s v="faith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e v="#DIV/0!"/>
    <s v="music"/>
    <s v="faith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e v="#DIV/0!"/>
    <s v="music"/>
    <s v="faith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e v="#DIV/0!"/>
    <s v="music"/>
    <s v="faith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s v="music"/>
    <s v="faith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s v="music"/>
    <s v="faith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s v="music"/>
    <s v="faith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s v="music"/>
    <s v="faith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s v="music"/>
    <s v="faith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s v="music"/>
    <s v="faith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e v="#DIV/0!"/>
    <s v="music"/>
    <s v="faith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s v="photography"/>
    <s v="photobooks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s v="photography"/>
    <s v="photobooks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s v="photography"/>
    <s v="photobooks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s v="photography"/>
    <s v="photobooks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s v="photography"/>
    <s v="photobooks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s v="photography"/>
    <s v="photobooks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s v="photography"/>
    <s v="photobooks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s v="photography"/>
    <s v="photobooks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s v="photography"/>
    <s v="photobooks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s v="photography"/>
    <s v="photobooks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s v="photography"/>
    <s v="photobooks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s v="photography"/>
    <s v="photobooks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s v="photography"/>
    <s v="photobooks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s v="photography"/>
    <s v="photobooks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s v="photography"/>
    <s v="photobooks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s v="photography"/>
    <s v="photobooks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s v="photography"/>
    <s v="photobooks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s v="photography"/>
    <s v="photobooks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s v="photography"/>
    <s v="photobooks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s v="photography"/>
    <s v="photobooks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s v="photography"/>
    <s v="photobooks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s v="photography"/>
    <s v="photobooks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s v="photography"/>
    <s v="photobooks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s v="photography"/>
    <s v="photobooks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s v="photography"/>
    <s v="photobooks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e v="#DIV/0!"/>
    <s v="photography"/>
    <s v="photobooks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s v="photography"/>
    <s v="photobooks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s v="photography"/>
    <s v="photobooks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s v="photography"/>
    <s v="photobooks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s v="photography"/>
    <s v="photobooks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s v="photography"/>
    <s v="photobooks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s v="photography"/>
    <s v="photobooks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s v="photography"/>
    <s v="photobooks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s v="photography"/>
    <s v="photobooks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s v="photography"/>
    <s v="photobooks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s v="photography"/>
    <s v="photobooks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s v="photography"/>
    <s v="photobooks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s v="photography"/>
    <s v="photobooks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s v="photography"/>
    <s v="photobooks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s v="photography"/>
    <s v="photobooks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s v="photography"/>
    <s v="photobooks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s v="photography"/>
    <s v="photobooks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s v="photography"/>
    <s v="photobooks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s v="photography"/>
    <s v="photobooks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s v="photography"/>
    <s v="photobooks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s v="photography"/>
    <s v="photobooks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s v="photography"/>
    <s v="photobooks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s v="photography"/>
    <s v="photobooks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s v="photography"/>
    <s v="photobooks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s v="photography"/>
    <s v="photobooks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s v="photography"/>
    <s v="photobooks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s v="photography"/>
    <s v="photobooks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s v="photography"/>
    <s v="photobooks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s v="photography"/>
    <s v="photobooks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s v="photography"/>
    <s v="photobooks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s v="photography"/>
    <s v="photobooks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s v="photography"/>
    <s v="photobooks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s v="photography"/>
    <s v="photobooks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s v="photography"/>
    <s v="photobooks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s v="photography"/>
    <s v="photobooks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s v="photography"/>
    <s v="photobooks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s v="photography"/>
    <s v="photobooks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s v="photography"/>
    <s v="photobooks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s v="photography"/>
    <s v="photobooks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s v="photography"/>
    <s v="photobooks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s v="photography"/>
    <s v="photobooks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s v="photography"/>
    <s v="photobooks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s v="photography"/>
    <s v="photobooks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s v="photography"/>
    <s v="photobooks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s v="photography"/>
    <s v="photobooks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s v="photography"/>
    <s v="photobooks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s v="photography"/>
    <s v="photobooks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e v="#DIV/0!"/>
    <s v="photography"/>
    <s v="photobooks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s v="photography"/>
    <s v="photobooks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e v="#DIV/0!"/>
    <s v="photography"/>
    <s v="photobooks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s v="photography"/>
    <s v="photobooks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s v="photography"/>
    <s v="photobooks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e v="#DIV/0!"/>
    <s v="photography"/>
    <s v="photobooks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s v="photography"/>
    <s v="photobooks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s v="photography"/>
    <s v="photobooks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s v="music"/>
    <s v="rock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s v="music"/>
    <s v="rock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s v="music"/>
    <s v="rock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8"/>
    <n v="75.05"/>
    <s v="music"/>
    <s v="rock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s v="music"/>
    <s v="rock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s v="music"/>
    <s v="rock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s v="music"/>
    <s v="rock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s v="music"/>
    <s v="rock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s v="music"/>
    <s v="rock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s v="music"/>
    <s v="rock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s v="music"/>
    <s v="rock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s v="music"/>
    <s v="rock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s v="music"/>
    <s v="rock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s v="music"/>
    <s v="rock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s v="music"/>
    <s v="rock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s v="music"/>
    <s v="rock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s v="music"/>
    <s v="rock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s v="music"/>
    <s v="rock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s v="music"/>
    <s v="rock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s v="music"/>
    <s v="rock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s v="music"/>
    <s v="rock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s v="music"/>
    <s v="rock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s v="music"/>
    <s v="rock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s v="music"/>
    <s v="rock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s v="music"/>
    <s v="rock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s v="music"/>
    <s v="rock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s v="music"/>
    <s v="rock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s v="music"/>
    <s v="rock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s v="music"/>
    <s v="rock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s v="music"/>
    <s v="rock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s v="music"/>
    <s v="rock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s v="music"/>
    <s v="rock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s v="music"/>
    <s v="rock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s v="music"/>
    <s v="rock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s v="music"/>
    <s v="rock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s v="music"/>
    <s v="rock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s v="music"/>
    <s v="rock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s v="music"/>
    <s v="rock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s v="music"/>
    <s v="rock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s v="music"/>
    <s v="rock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e v="#DIV/0!"/>
    <s v="games"/>
    <s v="mobile games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s v="games"/>
    <s v="mobile games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s v="games"/>
    <s v="mobile games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s v="games"/>
    <s v="mobile games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s v="games"/>
    <s v="mobile games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s v="games"/>
    <s v="mobile games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s v="games"/>
    <s v="mobile games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s v="games"/>
    <s v="mobile games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e v="#DIV/0!"/>
    <s v="games"/>
    <s v="mobile games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s v="games"/>
    <s v="mobile games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s v="games"/>
    <s v="mobile games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s v="games"/>
    <s v="mobile games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s v="games"/>
    <s v="mobile games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s v="games"/>
    <s v="mobile games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s v="games"/>
    <s v="mobile games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e v="#DIV/0!"/>
    <s v="games"/>
    <s v="mobile games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e v="#DIV/0!"/>
    <s v="games"/>
    <s v="mobile games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e v="#DIV/0!"/>
    <s v="games"/>
    <s v="mobile games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s v="games"/>
    <s v="mobile games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s v="games"/>
    <s v="mobile games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s v="music"/>
    <s v="indie rock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s v="music"/>
    <s v="indie rock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s v="music"/>
    <s v="indie rock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s v="music"/>
    <s v="indie rock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s v="music"/>
    <s v="indie rock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s v="music"/>
    <s v="indie rock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s v="music"/>
    <s v="indie rock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s v="music"/>
    <s v="indie rock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s v="music"/>
    <s v="indie rock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s v="music"/>
    <s v="indie rock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s v="music"/>
    <s v="indie rock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s v="music"/>
    <s v="indie rock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s v="music"/>
    <s v="indie rock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s v="music"/>
    <s v="indie rock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s v="music"/>
    <s v="indie rock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s v="music"/>
    <s v="indie rock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s v="music"/>
    <s v="indie rock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s v="music"/>
    <s v="indie rock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s v="music"/>
    <s v="indie rock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s v="music"/>
    <s v="indie rock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s v="technology"/>
    <s v="gadgets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s v="technology"/>
    <s v="gadgets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s v="technology"/>
    <s v="gadgets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s v="technology"/>
    <s v="gadgets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s v="technology"/>
    <s v="gadgets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s v="technology"/>
    <s v="gadgets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s v="technology"/>
    <s v="gadgets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s v="technology"/>
    <s v="gadgets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s v="technology"/>
    <s v="gadgets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s v="technology"/>
    <s v="gadgets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s v="technology"/>
    <s v="gadgets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s v="technology"/>
    <s v="gadgets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s v="technology"/>
    <s v="gadgets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s v="technology"/>
    <s v="gadgets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s v="technology"/>
    <s v="gadgets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s v="technology"/>
    <s v="gadgets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s v="technology"/>
    <s v="gadgets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s v="technology"/>
    <s v="gadgets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s v="technology"/>
    <s v="gadgets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s v="technology"/>
    <s v="gadgets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s v="music"/>
    <s v="indie rock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s v="music"/>
    <s v="indie rock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s v="music"/>
    <s v="indie rock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s v="music"/>
    <s v="indie rock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s v="music"/>
    <s v="indie rock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s v="music"/>
    <s v="indie rock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s v="music"/>
    <s v="indie rock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s v="music"/>
    <s v="indie rock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s v="music"/>
    <s v="indie rock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s v="music"/>
    <s v="indie rock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s v="music"/>
    <s v="indie rock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s v="music"/>
    <s v="indie rock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s v="music"/>
    <s v="indie rock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s v="music"/>
    <s v="indie rock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s v="music"/>
    <s v="indie rock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s v="music"/>
    <s v="indie rock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s v="music"/>
    <s v="indie rock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s v="music"/>
    <s v="indie rock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s v="music"/>
    <s v="indie rock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s v="music"/>
    <s v="indie rock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s v="technology"/>
    <s v="hardware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s v="technology"/>
    <s v="hardware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s v="technology"/>
    <s v="hardware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s v="technology"/>
    <s v="hardware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s v="technology"/>
    <s v="hardware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s v="technology"/>
    <s v="hardware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s v="technology"/>
    <s v="hardware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s v="technology"/>
    <s v="hardware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s v="technology"/>
    <s v="hardware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s v="technology"/>
    <s v="hardware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s v="technology"/>
    <s v="hardware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s v="technology"/>
    <s v="hardware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s v="technology"/>
    <s v="hardware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s v="technology"/>
    <s v="hardware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s v="technology"/>
    <s v="hardware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s v="technology"/>
    <s v="hardware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s v="technology"/>
    <s v="hardware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s v="technology"/>
    <s v="hardware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s v="technology"/>
    <s v="hardware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s v="technology"/>
    <s v="hardware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s v="technology"/>
    <s v="hardware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s v="technology"/>
    <s v="hardware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s v="technology"/>
    <s v="hardware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s v="technology"/>
    <s v="hardware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s v="technology"/>
    <s v="hardware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s v="technology"/>
    <s v="hardware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s v="technology"/>
    <s v="hardware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s v="technology"/>
    <s v="hardware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s v="technology"/>
    <s v="hardware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s v="technology"/>
    <s v="hardware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s v="technology"/>
    <s v="hardware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s v="technology"/>
    <s v="hardware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s v="technology"/>
    <s v="hardware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s v="technology"/>
    <s v="hardware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s v="technology"/>
    <s v="hardware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s v="technology"/>
    <s v="hardware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s v="technology"/>
    <s v="hardware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s v="technology"/>
    <s v="hardware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s v="technology"/>
    <s v="hardware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s v="technology"/>
    <s v="hardware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s v="photography"/>
    <s v="people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e v="#DIV/0!"/>
    <s v="photography"/>
    <s v="people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s v="photography"/>
    <s v="people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s v="photography"/>
    <s v="people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s v="photography"/>
    <s v="people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s v="photography"/>
    <s v="people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s v="photography"/>
    <s v="people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s v="photography"/>
    <s v="people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s v="photography"/>
    <s v="people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s v="photography"/>
    <s v="people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s v="photography"/>
    <s v="people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s v="photography"/>
    <s v="people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e v="#DIV/0!"/>
    <s v="photography"/>
    <s v="people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e v="#DIV/0!"/>
    <s v="photography"/>
    <s v="people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s v="photography"/>
    <s v="people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e v="#DIV/0!"/>
    <s v="photography"/>
    <s v="people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e v="#DIV/0!"/>
    <s v="photography"/>
    <s v="people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s v="photography"/>
    <s v="people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s v="photography"/>
    <s v="people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s v="photography"/>
    <s v="people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s v="technology"/>
    <s v="hardware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s v="technology"/>
    <s v="hardware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s v="technology"/>
    <s v="hardware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s v="technology"/>
    <s v="hardware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s v="technology"/>
    <s v="hardware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s v="technology"/>
    <s v="hardware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s v="technology"/>
    <s v="hardware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s v="technology"/>
    <s v="hardware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s v="technology"/>
    <s v="hardware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s v="technology"/>
    <s v="hardware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s v="technology"/>
    <s v="hardware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s v="technology"/>
    <s v="hardware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s v="technology"/>
    <s v="hardware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s v="technology"/>
    <s v="hardware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s v="technology"/>
    <s v="hardware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s v="technology"/>
    <s v="hardware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s v="technology"/>
    <s v="hardware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s v="technology"/>
    <s v="hardware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s v="technology"/>
    <s v="hardware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s v="technology"/>
    <s v="hardware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s v="technology"/>
    <s v="hardware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s v="technology"/>
    <s v="hardware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s v="technology"/>
    <s v="hardware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s v="technology"/>
    <s v="hardware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s v="technology"/>
    <s v="hardware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s v="technology"/>
    <s v="hardware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s v="technology"/>
    <s v="hardware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s v="technology"/>
    <s v="hardware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s v="technology"/>
    <s v="hardware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s v="technology"/>
    <s v="hardware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s v="technology"/>
    <s v="hardware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s v="technology"/>
    <s v="hardware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s v="technology"/>
    <s v="hardware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s v="technology"/>
    <s v="hardware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s v="technology"/>
    <s v="hardware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s v="technology"/>
    <s v="hardware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s v="technology"/>
    <s v="hardware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s v="technology"/>
    <s v="hardware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s v="technology"/>
    <s v="hardware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s v="technology"/>
    <s v="hardware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s v="technology"/>
    <s v="hardware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s v="technology"/>
    <s v="hardware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s v="technology"/>
    <s v="hardware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s v="technology"/>
    <s v="hardware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s v="technology"/>
    <s v="hardware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s v="technology"/>
    <s v="hardware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s v="technology"/>
    <s v="hardware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s v="technology"/>
    <s v="hardware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s v="technology"/>
    <s v="hardware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s v="technology"/>
    <s v="hardware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s v="technology"/>
    <s v="hardware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s v="technology"/>
    <s v="hardware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s v="technology"/>
    <s v="hardware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s v="technology"/>
    <s v="hardware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s v="technology"/>
    <s v="hardware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s v="technology"/>
    <s v="hardware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s v="technology"/>
    <s v="hardware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s v="technology"/>
    <s v="hardware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s v="technology"/>
    <s v="hardware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s v="technology"/>
    <s v="hardware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s v="technology"/>
    <s v="hardware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s v="technology"/>
    <s v="hardware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s v="technology"/>
    <s v="hardware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s v="technology"/>
    <s v="hardware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s v="technology"/>
    <s v="hardware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s v="technology"/>
    <s v="hardware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s v="technology"/>
    <s v="hardware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s v="technology"/>
    <s v="hardware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s v="technology"/>
    <s v="hardware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s v="technology"/>
    <s v="hardware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s v="technology"/>
    <s v="hardware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s v="technology"/>
    <s v="hardware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s v="technology"/>
    <s v="hardware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s v="technology"/>
    <s v="hardware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s v="technology"/>
    <s v="hardware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s v="technology"/>
    <s v="hardware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s v="technology"/>
    <s v="hardware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s v="technology"/>
    <s v="hardware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s v="technology"/>
    <s v="hardware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s v="technology"/>
    <s v="hardware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s v="music"/>
    <s v="indie rock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s v="music"/>
    <s v="indie rock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s v="music"/>
    <s v="indie rock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s v="music"/>
    <s v="indie rock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s v="music"/>
    <s v="indie rock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s v="music"/>
    <s v="indie rock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s v="music"/>
    <s v="indie rock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s v="music"/>
    <s v="indie rock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s v="music"/>
    <s v="indie rock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s v="music"/>
    <s v="indie rock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s v="music"/>
    <s v="indie rock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s v="music"/>
    <s v="indie rock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s v="music"/>
    <s v="indie rock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s v="music"/>
    <s v="indie rock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s v="music"/>
    <s v="indie rock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s v="music"/>
    <s v="indie rock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s v="music"/>
    <s v="indie rock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s v="music"/>
    <s v="indie rock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s v="music"/>
    <s v="indie rock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s v="music"/>
    <s v="indie rock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s v="music"/>
    <s v="indie rock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s v="music"/>
    <s v="indie rock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s v="music"/>
    <s v="indie rock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s v="music"/>
    <s v="indie rock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s v="music"/>
    <s v="indie rock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s v="music"/>
    <s v="indie rock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s v="music"/>
    <s v="indie rock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s v="music"/>
    <s v="indie rock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s v="music"/>
    <s v="indie rock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s v="music"/>
    <s v="indie rock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s v="music"/>
    <s v="indie rock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s v="music"/>
    <s v="indie rock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s v="music"/>
    <s v="indie rock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s v="music"/>
    <s v="indie rock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s v="music"/>
    <s v="indie rock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s v="music"/>
    <s v="indie rock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s v="music"/>
    <s v="indie rock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s v="music"/>
    <s v="indie rock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s v="music"/>
    <s v="indie rock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s v="music"/>
    <s v="indie rock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s v="games"/>
    <s v="video games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s v="games"/>
    <s v="video games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s v="games"/>
    <s v="video games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s v="games"/>
    <s v="video games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s v="games"/>
    <s v="video games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s v="games"/>
    <s v="video games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s v="games"/>
    <s v="video games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s v="games"/>
    <s v="video games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s v="games"/>
    <s v="video games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s v="games"/>
    <s v="video games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s v="games"/>
    <s v="video games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s v="games"/>
    <s v="video games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s v="games"/>
    <s v="video games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s v="games"/>
    <s v="video games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s v="games"/>
    <s v="video games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s v="games"/>
    <s v="video games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s v="games"/>
    <s v="video games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s v="games"/>
    <s v="video games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s v="games"/>
    <s v="video games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s v="games"/>
    <s v="video games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e v="#DIV/0!"/>
    <s v="games"/>
    <s v="video games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s v="games"/>
    <s v="video games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s v="games"/>
    <s v="video games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s v="games"/>
    <s v="video games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s v="games"/>
    <s v="video games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s v="games"/>
    <s v="video games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s v="games"/>
    <s v="video games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s v="games"/>
    <s v="video games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e v="#DIV/0!"/>
    <s v="games"/>
    <s v="video games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s v="games"/>
    <s v="video games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s v="games"/>
    <s v="video games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s v="games"/>
    <s v="video games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s v="games"/>
    <s v="video games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s v="games"/>
    <s v="video games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s v="games"/>
    <s v="video games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s v="games"/>
    <s v="video games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s v="games"/>
    <s v="video games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s v="games"/>
    <s v="video games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s v="games"/>
    <s v="video games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s v="games"/>
    <s v="video games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s v="music"/>
    <s v="rock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s v="music"/>
    <s v="rock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s v="music"/>
    <s v="rock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s v="music"/>
    <s v="rock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s v="music"/>
    <s v="rock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s v="music"/>
    <s v="rock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s v="music"/>
    <s v="rock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s v="music"/>
    <s v="rock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s v="music"/>
    <s v="rock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s v="music"/>
    <s v="rock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s v="music"/>
    <s v="rock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s v="music"/>
    <s v="rock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s v="music"/>
    <s v="rock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s v="music"/>
    <s v="rock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s v="music"/>
    <s v="rock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s v="music"/>
    <s v="rock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s v="music"/>
    <s v="rock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s v="music"/>
    <s v="rock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s v="music"/>
    <s v="rock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s v="music"/>
    <s v="rock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s v="games"/>
    <s v="tabletop games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s v="games"/>
    <s v="tabletop games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s v="games"/>
    <s v="tabletop games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s v="games"/>
    <s v="tabletop games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s v="games"/>
    <s v="tabletop games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s v="games"/>
    <s v="tabletop games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s v="games"/>
    <s v="tabletop games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s v="games"/>
    <s v="tabletop games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s v="games"/>
    <s v="tabletop games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s v="games"/>
    <s v="tabletop games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s v="games"/>
    <s v="tabletop games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s v="games"/>
    <s v="tabletop games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s v="games"/>
    <s v="tabletop games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s v="games"/>
    <s v="tabletop games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s v="games"/>
    <s v="tabletop games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s v="games"/>
    <s v="tabletop games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s v="games"/>
    <s v="tabletop games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s v="games"/>
    <s v="tabletop games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s v="games"/>
    <s v="tabletop games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s v="games"/>
    <s v="tabletop games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s v="music"/>
    <s v="electronic music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s v="music"/>
    <s v="electronic music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s v="music"/>
    <s v="electronic music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s v="music"/>
    <s v="electronic music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s v="music"/>
    <s v="electronic music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s v="music"/>
    <s v="electronic music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s v="music"/>
    <s v="electronic music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s v="music"/>
    <s v="electronic music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s v="music"/>
    <s v="electronic music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s v="music"/>
    <s v="electronic music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s v="music"/>
    <s v="electronic music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s v="music"/>
    <s v="electronic music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s v="music"/>
    <s v="electronic music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s v="music"/>
    <s v="electronic music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s v="music"/>
    <s v="electronic music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s v="music"/>
    <s v="electronic music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s v="music"/>
    <s v="electronic music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s v="music"/>
    <s v="electronic music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s v="music"/>
    <s v="electronic music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s v="music"/>
    <s v="electronic music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s v="games"/>
    <s v="tabletop games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s v="games"/>
    <s v="tabletop games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s v="games"/>
    <s v="tabletop games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s v="games"/>
    <s v="tabletop games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s v="games"/>
    <s v="tabletop games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s v="games"/>
    <s v="tabletop games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s v="games"/>
    <s v="tabletop games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s v="games"/>
    <s v="tabletop games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s v="games"/>
    <s v="tabletop games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s v="games"/>
    <s v="tabletop games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s v="games"/>
    <s v="tabletop games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s v="games"/>
    <s v="tabletop games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s v="games"/>
    <s v="tabletop games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s v="games"/>
    <s v="tabletop games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s v="games"/>
    <s v="tabletop games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s v="games"/>
    <s v="tabletop games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s v="games"/>
    <s v="tabletop games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s v="games"/>
    <s v="tabletop games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s v="games"/>
    <s v="tabletop games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s v="games"/>
    <s v="tabletop games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s v="games"/>
    <s v="tabletop games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s v="games"/>
    <s v="tabletop games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s v="games"/>
    <s v="tabletop games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s v="games"/>
    <s v="tabletop games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s v="games"/>
    <s v="tabletop games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s v="games"/>
    <s v="tabletop games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s v="games"/>
    <s v="tabletop games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s v="games"/>
    <s v="tabletop games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s v="games"/>
    <s v="tabletop games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s v="games"/>
    <s v="tabletop games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s v="games"/>
    <s v="tabletop games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s v="games"/>
    <s v="tabletop games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s v="games"/>
    <s v="tabletop games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s v="games"/>
    <s v="tabletop games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s v="games"/>
    <s v="tabletop games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s v="games"/>
    <s v="tabletop games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s v="games"/>
    <s v="tabletop games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s v="games"/>
    <s v="tabletop games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s v="games"/>
    <s v="tabletop games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s v="games"/>
    <s v="tabletop games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s v="games"/>
    <s v="tabletop games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s v="games"/>
    <s v="tabletop games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s v="games"/>
    <s v="tabletop games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s v="games"/>
    <s v="tabletop games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s v="games"/>
    <s v="tabletop games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s v="games"/>
    <s v="tabletop games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s v="games"/>
    <s v="tabletop games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s v="games"/>
    <s v="tabletop games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s v="games"/>
    <s v="tabletop games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s v="games"/>
    <s v="tabletop games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s v="games"/>
    <s v="tabletop games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s v="games"/>
    <s v="tabletop games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s v="games"/>
    <s v="tabletop games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s v="games"/>
    <s v="tabletop games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s v="games"/>
    <s v="tabletop games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s v="games"/>
    <s v="tabletop games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s v="games"/>
    <s v="tabletop games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s v="games"/>
    <s v="tabletop games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s v="games"/>
    <s v="tabletop games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s v="games"/>
    <s v="tabletop games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s v="music"/>
    <s v="rock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s v="music"/>
    <s v="rock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s v="music"/>
    <s v="rock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s v="music"/>
    <s v="rock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s v="music"/>
    <s v="rock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s v="music"/>
    <s v="rock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s v="music"/>
    <s v="rock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s v="music"/>
    <s v="rock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s v="music"/>
    <s v="rock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s v="music"/>
    <s v="rock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s v="music"/>
    <s v="rock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s v="music"/>
    <s v="rock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s v="music"/>
    <s v="rock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s v="music"/>
    <s v="rock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s v="music"/>
    <s v="rock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s v="music"/>
    <s v="rock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s v="music"/>
    <s v="rock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s v="music"/>
    <s v="rock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s v="music"/>
    <s v="rock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s v="music"/>
    <s v="rock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s v="music"/>
    <s v="indie rock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s v="music"/>
    <s v="indie rock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s v="music"/>
    <s v="indie rock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s v="music"/>
    <s v="indie rock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s v="music"/>
    <s v="indie rock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s v="music"/>
    <s v="indie rock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s v="music"/>
    <s v="indie rock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s v="music"/>
    <s v="indie rock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s v="music"/>
    <s v="indie rock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s v="music"/>
    <s v="indie rock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s v="music"/>
    <s v="indie rock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s v="music"/>
    <s v="indie rock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s v="music"/>
    <s v="indie rock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s v="music"/>
    <s v="indie rock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s v="music"/>
    <s v="indie rock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s v="music"/>
    <s v="indie rock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s v="music"/>
    <s v="indie rock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s v="music"/>
    <s v="indie rock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s v="music"/>
    <s v="indie rock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s v="music"/>
    <s v="indie rock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s v="food"/>
    <s v="small batch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s v="food"/>
    <s v="small batch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s v="food"/>
    <s v="small batch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s v="food"/>
    <s v="small batch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s v="food"/>
    <s v="small batch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s v="food"/>
    <s v="small batch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s v="food"/>
    <s v="small batch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s v="food"/>
    <s v="small batch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s v="food"/>
    <s v="small batch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s v="food"/>
    <s v="small batch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s v="food"/>
    <s v="small batch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s v="food"/>
    <s v="small batch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s v="food"/>
    <s v="small batch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s v="food"/>
    <s v="small batch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s v="food"/>
    <s v="small batch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s v="food"/>
    <s v="small batch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s v="food"/>
    <s v="small batch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s v="food"/>
    <s v="small batch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s v="food"/>
    <s v="small batch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s v="food"/>
    <s v="small batch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e v="#DIV/0!"/>
    <s v="technology"/>
    <s v="web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e v="#DIV/0!"/>
    <s v="technology"/>
    <s v="web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s v="technology"/>
    <s v="web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s v="technology"/>
    <s v="web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e v="#DIV/0!"/>
    <s v="technology"/>
    <s v="web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s v="technology"/>
    <s v="web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s v="technology"/>
    <s v="web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s v="technology"/>
    <s v="web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e v="#DIV/0!"/>
    <s v="technology"/>
    <s v="web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e v="#DIV/0!"/>
    <s v="technology"/>
    <s v="web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s v="technology"/>
    <s v="web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e v="#DIV/0!"/>
    <s v="technology"/>
    <s v="web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e v="#DIV/0!"/>
    <s v="technology"/>
    <s v="web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s v="technology"/>
    <s v="web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s v="technology"/>
    <s v="web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e v="#DIV/0!"/>
    <s v="technology"/>
    <s v="web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e v="#DIV/0!"/>
    <s v="technology"/>
    <s v="web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e v="#DIV/0!"/>
    <s v="technology"/>
    <s v="web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s v="technology"/>
    <s v="web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s v="technology"/>
    <s v="web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e v="#DIV/0!"/>
    <s v="technology"/>
    <s v="web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s v="technology"/>
    <s v="web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e v="#DIV/0!"/>
    <s v="technology"/>
    <s v="web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e v="#DIV/0!"/>
    <s v="technology"/>
    <s v="web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e v="#DIV/0!"/>
    <s v="technology"/>
    <s v="web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s v="technology"/>
    <s v="web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s v="technology"/>
    <s v="web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s v="technology"/>
    <s v="web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e v="#DIV/0!"/>
    <s v="technology"/>
    <s v="web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s v="technology"/>
    <s v="web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e v="#DIV/0!"/>
    <s v="technology"/>
    <s v="web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s v="technology"/>
    <s v="web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s v="technology"/>
    <s v="web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s v="technology"/>
    <s v="web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e v="#DIV/0!"/>
    <s v="technology"/>
    <s v="web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s v="technology"/>
    <s v="web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e v="#DIV/0!"/>
    <s v="technology"/>
    <s v="web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e v="#DIV/0!"/>
    <s v="technology"/>
    <s v="web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e v="#DIV/0!"/>
    <s v="technology"/>
    <s v="web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s v="technology"/>
    <s v="web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s v="technology"/>
    <s v="web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s v="technology"/>
    <s v="web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s v="technology"/>
    <s v="web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s v="technology"/>
    <s v="web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s v="technology"/>
    <s v="web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e v="#DIV/0!"/>
    <s v="technology"/>
    <s v="web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s v="technology"/>
    <s v="web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s v="technology"/>
    <s v="web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s v="technology"/>
    <s v="web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e v="#DIV/0!"/>
    <s v="technology"/>
    <s v="web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s v="technology"/>
    <s v="web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e v="#DIV/0!"/>
    <s v="technology"/>
    <s v="web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s v="technology"/>
    <s v="web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s v="technology"/>
    <s v="web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e v="#DIV/0!"/>
    <s v="technology"/>
    <s v="web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s v="technology"/>
    <s v="web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e v="#DIV/0!"/>
    <s v="technology"/>
    <s v="web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e v="#DIV/0!"/>
    <s v="technology"/>
    <s v="web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e v="#DIV/0!"/>
    <s v="technology"/>
    <s v="web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e v="#DIV/0!"/>
    <s v="technology"/>
    <s v="web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s v="food"/>
    <s v="food trucks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s v="food"/>
    <s v="food trucks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s v="food"/>
    <s v="food trucks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e v="#DIV/0!"/>
    <s v="food"/>
    <s v="food trucks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s v="food"/>
    <s v="food trucks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s v="food"/>
    <s v="food trucks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s v="food"/>
    <s v="food trucks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s v="food"/>
    <s v="food trucks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s v="food"/>
    <s v="food trucks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e v="#DIV/0!"/>
    <s v="food"/>
    <s v="food trucks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s v="food"/>
    <s v="food trucks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e v="#DIV/0!"/>
    <s v="food"/>
    <s v="food trucks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s v="food"/>
    <s v="food trucks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s v="food"/>
    <s v="food trucks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s v="food"/>
    <s v="food trucks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s v="food"/>
    <s v="food trucks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e v="#DIV/0!"/>
    <s v="food"/>
    <s v="food trucks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s v="food"/>
    <s v="food trucks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e v="#DIV/0!"/>
    <s v="food"/>
    <s v="food trucks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s v="food"/>
    <s v="food trucks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s v="food"/>
    <s v="food trucks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s v="food"/>
    <s v="food trucks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s v="food"/>
    <s v="food trucks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s v="food"/>
    <s v="food trucks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s v="food"/>
    <s v="food trucks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e v="#DIV/0!"/>
    <s v="food"/>
    <s v="food trucks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s v="food"/>
    <s v="food trucks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s v="food"/>
    <s v="food trucks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s v="food"/>
    <s v="food trucks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s v="food"/>
    <s v="food trucks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s v="food"/>
    <s v="food trucks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s v="food"/>
    <s v="food trucks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e v="#DIV/0!"/>
    <s v="food"/>
    <s v="food trucks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s v="food"/>
    <s v="food trucks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s v="food"/>
    <s v="food trucks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s v="food"/>
    <s v="food trucks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e v="#DIV/0!"/>
    <s v="food"/>
    <s v="food trucks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s v="food"/>
    <s v="food trucks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e v="#DIV/0!"/>
    <s v="food"/>
    <s v="food trucks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s v="food"/>
    <s v="food trucks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s v="food"/>
    <s v="small batch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s v="food"/>
    <s v="small batch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s v="food"/>
    <s v="small batch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s v="food"/>
    <s v="small batch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s v="food"/>
    <s v="small batch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s v="food"/>
    <s v="small batch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s v="food"/>
    <s v="small batch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s v="food"/>
    <s v="small batch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s v="food"/>
    <s v="small batch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s v="food"/>
    <s v="small batch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s v="food"/>
    <s v="small batch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s v="food"/>
    <s v="small batch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s v="food"/>
    <s v="small batch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s v="food"/>
    <s v="small batch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s v="food"/>
    <s v="small batch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s v="food"/>
    <s v="small batch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s v="food"/>
    <s v="small batch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s v="food"/>
    <s v="small batch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s v="food"/>
    <s v="small batch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s v="food"/>
    <s v="small batch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s v="music"/>
    <s v="indie rock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s v="music"/>
    <s v="indie rock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s v="music"/>
    <s v="indie rock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s v="music"/>
    <s v="indie rock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s v="music"/>
    <s v="indie rock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s v="music"/>
    <s v="indie rock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s v="music"/>
    <s v="indie rock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s v="music"/>
    <s v="indie rock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s v="music"/>
    <s v="indie rock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s v="music"/>
    <s v="indie rock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s v="music"/>
    <s v="indie rock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s v="music"/>
    <s v="indie rock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s v="music"/>
    <s v="indie rock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s v="music"/>
    <s v="indie rock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s v="music"/>
    <s v="indie rock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s v="music"/>
    <s v="indie rock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s v="music"/>
    <s v="indie rock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s v="music"/>
    <s v="indie rock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s v="music"/>
    <s v="indie rock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s v="music"/>
    <s v="indie rock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s v="music"/>
    <s v="indie rock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s v="music"/>
    <s v="indie rock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s v="music"/>
    <s v="indie rock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s v="music"/>
    <s v="indie rock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s v="music"/>
    <s v="indie rock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s v="music"/>
    <s v="indie rock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s v="music"/>
    <s v="indie rock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s v="music"/>
    <s v="indie rock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s v="music"/>
    <s v="indie rock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s v="music"/>
    <s v="indie rock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s v="music"/>
    <s v="indie rock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s v="music"/>
    <s v="indie rock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s v="music"/>
    <s v="indie rock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s v="music"/>
    <s v="indie rock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s v="music"/>
    <s v="indie rock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s v="music"/>
    <s v="indie rock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s v="music"/>
    <s v="indie rock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s v="music"/>
    <s v="indie rock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s v="music"/>
    <s v="indie rock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s v="music"/>
    <s v="indie rock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s v="food"/>
    <s v="restaurants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s v="food"/>
    <s v="restaurants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e v="#DIV/0!"/>
    <s v="food"/>
    <s v="restaurants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e v="#DIV/0!"/>
    <s v="food"/>
    <s v="restaurants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e v="#DIV/0!"/>
    <s v="food"/>
    <s v="restaurants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s v="food"/>
    <s v="restaurants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50"/>
    <e v="#DIV/0!"/>
    <s v="food"/>
    <s v="restaurants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e v="#DIV/0!"/>
    <s v="food"/>
    <s v="restaurants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s v="food"/>
    <s v="restaurants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s v="food"/>
    <s v="restaurants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e v="#DIV/0!"/>
    <s v="food"/>
    <s v="restaurants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e v="#DIV/0!"/>
    <s v="food"/>
    <s v="restaurants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e v="#DIV/0!"/>
    <s v="food"/>
    <s v="restaurants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s v="food"/>
    <s v="restaurants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s v="food"/>
    <s v="restaurants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e v="#DIV/0!"/>
    <s v="food"/>
    <s v="restaurants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s v="food"/>
    <s v="restaurants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e v="#DIV/0!"/>
    <s v="food"/>
    <s v="restaurants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s v="food"/>
    <s v="restaurants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e v="#DIV/0!"/>
    <s v="food"/>
    <s v="restaurants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s v="music"/>
    <s v="classical music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s v="music"/>
    <s v="classical music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s v="music"/>
    <s v="classical music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s v="music"/>
    <s v="classical music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s v="music"/>
    <s v="classical music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s v="music"/>
    <s v="classical music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s v="music"/>
    <s v="classical music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s v="music"/>
    <s v="classical music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s v="music"/>
    <s v="classical music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s v="music"/>
    <s v="classical music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s v="music"/>
    <s v="classical music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s v="music"/>
    <s v="classical music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s v="music"/>
    <s v="classical music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s v="music"/>
    <s v="classical music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s v="music"/>
    <s v="classical music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s v="music"/>
    <s v="classical music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s v="music"/>
    <s v="classical music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s v="music"/>
    <s v="classical music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s v="music"/>
    <s v="classical music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s v="music"/>
    <s v="classical music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s v="music"/>
    <s v="classical music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s v="music"/>
    <s v="classical music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s v="music"/>
    <s v="classical music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s v="music"/>
    <s v="classical music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s v="music"/>
    <s v="classical music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s v="music"/>
    <s v="classical music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s v="music"/>
    <s v="classical music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s v="music"/>
    <s v="classical music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s v="music"/>
    <s v="classical music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s v="music"/>
    <s v="classical music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s v="music"/>
    <s v="classical music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s v="music"/>
    <s v="classical music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s v="music"/>
    <s v="classical music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s v="music"/>
    <s v="classical music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s v="music"/>
    <s v="classical music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s v="music"/>
    <s v="classical music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s v="music"/>
    <s v="classical music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s v="music"/>
    <s v="classical music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s v="music"/>
    <s v="classical music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e v="#DIV/0!"/>
    <s v="food"/>
    <s v="food trucks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s v="food"/>
    <s v="food trucks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e v="#DIV/0!"/>
    <s v="food"/>
    <s v="food trucks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e v="#DIV/0!"/>
    <s v="food"/>
    <s v="food trucks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s v="food"/>
    <s v="food trucks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e v="#DIV/0!"/>
    <s v="food"/>
    <s v="food trucks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s v="food"/>
    <s v="food trucks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s v="food"/>
    <s v="food trucks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s v="food"/>
    <s v="food trucks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s v="food"/>
    <s v="food trucks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s v="food"/>
    <s v="food trucks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e v="#DIV/0!"/>
    <s v="food"/>
    <s v="food trucks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e v="#DIV/0!"/>
    <s v="food"/>
    <s v="food trucks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e v="#DIV/0!"/>
    <s v="food"/>
    <s v="food trucks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e v="#DIV/0!"/>
    <s v="food"/>
    <s v="food trucks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e v="#DIV/0!"/>
    <s v="food"/>
    <s v="food trucks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e v="#DIV/0!"/>
    <s v="food"/>
    <s v="food trucks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e v="#DIV/0!"/>
    <s v="food"/>
    <s v="food trucks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s v="food"/>
    <s v="food trucks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s v="food"/>
    <s v="food trucks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s v="food"/>
    <s v="food trucks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s v="food"/>
    <s v="food trucks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s v="food"/>
    <s v="food trucks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e v="#DIV/0!"/>
    <s v="food"/>
    <s v="food trucks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s v="food"/>
    <s v="food trucks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s v="food"/>
    <s v="food trucks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s v="food"/>
    <s v="food trucks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s v="food"/>
    <s v="food trucks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s v="food"/>
    <s v="food trucks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e v="#DIV/0!"/>
    <s v="food"/>
    <s v="food trucks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s v="food"/>
    <s v="food trucks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s v="food"/>
    <s v="food trucks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e v="#DIV/0!"/>
    <s v="food"/>
    <s v="food trucks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s v="food"/>
    <s v="food trucks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s v="food"/>
    <s v="food trucks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s v="food"/>
    <s v="food trucks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s v="food"/>
    <s v="food trucks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s v="food"/>
    <s v="food trucks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s v="food"/>
    <s v="food trucks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s v="food"/>
    <s v="food trucks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s v="technology"/>
    <s v="space exploration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s v="technology"/>
    <s v="space exploration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s v="technology"/>
    <s v="space exploration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s v="technology"/>
    <s v="space exploration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s v="technology"/>
    <s v="space exploration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s v="technology"/>
    <s v="space exploration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s v="technology"/>
    <s v="space exploration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s v="technology"/>
    <s v="space exploration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s v="technology"/>
    <s v="space exploration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s v="technology"/>
    <s v="space exploration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s v="technology"/>
    <s v="space exploration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s v="technology"/>
    <s v="space exploration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s v="technology"/>
    <s v="space exploration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s v="technology"/>
    <s v="space exploration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s v="technology"/>
    <s v="space exploration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s v="technology"/>
    <s v="space exploration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s v="technology"/>
    <s v="space exploration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s v="technology"/>
    <s v="space exploration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s v="technology"/>
    <s v="space exploration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s v="technology"/>
    <s v="space exploration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s v="technology"/>
    <s v="space exploration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s v="technology"/>
    <s v="space exploration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s v="technology"/>
    <s v="space exploration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s v="technology"/>
    <s v="space exploration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s v="technology"/>
    <s v="space exploration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s v="technology"/>
    <s v="space exploration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s v="technology"/>
    <s v="space exploration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s v="technology"/>
    <s v="space exploration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s v="technology"/>
    <s v="space exploration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s v="technology"/>
    <s v="space exploration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s v="technology"/>
    <s v="space exploration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s v="technology"/>
    <s v="space exploration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s v="technology"/>
    <s v="space exploration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s v="technology"/>
    <s v="space exploration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s v="technology"/>
    <s v="space exploration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s v="technology"/>
    <s v="space exploration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s v="technology"/>
    <s v="space exploration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s v="technology"/>
    <s v="space exploration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s v="technology"/>
    <s v="space exploration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s v="technology"/>
    <s v="space exploration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s v="technology"/>
    <s v="space exploration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e v="#DIV/0!"/>
    <s v="technology"/>
    <s v="space exploration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s v="technology"/>
    <s v="space exploration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s v="technology"/>
    <s v="space exploration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s v="technology"/>
    <s v="space exploration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s v="technology"/>
    <s v="space exploration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s v="technology"/>
    <s v="space exploration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s v="technology"/>
    <s v="space exploration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s v="technology"/>
    <s v="space exploration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s v="technology"/>
    <s v="space exploration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s v="technology"/>
    <s v="space exploration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s v="technology"/>
    <s v="space exploration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s v="technology"/>
    <s v="space exploration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s v="technology"/>
    <s v="space exploration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s v="technology"/>
    <s v="space exploration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s v="technology"/>
    <s v="space exploration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s v="technology"/>
    <s v="space exploration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s v="technology"/>
    <s v="space exploration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s v="technology"/>
    <s v="space exploration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s v="technology"/>
    <s v="space exploration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s v="technology"/>
    <s v="makerspaces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s v="technology"/>
    <s v="makerspaces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s v="technology"/>
    <s v="makerspaces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s v="technology"/>
    <s v="makerspaces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s v="technology"/>
    <s v="makerspaces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s v="technology"/>
    <s v="makerspaces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s v="technology"/>
    <s v="makerspaces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s v="technology"/>
    <s v="makerspaces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s v="technology"/>
    <s v="makerspaces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s v="technology"/>
    <s v="makerspaces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s v="technology"/>
    <s v="makerspaces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s v="technology"/>
    <s v="makerspaces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s v="technology"/>
    <s v="makerspaces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s v="technology"/>
    <s v="makerspaces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s v="technology"/>
    <s v="makerspaces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s v="technology"/>
    <s v="makerspaces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s v="technology"/>
    <s v="makerspaces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s v="technology"/>
    <s v="makerspaces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s v="technology"/>
    <s v="makerspaces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s v="technology"/>
    <s v="makerspaces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s v="food"/>
    <s v="food trucks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s v="food"/>
    <s v="food trucks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s v="food"/>
    <s v="food trucks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s v="food"/>
    <s v="food trucks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s v="food"/>
    <s v="food trucks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e v="#DIV/0!"/>
    <s v="food"/>
    <s v="food trucks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e v="#DIV/0!"/>
    <s v="food"/>
    <s v="food trucks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s v="food"/>
    <s v="food trucks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s v="food"/>
    <s v="food trucks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s v="food"/>
    <s v="food trucks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s v="food"/>
    <s v="food trucks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s v="food"/>
    <s v="food trucks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s v="food"/>
    <s v="food trucks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s v="food"/>
    <s v="food trucks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s v="food"/>
    <s v="food trucks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s v="food"/>
    <s v="food trucks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s v="food"/>
    <s v="food trucks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s v="food"/>
    <s v="food trucks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e v="#DIV/0!"/>
    <s v="food"/>
    <s v="food trucks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s v="food"/>
    <s v="food trucks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s v="theater"/>
    <s v="spaces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s v="theater"/>
    <s v="spaces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s v="theater"/>
    <s v="spaces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s v="theater"/>
    <s v="spaces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s v="theater"/>
    <s v="spaces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s v="theater"/>
    <s v="spaces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s v="theater"/>
    <s v="spaces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s v="theater"/>
    <s v="spaces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s v="theater"/>
    <s v="spaces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s v="theater"/>
    <s v="spaces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s v="theater"/>
    <s v="spaces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s v="theater"/>
    <s v="spaces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s v="theater"/>
    <s v="spaces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s v="theater"/>
    <s v="spaces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s v="theater"/>
    <s v="spaces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s v="theater"/>
    <s v="spaces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s v="theater"/>
    <s v="spaces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s v="theater"/>
    <s v="spaces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s v="theater"/>
    <s v="spaces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s v="theater"/>
    <s v="spaces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s v="technology"/>
    <s v="hardware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s v="technology"/>
    <s v="hardware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s v="technology"/>
    <s v="hardware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s v="technology"/>
    <s v="hardware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s v="technology"/>
    <s v="hardware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s v="technology"/>
    <s v="hardware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s v="technology"/>
    <s v="hardware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s v="technology"/>
    <s v="hardware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s v="technology"/>
    <s v="hardware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s v="technology"/>
    <s v="hardware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s v="technology"/>
    <s v="hardware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s v="technology"/>
    <s v="hardware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s v="technology"/>
    <s v="hardware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s v="technology"/>
    <s v="hardware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s v="technology"/>
    <s v="hardware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s v="technology"/>
    <s v="hardware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s v="technology"/>
    <s v="hardware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s v="technology"/>
    <s v="hardware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s v="technology"/>
    <s v="hardware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s v="technology"/>
    <s v="hardware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s v="publishing"/>
    <s v="children's books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s v="publishing"/>
    <s v="children's books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e v="#DIV/0!"/>
    <s v="publishing"/>
    <s v="children's books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s v="publishing"/>
    <s v="children's books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s v="publishing"/>
    <s v="children's books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s v="publishing"/>
    <s v="children's books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s v="publishing"/>
    <s v="children's books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s v="publishing"/>
    <s v="children's books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s v="publishing"/>
    <s v="children's books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e v="#DIV/0!"/>
    <s v="publishing"/>
    <s v="children's books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e v="#DIV/0!"/>
    <s v="publishing"/>
    <s v="children's books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s v="publishing"/>
    <s v="children's books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s v="publishing"/>
    <s v="children's books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e v="#DIV/0!"/>
    <s v="publishing"/>
    <s v="children's books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s v="publishing"/>
    <s v="children's books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s v="publishing"/>
    <s v="children's books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s v="publishing"/>
    <s v="children's books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s v="publishing"/>
    <s v="children's books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s v="publishing"/>
    <s v="children's books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e v="#DIV/0!"/>
    <s v="publishing"/>
    <s v="children's books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s v="publishing"/>
    <s v="children's books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s v="publishing"/>
    <s v="children's books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s v="publishing"/>
    <s v="children's books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s v="publishing"/>
    <s v="children's books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e v="#DIV/0!"/>
    <s v="publishing"/>
    <s v="children's books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s v="publishing"/>
    <s v="children's books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s v="publishing"/>
    <s v="children's books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s v="publishing"/>
    <s v="children's books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s v="publishing"/>
    <s v="children's books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s v="publishing"/>
    <s v="children's books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e v="#DIV/0!"/>
    <s v="publishing"/>
    <s v="children's books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e v="#DIV/0!"/>
    <s v="publishing"/>
    <s v="children's books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s v="publishing"/>
    <s v="children's books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s v="publishing"/>
    <s v="children's books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s v="publishing"/>
    <s v="children's books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s v="publishing"/>
    <s v="children's books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s v="publishing"/>
    <s v="children's books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s v="publishing"/>
    <s v="children's books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s v="publishing"/>
    <s v="children's books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e v="#DIV/0!"/>
    <s v="publishing"/>
    <s v="children's books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s v="theater"/>
    <s v="plays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s v="theater"/>
    <s v="plays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s v="theater"/>
    <s v="plays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s v="theater"/>
    <s v="plays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s v="theater"/>
    <s v="plays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s v="theater"/>
    <s v="plays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s v="theater"/>
    <s v="plays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s v="theater"/>
    <s v="plays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s v="theater"/>
    <s v="plays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s v="theater"/>
    <s v="plays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s v="theater"/>
    <s v="plays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s v="theater"/>
    <s v="plays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s v="theater"/>
    <s v="plays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s v="theater"/>
    <s v="plays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s v="theater"/>
    <s v="plays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s v="theater"/>
    <s v="plays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s v="theater"/>
    <s v="plays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s v="theater"/>
    <s v="plays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s v="theater"/>
    <s v="plays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s v="theater"/>
    <s v="plays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s v="theater"/>
    <s v="plays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s v="theater"/>
    <s v="plays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s v="theater"/>
    <s v="plays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s v="theater"/>
    <s v="plays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s v="theater"/>
    <s v="plays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s v="theater"/>
    <s v="plays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s v="theater"/>
    <s v="plays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s v="theater"/>
    <s v="plays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s v="theater"/>
    <s v="plays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s v="theater"/>
    <s v="plays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s v="theater"/>
    <s v="plays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s v="theater"/>
    <s v="plays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s v="theater"/>
    <s v="plays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s v="theater"/>
    <s v="plays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s v="theater"/>
    <s v="plays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s v="theater"/>
    <s v="plays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s v="theater"/>
    <s v="plays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s v="theater"/>
    <s v="plays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s v="theater"/>
    <s v="plays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s v="theater"/>
    <s v="plays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s v="theater"/>
    <s v="plays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s v="theater"/>
    <s v="plays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s v="theater"/>
    <s v="plays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s v="theater"/>
    <s v="plays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s v="theater"/>
    <s v="plays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s v="theater"/>
    <s v="plays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s v="theater"/>
    <s v="plays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s v="theater"/>
    <s v="plays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s v="theater"/>
    <s v="plays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s v="theater"/>
    <s v="plays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s v="theater"/>
    <s v="plays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s v="theater"/>
    <s v="plays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s v="theater"/>
    <s v="plays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s v="theater"/>
    <s v="plays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s v="theater"/>
    <s v="plays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s v="theater"/>
    <s v="plays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s v="theater"/>
    <s v="plays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s v="theater"/>
    <s v="plays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s v="theater"/>
    <s v="plays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s v="theater"/>
    <s v="plays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s v="theater"/>
    <s v="plays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e v="#DIV/0!"/>
    <s v="theater"/>
    <s v="plays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e v="#DIV/0!"/>
    <s v="theater"/>
    <s v="plays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s v="theater"/>
    <s v="plays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s v="theater"/>
    <s v="plays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e v="#DIV/0!"/>
    <s v="theater"/>
    <s v="plays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e v="#DIV/0!"/>
    <s v="theater"/>
    <s v="plays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s v="theater"/>
    <s v="plays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s v="theater"/>
    <s v="plays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s v="theater"/>
    <s v="plays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e v="#DIV/0!"/>
    <s v="theater"/>
    <s v="plays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s v="theater"/>
    <s v="plays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e v="#DIV/0!"/>
    <s v="theater"/>
    <s v="plays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s v="theater"/>
    <s v="plays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s v="theater"/>
    <s v="plays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s v="theater"/>
    <s v="plays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s v="theater"/>
    <s v="plays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e v="#DIV/0!"/>
    <s v="theater"/>
    <s v="plays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s v="theater"/>
    <s v="plays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s v="theater"/>
    <s v="plays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s v="theater"/>
    <s v="plays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s v="theater"/>
    <s v="plays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s v="theater"/>
    <s v="plays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s v="theater"/>
    <s v="plays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e v="#DIV/0!"/>
    <s v="theater"/>
    <s v="plays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s v="theater"/>
    <s v="plays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s v="theater"/>
    <s v="plays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s v="theater"/>
    <s v="plays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s v="theater"/>
    <s v="plays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s v="theater"/>
    <s v="plays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s v="theater"/>
    <s v="plays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e v="#DIV/0!"/>
    <s v="theater"/>
    <s v="plays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s v="theater"/>
    <s v="plays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s v="theater"/>
    <s v="plays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s v="theater"/>
    <s v="plays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e v="#DIV/0!"/>
    <s v="theater"/>
    <s v="plays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s v="theater"/>
    <s v="plays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s v="theater"/>
    <s v="plays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s v="theater"/>
    <s v="plays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s v="theater"/>
    <s v="plays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e v="#DIV/0!"/>
    <s v="theater"/>
    <s v="plays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s v="theater"/>
    <s v="plays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s v="theater"/>
    <s v="plays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s v="theater"/>
    <s v="plays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s v="theater"/>
    <s v="plays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s v="theater"/>
    <s v="plays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s v="theater"/>
    <s v="plays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e v="#DIV/0!"/>
    <s v="theater"/>
    <s v="plays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s v="theater"/>
    <s v="plays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s v="theater"/>
    <s v="plays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s v="theater"/>
    <s v="plays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s v="theater"/>
    <s v="plays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s v="theater"/>
    <s v="plays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e v="#DIV/0!"/>
    <s v="theater"/>
    <s v="plays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s v="theater"/>
    <s v="plays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s v="theater"/>
    <s v="plays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s v="theater"/>
    <s v="plays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s v="theater"/>
    <s v="plays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e v="#DIV/0!"/>
    <s v="theater"/>
    <s v="plays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s v="theater"/>
    <s v="plays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s v="theater"/>
    <s v="plays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s v="theater"/>
    <s v="plays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s v="theater"/>
    <s v="plays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s v="theater"/>
    <s v="plays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s v="theater"/>
    <s v="plays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s v="theater"/>
    <s v="plays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s v="theater"/>
    <s v="plays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s v="theater"/>
    <s v="plays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s v="theater"/>
    <s v="plays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s v="theater"/>
    <s v="plays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s v="theater"/>
    <s v="plays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s v="theater"/>
    <s v="plays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s v="theater"/>
    <s v="plays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s v="theater"/>
    <s v="plays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s v="theater"/>
    <s v="plays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s v="theater"/>
    <s v="plays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s v="theater"/>
    <s v="plays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s v="theater"/>
    <s v="plays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s v="theater"/>
    <s v="plays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s v="theater"/>
    <s v="plays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s v="theater"/>
    <s v="musical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s v="theater"/>
    <s v="musical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s v="theater"/>
    <s v="musical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s v="theater"/>
    <s v="musical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s v="theater"/>
    <s v="musical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s v="theater"/>
    <s v="musical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s v="theater"/>
    <s v="musical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s v="theater"/>
    <s v="musical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s v="theater"/>
    <s v="musical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s v="theater"/>
    <s v="musical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s v="theater"/>
    <s v="musical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s v="theater"/>
    <s v="musical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s v="theater"/>
    <s v="musical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s v="theater"/>
    <s v="musical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s v="theater"/>
    <s v="musical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s v="theater"/>
    <s v="musical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s v="theater"/>
    <s v="musical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s v="theater"/>
    <s v="musical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s v="theater"/>
    <s v="musical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s v="theater"/>
    <s v="musical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s v="theater"/>
    <s v="spaces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s v="theater"/>
    <s v="spaces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e v="#DIV/0!"/>
    <s v="theater"/>
    <s v="spaces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s v="theater"/>
    <s v="spaces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e v="#DIV/0!"/>
    <s v="theater"/>
    <s v="spaces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s v="theater"/>
    <s v="spaces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s v="theater"/>
    <s v="spaces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s v="theater"/>
    <s v="spaces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s v="theater"/>
    <s v="spaces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e v="#DIV/0!"/>
    <s v="theater"/>
    <s v="spaces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s v="theater"/>
    <s v="spaces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s v="theater"/>
    <s v="spaces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s v="theater"/>
    <s v="spaces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e v="#DIV/0!"/>
    <s v="theater"/>
    <s v="spaces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s v="theater"/>
    <s v="spaces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s v="theater"/>
    <s v="spaces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s v="theater"/>
    <s v="spaces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e v="#DIV/0!"/>
    <s v="theater"/>
    <s v="spaces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e v="#DIV/0!"/>
    <s v="theater"/>
    <s v="spaces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e v="#DIV/0!"/>
    <s v="theater"/>
    <s v="spaces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s v="theater"/>
    <s v="plays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s v="theater"/>
    <s v="plays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s v="theater"/>
    <s v="plays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s v="theater"/>
    <s v="plays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s v="theater"/>
    <s v="plays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s v="theater"/>
    <s v="plays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s v="theater"/>
    <s v="plays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s v="theater"/>
    <s v="plays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s v="theater"/>
    <s v="plays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s v="theater"/>
    <s v="plays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s v="theater"/>
    <s v="plays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s v="theater"/>
    <s v="plays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s v="theater"/>
    <s v="plays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s v="theater"/>
    <s v="plays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s v="theater"/>
    <s v="plays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s v="theater"/>
    <s v="plays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s v="theater"/>
    <s v="plays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s v="theater"/>
    <s v="plays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s v="theater"/>
    <s v="plays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s v="theater"/>
    <s v="plays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s v="theater"/>
    <s v="spaces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s v="theater"/>
    <s v="spaces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s v="theater"/>
    <s v="spaces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s v="theater"/>
    <s v="spaces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s v="theater"/>
    <s v="spaces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s v="theater"/>
    <s v="spaces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s v="theater"/>
    <s v="spaces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s v="theater"/>
    <s v="spaces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s v="theater"/>
    <s v="spaces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s v="theater"/>
    <s v="spaces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s v="theater"/>
    <s v="spaces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s v="theater"/>
    <s v="spaces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s v="theater"/>
    <s v="spaces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s v="theater"/>
    <s v="spaces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s v="theater"/>
    <s v="spaces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s v="theater"/>
    <s v="spaces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s v="theater"/>
    <s v="spaces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s v="theater"/>
    <s v="spaces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s v="theater"/>
    <s v="spaces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s v="theater"/>
    <s v="spaces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s v="theater"/>
    <s v="spaces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s v="theater"/>
    <s v="spaces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s v="theater"/>
    <s v="spaces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s v="theater"/>
    <s v="spaces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s v="theater"/>
    <s v="spaces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s v="theater"/>
    <s v="spaces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s v="theater"/>
    <s v="spaces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s v="theater"/>
    <s v="spaces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s v="theater"/>
    <s v="spaces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s v="theater"/>
    <s v="spaces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s v="theater"/>
    <s v="spaces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s v="theater"/>
    <s v="spaces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s v="theater"/>
    <s v="spaces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s v="theater"/>
    <s v="spaces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s v="theater"/>
    <s v="spaces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s v="theater"/>
    <s v="spaces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s v="theater"/>
    <s v="spaces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s v="theater"/>
    <s v="spaces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s v="theater"/>
    <s v="spaces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s v="theater"/>
    <s v="spaces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s v="theater"/>
    <s v="spaces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s v="theater"/>
    <s v="spaces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s v="theater"/>
    <s v="spaces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s v="theater"/>
    <s v="spaces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s v="theater"/>
    <s v="spaces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s v="theater"/>
    <s v="spaces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s v="theater"/>
    <s v="spaces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s v="theater"/>
    <s v="spaces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s v="theater"/>
    <s v="spaces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s v="theater"/>
    <s v="spaces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s v="theater"/>
    <s v="spaces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s v="theater"/>
    <s v="spaces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s v="theater"/>
    <s v="spaces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s v="theater"/>
    <s v="spaces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s v="theater"/>
    <s v="spaces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s v="theater"/>
    <s v="spaces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s v="theater"/>
    <s v="spaces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s v="theater"/>
    <s v="spaces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s v="theater"/>
    <s v="spaces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s v="theater"/>
    <s v="spaces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s v="theater"/>
    <s v="spaces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s v="theater"/>
    <s v="spaces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s v="theater"/>
    <s v="spaces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s v="theater"/>
    <s v="spaces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s v="theater"/>
    <s v="spaces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s v="theater"/>
    <s v="spaces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s v="theater"/>
    <s v="spaces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s v="theater"/>
    <s v="spaces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s v="theater"/>
    <s v="spaces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s v="theater"/>
    <s v="spaces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s v="theater"/>
    <s v="spaces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s v="theater"/>
    <s v="spaces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s v="theater"/>
    <s v="spaces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e v="#DIV/0!"/>
    <s v="theater"/>
    <s v="spaces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s v="theater"/>
    <s v="spaces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e v="#DIV/0!"/>
    <s v="theater"/>
    <s v="spaces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e v="#DIV/0!"/>
    <s v="theater"/>
    <s v="spaces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s v="theater"/>
    <s v="spaces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s v="theater"/>
    <s v="spaces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s v="theater"/>
    <s v="spaces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50"/>
    <e v="#DIV/0!"/>
    <s v="theater"/>
    <s v="spaces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s v="theater"/>
    <s v="spaces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s v="theater"/>
    <s v="spaces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s v="theater"/>
    <s v="spaces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s v="theater"/>
    <s v="spaces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s v="theater"/>
    <s v="spaces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s v="theater"/>
    <s v="spaces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s v="theater"/>
    <s v="spaces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s v="theater"/>
    <s v="spaces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s v="theater"/>
    <s v="spaces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s v="theater"/>
    <s v="spaces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s v="theater"/>
    <s v="spaces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s v="theater"/>
    <s v="spaces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s v="theater"/>
    <s v="spaces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s v="theater"/>
    <s v="spaces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s v="theater"/>
    <s v="spaces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s v="theater"/>
    <s v="spaces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s v="theater"/>
    <s v="spaces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s v="theater"/>
    <s v="spaces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s v="theater"/>
    <s v="spaces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s v="theater"/>
    <s v="spaces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e v="#DIV/0!"/>
    <s v="theater"/>
    <s v="spaces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s v="theater"/>
    <s v="spaces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s v="theater"/>
    <s v="spaces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s v="theater"/>
    <s v="spaces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s v="theater"/>
    <s v="spaces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s v="theater"/>
    <s v="spaces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s v="theater"/>
    <s v="spaces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s v="theater"/>
    <s v="spaces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s v="theater"/>
    <s v="spaces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s v="theater"/>
    <s v="spaces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s v="theater"/>
    <s v="spaces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s v="theater"/>
    <s v="spaces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s v="theater"/>
    <s v="spaces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s v="theater"/>
    <s v="spaces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s v="theater"/>
    <s v="spaces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s v="theater"/>
    <s v="spaces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s v="theater"/>
    <s v="spaces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s v="theater"/>
    <s v="spaces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s v="theater"/>
    <s v="spaces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s v="theater"/>
    <s v="spaces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s v="theater"/>
    <s v="spaces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s v="theater"/>
    <s v="spaces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s v="theater"/>
    <s v="spaces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s v="theater"/>
    <s v="spaces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s v="theater"/>
    <s v="spaces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s v="theater"/>
    <s v="spaces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s v="theater"/>
    <s v="spaces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s v="theater"/>
    <s v="spaces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s v="theater"/>
    <s v="spaces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s v="theater"/>
    <s v="spaces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s v="theater"/>
    <s v="spaces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s v="theater"/>
    <s v="spaces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e v="#DIV/0!"/>
    <s v="theater"/>
    <s v="spaces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s v="theater"/>
    <s v="spaces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s v="theater"/>
    <s v="spaces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s v="theater"/>
    <s v="spaces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s v="theater"/>
    <s v="spaces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s v="theater"/>
    <s v="spaces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s v="theater"/>
    <s v="spaces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s v="theater"/>
    <s v="spaces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s v="theater"/>
    <s v="spaces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s v="theater"/>
    <s v="spaces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s v="theater"/>
    <s v="spaces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50"/>
    <e v="#DIV/0!"/>
    <s v="theater"/>
    <s v="spaces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s v="theater"/>
    <s v="spaces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e v="#DIV/0!"/>
    <s v="theater"/>
    <s v="spaces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s v="theater"/>
    <s v="plays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s v="theater"/>
    <s v="plays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s v="theater"/>
    <s v="plays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s v="theater"/>
    <s v="plays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s v="theater"/>
    <s v="plays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s v="theater"/>
    <s v="plays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s v="theater"/>
    <s v="plays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s v="theater"/>
    <s v="plays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s v="theater"/>
    <s v="plays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s v="theater"/>
    <s v="plays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e v="#DIV/0!"/>
    <s v="theater"/>
    <s v="plays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s v="theater"/>
    <s v="plays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s v="theater"/>
    <s v="plays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s v="theater"/>
    <s v="plays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s v="theater"/>
    <s v="plays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e v="#DIV/0!"/>
    <s v="theater"/>
    <s v="plays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s v="theater"/>
    <s v="plays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e v="#DIV/0!"/>
    <s v="theater"/>
    <s v="plays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s v="theater"/>
    <s v="plays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s v="theater"/>
    <s v="plays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s v="theater"/>
    <s v="plays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s v="theater"/>
    <s v="plays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s v="theater"/>
    <s v="plays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s v="theater"/>
    <s v="plays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s v="theater"/>
    <s v="plays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s v="theater"/>
    <s v="plays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s v="theater"/>
    <s v="plays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s v="theater"/>
    <s v="plays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s v="theater"/>
    <s v="plays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s v="theater"/>
    <s v="plays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s v="theater"/>
    <s v="plays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s v="theater"/>
    <s v="plays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s v="theater"/>
    <s v="plays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s v="theater"/>
    <s v="plays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s v="theater"/>
    <s v="plays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s v="theater"/>
    <s v="plays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s v="theater"/>
    <s v="plays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s v="theater"/>
    <s v="plays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s v="theater"/>
    <s v="plays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s v="theater"/>
    <s v="plays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s v="theater"/>
    <s v="plays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s v="theater"/>
    <s v="plays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s v="theater"/>
    <s v="plays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s v="theater"/>
    <s v="plays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s v="theater"/>
    <s v="plays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s v="theater"/>
    <s v="plays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s v="theater"/>
    <s v="plays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s v="theater"/>
    <s v="plays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s v="theater"/>
    <s v="plays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s v="theater"/>
    <s v="plays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s v="theater"/>
    <s v="plays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s v="theater"/>
    <s v="plays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s v="theater"/>
    <s v="plays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s v="theater"/>
    <s v="plays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s v="theater"/>
    <s v="plays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s v="theater"/>
    <s v="plays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s v="theater"/>
    <s v="plays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s v="theater"/>
    <s v="plays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s v="theater"/>
    <s v="plays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s v="theater"/>
    <s v="plays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s v="theater"/>
    <s v="musical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s v="theater"/>
    <s v="musical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e v="#DIV/0!"/>
    <s v="theater"/>
    <s v="musical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s v="theater"/>
    <s v="musical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s v="theater"/>
    <s v="musical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s v="theater"/>
    <s v="musical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e v="#DIV/0!"/>
    <s v="theater"/>
    <s v="musical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s v="theater"/>
    <s v="musical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s v="theater"/>
    <s v="musical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s v="theater"/>
    <s v="musical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s v="theater"/>
    <s v="musical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s v="theater"/>
    <s v="musical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s v="theater"/>
    <s v="musical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s v="theater"/>
    <s v="musical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s v="theater"/>
    <s v="musical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s v="theater"/>
    <s v="musical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e v="#DIV/0!"/>
    <s v="theater"/>
    <s v="musical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s v="theater"/>
    <s v="musical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e v="#DIV/0!"/>
    <s v="theater"/>
    <s v="musical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s v="theater"/>
    <s v="musical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s v="theater"/>
    <s v="plays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s v="theater"/>
    <s v="plays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s v="theater"/>
    <s v="plays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s v="theater"/>
    <s v="plays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s v="theater"/>
    <s v="plays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s v="theater"/>
    <s v="plays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s v="theater"/>
    <s v="plays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s v="theater"/>
    <s v="plays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s v="theater"/>
    <s v="plays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s v="theater"/>
    <s v="plays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s v="theater"/>
    <s v="plays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s v="theater"/>
    <s v="plays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s v="theater"/>
    <s v="plays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s v="theater"/>
    <s v="plays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s v="theater"/>
    <s v="plays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s v="theater"/>
    <s v="plays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s v="theater"/>
    <s v="plays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s v="theater"/>
    <s v="plays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s v="theater"/>
    <s v="plays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s v="theater"/>
    <s v="plays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s v="theater"/>
    <s v="plays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s v="theater"/>
    <s v="plays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s v="theater"/>
    <s v="plays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s v="theater"/>
    <s v="plays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s v="theater"/>
    <s v="plays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s v="theater"/>
    <s v="plays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s v="theater"/>
    <s v="plays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s v="theater"/>
    <s v="plays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s v="theater"/>
    <s v="plays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s v="theater"/>
    <s v="plays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s v="theater"/>
    <s v="plays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s v="theater"/>
    <s v="plays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s v="theater"/>
    <s v="plays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s v="theater"/>
    <s v="plays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s v="theater"/>
    <s v="plays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s v="theater"/>
    <s v="plays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s v="theater"/>
    <s v="plays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s v="theater"/>
    <s v="plays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s v="theater"/>
    <s v="plays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s v="theater"/>
    <s v="plays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s v="theater"/>
    <s v="plays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s v="theater"/>
    <s v="plays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s v="theater"/>
    <s v="plays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s v="theater"/>
    <s v="plays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s v="theater"/>
    <s v="plays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s v="theater"/>
    <s v="plays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s v="theater"/>
    <s v="plays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s v="theater"/>
    <s v="plays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s v="theater"/>
    <s v="plays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s v="theater"/>
    <s v="plays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s v="theater"/>
    <s v="plays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s v="theater"/>
    <s v="plays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s v="theater"/>
    <s v="plays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s v="theater"/>
    <s v="plays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s v="theater"/>
    <s v="plays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s v="theater"/>
    <s v="plays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s v="theater"/>
    <s v="plays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s v="theater"/>
    <s v="plays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s v="theater"/>
    <s v="plays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s v="theater"/>
    <s v="plays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s v="theater"/>
    <s v="plays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s v="theater"/>
    <s v="plays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s v="theater"/>
    <s v="plays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s v="theater"/>
    <s v="plays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s v="theater"/>
    <s v="plays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s v="theater"/>
    <s v="plays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s v="theater"/>
    <s v="plays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s v="theater"/>
    <s v="plays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s v="theater"/>
    <s v="plays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s v="theater"/>
    <s v="plays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s v="theater"/>
    <s v="plays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s v="theater"/>
    <s v="plays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s v="theater"/>
    <s v="plays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s v="theater"/>
    <s v="plays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s v="theater"/>
    <s v="plays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s v="theater"/>
    <s v="plays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s v="theater"/>
    <s v="plays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s v="theater"/>
    <s v="plays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s v="theater"/>
    <s v="plays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s v="theater"/>
    <s v="plays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s v="theater"/>
    <s v="plays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s v="theater"/>
    <s v="plays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s v="theater"/>
    <s v="plays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s v="theater"/>
    <s v="plays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s v="theater"/>
    <s v="plays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s v="theater"/>
    <s v="plays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s v="theater"/>
    <s v="plays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s v="theater"/>
    <s v="plays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s v="theater"/>
    <s v="plays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s v="theater"/>
    <s v="plays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s v="theater"/>
    <s v="plays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s v="theater"/>
    <s v="plays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s v="theater"/>
    <s v="plays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s v="theater"/>
    <s v="plays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s v="theater"/>
    <s v="plays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s v="theater"/>
    <s v="plays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s v="theater"/>
    <s v="plays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s v="theater"/>
    <s v="plays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s v="theater"/>
    <s v="plays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s v="theater"/>
    <s v="plays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s v="theater"/>
    <s v="plays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s v="theater"/>
    <s v="plays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s v="theater"/>
    <s v="plays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s v="theater"/>
    <s v="plays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s v="theater"/>
    <s v="plays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s v="theater"/>
    <s v="plays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s v="theater"/>
    <s v="plays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s v="theater"/>
    <s v="plays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s v="theater"/>
    <s v="plays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s v="theater"/>
    <s v="plays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s v="theater"/>
    <s v="plays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s v="theater"/>
    <s v="plays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s v="theater"/>
    <s v="plays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s v="theater"/>
    <s v="plays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s v="theater"/>
    <s v="plays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s v="theater"/>
    <s v="plays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s v="theater"/>
    <s v="plays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s v="theater"/>
    <s v="plays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s v="theater"/>
    <s v="plays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s v="theater"/>
    <s v="plays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s v="theater"/>
    <s v="plays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s v="theater"/>
    <s v="plays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s v="theater"/>
    <s v="plays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s v="theater"/>
    <s v="plays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s v="theater"/>
    <s v="plays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s v="theater"/>
    <s v="plays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s v="theater"/>
    <s v="plays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s v="theater"/>
    <s v="plays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s v="theater"/>
    <s v="plays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s v="theater"/>
    <s v="plays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s v="theater"/>
    <s v="plays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s v="theater"/>
    <s v="plays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s v="theater"/>
    <s v="plays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s v="theater"/>
    <s v="plays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s v="theater"/>
    <s v="plays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s v="theater"/>
    <s v="plays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s v="theater"/>
    <s v="plays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s v="theater"/>
    <s v="plays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s v="theater"/>
    <s v="plays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s v="theater"/>
    <s v="plays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s v="theater"/>
    <s v="plays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s v="theater"/>
    <s v="plays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s v="theater"/>
    <s v="plays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s v="theater"/>
    <s v="plays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s v="theater"/>
    <s v="plays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s v="theater"/>
    <s v="plays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s v="theater"/>
    <s v="plays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s v="theater"/>
    <s v="plays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s v="theater"/>
    <s v="plays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s v="theater"/>
    <s v="plays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s v="theater"/>
    <s v="plays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s v="theater"/>
    <s v="plays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s v="theater"/>
    <s v="plays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s v="theater"/>
    <s v="plays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s v="theater"/>
    <s v="plays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s v="theater"/>
    <s v="plays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s v="theater"/>
    <s v="plays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s v="theater"/>
    <s v="plays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s v="theater"/>
    <s v="plays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s v="theater"/>
    <s v="plays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s v="theater"/>
    <s v="plays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s v="theater"/>
    <s v="plays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s v="theater"/>
    <s v="plays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s v="theater"/>
    <s v="plays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s v="theater"/>
    <s v="plays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s v="theater"/>
    <s v="plays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s v="theater"/>
    <s v="plays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s v="theater"/>
    <s v="plays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s v="theater"/>
    <s v="plays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s v="theater"/>
    <s v="plays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s v="theater"/>
    <s v="plays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s v="theater"/>
    <s v="plays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s v="theater"/>
    <s v="plays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s v="theater"/>
    <s v="plays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s v="theater"/>
    <s v="plays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s v="theater"/>
    <s v="plays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s v="theater"/>
    <s v="plays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s v="theater"/>
    <s v="plays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s v="theater"/>
    <s v="plays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s v="theater"/>
    <s v="plays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s v="theater"/>
    <s v="plays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s v="theater"/>
    <s v="plays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s v="theater"/>
    <s v="plays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s v="theater"/>
    <s v="plays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s v="theater"/>
    <s v="plays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s v="theater"/>
    <s v="plays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s v="theater"/>
    <s v="plays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s v="theater"/>
    <s v="plays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s v="theater"/>
    <s v="plays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s v="theater"/>
    <s v="plays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s v="theater"/>
    <s v="plays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s v="theater"/>
    <s v="plays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s v="theater"/>
    <s v="plays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s v="theater"/>
    <s v="plays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s v="theater"/>
    <s v="plays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s v="theater"/>
    <s v="plays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s v="theater"/>
    <s v="plays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s v="theater"/>
    <s v="plays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s v="theater"/>
    <s v="plays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s v="theater"/>
    <s v="plays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s v="theater"/>
    <s v="plays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s v="theater"/>
    <s v="plays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s v="theater"/>
    <s v="plays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s v="theater"/>
    <s v="plays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s v="theater"/>
    <s v="plays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s v="theater"/>
    <s v="plays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s v="theater"/>
    <s v="plays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s v="theater"/>
    <s v="plays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s v="theater"/>
    <s v="plays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s v="theater"/>
    <s v="plays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s v="theater"/>
    <s v="plays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s v="theater"/>
    <s v="plays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s v="theater"/>
    <s v="plays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s v="theater"/>
    <s v="plays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s v="theater"/>
    <s v="plays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s v="theater"/>
    <s v="plays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s v="theater"/>
    <s v="plays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s v="theater"/>
    <s v="plays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s v="theater"/>
    <s v="plays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s v="theater"/>
    <s v="plays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s v="theater"/>
    <s v="plays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s v="theater"/>
    <s v="plays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s v="theater"/>
    <s v="plays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s v="theater"/>
    <s v="plays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s v="theater"/>
    <s v="plays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s v="theater"/>
    <s v="plays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s v="theater"/>
    <s v="plays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s v="theater"/>
    <s v="plays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s v="theater"/>
    <s v="plays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s v="theater"/>
    <s v="plays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s v="theater"/>
    <s v="plays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s v="theater"/>
    <s v="plays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s v="theater"/>
    <s v="plays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s v="theater"/>
    <s v="plays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s v="theater"/>
    <s v="plays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s v="theater"/>
    <s v="plays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s v="theater"/>
    <s v="plays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s v="theater"/>
    <s v="plays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s v="theater"/>
    <s v="plays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s v="theater"/>
    <s v="plays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s v="theater"/>
    <s v="plays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s v="theater"/>
    <s v="plays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s v="theater"/>
    <s v="plays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s v="theater"/>
    <s v="plays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s v="theater"/>
    <s v="plays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s v="theater"/>
    <s v="plays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s v="theater"/>
    <s v="plays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s v="theater"/>
    <s v="plays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s v="theater"/>
    <s v="plays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s v="theater"/>
    <s v="plays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s v="theater"/>
    <s v="plays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s v="theater"/>
    <s v="plays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s v="theater"/>
    <s v="plays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s v="theater"/>
    <s v="plays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s v="theater"/>
    <s v="plays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s v="theater"/>
    <s v="plays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s v="theater"/>
    <s v="plays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s v="theater"/>
    <s v="plays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s v="theater"/>
    <s v="plays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s v="theater"/>
    <s v="plays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s v="theater"/>
    <s v="plays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s v="theater"/>
    <s v="plays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s v="theater"/>
    <s v="plays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s v="theater"/>
    <s v="plays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s v="theater"/>
    <s v="plays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s v="theater"/>
    <s v="plays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s v="theater"/>
    <s v="plays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s v="theater"/>
    <s v="plays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s v="theater"/>
    <s v="plays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s v="theater"/>
    <s v="plays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s v="theater"/>
    <s v="plays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s v="theater"/>
    <s v="plays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s v="theater"/>
    <s v="plays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s v="theater"/>
    <s v="plays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s v="theater"/>
    <s v="plays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s v="theater"/>
    <s v="plays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s v="theater"/>
    <s v="plays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s v="theater"/>
    <s v="plays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s v="theater"/>
    <s v="plays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s v="theater"/>
    <s v="plays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s v="theater"/>
    <s v="plays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s v="theater"/>
    <s v="plays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s v="theater"/>
    <s v="plays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s v="theater"/>
    <s v="plays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s v="theater"/>
    <s v="plays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s v="theater"/>
    <s v="plays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s v="theater"/>
    <s v="plays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s v="theater"/>
    <s v="plays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s v="theater"/>
    <s v="plays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s v="theater"/>
    <s v="plays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s v="theater"/>
    <s v="plays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s v="theater"/>
    <s v="plays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s v="theater"/>
    <s v="plays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s v="theater"/>
    <s v="plays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s v="theater"/>
    <s v="plays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s v="theater"/>
    <s v="plays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s v="theater"/>
    <s v="plays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s v="theater"/>
    <s v="plays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s v="theater"/>
    <s v="plays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s v="theater"/>
    <s v="plays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s v="theater"/>
    <s v="plays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s v="theater"/>
    <s v="plays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s v="theater"/>
    <s v="plays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s v="theater"/>
    <s v="plays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s v="theater"/>
    <s v="plays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s v="theater"/>
    <s v="plays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s v="theater"/>
    <s v="plays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s v="theater"/>
    <s v="plays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s v="theater"/>
    <s v="plays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s v="theater"/>
    <s v="plays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s v="theater"/>
    <s v="plays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s v="theater"/>
    <s v="plays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s v="theater"/>
    <s v="plays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s v="theater"/>
    <s v="plays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s v="theater"/>
    <s v="plays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s v="theater"/>
    <s v="plays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s v="theater"/>
    <s v="plays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s v="theater"/>
    <s v="plays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s v="theater"/>
    <s v="plays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s v="theater"/>
    <s v="plays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s v="theater"/>
    <s v="plays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s v="theater"/>
    <s v="plays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s v="theater"/>
    <s v="plays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s v="theater"/>
    <s v="plays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s v="theater"/>
    <s v="plays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s v="theater"/>
    <s v="plays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s v="theater"/>
    <s v="plays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s v="theater"/>
    <s v="plays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s v="theater"/>
    <s v="plays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s v="theater"/>
    <s v="plays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s v="theater"/>
    <s v="plays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s v="theater"/>
    <s v="plays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s v="theater"/>
    <s v="plays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s v="theater"/>
    <s v="plays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s v="theater"/>
    <s v="plays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s v="theater"/>
    <s v="plays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s v="theater"/>
    <s v="plays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s v="theater"/>
    <s v="plays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s v="theater"/>
    <s v="plays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s v="theater"/>
    <s v="plays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s v="theater"/>
    <s v="plays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s v="theater"/>
    <s v="plays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s v="theater"/>
    <s v="plays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s v="theater"/>
    <s v="plays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s v="theater"/>
    <s v="plays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s v="theater"/>
    <s v="plays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s v="theater"/>
    <s v="plays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s v="theater"/>
    <s v="plays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s v="theater"/>
    <s v="plays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s v="theater"/>
    <s v="plays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s v="theater"/>
    <s v="plays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s v="theater"/>
    <s v="plays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s v="theater"/>
    <s v="plays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s v="theater"/>
    <s v="plays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s v="theater"/>
    <s v="plays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s v="theater"/>
    <s v="plays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s v="theater"/>
    <s v="plays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s v="theater"/>
    <s v="plays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s v="theater"/>
    <s v="plays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s v="theater"/>
    <s v="plays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s v="theater"/>
    <s v="plays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s v="theater"/>
    <s v="plays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s v="theater"/>
    <s v="plays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s v="theater"/>
    <s v="plays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s v="theater"/>
    <s v="plays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s v="theater"/>
    <s v="plays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s v="theater"/>
    <s v="plays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s v="theater"/>
    <s v="plays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s v="theater"/>
    <s v="plays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s v="theater"/>
    <s v="plays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s v="theater"/>
    <s v="plays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s v="theater"/>
    <s v="plays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s v="theater"/>
    <s v="plays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s v="theater"/>
    <s v="plays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s v="theater"/>
    <s v="plays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s v="theater"/>
    <s v="plays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s v="theater"/>
    <s v="plays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s v="theater"/>
    <s v="plays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s v="theater"/>
    <s v="plays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s v="theater"/>
    <s v="plays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s v="theater"/>
    <s v="plays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s v="theater"/>
    <s v="plays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s v="theater"/>
    <s v="plays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s v="theater"/>
    <s v="plays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s v="theater"/>
    <s v="plays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s v="theater"/>
    <s v="plays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s v="theater"/>
    <s v="plays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s v="theater"/>
    <s v="plays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s v="theater"/>
    <s v="plays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s v="theater"/>
    <s v="plays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s v="theater"/>
    <s v="plays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s v="theater"/>
    <s v="plays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s v="theater"/>
    <s v="plays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s v="theater"/>
    <s v="plays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s v="theater"/>
    <s v="plays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s v="theater"/>
    <s v="plays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s v="theater"/>
    <s v="plays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s v="theater"/>
    <s v="plays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s v="theater"/>
    <s v="plays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s v="theater"/>
    <s v="plays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s v="theater"/>
    <s v="plays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s v="theater"/>
    <s v="plays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s v="theater"/>
    <s v="plays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s v="theater"/>
    <s v="plays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s v="theater"/>
    <s v="plays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s v="theater"/>
    <s v="plays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s v="theater"/>
    <s v="plays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s v="theater"/>
    <s v="plays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s v="theater"/>
    <s v="plays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s v="theater"/>
    <s v="plays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s v="theater"/>
    <s v="plays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s v="theater"/>
    <s v="plays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s v="theater"/>
    <s v="plays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s v="theater"/>
    <s v="plays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s v="theater"/>
    <s v="plays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s v="theater"/>
    <s v="plays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s v="theater"/>
    <s v="plays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s v="theater"/>
    <s v="plays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s v="theater"/>
    <s v="plays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e v="#DIV/0!"/>
    <s v="theater"/>
    <s v="musical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s v="theater"/>
    <s v="musical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s v="theater"/>
    <s v="musical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s v="theater"/>
    <s v="musical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s v="theater"/>
    <s v="musical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s v="theater"/>
    <s v="musical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s v="theater"/>
    <s v="musical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s v="theater"/>
    <s v="musical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e v="#DIV/0!"/>
    <s v="theater"/>
    <s v="musical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s v="theater"/>
    <s v="musical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s v="theater"/>
    <s v="musical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s v="theater"/>
    <s v="musical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s v="theater"/>
    <s v="musical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e v="#DIV/0!"/>
    <s v="theater"/>
    <s v="musical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s v="theater"/>
    <s v="musical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e v="#DIV/0!"/>
    <s v="theater"/>
    <s v="musical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s v="theater"/>
    <s v="musical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s v="theater"/>
    <s v="musical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s v="theater"/>
    <s v="musical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s v="theater"/>
    <s v="musical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s v="theater"/>
    <s v="plays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s v="theater"/>
    <s v="plays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s v="theater"/>
    <s v="plays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s v="theater"/>
    <s v="plays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s v="theater"/>
    <s v="plays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s v="theater"/>
    <s v="plays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s v="theater"/>
    <s v="plays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s v="theater"/>
    <s v="plays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s v="theater"/>
    <s v="plays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s v="theater"/>
    <s v="plays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s v="theater"/>
    <s v="plays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s v="theater"/>
    <s v="plays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s v="theater"/>
    <s v="plays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s v="theater"/>
    <s v="plays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s v="theater"/>
    <s v="plays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s v="theater"/>
    <s v="plays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s v="theater"/>
    <s v="plays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s v="theater"/>
    <s v="plays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s v="theater"/>
    <s v="plays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s v="theater"/>
    <s v="plays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s v="theater"/>
    <s v="plays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s v="theater"/>
    <s v="plays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s v="theater"/>
    <s v="plays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s v="theater"/>
    <s v="plays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s v="theater"/>
    <s v="plays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s v="theater"/>
    <s v="plays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s v="theater"/>
    <s v="plays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s v="theater"/>
    <s v="plays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s v="theater"/>
    <s v="plays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s v="theater"/>
    <s v="plays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s v="theater"/>
    <s v="plays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s v="theater"/>
    <s v="plays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s v="theater"/>
    <s v="plays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s v="theater"/>
    <s v="plays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s v="theater"/>
    <s v="plays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s v="theater"/>
    <s v="plays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s v="theater"/>
    <s v="plays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s v="theater"/>
    <s v="plays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s v="theater"/>
    <s v="plays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s v="theater"/>
    <s v="plays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s v="theater"/>
    <s v="plays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s v="theater"/>
    <s v="plays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s v="theater"/>
    <s v="plays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s v="theater"/>
    <s v="plays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s v="theater"/>
    <s v="plays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s v="theater"/>
    <s v="plays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s v="theater"/>
    <s v="plays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s v="theater"/>
    <s v="plays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s v="theater"/>
    <s v="plays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s v="theater"/>
    <s v="plays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s v="theater"/>
    <s v="plays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s v="theater"/>
    <s v="plays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s v="theater"/>
    <s v="plays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s v="theater"/>
    <s v="plays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s v="theater"/>
    <s v="plays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s v="theater"/>
    <s v="plays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s v="theater"/>
    <s v="plays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s v="theater"/>
    <s v="plays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s v="theater"/>
    <s v="plays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s v="theater"/>
    <s v="plays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s v="theater"/>
    <s v="plays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s v="theater"/>
    <s v="plays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s v="theater"/>
    <s v="plays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s v="theater"/>
    <s v="plays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s v="theater"/>
    <s v="plays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s v="theater"/>
    <s v="plays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s v="theater"/>
    <s v="plays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s v="theater"/>
    <s v="plays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s v="theater"/>
    <s v="plays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s v="theater"/>
    <s v="plays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s v="theater"/>
    <s v="plays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s v="theater"/>
    <s v="plays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s v="theater"/>
    <s v="plays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s v="theater"/>
    <s v="plays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s v="theater"/>
    <s v="plays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s v="theater"/>
    <s v="plays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s v="theater"/>
    <s v="plays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s v="theater"/>
    <s v="plays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s v="theater"/>
    <s v="plays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s v="theater"/>
    <s v="plays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s v="theater"/>
    <s v="plays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s v="theater"/>
    <s v="plays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s v="theater"/>
    <s v="plays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s v="theater"/>
    <s v="plays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s v="theater"/>
    <s v="plays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e v="#DIV/0!"/>
    <s v="theater"/>
    <s v="plays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s v="theater"/>
    <s v="plays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s v="theater"/>
    <s v="plays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s v="theater"/>
    <s v="plays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s v="theater"/>
    <s v="plays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s v="theater"/>
    <s v="plays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s v="theater"/>
    <s v="plays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s v="theater"/>
    <s v="plays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e v="#DIV/0!"/>
    <s v="theater"/>
    <s v="plays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s v="theater"/>
    <s v="plays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e v="#DIV/0!"/>
    <s v="theater"/>
    <s v="plays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e v="#DIV/0!"/>
    <s v="theater"/>
    <s v="plays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s v="theater"/>
    <s v="plays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s v="theater"/>
    <s v="plays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s v="theater"/>
    <s v="plays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s v="theater"/>
    <s v="musical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s v="theater"/>
    <s v="musical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s v="theater"/>
    <s v="musical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s v="theater"/>
    <s v="musical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s v="theater"/>
    <s v="musical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s v="theater"/>
    <s v="musical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s v="theater"/>
    <s v="musical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s v="theater"/>
    <s v="musical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s v="theater"/>
    <s v="musical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s v="theater"/>
    <s v="musical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s v="theater"/>
    <s v="musical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s v="theater"/>
    <s v="musical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s v="theater"/>
    <s v="musical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s v="theater"/>
    <s v="musical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s v="theater"/>
    <s v="musical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s v="theater"/>
    <s v="musical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s v="theater"/>
    <s v="musical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s v="theater"/>
    <s v="musical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s v="theater"/>
    <s v="musical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s v="theater"/>
    <s v="musical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s v="theater"/>
    <s v="musical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s v="theater"/>
    <s v="musical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s v="theater"/>
    <s v="musical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s v="theater"/>
    <s v="musical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s v="theater"/>
    <s v="musical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s v="theater"/>
    <s v="musical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s v="theater"/>
    <s v="musical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s v="theater"/>
    <s v="musical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s v="theater"/>
    <s v="musical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s v="theater"/>
    <s v="musical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s v="theater"/>
    <s v="musical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s v="theater"/>
    <s v="musical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s v="theater"/>
    <s v="musical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s v="theater"/>
    <s v="musical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s v="theater"/>
    <s v="musical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s v="theater"/>
    <s v="musical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s v="theater"/>
    <s v="musical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s v="theater"/>
    <s v="musical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s v="theater"/>
    <s v="musical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s v="theater"/>
    <s v="musical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s v="theater"/>
    <s v="musical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e v="#DIV/0!"/>
    <s v="theater"/>
    <s v="musical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e v="#DIV/0!"/>
    <s v="theater"/>
    <s v="musical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s v="theater"/>
    <s v="musical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s v="theater"/>
    <s v="musical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s v="theater"/>
    <s v="musical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s v="theater"/>
    <s v="musical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s v="theater"/>
    <s v="musical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s v="theater"/>
    <s v="musical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s v="theater"/>
    <s v="musical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s v="theater"/>
    <s v="musical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s v="theater"/>
    <s v="musical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s v="theater"/>
    <s v="musical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e v="#DIV/0!"/>
    <s v="theater"/>
    <s v="musical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s v="theater"/>
    <s v="musical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e v="#DIV/0!"/>
    <s v="theater"/>
    <s v="musical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s v="theater"/>
    <s v="musical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s v="theater"/>
    <s v="musical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s v="theater"/>
    <s v="musical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s v="theater"/>
    <s v="plays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s v="theater"/>
    <s v="plays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s v="theater"/>
    <s v="plays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s v="theater"/>
    <s v="plays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s v="theater"/>
    <s v="plays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s v="theater"/>
    <s v="plays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s v="theater"/>
    <s v="plays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s v="theater"/>
    <s v="plays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s v="theater"/>
    <s v="plays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s v="theater"/>
    <s v="plays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s v="theater"/>
    <s v="plays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s v="theater"/>
    <s v="plays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s v="theater"/>
    <s v="plays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s v="theater"/>
    <s v="plays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s v="theater"/>
    <s v="plays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s v="theater"/>
    <s v="plays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s v="theater"/>
    <s v="plays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s v="theater"/>
    <s v="plays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s v="theater"/>
    <s v="plays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s v="theater"/>
    <s v="plays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s v="theater"/>
    <s v="plays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s v="theater"/>
    <s v="plays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s v="theater"/>
    <s v="plays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s v="theater"/>
    <s v="plays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s v="theater"/>
    <s v="plays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s v="theater"/>
    <s v="plays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s v="theater"/>
    <s v="plays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s v="theater"/>
    <s v="plays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s v="theater"/>
    <s v="plays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s v="theater"/>
    <s v="plays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s v="theater"/>
    <s v="plays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s v="theater"/>
    <s v="plays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s v="theater"/>
    <s v="plays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s v="theater"/>
    <s v="plays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s v="theater"/>
    <s v="plays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s v="theater"/>
    <s v="plays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s v="theater"/>
    <s v="plays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s v="theater"/>
    <s v="plays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s v="theater"/>
    <s v="plays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s v="theater"/>
    <s v="plays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s v="theater"/>
    <s v="plays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s v="theater"/>
    <s v="plays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s v="theater"/>
    <s v="plays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s v="theater"/>
    <s v="plays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s v="theater"/>
    <s v="plays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s v="theater"/>
    <s v="plays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s v="theater"/>
    <s v="plays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s v="theater"/>
    <s v="plays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s v="theater"/>
    <s v="plays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s v="theater"/>
    <s v="plays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s v="theater"/>
    <s v="plays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s v="theater"/>
    <s v="plays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s v="theater"/>
    <s v="plays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s v="theater"/>
    <s v="plays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s v="theater"/>
    <s v="plays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e v="#DIV/0!"/>
    <s v="theater"/>
    <s v="plays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s v="theater"/>
    <s v="plays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s v="theater"/>
    <s v="plays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s v="theater"/>
    <s v="plays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s v="theater"/>
    <s v="plays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s v="theater"/>
    <s v="musical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s v="theater"/>
    <s v="musical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s v="theater"/>
    <s v="musical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s v="theater"/>
    <s v="musical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e v="#DIV/0!"/>
    <s v="theater"/>
    <s v="musical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e v="#DIV/0!"/>
    <s v="theater"/>
    <s v="musical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e v="#DIV/0!"/>
    <s v="theater"/>
    <s v="musical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e v="#DIV/0!"/>
    <s v="theater"/>
    <s v="musical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s v="theater"/>
    <s v="musical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s v="theater"/>
    <s v="musical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s v="theater"/>
    <s v="musical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e v="#DIV/0!"/>
    <s v="theater"/>
    <s v="musical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s v="theater"/>
    <s v="musical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s v="theater"/>
    <s v="musical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e v="#DIV/0!"/>
    <s v="theater"/>
    <s v="musical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e v="#DIV/0!"/>
    <s v="theater"/>
    <s v="musical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e v="#DIV/0!"/>
    <s v="theater"/>
    <s v="musical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e v="#DIV/0!"/>
    <s v="theater"/>
    <s v="musical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50"/>
    <e v="#DIV/0!"/>
    <s v="theater"/>
    <s v="musical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s v="theater"/>
    <s v="musical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s v="theater"/>
    <s v="plays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s v="theater"/>
    <s v="plays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s v="theater"/>
    <s v="plays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s v="theater"/>
    <s v="plays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e v="#DIV/0!"/>
    <s v="theater"/>
    <s v="plays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s v="theater"/>
    <s v="plays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s v="theater"/>
    <s v="plays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s v="theater"/>
    <s v="plays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s v="theater"/>
    <s v="plays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s v="theater"/>
    <s v="plays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s v="theater"/>
    <s v="plays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s v="theater"/>
    <s v="plays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s v="theater"/>
    <s v="plays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s v="theater"/>
    <s v="plays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s v="theater"/>
    <s v="plays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e v="#DIV/0!"/>
    <s v="theater"/>
    <s v="plays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s v="theater"/>
    <s v="plays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s v="theater"/>
    <s v="plays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s v="theater"/>
    <s v="plays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s v="theater"/>
    <s v="plays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s v="theater"/>
    <s v="plays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s v="theater"/>
    <s v="plays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s v="theater"/>
    <s v="plays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s v="theater"/>
    <s v="plays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s v="theater"/>
    <s v="plays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s v="theater"/>
    <s v="plays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s v="theater"/>
    <s v="plays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s v="theater"/>
    <s v="plays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e v="#DIV/0!"/>
    <s v="theater"/>
    <s v="plays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s v="theater"/>
    <s v="plays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s v="theater"/>
    <s v="plays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s v="theater"/>
    <s v="plays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s v="theater"/>
    <s v="plays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e v="#DIV/0!"/>
    <s v="theater"/>
    <s v="plays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s v="theater"/>
    <s v="plays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s v="theater"/>
    <s v="plays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s v="theater"/>
    <s v="plays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s v="theater"/>
    <s v="plays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s v="theater"/>
    <s v="plays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s v="theater"/>
    <s v="plays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s v="theater"/>
    <s v="plays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s v="theater"/>
    <s v="plays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e v="#DIV/0!"/>
    <s v="theater"/>
    <s v="plays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e v="#DIV/0!"/>
    <s v="theater"/>
    <s v="plays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s v="theater"/>
    <s v="plays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s v="theater"/>
    <s v="plays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s v="theater"/>
    <s v="plays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s v="theater"/>
    <s v="plays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e v="#DIV/0!"/>
    <s v="theater"/>
    <s v="plays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s v="theater"/>
    <s v="plays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s v="theater"/>
    <s v="plays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s v="theater"/>
    <s v="plays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s v="theater"/>
    <s v="plays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s v="theater"/>
    <s v="plays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e v="#DIV/0!"/>
    <s v="theater"/>
    <s v="plays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s v="theater"/>
    <s v="plays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e v="#DIV/0!"/>
    <s v="theater"/>
    <s v="plays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s v="theater"/>
    <s v="plays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s v="theater"/>
    <s v="plays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s v="theater"/>
    <s v="plays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e v="#DIV/0!"/>
    <s v="theater"/>
    <s v="plays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s v="theater"/>
    <s v="plays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s v="theater"/>
    <s v="plays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s v="theater"/>
    <s v="plays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s v="theater"/>
    <s v="plays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e v="#DIV/0!"/>
    <s v="theater"/>
    <s v="plays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e v="#DIV/0!"/>
    <s v="theater"/>
    <s v="plays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s v="theater"/>
    <s v="plays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e v="#DIV/0!"/>
    <s v="theater"/>
    <s v="plays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s v="theater"/>
    <s v="plays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s v="theater"/>
    <s v="plays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s v="theater"/>
    <s v="plays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s v="theater"/>
    <s v="plays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s v="theater"/>
    <s v="plays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s v="theater"/>
    <s v="plays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e v="#DIV/0!"/>
    <s v="theater"/>
    <s v="plays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s v="theater"/>
    <s v="plays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s v="theater"/>
    <s v="plays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s v="theater"/>
    <s v="plays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s v="theater"/>
    <s v="plays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s v="theater"/>
    <s v="plays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s v="theater"/>
    <s v="plays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s v="theater"/>
    <s v="plays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s v="theater"/>
    <s v="plays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s v="theater"/>
    <s v="plays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s v="theater"/>
    <s v="plays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s v="theater"/>
    <s v="plays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e v="#DIV/0!"/>
    <s v="theater"/>
    <s v="plays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s v="theater"/>
    <s v="plays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s v="theater"/>
    <s v="plays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s v="theater"/>
    <s v="plays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s v="theater"/>
    <s v="plays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s v="theater"/>
    <s v="plays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s v="theater"/>
    <s v="plays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s v="theater"/>
    <s v="plays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s v="theater"/>
    <s v="plays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s v="theater"/>
    <s v="plays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s v="theater"/>
    <s v="plays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s v="theater"/>
    <s v="plays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s v="theater"/>
    <s v="plays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s v="theater"/>
    <s v="plays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e v="#DIV/0!"/>
    <s v="theater"/>
    <s v="plays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s v="theater"/>
    <s v="plays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s v="theater"/>
    <s v="plays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s v="theater"/>
    <s v="plays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s v="theater"/>
    <s v="plays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s v="theater"/>
    <s v="plays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s v="theater"/>
    <s v="plays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s v="theater"/>
    <s v="plays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e v="#DIV/0!"/>
    <s v="theater"/>
    <s v="plays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s v="theater"/>
    <s v="plays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s v="theater"/>
    <s v="plays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s v="theater"/>
    <s v="plays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s v="theater"/>
    <s v="plays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s v="theater"/>
    <s v="plays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s v="theater"/>
    <s v="plays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s v="theater"/>
    <s v="plays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s v="theater"/>
    <s v="plays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s v="theater"/>
    <s v="plays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s v="theater"/>
    <s v="plays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s v="theater"/>
    <s v="plays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s v="theater"/>
    <s v="plays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s v="theater"/>
    <s v="plays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s v="theater"/>
    <s v="plays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e v="#DIV/0!"/>
    <s v="theater"/>
    <s v="plays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s v="theater"/>
    <s v="plays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e v="#DIV/0!"/>
    <s v="theater"/>
    <s v="plays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s v="theater"/>
    <s v="plays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s v="theater"/>
    <s v="plays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s v="theater"/>
    <s v="plays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s v="theater"/>
    <s v="plays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s v="theater"/>
    <s v="plays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s v="theater"/>
    <s v="plays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s v="theater"/>
    <s v="plays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s v="theater"/>
    <s v="plays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e v="#DIV/0!"/>
    <s v="theater"/>
    <s v="plays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s v="theater"/>
    <s v="plays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s v="theater"/>
    <s v="plays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e v="#DIV/0!"/>
    <s v="theater"/>
    <s v="plays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s v="theater"/>
    <s v="plays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s v="theater"/>
    <s v="plays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e v="#DIV/0!"/>
    <s v="theater"/>
    <s v="plays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s v="theater"/>
    <s v="plays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e v="#DIV/0!"/>
    <s v="theater"/>
    <s v="plays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s v="theater"/>
    <s v="plays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s v="theater"/>
    <s v="plays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s v="theater"/>
    <s v="plays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s v="theater"/>
    <s v="plays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s v="theater"/>
    <s v="plays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s v="theater"/>
    <s v="plays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s v="theater"/>
    <s v="plays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s v="theater"/>
    <s v="plays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s v="theater"/>
    <s v="plays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s v="theater"/>
    <s v="plays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s v="theater"/>
    <s v="plays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e v="#DIV/0!"/>
    <s v="theater"/>
    <s v="plays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s v="theater"/>
    <s v="plays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s v="theater"/>
    <s v="plays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s v="theater"/>
    <s v="plays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s v="theater"/>
    <s v="plays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s v="theater"/>
    <s v="plays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s v="theater"/>
    <s v="plays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s v="theater"/>
    <s v="plays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e v="#DIV/0!"/>
    <s v="theater"/>
    <s v="plays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s v="theater"/>
    <s v="plays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s v="theater"/>
    <s v="plays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e v="#DIV/0!"/>
    <s v="theater"/>
    <s v="plays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s v="theater"/>
    <s v="plays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s v="theater"/>
    <s v="plays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s v="theater"/>
    <s v="plays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s v="theater"/>
    <s v="plays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s v="theater"/>
    <s v="plays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s v="theater"/>
    <s v="plays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e v="#DIV/0!"/>
    <s v="theater"/>
    <s v="plays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s v="theater"/>
    <s v="plays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s v="theater"/>
    <s v="plays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s v="theater"/>
    <s v="plays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s v="theater"/>
    <s v="plays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s v="theater"/>
    <s v="plays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s v="theater"/>
    <s v="plays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s v="theater"/>
    <s v="plays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s v="theater"/>
    <s v="plays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s v="theater"/>
    <s v="plays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e v="#DIV/0!"/>
    <s v="theater"/>
    <s v="plays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s v="theater"/>
    <s v="plays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s v="theater"/>
    <s v="plays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s v="theater"/>
    <s v="plays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s v="theater"/>
    <s v="plays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e v="#DIV/0!"/>
    <s v="theater"/>
    <s v="plays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s v="theater"/>
    <s v="plays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e v="#DIV/0!"/>
    <s v="theater"/>
    <s v="plays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s v="theater"/>
    <s v="plays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e v="#DIV/0!"/>
    <s v="theater"/>
    <s v="plays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s v="theater"/>
    <s v="plays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s v="theater"/>
    <s v="plays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s v="theater"/>
    <s v="plays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s v="theater"/>
    <s v="plays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s v="theater"/>
    <s v="plays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s v="theater"/>
    <s v="plays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50"/>
    <e v="#DIV/0!"/>
    <s v="theater"/>
    <s v="plays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s v="theater"/>
    <s v="plays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s v="theater"/>
    <s v="plays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s v="theater"/>
    <s v="plays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s v="theater"/>
    <s v="plays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s v="theater"/>
    <s v="plays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s v="theater"/>
    <s v="plays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s v="theater"/>
    <s v="plays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s v="theater"/>
    <s v="plays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s v="theater"/>
    <s v="plays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e v="#DIV/0!"/>
    <s v="theater"/>
    <s v="plays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e v="#DIV/0!"/>
    <s v="theater"/>
    <s v="plays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s v="theater"/>
    <s v="plays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e v="#DIV/0!"/>
    <s v="theater"/>
    <s v="plays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e v="#DIV/0!"/>
    <s v="theater"/>
    <s v="plays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s v="theater"/>
    <s v="plays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s v="theater"/>
    <s v="plays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s v="theater"/>
    <s v="plays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s v="theater"/>
    <s v="plays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s v="theater"/>
    <s v="plays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s v="theater"/>
    <s v="plays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s v="theater"/>
    <s v="plays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e v="#DIV/0!"/>
    <s v="theater"/>
    <s v="plays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s v="theater"/>
    <s v="plays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s v="theater"/>
    <s v="plays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s v="theater"/>
    <s v="plays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s v="theater"/>
    <s v="plays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0"/>
    <x v="0"/>
  </r>
  <r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0"/>
    <x v="0"/>
  </r>
  <r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0"/>
    <x v="0"/>
  </r>
  <r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0"/>
    <x v="0"/>
  </r>
  <r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0"/>
    <x v="0"/>
  </r>
  <r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0"/>
    <x v="0"/>
  </r>
  <r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0"/>
    <x v="0"/>
  </r>
  <r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0"/>
    <x v="0"/>
  </r>
  <r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0"/>
    <x v="0"/>
  </r>
  <r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0"/>
    <x v="0"/>
  </r>
  <r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0"/>
    <x v="0"/>
  </r>
  <r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0"/>
    <x v="0"/>
  </r>
  <r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0"/>
    <x v="0"/>
  </r>
  <r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0"/>
    <x v="0"/>
  </r>
  <r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0"/>
    <x v="0"/>
  </r>
  <r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0"/>
    <x v="0"/>
  </r>
  <r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0"/>
    <x v="0"/>
  </r>
  <r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0"/>
    <x v="0"/>
  </r>
  <r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0"/>
    <x v="0"/>
  </r>
  <r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0"/>
    <x v="0"/>
  </r>
  <r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0"/>
    <x v="0"/>
  </r>
  <r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0"/>
    <x v="0"/>
  </r>
  <r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0"/>
    <x v="0"/>
  </r>
  <r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0"/>
    <x v="0"/>
  </r>
  <r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0"/>
    <x v="0"/>
  </r>
  <r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0"/>
    <x v="0"/>
  </r>
  <r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0"/>
    <x v="0"/>
  </r>
  <r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0"/>
    <x v="0"/>
  </r>
  <r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0"/>
    <x v="0"/>
  </r>
  <r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0"/>
    <x v="0"/>
  </r>
  <r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0"/>
    <x v="0"/>
  </r>
  <r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0"/>
    <x v="1"/>
  </r>
  <r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0"/>
    <x v="1"/>
  </r>
  <r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0"/>
    <x v="1"/>
  </r>
  <r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0"/>
    <x v="1"/>
  </r>
  <r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0"/>
    <x v="1"/>
  </r>
  <r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0"/>
    <x v="1"/>
  </r>
  <r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0"/>
    <x v="1"/>
  </r>
  <r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0"/>
    <x v="1"/>
  </r>
  <r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0"/>
    <x v="1"/>
  </r>
  <r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0"/>
    <x v="1"/>
  </r>
  <r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0"/>
    <x v="1"/>
  </r>
  <r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0"/>
    <x v="1"/>
  </r>
  <r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0"/>
    <x v="1"/>
  </r>
  <r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0"/>
    <x v="1"/>
  </r>
  <r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0"/>
    <x v="1"/>
  </r>
  <r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0"/>
    <x v="1"/>
  </r>
  <r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0"/>
    <x v="1"/>
  </r>
  <r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0"/>
    <x v="1"/>
  </r>
  <r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0"/>
    <x v="1"/>
  </r>
  <r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0"/>
    <x v="1"/>
  </r>
  <r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0"/>
    <x v="1"/>
  </r>
  <r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0"/>
    <x v="1"/>
  </r>
  <r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0"/>
    <x v="1"/>
  </r>
  <r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0"/>
    <x v="1"/>
  </r>
  <r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0"/>
    <x v="1"/>
  </r>
  <r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0"/>
    <x v="1"/>
  </r>
  <r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0"/>
    <x v="1"/>
  </r>
  <r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0"/>
    <x v="1"/>
  </r>
  <r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0"/>
    <x v="1"/>
  </r>
  <r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0"/>
    <x v="1"/>
  </r>
  <r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0"/>
    <x v="1"/>
  </r>
  <r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0"/>
    <x v="1"/>
  </r>
  <r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0"/>
    <x v="1"/>
  </r>
  <r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0"/>
    <x v="1"/>
  </r>
  <r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0"/>
    <x v="1"/>
  </r>
  <r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0"/>
    <x v="1"/>
  </r>
  <r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0"/>
    <x v="1"/>
  </r>
  <r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0"/>
    <x v="1"/>
  </r>
  <r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0"/>
    <x v="1"/>
  </r>
  <r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0"/>
    <x v="1"/>
  </r>
  <r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0"/>
    <x v="1"/>
  </r>
  <r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0"/>
    <x v="1"/>
  </r>
  <r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0"/>
    <x v="1"/>
  </r>
  <r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0"/>
    <x v="1"/>
  </r>
  <r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0"/>
    <x v="1"/>
  </r>
  <r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0"/>
    <x v="1"/>
  </r>
  <r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0"/>
    <x v="1"/>
  </r>
  <r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0"/>
    <x v="2"/>
  </r>
  <r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0"/>
    <x v="2"/>
  </r>
  <r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0"/>
    <x v="2"/>
  </r>
  <r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0"/>
    <x v="2"/>
  </r>
  <r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0"/>
    <x v="2"/>
  </r>
  <r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0"/>
    <x v="2"/>
  </r>
  <r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0"/>
    <x v="3"/>
  </r>
  <r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0"/>
    <x v="3"/>
  </r>
  <r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0"/>
    <x v="3"/>
  </r>
  <r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0"/>
    <x v="3"/>
  </r>
  <r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0"/>
    <x v="3"/>
  </r>
  <r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0"/>
    <x v="3"/>
  </r>
  <r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0"/>
    <x v="3"/>
  </r>
  <r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0"/>
    <x v="3"/>
  </r>
  <r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0"/>
    <x v="3"/>
  </r>
  <r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0"/>
    <x v="3"/>
  </r>
  <r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0"/>
    <x v="3"/>
  </r>
  <r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0"/>
    <x v="3"/>
  </r>
  <r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0"/>
    <x v="3"/>
  </r>
  <r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0"/>
    <x v="3"/>
  </r>
  <r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0"/>
    <x v="3"/>
  </r>
  <r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0"/>
    <x v="3"/>
  </r>
  <r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0"/>
    <x v="3"/>
  </r>
  <r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0"/>
    <x v="3"/>
  </r>
  <r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0"/>
    <x v="3"/>
  </r>
  <r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0"/>
    <x v="3"/>
  </r>
  <r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0"/>
    <x v="3"/>
  </r>
  <r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0"/>
    <x v="3"/>
  </r>
  <r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0"/>
    <x v="3"/>
  </r>
  <r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0"/>
    <x v="3"/>
  </r>
  <r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0"/>
    <x v="3"/>
  </r>
  <r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0"/>
    <x v="3"/>
  </r>
  <r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0"/>
    <x v="3"/>
  </r>
  <r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0"/>
    <x v="3"/>
  </r>
  <r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0"/>
    <x v="3"/>
  </r>
  <r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0"/>
    <x v="4"/>
  </r>
  <r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0"/>
    <x v="4"/>
  </r>
  <r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0"/>
    <x v="4"/>
  </r>
  <r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0"/>
    <x v="4"/>
  </r>
  <r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0"/>
    <x v="4"/>
  </r>
  <r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0"/>
    <x v="4"/>
  </r>
  <r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0"/>
    <x v="4"/>
  </r>
  <r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0"/>
    <x v="4"/>
  </r>
  <r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0"/>
    <x v="4"/>
  </r>
  <r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0"/>
    <x v="4"/>
  </r>
  <r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0"/>
    <x v="4"/>
  </r>
  <r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0"/>
    <x v="4"/>
  </r>
  <r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0"/>
    <x v="4"/>
  </r>
  <r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0"/>
    <x v="4"/>
  </r>
  <r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0"/>
    <x v="4"/>
  </r>
  <r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0"/>
    <x v="4"/>
  </r>
  <r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0"/>
    <x v="4"/>
  </r>
  <r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0"/>
    <x v="4"/>
  </r>
  <r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0"/>
    <x v="4"/>
  </r>
  <r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0"/>
    <x v="4"/>
  </r>
  <r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0"/>
    <x v="4"/>
  </r>
  <r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0"/>
    <x v="4"/>
  </r>
  <r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0"/>
    <x v="4"/>
  </r>
  <r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0"/>
    <x v="4"/>
  </r>
  <r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0"/>
    <x v="4"/>
  </r>
  <r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0"/>
    <x v="4"/>
  </r>
  <r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0"/>
    <x v="4"/>
  </r>
  <r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0"/>
    <x v="4"/>
  </r>
  <r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0"/>
    <x v="4"/>
  </r>
  <r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0"/>
    <x v="4"/>
  </r>
  <r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0"/>
    <x v="4"/>
  </r>
  <r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0"/>
    <x v="4"/>
  </r>
  <r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0"/>
    <x v="4"/>
  </r>
  <r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0"/>
    <x v="4"/>
  </r>
  <r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0"/>
    <x v="4"/>
  </r>
  <r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0"/>
    <x v="4"/>
  </r>
  <r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0"/>
    <x v="4"/>
  </r>
  <r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0"/>
    <x v="4"/>
  </r>
  <r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0"/>
    <x v="4"/>
  </r>
  <r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0"/>
    <x v="4"/>
  </r>
  <r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0"/>
    <x v="4"/>
  </r>
  <r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0"/>
    <x v="4"/>
  </r>
  <r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0"/>
    <x v="4"/>
  </r>
  <r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0"/>
    <x v="5"/>
  </r>
  <r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0"/>
    <x v="5"/>
  </r>
  <r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0"/>
    <x v="5"/>
  </r>
  <r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0"/>
    <x v="5"/>
  </r>
  <r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0"/>
    <x v="5"/>
  </r>
  <r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0"/>
    <x v="5"/>
  </r>
  <r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0"/>
    <x v="5"/>
  </r>
  <r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0"/>
    <x v="5"/>
  </r>
  <r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0"/>
    <x v="5"/>
  </r>
  <r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0"/>
    <x v="5"/>
  </r>
  <r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0"/>
    <x v="5"/>
  </r>
  <r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0"/>
    <x v="5"/>
  </r>
  <r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0"/>
    <x v="5"/>
  </r>
  <r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0"/>
    <x v="5"/>
  </r>
  <r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0"/>
    <x v="5"/>
  </r>
  <r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0"/>
    <x v="5"/>
  </r>
  <r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0"/>
    <x v="5"/>
  </r>
  <r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0"/>
    <x v="5"/>
  </r>
  <r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0"/>
    <x v="5"/>
  </r>
  <r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0"/>
    <x v="5"/>
  </r>
  <r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0"/>
    <x v="5"/>
  </r>
  <r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0"/>
    <x v="5"/>
  </r>
  <r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0"/>
    <x v="5"/>
  </r>
  <r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0"/>
    <x v="5"/>
  </r>
  <r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0"/>
    <x v="5"/>
  </r>
  <r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0"/>
    <x v="5"/>
  </r>
  <r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0"/>
    <x v="5"/>
  </r>
  <r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0"/>
    <x v="5"/>
  </r>
  <r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0"/>
    <x v="5"/>
  </r>
  <r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0"/>
    <x v="5"/>
  </r>
  <r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0"/>
    <x v="5"/>
  </r>
  <r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0"/>
    <x v="5"/>
  </r>
  <r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0"/>
    <x v="5"/>
  </r>
  <r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0"/>
    <x v="5"/>
  </r>
  <r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0"/>
    <x v="5"/>
  </r>
  <r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0"/>
    <x v="5"/>
  </r>
  <r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0"/>
    <x v="5"/>
  </r>
  <r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0"/>
    <x v="5"/>
  </r>
  <r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0"/>
    <x v="5"/>
  </r>
  <r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0"/>
    <x v="5"/>
  </r>
  <r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0"/>
    <x v="5"/>
  </r>
  <r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0"/>
    <x v="5"/>
  </r>
  <r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0"/>
    <x v="5"/>
  </r>
  <r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0"/>
    <x v="5"/>
  </r>
  <r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0"/>
    <x v="5"/>
  </r>
  <r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1"/>
    <x v="6"/>
  </r>
  <r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1"/>
    <x v="6"/>
  </r>
  <r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1"/>
    <x v="6"/>
  </r>
  <r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1"/>
    <x v="6"/>
  </r>
  <r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1"/>
    <x v="6"/>
  </r>
  <r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1"/>
    <x v="6"/>
  </r>
  <r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1"/>
    <x v="6"/>
  </r>
  <r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1"/>
    <x v="6"/>
  </r>
  <r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1"/>
    <x v="6"/>
  </r>
  <r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1"/>
    <x v="6"/>
  </r>
  <r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1"/>
    <x v="6"/>
  </r>
  <r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1"/>
    <x v="6"/>
  </r>
  <r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1"/>
    <x v="6"/>
  </r>
  <r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1"/>
    <x v="6"/>
  </r>
  <r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1"/>
    <x v="6"/>
  </r>
  <r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1"/>
    <x v="6"/>
  </r>
  <r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1"/>
    <x v="6"/>
  </r>
  <r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2"/>
    <x v="7"/>
  </r>
  <r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2"/>
    <x v="7"/>
  </r>
  <r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2"/>
    <x v="7"/>
  </r>
  <r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2"/>
    <x v="7"/>
  </r>
  <r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2"/>
    <x v="7"/>
  </r>
  <r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2"/>
    <x v="7"/>
  </r>
  <r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2"/>
    <x v="7"/>
  </r>
  <r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2"/>
    <x v="7"/>
  </r>
  <r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2"/>
    <x v="7"/>
  </r>
  <r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2"/>
    <x v="7"/>
  </r>
  <r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2"/>
    <x v="7"/>
  </r>
  <r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2"/>
    <x v="7"/>
  </r>
  <r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2"/>
    <x v="7"/>
  </r>
  <r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2"/>
    <x v="7"/>
  </r>
  <r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2"/>
    <x v="7"/>
  </r>
  <r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2"/>
    <x v="7"/>
  </r>
  <r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2"/>
    <x v="7"/>
  </r>
  <r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2"/>
    <x v="7"/>
  </r>
  <r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2"/>
    <x v="7"/>
  </r>
  <r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2"/>
    <x v="7"/>
  </r>
  <r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2"/>
    <x v="7"/>
  </r>
  <r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2"/>
    <x v="7"/>
  </r>
  <r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2"/>
    <x v="7"/>
  </r>
  <r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2"/>
    <x v="7"/>
  </r>
  <r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2"/>
    <x v="7"/>
  </r>
  <r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2"/>
    <x v="7"/>
  </r>
  <r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2"/>
    <x v="7"/>
  </r>
  <r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2"/>
    <x v="7"/>
  </r>
  <r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2"/>
    <x v="7"/>
  </r>
  <r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2"/>
    <x v="7"/>
  </r>
  <r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2"/>
    <x v="8"/>
  </r>
  <r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2"/>
    <x v="8"/>
  </r>
  <r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2"/>
    <x v="8"/>
  </r>
  <r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2"/>
    <x v="8"/>
  </r>
  <r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2"/>
    <x v="8"/>
  </r>
  <r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2"/>
    <x v="8"/>
  </r>
  <r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2"/>
    <x v="8"/>
  </r>
  <r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2"/>
    <x v="8"/>
  </r>
  <r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2"/>
    <x v="8"/>
  </r>
  <r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2"/>
    <x v="8"/>
  </r>
  <r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2"/>
    <x v="8"/>
  </r>
  <r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2"/>
    <x v="8"/>
  </r>
  <r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2"/>
    <x v="8"/>
  </r>
  <r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2"/>
    <x v="8"/>
  </r>
  <r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2"/>
    <x v="8"/>
  </r>
  <r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2"/>
    <x v="8"/>
  </r>
  <r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2"/>
    <x v="8"/>
  </r>
  <r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2"/>
    <x v="8"/>
  </r>
  <r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2"/>
    <x v="8"/>
  </r>
  <r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2"/>
    <x v="8"/>
  </r>
  <r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2"/>
    <x v="8"/>
  </r>
  <r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2"/>
    <x v="8"/>
  </r>
  <r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2"/>
    <x v="8"/>
  </r>
  <r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2"/>
    <x v="8"/>
  </r>
  <r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2"/>
    <x v="8"/>
  </r>
  <r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2"/>
    <x v="8"/>
  </r>
  <r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2"/>
    <x v="8"/>
  </r>
  <r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2"/>
    <x v="8"/>
  </r>
  <r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2"/>
    <x v="8"/>
  </r>
  <r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2"/>
    <x v="8"/>
  </r>
  <r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2"/>
    <x v="8"/>
  </r>
  <r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2"/>
    <x v="8"/>
  </r>
  <r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2"/>
    <x v="8"/>
  </r>
  <r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2"/>
    <x v="8"/>
  </r>
  <r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2"/>
    <x v="8"/>
  </r>
  <r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2"/>
    <x v="8"/>
  </r>
  <r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2"/>
    <x v="8"/>
  </r>
  <r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2"/>
    <x v="8"/>
  </r>
  <r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2"/>
    <x v="8"/>
  </r>
  <r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2"/>
    <x v="8"/>
  </r>
  <r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2"/>
    <x v="8"/>
  </r>
  <r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2"/>
    <x v="8"/>
  </r>
  <r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2"/>
    <x v="8"/>
  </r>
  <r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2"/>
    <x v="8"/>
  </r>
  <r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2"/>
    <x v="8"/>
  </r>
  <r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2"/>
    <x v="8"/>
  </r>
  <r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2"/>
    <x v="8"/>
  </r>
  <r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2"/>
    <x v="8"/>
  </r>
  <r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2"/>
    <x v="8"/>
  </r>
  <r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2"/>
    <x v="8"/>
  </r>
  <r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2"/>
    <x v="8"/>
  </r>
  <r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2"/>
    <x v="8"/>
  </r>
  <r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2"/>
    <x v="8"/>
  </r>
  <r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2"/>
    <x v="8"/>
  </r>
  <r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2"/>
    <x v="8"/>
  </r>
  <r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2"/>
    <x v="8"/>
  </r>
  <r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2"/>
    <x v="8"/>
  </r>
  <r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2"/>
    <x v="8"/>
  </r>
  <r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2"/>
    <x v="8"/>
  </r>
  <r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2"/>
    <x v="8"/>
  </r>
  <r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2"/>
    <x v="8"/>
  </r>
  <r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2"/>
    <x v="8"/>
  </r>
  <r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2"/>
    <x v="8"/>
  </r>
  <r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2"/>
    <x v="8"/>
  </r>
  <r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2"/>
    <x v="8"/>
  </r>
  <r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3"/>
    <x v="9"/>
  </r>
  <r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3"/>
    <x v="9"/>
  </r>
  <r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3"/>
    <x v="9"/>
  </r>
  <r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3"/>
    <x v="9"/>
  </r>
  <r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3"/>
    <x v="9"/>
  </r>
  <r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3"/>
    <x v="9"/>
  </r>
  <r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3"/>
    <x v="9"/>
  </r>
  <r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3"/>
    <x v="9"/>
  </r>
  <r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3"/>
    <x v="9"/>
  </r>
  <r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3"/>
    <x v="9"/>
  </r>
  <r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3"/>
    <x v="9"/>
  </r>
  <r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3"/>
    <x v="9"/>
  </r>
  <r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3"/>
    <x v="9"/>
  </r>
  <r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3"/>
    <x v="9"/>
  </r>
  <r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3"/>
    <x v="9"/>
  </r>
  <r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3"/>
    <x v="9"/>
  </r>
  <r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3"/>
    <x v="9"/>
  </r>
  <r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3"/>
    <x v="9"/>
  </r>
  <r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3"/>
    <x v="9"/>
  </r>
  <r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3"/>
    <x v="9"/>
  </r>
  <r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3"/>
    <x v="9"/>
  </r>
  <r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3"/>
    <x v="9"/>
  </r>
  <r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3"/>
    <x v="9"/>
  </r>
  <r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3"/>
    <x v="9"/>
  </r>
  <r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3"/>
    <x v="9"/>
  </r>
  <r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3"/>
    <x v="9"/>
  </r>
  <r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3"/>
    <x v="9"/>
  </r>
  <r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3"/>
    <x v="9"/>
  </r>
  <r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3"/>
    <x v="9"/>
  </r>
  <r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3"/>
    <x v="9"/>
  </r>
  <r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3"/>
    <x v="9"/>
  </r>
  <r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3"/>
    <x v="9"/>
  </r>
  <r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3"/>
    <x v="9"/>
  </r>
  <r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3"/>
    <x v="10"/>
  </r>
  <r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3"/>
    <x v="10"/>
  </r>
  <r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3"/>
    <x v="10"/>
  </r>
  <r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3"/>
    <x v="10"/>
  </r>
  <r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3"/>
    <x v="10"/>
  </r>
  <r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3"/>
    <x v="10"/>
  </r>
  <r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3"/>
    <x v="10"/>
  </r>
  <r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3"/>
    <x v="10"/>
  </r>
  <r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3"/>
    <x v="10"/>
  </r>
  <r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3"/>
    <x v="10"/>
  </r>
  <r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3"/>
    <x v="10"/>
  </r>
  <r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4"/>
    <x v="11"/>
  </r>
  <r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4"/>
    <x v="11"/>
  </r>
  <r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4"/>
    <x v="11"/>
  </r>
  <r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4"/>
    <x v="11"/>
  </r>
  <r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4"/>
    <x v="11"/>
  </r>
  <r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4"/>
    <x v="11"/>
  </r>
  <r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4"/>
    <x v="11"/>
  </r>
  <r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4"/>
    <x v="11"/>
  </r>
  <r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4"/>
    <x v="11"/>
  </r>
  <r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4"/>
    <x v="11"/>
  </r>
  <r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4"/>
    <x v="11"/>
  </r>
  <r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4"/>
    <x v="11"/>
  </r>
  <r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4"/>
    <x v="11"/>
  </r>
  <r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4"/>
    <x v="11"/>
  </r>
  <r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4"/>
    <x v="11"/>
  </r>
  <r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4"/>
    <x v="11"/>
  </r>
  <r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4"/>
    <x v="11"/>
  </r>
  <r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4"/>
    <x v="11"/>
  </r>
  <r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4"/>
    <x v="11"/>
  </r>
  <r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4"/>
    <x v="11"/>
  </r>
  <r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4"/>
    <x v="11"/>
  </r>
  <r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4"/>
    <x v="11"/>
  </r>
  <r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4"/>
    <x v="11"/>
  </r>
  <r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4"/>
    <x v="11"/>
  </r>
  <r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4"/>
    <x v="11"/>
  </r>
  <r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4"/>
    <x v="11"/>
  </r>
  <r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4"/>
    <x v="11"/>
  </r>
  <r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4"/>
    <x v="11"/>
  </r>
  <r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4"/>
    <x v="11"/>
  </r>
  <r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4"/>
    <x v="11"/>
  </r>
  <r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4"/>
    <x v="11"/>
  </r>
  <r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4"/>
    <x v="11"/>
  </r>
  <r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4"/>
    <x v="11"/>
  </r>
  <r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4"/>
    <x v="11"/>
  </r>
  <r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4"/>
    <x v="11"/>
  </r>
  <r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4"/>
    <x v="11"/>
  </r>
  <r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4"/>
    <x v="11"/>
  </r>
  <r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4"/>
    <x v="11"/>
  </r>
  <r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4"/>
    <x v="11"/>
  </r>
  <r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4"/>
    <x v="11"/>
  </r>
  <r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4"/>
    <x v="11"/>
  </r>
  <r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4"/>
    <x v="11"/>
  </r>
  <r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4"/>
    <x v="11"/>
  </r>
  <r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4"/>
    <x v="11"/>
  </r>
  <r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4"/>
    <x v="11"/>
  </r>
  <r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4"/>
    <x v="11"/>
  </r>
  <r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4"/>
    <x v="11"/>
  </r>
  <r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4"/>
    <x v="11"/>
  </r>
  <r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4"/>
    <x v="11"/>
  </r>
  <r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4"/>
    <x v="11"/>
  </r>
  <r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4"/>
    <x v="12"/>
  </r>
  <r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4"/>
    <x v="12"/>
  </r>
  <r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4"/>
    <x v="12"/>
  </r>
  <r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4"/>
    <x v="12"/>
  </r>
  <r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4"/>
    <x v="12"/>
  </r>
  <r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4"/>
    <x v="12"/>
  </r>
  <r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4"/>
    <x v="12"/>
  </r>
  <r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4"/>
    <x v="12"/>
  </r>
  <r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4"/>
    <x v="12"/>
  </r>
  <r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4"/>
    <x v="12"/>
  </r>
  <r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4"/>
    <x v="12"/>
  </r>
  <r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4"/>
    <x v="12"/>
  </r>
  <r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4"/>
    <x v="12"/>
  </r>
  <r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4"/>
    <x v="12"/>
  </r>
  <r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4"/>
    <x v="12"/>
  </r>
  <r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4"/>
    <x v="12"/>
  </r>
  <r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4"/>
    <x v="13"/>
  </r>
  <r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4"/>
    <x v="13"/>
  </r>
  <r>
    <n v="2000"/>
    <n v="90"/>
    <x v="2"/>
    <x v="0"/>
    <s v="USD"/>
    <n v="1329014966"/>
    <n v="1326422966"/>
    <b v="0"/>
    <n v="5"/>
    <b v="0"/>
    <s v="music/jazz"/>
    <n v="5"/>
    <n v="18"/>
    <s v="music"/>
    <s v="jazz"/>
    <x v="4"/>
    <x v="13"/>
  </r>
  <r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4"/>
    <x v="13"/>
  </r>
  <r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4"/>
    <x v="13"/>
  </r>
  <r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4"/>
    <x v="13"/>
  </r>
  <r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s v="music"/>
    <s v="jazz"/>
    <x v="4"/>
    <x v="13"/>
  </r>
  <r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4"/>
    <x v="13"/>
  </r>
  <r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4"/>
    <x v="13"/>
  </r>
  <r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4"/>
    <x v="13"/>
  </r>
  <r>
    <n v="3500"/>
    <n v="45"/>
    <x v="2"/>
    <x v="0"/>
    <s v="USD"/>
    <n v="1352610040"/>
    <n v="1349150440"/>
    <b v="0"/>
    <n v="5"/>
    <b v="0"/>
    <s v="music/jazz"/>
    <n v="1"/>
    <n v="9"/>
    <s v="music"/>
    <s v="jazz"/>
    <x v="4"/>
    <x v="13"/>
  </r>
  <r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4"/>
    <x v="13"/>
  </r>
  <r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4"/>
    <x v="13"/>
  </r>
  <r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4"/>
    <x v="13"/>
  </r>
  <r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4"/>
    <x v="13"/>
  </r>
  <r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4"/>
    <x v="13"/>
  </r>
  <r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4"/>
    <x v="14"/>
  </r>
  <r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4"/>
    <x v="14"/>
  </r>
  <r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4"/>
    <x v="14"/>
  </r>
  <r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4"/>
    <x v="14"/>
  </r>
  <r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4"/>
    <x v="14"/>
  </r>
  <r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4"/>
    <x v="14"/>
  </r>
  <r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4"/>
    <x v="14"/>
  </r>
  <r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4"/>
    <x v="14"/>
  </r>
  <r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4"/>
    <x v="14"/>
  </r>
  <r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4"/>
    <x v="14"/>
  </r>
  <r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4"/>
    <x v="14"/>
  </r>
  <r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s v="music"/>
    <s v="jazz"/>
    <x v="4"/>
    <x v="13"/>
  </r>
  <r>
    <n v="5000"/>
    <n v="160"/>
    <x v="2"/>
    <x v="0"/>
    <s v="USD"/>
    <n v="1348367100"/>
    <n v="1346180780"/>
    <b v="0"/>
    <n v="4"/>
    <b v="0"/>
    <s v="music/jazz"/>
    <n v="3"/>
    <n v="40"/>
    <s v="music"/>
    <s v="jazz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4"/>
    <x v="13"/>
  </r>
  <r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4"/>
    <x v="13"/>
  </r>
  <r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4"/>
    <x v="13"/>
  </r>
  <r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4"/>
    <x v="13"/>
  </r>
  <r>
    <n v="3500"/>
    <n v="30"/>
    <x v="2"/>
    <x v="0"/>
    <s v="USD"/>
    <n v="1355197047"/>
    <n v="1350009447"/>
    <b v="0"/>
    <n v="2"/>
    <b v="0"/>
    <s v="music/jazz"/>
    <n v="1"/>
    <n v="15"/>
    <s v="music"/>
    <s v="jazz"/>
    <x v="4"/>
    <x v="13"/>
  </r>
  <r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4"/>
    <x v="13"/>
  </r>
  <r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4"/>
    <x v="13"/>
  </r>
  <r>
    <n v="5000"/>
    <n v="30"/>
    <x v="2"/>
    <x v="0"/>
    <s v="USD"/>
    <n v="1405305000"/>
    <n v="1402612730"/>
    <b v="0"/>
    <n v="1"/>
    <b v="0"/>
    <s v="music/jazz"/>
    <n v="1"/>
    <n v="30"/>
    <s v="music"/>
    <s v="jazz"/>
    <x v="4"/>
    <x v="13"/>
  </r>
  <r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4"/>
    <x v="13"/>
  </r>
  <r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4"/>
    <x v="13"/>
  </r>
  <r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4"/>
    <x v="13"/>
  </r>
  <r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4"/>
    <x v="13"/>
  </r>
  <r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4"/>
    <x v="13"/>
  </r>
  <r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4"/>
    <x v="13"/>
  </r>
  <r>
    <n v="6000"/>
    <n v="160"/>
    <x v="2"/>
    <x v="0"/>
    <s v="USD"/>
    <n v="1385590111"/>
    <n v="1382994511"/>
    <b v="0"/>
    <n v="5"/>
    <b v="0"/>
    <s v="music/jazz"/>
    <n v="3"/>
    <n v="32"/>
    <s v="music"/>
    <s v="jazz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4"/>
    <x v="13"/>
  </r>
  <r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4"/>
    <x v="13"/>
  </r>
  <r>
    <n v="900"/>
    <n v="345"/>
    <x v="2"/>
    <x v="0"/>
    <s v="USD"/>
    <n v="1277501520"/>
    <n v="1273874306"/>
    <b v="0"/>
    <n v="5"/>
    <b v="0"/>
    <s v="music/jazz"/>
    <n v="38"/>
    <n v="69"/>
    <s v="music"/>
    <s v="jazz"/>
    <x v="4"/>
    <x v="13"/>
  </r>
  <r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4"/>
    <x v="13"/>
  </r>
  <r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s v="music"/>
    <s v="jazz"/>
    <x v="4"/>
    <x v="13"/>
  </r>
  <r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4"/>
    <x v="13"/>
  </r>
  <r>
    <n v="3500"/>
    <n v="50"/>
    <x v="2"/>
    <x v="0"/>
    <s v="USD"/>
    <n v="1454054429"/>
    <n v="1451462429"/>
    <b v="0"/>
    <n v="2"/>
    <b v="0"/>
    <s v="music/jazz"/>
    <n v="1"/>
    <n v="25"/>
    <s v="music"/>
    <s v="jazz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4"/>
    <x v="13"/>
  </r>
  <r>
    <n v="3500"/>
    <n v="40"/>
    <x v="2"/>
    <x v="0"/>
    <s v="USD"/>
    <n v="1383509357"/>
    <n v="1380913757"/>
    <b v="0"/>
    <n v="2"/>
    <b v="0"/>
    <s v="music/jazz"/>
    <n v="1"/>
    <n v="20"/>
    <s v="music"/>
    <s v="jazz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s v="music"/>
    <s v="jazz"/>
    <x v="4"/>
    <x v="13"/>
  </r>
  <r>
    <n v="2750"/>
    <n v="40"/>
    <x v="2"/>
    <x v="0"/>
    <s v="USD"/>
    <n v="1372622280"/>
    <n v="1369246738"/>
    <b v="0"/>
    <n v="2"/>
    <b v="0"/>
    <s v="music/jazz"/>
    <n v="1"/>
    <n v="20"/>
    <s v="music"/>
    <s v="jazz"/>
    <x v="4"/>
    <x v="13"/>
  </r>
  <r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2"/>
    <x v="8"/>
  </r>
  <r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2"/>
    <x v="8"/>
  </r>
  <r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2"/>
    <x v="8"/>
  </r>
  <r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2"/>
    <x v="8"/>
  </r>
  <r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2"/>
    <x v="8"/>
  </r>
  <r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2"/>
    <x v="8"/>
  </r>
  <r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2"/>
    <x v="8"/>
  </r>
  <r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2"/>
    <x v="8"/>
  </r>
  <r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2"/>
    <x v="8"/>
  </r>
  <r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2"/>
    <x v="8"/>
  </r>
  <r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2"/>
    <x v="8"/>
  </r>
  <r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2"/>
    <x v="8"/>
  </r>
  <r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2"/>
    <x v="8"/>
  </r>
  <r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2"/>
    <x v="8"/>
  </r>
  <r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2"/>
    <x v="8"/>
  </r>
  <r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2"/>
    <x v="8"/>
  </r>
  <r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2"/>
    <x v="8"/>
  </r>
  <r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2"/>
    <x v="8"/>
  </r>
  <r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2"/>
    <x v="8"/>
  </r>
  <r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2"/>
    <x v="8"/>
  </r>
  <r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2"/>
    <x v="8"/>
  </r>
  <r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2"/>
    <x v="8"/>
  </r>
  <r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2"/>
    <x v="8"/>
  </r>
  <r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2"/>
    <x v="8"/>
  </r>
  <r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2"/>
    <x v="8"/>
  </r>
  <r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2"/>
    <x v="8"/>
  </r>
  <r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2"/>
    <x v="8"/>
  </r>
  <r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2"/>
    <x v="8"/>
  </r>
  <r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2"/>
    <x v="8"/>
  </r>
  <r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2"/>
    <x v="8"/>
  </r>
  <r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2"/>
    <x v="8"/>
  </r>
  <r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2"/>
    <x v="8"/>
  </r>
  <r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2"/>
    <x v="8"/>
  </r>
  <r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2"/>
    <x v="8"/>
  </r>
  <r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2"/>
    <x v="8"/>
  </r>
  <r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2"/>
    <x v="8"/>
  </r>
  <r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2"/>
    <x v="8"/>
  </r>
  <r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2"/>
    <x v="8"/>
  </r>
  <r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2"/>
    <x v="8"/>
  </r>
  <r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2"/>
    <x v="8"/>
  </r>
  <r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2"/>
    <x v="8"/>
  </r>
  <r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2"/>
    <x v="8"/>
  </r>
  <r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2"/>
    <x v="8"/>
  </r>
  <r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2"/>
    <x v="8"/>
  </r>
  <r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2"/>
    <x v="8"/>
  </r>
  <r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2"/>
    <x v="8"/>
  </r>
  <r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2"/>
    <x v="8"/>
  </r>
  <r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2"/>
    <x v="8"/>
  </r>
  <r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2"/>
    <x v="8"/>
  </r>
  <r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2"/>
    <x v="8"/>
  </r>
  <r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2"/>
    <x v="8"/>
  </r>
  <r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2"/>
    <x v="8"/>
  </r>
  <r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2"/>
    <x v="8"/>
  </r>
  <r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2"/>
    <x v="8"/>
  </r>
  <r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2"/>
    <x v="8"/>
  </r>
  <r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2"/>
    <x v="8"/>
  </r>
  <r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2"/>
    <x v="8"/>
  </r>
  <r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2"/>
    <x v="8"/>
  </r>
  <r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2"/>
    <x v="8"/>
  </r>
  <r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2"/>
    <x v="8"/>
  </r>
  <r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2"/>
    <x v="8"/>
  </r>
  <r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2"/>
    <x v="8"/>
  </r>
  <r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2"/>
    <x v="8"/>
  </r>
  <r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2"/>
    <x v="8"/>
  </r>
  <r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2"/>
    <x v="8"/>
  </r>
  <r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2"/>
    <x v="8"/>
  </r>
  <r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2"/>
    <x v="8"/>
  </r>
  <r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4"/>
    <x v="15"/>
  </r>
  <r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4"/>
    <x v="15"/>
  </r>
  <r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4"/>
    <x v="15"/>
  </r>
  <r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4"/>
    <x v="15"/>
  </r>
  <r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4"/>
    <x v="15"/>
  </r>
  <r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4"/>
    <x v="15"/>
  </r>
  <r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4"/>
    <x v="15"/>
  </r>
  <r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4"/>
    <x v="15"/>
  </r>
  <r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4"/>
    <x v="15"/>
  </r>
  <r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4"/>
    <x v="15"/>
  </r>
  <r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4"/>
    <x v="15"/>
  </r>
  <r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4"/>
    <x v="15"/>
  </r>
  <r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4"/>
    <x v="15"/>
  </r>
  <r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4"/>
    <x v="15"/>
  </r>
  <r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4"/>
    <x v="15"/>
  </r>
  <r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4"/>
    <x v="15"/>
  </r>
  <r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4"/>
    <x v="15"/>
  </r>
  <r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4"/>
    <x v="15"/>
  </r>
  <r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5"/>
    <x v="16"/>
  </r>
  <r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5"/>
    <x v="16"/>
  </r>
  <r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5"/>
    <x v="16"/>
  </r>
  <r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5"/>
    <x v="16"/>
  </r>
  <r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5"/>
    <x v="16"/>
  </r>
  <r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5"/>
    <x v="16"/>
  </r>
  <r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6"/>
    <x v="17"/>
  </r>
  <r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6"/>
    <x v="17"/>
  </r>
  <r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6"/>
    <x v="17"/>
  </r>
  <r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6"/>
    <x v="17"/>
  </r>
  <r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6"/>
    <x v="17"/>
  </r>
  <r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6"/>
    <x v="17"/>
  </r>
  <r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6"/>
    <x v="17"/>
  </r>
  <r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6"/>
    <x v="17"/>
  </r>
  <r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6"/>
    <x v="17"/>
  </r>
  <r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6"/>
    <x v="17"/>
  </r>
  <r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6"/>
    <x v="17"/>
  </r>
  <r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6"/>
    <x v="17"/>
  </r>
  <r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6"/>
    <x v="17"/>
  </r>
  <r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6"/>
    <x v="17"/>
  </r>
  <r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6"/>
    <x v="17"/>
  </r>
  <r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6"/>
    <x v="17"/>
  </r>
  <r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6"/>
    <x v="17"/>
  </r>
  <r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6"/>
    <x v="17"/>
  </r>
  <r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6"/>
    <x v="17"/>
  </r>
  <r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6"/>
    <x v="17"/>
  </r>
  <r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6"/>
    <x v="17"/>
  </r>
  <r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6"/>
    <x v="17"/>
  </r>
  <r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6"/>
    <x v="17"/>
  </r>
  <r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6"/>
    <x v="17"/>
  </r>
  <r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6"/>
    <x v="17"/>
  </r>
  <r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6"/>
    <x v="17"/>
  </r>
  <r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6"/>
    <x v="17"/>
  </r>
  <r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6"/>
    <x v="17"/>
  </r>
  <r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6"/>
    <x v="17"/>
  </r>
  <r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6"/>
    <x v="17"/>
  </r>
  <r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6"/>
    <x v="17"/>
  </r>
  <r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6"/>
    <x v="17"/>
  </r>
  <r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6"/>
    <x v="17"/>
  </r>
  <r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6"/>
    <x v="17"/>
  </r>
  <r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6"/>
    <x v="17"/>
  </r>
  <r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6"/>
    <x v="17"/>
  </r>
  <r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6"/>
    <x v="18"/>
  </r>
  <r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6"/>
    <x v="18"/>
  </r>
  <r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6"/>
    <x v="18"/>
  </r>
  <r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6"/>
    <x v="18"/>
  </r>
  <r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6"/>
    <x v="18"/>
  </r>
  <r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6"/>
    <x v="18"/>
  </r>
  <r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7"/>
    <x v="19"/>
  </r>
  <r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7"/>
    <x v="19"/>
  </r>
  <r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7"/>
    <x v="19"/>
  </r>
  <r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7"/>
    <x v="19"/>
  </r>
  <r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7"/>
    <x v="19"/>
  </r>
  <r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7"/>
    <x v="19"/>
  </r>
  <r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7"/>
    <x v="19"/>
  </r>
  <r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7"/>
    <x v="19"/>
  </r>
  <r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7"/>
    <x v="19"/>
  </r>
  <r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7"/>
    <x v="19"/>
  </r>
  <r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7"/>
    <x v="19"/>
  </r>
  <r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7"/>
    <x v="19"/>
  </r>
  <r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7"/>
    <x v="19"/>
  </r>
  <r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7"/>
    <x v="19"/>
  </r>
  <r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7"/>
    <x v="19"/>
  </r>
  <r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7"/>
    <x v="19"/>
  </r>
  <r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7"/>
    <x v="19"/>
  </r>
  <r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7"/>
    <x v="19"/>
  </r>
  <r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8"/>
    <x v="20"/>
  </r>
  <r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8"/>
    <x v="20"/>
  </r>
  <r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8"/>
    <x v="20"/>
  </r>
  <r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8"/>
    <x v="20"/>
  </r>
  <r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8"/>
    <x v="20"/>
  </r>
  <r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8"/>
    <x v="20"/>
  </r>
  <r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8"/>
    <x v="20"/>
  </r>
  <r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8"/>
    <x v="20"/>
  </r>
  <r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8"/>
    <x v="20"/>
  </r>
  <r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8"/>
    <x v="20"/>
  </r>
  <r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8"/>
    <x v="20"/>
  </r>
  <r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8"/>
    <x v="20"/>
  </r>
  <r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8"/>
    <x v="20"/>
  </r>
  <r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8"/>
    <x v="20"/>
  </r>
  <r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8"/>
    <x v="20"/>
  </r>
  <r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8"/>
    <x v="20"/>
  </r>
  <r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8"/>
    <x v="20"/>
  </r>
  <r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8"/>
    <x v="20"/>
  </r>
  <r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8"/>
    <x v="20"/>
  </r>
  <r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8"/>
    <x v="20"/>
  </r>
  <r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8"/>
    <x v="20"/>
  </r>
  <r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8"/>
    <x v="20"/>
  </r>
  <r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8"/>
    <x v="20"/>
  </r>
  <r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8"/>
    <x v="20"/>
  </r>
  <r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8"/>
    <x v="20"/>
  </r>
  <r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8"/>
    <x v="20"/>
  </r>
  <r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8"/>
    <x v="20"/>
  </r>
  <r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8"/>
    <x v="20"/>
  </r>
  <r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8"/>
    <x v="20"/>
  </r>
  <r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8"/>
    <x v="20"/>
  </r>
  <r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8"/>
    <x v="20"/>
  </r>
  <r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8"/>
    <x v="20"/>
  </r>
  <r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8"/>
    <x v="20"/>
  </r>
  <r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8"/>
    <x v="20"/>
  </r>
  <r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8"/>
    <x v="20"/>
  </r>
  <r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4"/>
    <x v="21"/>
  </r>
  <r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4"/>
    <x v="21"/>
  </r>
  <r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4"/>
    <x v="21"/>
  </r>
  <r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4"/>
    <x v="21"/>
  </r>
  <r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4"/>
    <x v="21"/>
  </r>
  <r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4"/>
    <x v="21"/>
  </r>
  <r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4"/>
    <x v="21"/>
  </r>
  <r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4"/>
    <x v="21"/>
  </r>
  <r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4"/>
    <x v="21"/>
  </r>
  <r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4"/>
    <x v="21"/>
  </r>
  <r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4"/>
    <x v="21"/>
  </r>
  <r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4"/>
    <x v="21"/>
  </r>
  <r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4"/>
    <x v="21"/>
  </r>
  <r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4"/>
    <x v="11"/>
  </r>
  <r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4"/>
    <x v="11"/>
  </r>
  <r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4"/>
    <x v="11"/>
  </r>
  <r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4"/>
    <x v="11"/>
  </r>
  <r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4"/>
    <x v="11"/>
  </r>
  <r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4"/>
    <x v="11"/>
  </r>
  <r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4"/>
    <x v="11"/>
  </r>
  <r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4"/>
    <x v="11"/>
  </r>
  <r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4"/>
    <x v="11"/>
  </r>
  <r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4"/>
    <x v="11"/>
  </r>
  <r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4"/>
    <x v="11"/>
  </r>
  <r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4"/>
    <x v="11"/>
  </r>
  <r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4"/>
    <x v="11"/>
  </r>
  <r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4"/>
    <x v="11"/>
  </r>
  <r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4"/>
    <x v="11"/>
  </r>
  <r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4"/>
    <x v="11"/>
  </r>
  <r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4"/>
    <x v="11"/>
  </r>
  <r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4"/>
    <x v="11"/>
  </r>
  <r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4"/>
    <x v="11"/>
  </r>
  <r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4"/>
    <x v="11"/>
  </r>
  <r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4"/>
    <x v="11"/>
  </r>
  <r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4"/>
    <x v="11"/>
  </r>
  <r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4"/>
    <x v="11"/>
  </r>
  <r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4"/>
    <x v="11"/>
  </r>
  <r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4"/>
    <x v="11"/>
  </r>
  <r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4"/>
    <x v="11"/>
  </r>
  <r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4"/>
    <x v="11"/>
  </r>
  <r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4"/>
    <x v="11"/>
  </r>
  <r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4"/>
    <x v="11"/>
  </r>
  <r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4"/>
    <x v="11"/>
  </r>
  <r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4"/>
    <x v="11"/>
  </r>
  <r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4"/>
    <x v="11"/>
  </r>
  <r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4"/>
    <x v="11"/>
  </r>
  <r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4"/>
    <x v="11"/>
  </r>
  <r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4"/>
    <x v="11"/>
  </r>
  <r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4"/>
    <x v="11"/>
  </r>
  <r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"/>
    <x v="6"/>
  </r>
  <r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"/>
    <x v="6"/>
  </r>
  <r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"/>
    <x v="6"/>
  </r>
  <r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"/>
    <x v="6"/>
  </r>
  <r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"/>
    <x v="6"/>
  </r>
  <r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"/>
    <x v="6"/>
  </r>
  <r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"/>
    <x v="6"/>
  </r>
  <r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"/>
    <x v="6"/>
  </r>
  <r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"/>
    <x v="6"/>
  </r>
  <r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"/>
    <x v="6"/>
  </r>
  <r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"/>
    <x v="6"/>
  </r>
  <r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"/>
    <x v="6"/>
  </r>
  <r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"/>
    <x v="6"/>
  </r>
  <r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"/>
    <x v="6"/>
  </r>
  <r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"/>
    <x v="6"/>
  </r>
  <r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2"/>
    <x v="8"/>
  </r>
  <r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2"/>
    <x v="8"/>
  </r>
  <r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2"/>
    <x v="8"/>
  </r>
  <r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2"/>
    <x v="8"/>
  </r>
  <r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2"/>
    <x v="8"/>
  </r>
  <r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2"/>
    <x v="8"/>
  </r>
  <r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2"/>
    <x v="8"/>
  </r>
  <r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2"/>
    <x v="8"/>
  </r>
  <r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2"/>
    <x v="8"/>
  </r>
  <r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2"/>
    <x v="8"/>
  </r>
  <r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2"/>
    <x v="8"/>
  </r>
  <r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2"/>
    <x v="8"/>
  </r>
  <r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2"/>
    <x v="8"/>
  </r>
  <r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2"/>
    <x v="8"/>
  </r>
  <r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2"/>
    <x v="8"/>
  </r>
  <r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2"/>
    <x v="8"/>
  </r>
  <r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2"/>
    <x v="8"/>
  </r>
  <r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2"/>
    <x v="8"/>
  </r>
  <r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2"/>
    <x v="8"/>
  </r>
  <r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2"/>
    <x v="8"/>
  </r>
  <r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2"/>
    <x v="8"/>
  </r>
  <r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2"/>
    <x v="8"/>
  </r>
  <r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2"/>
    <x v="8"/>
  </r>
  <r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2"/>
    <x v="8"/>
  </r>
  <r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2"/>
    <x v="8"/>
  </r>
  <r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2"/>
    <x v="8"/>
  </r>
  <r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2"/>
    <x v="8"/>
  </r>
  <r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2"/>
    <x v="8"/>
  </r>
  <r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2"/>
    <x v="8"/>
  </r>
  <r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2"/>
    <x v="8"/>
  </r>
  <r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2"/>
    <x v="8"/>
  </r>
  <r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2"/>
    <x v="8"/>
  </r>
  <r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2"/>
    <x v="8"/>
  </r>
  <r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2"/>
    <x v="8"/>
  </r>
  <r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3"/>
    <x v="9"/>
  </r>
  <r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3"/>
    <x v="9"/>
  </r>
  <r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3"/>
    <x v="9"/>
  </r>
  <r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3"/>
    <x v="9"/>
  </r>
  <r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3"/>
    <x v="9"/>
  </r>
  <r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3"/>
    <x v="9"/>
  </r>
  <r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3"/>
    <x v="9"/>
  </r>
  <r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3"/>
    <x v="9"/>
  </r>
  <r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3"/>
    <x v="9"/>
  </r>
  <r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3"/>
    <x v="9"/>
  </r>
  <r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3"/>
    <x v="9"/>
  </r>
  <r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3"/>
    <x v="9"/>
  </r>
  <r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3"/>
    <x v="9"/>
  </r>
  <r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3"/>
    <x v="9"/>
  </r>
  <r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3"/>
    <x v="9"/>
  </r>
  <r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3"/>
    <x v="9"/>
  </r>
  <r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3"/>
    <x v="9"/>
  </r>
  <r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3"/>
    <x v="9"/>
  </r>
  <r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4"/>
    <x v="11"/>
  </r>
  <r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4"/>
    <x v="11"/>
  </r>
  <r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4"/>
    <x v="11"/>
  </r>
  <r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4"/>
    <x v="11"/>
  </r>
  <r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4"/>
    <x v="11"/>
  </r>
  <r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4"/>
    <x v="11"/>
  </r>
  <r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4"/>
    <x v="11"/>
  </r>
  <r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4"/>
    <x v="11"/>
  </r>
  <r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4"/>
    <x v="11"/>
  </r>
  <r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4"/>
    <x v="11"/>
  </r>
  <r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4"/>
    <x v="11"/>
  </r>
  <r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4"/>
    <x v="11"/>
  </r>
  <r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4"/>
    <x v="11"/>
  </r>
  <r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4"/>
    <x v="11"/>
  </r>
  <r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4"/>
    <x v="11"/>
  </r>
  <r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4"/>
    <x v="11"/>
  </r>
  <r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4"/>
    <x v="11"/>
  </r>
  <r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4"/>
    <x v="11"/>
  </r>
  <r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4"/>
    <x v="11"/>
  </r>
  <r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4"/>
    <x v="11"/>
  </r>
  <r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4"/>
    <x v="11"/>
  </r>
  <r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4"/>
    <x v="11"/>
  </r>
  <r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4"/>
    <x v="11"/>
  </r>
  <r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4"/>
    <x v="11"/>
  </r>
  <r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4"/>
    <x v="11"/>
  </r>
  <r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4"/>
    <x v="11"/>
  </r>
  <r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4"/>
    <x v="11"/>
  </r>
  <r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4"/>
    <x v="11"/>
  </r>
  <r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4"/>
    <x v="11"/>
  </r>
  <r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4"/>
    <x v="11"/>
  </r>
  <r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4"/>
    <x v="11"/>
  </r>
  <r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4"/>
    <x v="11"/>
  </r>
  <r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4"/>
    <x v="11"/>
  </r>
  <r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4"/>
    <x v="11"/>
  </r>
  <r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4"/>
    <x v="11"/>
  </r>
  <r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4"/>
    <x v="11"/>
  </r>
  <r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4"/>
    <x v="11"/>
  </r>
  <r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4"/>
    <x v="11"/>
  </r>
  <r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3"/>
    <x v="22"/>
  </r>
  <r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3"/>
    <x v="22"/>
  </r>
  <r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3"/>
    <x v="22"/>
  </r>
  <r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3"/>
    <x v="22"/>
  </r>
  <r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3"/>
    <x v="22"/>
  </r>
  <r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3"/>
    <x v="22"/>
  </r>
  <r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3"/>
    <x v="22"/>
  </r>
  <r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3"/>
    <x v="22"/>
  </r>
  <r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3"/>
    <x v="22"/>
  </r>
  <r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3"/>
    <x v="22"/>
  </r>
  <r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3"/>
    <x v="22"/>
  </r>
  <r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3"/>
    <x v="22"/>
  </r>
  <r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3"/>
    <x v="22"/>
  </r>
  <r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3"/>
    <x v="22"/>
  </r>
  <r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3"/>
    <x v="22"/>
  </r>
  <r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3"/>
    <x v="22"/>
  </r>
  <r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3"/>
    <x v="22"/>
  </r>
  <r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3"/>
    <x v="22"/>
  </r>
  <r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3"/>
    <x v="22"/>
  </r>
  <r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3"/>
    <x v="22"/>
  </r>
  <r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3"/>
    <x v="22"/>
  </r>
  <r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3"/>
    <x v="23"/>
  </r>
  <r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3"/>
    <x v="10"/>
  </r>
  <r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3"/>
    <x v="10"/>
  </r>
  <r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3"/>
    <x v="10"/>
  </r>
  <r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3"/>
    <x v="10"/>
  </r>
  <r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3"/>
    <x v="10"/>
  </r>
  <r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3"/>
    <x v="10"/>
  </r>
  <r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3"/>
    <x v="10"/>
  </r>
  <r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3"/>
    <x v="10"/>
  </r>
  <r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3"/>
    <x v="10"/>
  </r>
  <r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3"/>
    <x v="10"/>
  </r>
  <r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8"/>
    <x v="20"/>
  </r>
  <r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8"/>
    <x v="20"/>
  </r>
  <r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8"/>
    <x v="20"/>
  </r>
  <r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8"/>
    <x v="20"/>
  </r>
  <r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8"/>
    <x v="20"/>
  </r>
  <r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8"/>
    <x v="20"/>
  </r>
  <r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8"/>
    <x v="20"/>
  </r>
  <r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8"/>
    <x v="20"/>
  </r>
  <r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8"/>
    <x v="20"/>
  </r>
  <r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8"/>
    <x v="20"/>
  </r>
  <r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8"/>
    <x v="20"/>
  </r>
  <r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8"/>
    <x v="20"/>
  </r>
  <r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8"/>
    <x v="20"/>
  </r>
  <r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8"/>
    <x v="20"/>
  </r>
  <r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8"/>
    <x v="20"/>
  </r>
  <r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8"/>
    <x v="20"/>
  </r>
  <r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8"/>
    <x v="20"/>
  </r>
  <r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8"/>
    <x v="20"/>
  </r>
  <r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8"/>
    <x v="20"/>
  </r>
  <r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8"/>
    <x v="20"/>
  </r>
  <r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8"/>
    <x v="20"/>
  </r>
  <r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8"/>
    <x v="20"/>
  </r>
  <r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8"/>
    <x v="20"/>
  </r>
  <r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8"/>
    <x v="20"/>
  </r>
  <r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8"/>
    <x v="20"/>
  </r>
  <r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8"/>
    <x v="20"/>
  </r>
  <r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8"/>
    <x v="20"/>
  </r>
  <r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8"/>
    <x v="20"/>
  </r>
  <r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8"/>
    <x v="20"/>
  </r>
  <r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8"/>
    <x v="20"/>
  </r>
  <r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8"/>
    <x v="20"/>
  </r>
  <r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8"/>
    <x v="20"/>
  </r>
  <r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8"/>
    <x v="20"/>
  </r>
  <r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8"/>
    <x v="20"/>
  </r>
  <r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8"/>
    <x v="24"/>
  </r>
  <r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8"/>
    <x v="24"/>
  </r>
  <r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8"/>
    <x v="24"/>
  </r>
  <r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8"/>
    <x v="24"/>
  </r>
  <r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8"/>
    <x v="24"/>
  </r>
  <r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8"/>
    <x v="24"/>
  </r>
  <r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8"/>
    <x v="24"/>
  </r>
  <r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8"/>
    <x v="24"/>
  </r>
  <r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3"/>
    <x v="25"/>
  </r>
  <r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3"/>
    <x v="25"/>
  </r>
  <r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3"/>
    <x v="25"/>
  </r>
  <r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3"/>
    <x v="25"/>
  </r>
  <r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3"/>
    <x v="25"/>
  </r>
  <r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3"/>
    <x v="25"/>
  </r>
  <r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3"/>
    <x v="25"/>
  </r>
  <r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3"/>
    <x v="25"/>
  </r>
  <r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3"/>
    <x v="25"/>
  </r>
  <r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3"/>
    <x v="25"/>
  </r>
  <r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3"/>
    <x v="25"/>
  </r>
  <r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3"/>
    <x v="25"/>
  </r>
  <r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3"/>
    <x v="25"/>
  </r>
  <r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3"/>
    <x v="25"/>
  </r>
  <r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8"/>
    <x v="26"/>
  </r>
  <r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8"/>
    <x v="26"/>
  </r>
  <r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8"/>
    <x v="26"/>
  </r>
  <r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8"/>
    <x v="26"/>
  </r>
  <r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8"/>
    <x v="26"/>
  </r>
  <r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8"/>
    <x v="26"/>
  </r>
  <r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8"/>
    <x v="26"/>
  </r>
  <r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4"/>
    <x v="11"/>
  </r>
  <r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4"/>
    <x v="11"/>
  </r>
  <r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4"/>
    <x v="11"/>
  </r>
  <r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4"/>
    <x v="11"/>
  </r>
  <r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4"/>
    <x v="11"/>
  </r>
  <r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4"/>
    <x v="11"/>
  </r>
  <r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4"/>
    <x v="11"/>
  </r>
  <r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4"/>
    <x v="11"/>
  </r>
  <r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4"/>
    <x v="11"/>
  </r>
  <r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4"/>
    <x v="11"/>
  </r>
  <r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4"/>
    <x v="11"/>
  </r>
  <r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4"/>
    <x v="11"/>
  </r>
  <r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4"/>
    <x v="11"/>
  </r>
  <r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4"/>
    <x v="11"/>
  </r>
  <r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4"/>
    <x v="11"/>
  </r>
  <r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4"/>
    <x v="11"/>
  </r>
  <r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4"/>
    <x v="11"/>
  </r>
  <r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4"/>
    <x v="11"/>
  </r>
  <r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4"/>
    <x v="11"/>
  </r>
  <r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4"/>
    <x v="11"/>
  </r>
  <r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4"/>
    <x v="11"/>
  </r>
  <r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4"/>
    <x v="11"/>
  </r>
  <r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4"/>
    <x v="11"/>
  </r>
  <r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4"/>
    <x v="11"/>
  </r>
  <r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4"/>
    <x v="11"/>
  </r>
  <r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4"/>
    <x v="11"/>
  </r>
  <r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4"/>
    <x v="11"/>
  </r>
  <r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4"/>
    <x v="11"/>
  </r>
  <r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4"/>
    <x v="11"/>
  </r>
  <r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4"/>
    <x v="11"/>
  </r>
  <r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4"/>
    <x v="11"/>
  </r>
  <r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4"/>
    <x v="11"/>
  </r>
  <r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4"/>
    <x v="11"/>
  </r>
  <r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4"/>
    <x v="11"/>
  </r>
  <r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4"/>
    <x v="11"/>
  </r>
  <r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4"/>
    <x v="27"/>
  </r>
  <r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4"/>
    <x v="27"/>
  </r>
  <r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4"/>
    <x v="27"/>
  </r>
  <r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4"/>
    <x v="27"/>
  </r>
  <r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4"/>
    <x v="27"/>
  </r>
  <r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4"/>
    <x v="27"/>
  </r>
  <r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4"/>
    <x v="27"/>
  </r>
  <r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4"/>
    <x v="27"/>
  </r>
  <r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4"/>
    <x v="27"/>
  </r>
  <r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4"/>
    <x v="27"/>
  </r>
  <r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4"/>
    <x v="27"/>
  </r>
  <r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4"/>
    <x v="27"/>
  </r>
  <r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4"/>
    <x v="27"/>
  </r>
  <r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4"/>
    <x v="27"/>
  </r>
  <r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4"/>
    <x v="27"/>
  </r>
  <r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4"/>
    <x v="27"/>
  </r>
  <r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4"/>
    <x v="27"/>
  </r>
  <r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4"/>
    <x v="27"/>
  </r>
  <r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4"/>
    <x v="27"/>
  </r>
  <r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4"/>
    <x v="27"/>
  </r>
  <r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4"/>
    <x v="27"/>
  </r>
  <r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4"/>
    <x v="27"/>
  </r>
  <r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4"/>
    <x v="27"/>
  </r>
  <r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4"/>
    <x v="27"/>
  </r>
  <r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4"/>
    <x v="27"/>
  </r>
  <r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4"/>
    <x v="27"/>
  </r>
  <r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4"/>
    <x v="27"/>
  </r>
  <r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4"/>
    <x v="27"/>
  </r>
  <r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4"/>
    <x v="27"/>
  </r>
  <r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4"/>
    <x v="27"/>
  </r>
  <r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4"/>
    <x v="27"/>
  </r>
  <r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4"/>
    <x v="27"/>
  </r>
  <r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4"/>
    <x v="27"/>
  </r>
  <r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4"/>
    <x v="27"/>
  </r>
  <r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4"/>
    <x v="27"/>
  </r>
  <r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4"/>
    <x v="27"/>
  </r>
  <r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4"/>
    <x v="27"/>
  </r>
  <r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4"/>
    <x v="27"/>
  </r>
  <r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4"/>
    <x v="28"/>
  </r>
  <r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4"/>
    <x v="28"/>
  </r>
  <r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4"/>
    <x v="28"/>
  </r>
  <r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4"/>
    <x v="28"/>
  </r>
  <r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4"/>
    <x v="28"/>
  </r>
  <r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4"/>
    <x v="28"/>
  </r>
  <r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4"/>
    <x v="28"/>
  </r>
  <r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4"/>
    <x v="28"/>
  </r>
  <r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4"/>
    <x v="28"/>
  </r>
  <r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s v="music"/>
    <s v="faith"/>
    <x v="4"/>
    <x v="28"/>
  </r>
  <r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4"/>
    <x v="28"/>
  </r>
  <r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4"/>
    <x v="28"/>
  </r>
  <r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4"/>
    <x v="28"/>
  </r>
  <r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s v="music"/>
    <s v="faith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s v="music"/>
    <s v="faith"/>
    <x v="4"/>
    <x v="28"/>
  </r>
  <r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4"/>
    <x v="28"/>
  </r>
  <r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4"/>
    <x v="28"/>
  </r>
  <r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4"/>
    <x v="28"/>
  </r>
  <r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4"/>
    <x v="28"/>
  </r>
  <r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4"/>
    <x v="28"/>
  </r>
  <r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4"/>
    <x v="28"/>
  </r>
  <r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4"/>
    <x v="28"/>
  </r>
  <r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4"/>
    <x v="28"/>
  </r>
  <r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4"/>
    <x v="28"/>
  </r>
  <r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4"/>
    <x v="28"/>
  </r>
  <r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4"/>
    <x v="28"/>
  </r>
  <r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s v="music"/>
    <s v="faith"/>
    <x v="4"/>
    <x v="28"/>
  </r>
  <r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4"/>
    <x v="28"/>
  </r>
  <r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4"/>
    <x v="28"/>
  </r>
  <r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4"/>
    <x v="28"/>
  </r>
  <r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s v="music"/>
    <s v="faith"/>
    <x v="4"/>
    <x v="28"/>
  </r>
  <r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s v="music"/>
    <s v="faith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4"/>
    <x v="28"/>
  </r>
  <r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4"/>
    <x v="28"/>
  </r>
  <r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s v="music"/>
    <s v="faith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4"/>
    <x v="28"/>
  </r>
  <r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8"/>
    <x v="20"/>
  </r>
  <r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8"/>
    <x v="20"/>
  </r>
  <r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8"/>
    <x v="20"/>
  </r>
  <r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8"/>
    <x v="20"/>
  </r>
  <r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8"/>
    <x v="20"/>
  </r>
  <r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8"/>
    <x v="20"/>
  </r>
  <r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8"/>
    <x v="20"/>
  </r>
  <r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8"/>
    <x v="20"/>
  </r>
  <r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8"/>
    <x v="20"/>
  </r>
  <r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8"/>
    <x v="20"/>
  </r>
  <r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8"/>
    <x v="20"/>
  </r>
  <r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8"/>
    <x v="20"/>
  </r>
  <r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8"/>
    <x v="20"/>
  </r>
  <r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8"/>
    <x v="20"/>
  </r>
  <r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8"/>
    <x v="20"/>
  </r>
  <r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8"/>
    <x v="20"/>
  </r>
  <r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8"/>
    <x v="20"/>
  </r>
  <r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8"/>
    <x v="20"/>
  </r>
  <r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8"/>
    <x v="20"/>
  </r>
  <r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8"/>
    <x v="20"/>
  </r>
  <r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8"/>
    <x v="20"/>
  </r>
  <r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8"/>
    <x v="20"/>
  </r>
  <r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8"/>
    <x v="20"/>
  </r>
  <r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8"/>
    <x v="20"/>
  </r>
  <r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8"/>
    <x v="20"/>
  </r>
  <r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8"/>
    <x v="20"/>
  </r>
  <r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8"/>
    <x v="20"/>
  </r>
  <r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8"/>
    <x v="20"/>
  </r>
  <r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8"/>
    <x v="20"/>
  </r>
  <r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8"/>
    <x v="20"/>
  </r>
  <r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8"/>
    <x v="20"/>
  </r>
  <r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8"/>
    <x v="20"/>
  </r>
  <r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8"/>
    <x v="20"/>
  </r>
  <r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8"/>
    <x v="20"/>
  </r>
  <r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8"/>
    <x v="20"/>
  </r>
  <r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8"/>
    <x v="20"/>
  </r>
  <r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8"/>
    <x v="20"/>
  </r>
  <r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8"/>
    <x v="20"/>
  </r>
  <r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8"/>
    <x v="20"/>
  </r>
  <r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8"/>
    <x v="20"/>
  </r>
  <r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8"/>
    <x v="20"/>
  </r>
  <r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8"/>
    <x v="20"/>
  </r>
  <r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8"/>
    <x v="20"/>
  </r>
  <r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8"/>
    <x v="20"/>
  </r>
  <r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8"/>
    <x v="20"/>
  </r>
  <r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8"/>
    <x v="20"/>
  </r>
  <r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8"/>
    <x v="20"/>
  </r>
  <r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8"/>
    <x v="20"/>
  </r>
  <r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8"/>
    <x v="20"/>
  </r>
  <r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8"/>
    <x v="20"/>
  </r>
  <r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8"/>
    <x v="20"/>
  </r>
  <r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8"/>
    <x v="20"/>
  </r>
  <r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8"/>
    <x v="20"/>
  </r>
  <r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8"/>
    <x v="20"/>
  </r>
  <r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8"/>
    <x v="20"/>
  </r>
  <r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8"/>
    <x v="20"/>
  </r>
  <r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8"/>
    <x v="20"/>
  </r>
  <r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8"/>
    <x v="20"/>
  </r>
  <r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8"/>
    <x v="20"/>
  </r>
  <r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8"/>
    <x v="20"/>
  </r>
  <r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8"/>
    <x v="20"/>
  </r>
  <r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8"/>
    <x v="20"/>
  </r>
  <r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8"/>
    <x v="20"/>
  </r>
  <r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8"/>
    <x v="20"/>
  </r>
  <r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8"/>
    <x v="20"/>
  </r>
  <r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8"/>
    <x v="20"/>
  </r>
  <r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8"/>
    <x v="20"/>
  </r>
  <r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8"/>
    <x v="20"/>
  </r>
  <r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8"/>
    <x v="20"/>
  </r>
  <r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8"/>
    <x v="20"/>
  </r>
  <r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4"/>
    <x v="11"/>
  </r>
  <r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4"/>
    <x v="11"/>
  </r>
  <r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4"/>
    <x v="11"/>
  </r>
  <r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4"/>
    <x v="11"/>
  </r>
  <r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4"/>
    <x v="11"/>
  </r>
  <r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4"/>
    <x v="11"/>
  </r>
  <r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4"/>
    <x v="11"/>
  </r>
  <r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4"/>
    <x v="11"/>
  </r>
  <r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4"/>
    <x v="11"/>
  </r>
  <r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4"/>
    <x v="11"/>
  </r>
  <r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4"/>
    <x v="11"/>
  </r>
  <r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4"/>
    <x v="11"/>
  </r>
  <r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4"/>
    <x v="11"/>
  </r>
  <r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4"/>
    <x v="11"/>
  </r>
  <r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4"/>
    <x v="11"/>
  </r>
  <r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4"/>
    <x v="11"/>
  </r>
  <r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4"/>
    <x v="11"/>
  </r>
  <r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4"/>
    <x v="11"/>
  </r>
  <r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4"/>
    <x v="11"/>
  </r>
  <r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4"/>
    <x v="11"/>
  </r>
  <r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4"/>
    <x v="11"/>
  </r>
  <r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4"/>
    <x v="11"/>
  </r>
  <r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4"/>
    <x v="11"/>
  </r>
  <r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4"/>
    <x v="11"/>
  </r>
  <r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4"/>
    <x v="11"/>
  </r>
  <r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4"/>
    <x v="11"/>
  </r>
  <r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4"/>
    <x v="11"/>
  </r>
  <r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4"/>
    <x v="11"/>
  </r>
  <r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4"/>
    <x v="11"/>
  </r>
  <r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4"/>
    <x v="11"/>
  </r>
  <r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4"/>
    <x v="11"/>
  </r>
  <r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4"/>
    <x v="11"/>
  </r>
  <r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4"/>
    <x v="11"/>
  </r>
  <r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4"/>
    <x v="11"/>
  </r>
  <r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4"/>
    <x v="11"/>
  </r>
  <r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6"/>
    <x v="18"/>
  </r>
  <r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6"/>
    <x v="18"/>
  </r>
  <r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6"/>
    <x v="18"/>
  </r>
  <r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6"/>
    <x v="18"/>
  </r>
  <r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6"/>
    <x v="18"/>
  </r>
  <r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6"/>
    <x v="18"/>
  </r>
  <r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6"/>
    <x v="18"/>
  </r>
  <r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6"/>
    <x v="18"/>
  </r>
  <r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6"/>
    <x v="18"/>
  </r>
  <r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6"/>
    <x v="18"/>
  </r>
  <r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4"/>
    <x v="14"/>
  </r>
  <r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4"/>
    <x v="14"/>
  </r>
  <r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4"/>
    <x v="14"/>
  </r>
  <r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4"/>
    <x v="14"/>
  </r>
  <r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4"/>
    <x v="14"/>
  </r>
  <r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4"/>
    <x v="14"/>
  </r>
  <r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4"/>
    <x v="14"/>
  </r>
  <r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4"/>
    <x v="14"/>
  </r>
  <r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4"/>
    <x v="14"/>
  </r>
  <r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4"/>
    <x v="14"/>
  </r>
  <r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4"/>
    <x v="14"/>
  </r>
  <r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4"/>
    <x v="14"/>
  </r>
  <r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4"/>
    <x v="14"/>
  </r>
  <r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4"/>
    <x v="14"/>
  </r>
  <r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4"/>
    <x v="14"/>
  </r>
  <r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4"/>
    <x v="14"/>
  </r>
  <r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4"/>
    <x v="14"/>
  </r>
  <r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4"/>
    <x v="14"/>
  </r>
  <r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4"/>
    <x v="14"/>
  </r>
  <r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2"/>
    <x v="29"/>
  </r>
  <r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2"/>
    <x v="29"/>
  </r>
  <r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2"/>
    <x v="29"/>
  </r>
  <r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2"/>
    <x v="29"/>
  </r>
  <r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2"/>
    <x v="29"/>
  </r>
  <r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2"/>
    <x v="29"/>
  </r>
  <r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2"/>
    <x v="29"/>
  </r>
  <r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2"/>
    <x v="29"/>
  </r>
  <r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2"/>
    <x v="29"/>
  </r>
  <r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2"/>
    <x v="29"/>
  </r>
  <r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2"/>
    <x v="29"/>
  </r>
  <r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2"/>
    <x v="29"/>
  </r>
  <r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2"/>
    <x v="29"/>
  </r>
  <r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2"/>
    <x v="29"/>
  </r>
  <r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2"/>
    <x v="29"/>
  </r>
  <r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2"/>
    <x v="29"/>
  </r>
  <r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4"/>
    <x v="14"/>
  </r>
  <r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4"/>
    <x v="14"/>
  </r>
  <r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4"/>
    <x v="14"/>
  </r>
  <r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4"/>
    <x v="14"/>
  </r>
  <r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4"/>
    <x v="14"/>
  </r>
  <r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4"/>
    <x v="14"/>
  </r>
  <r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4"/>
    <x v="14"/>
  </r>
  <r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4"/>
    <x v="14"/>
  </r>
  <r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4"/>
    <x v="14"/>
  </r>
  <r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4"/>
    <x v="14"/>
  </r>
  <r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4"/>
    <x v="14"/>
  </r>
  <r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4"/>
    <x v="14"/>
  </r>
  <r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4"/>
    <x v="14"/>
  </r>
  <r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4"/>
    <x v="14"/>
  </r>
  <r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4"/>
    <x v="14"/>
  </r>
  <r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4"/>
    <x v="14"/>
  </r>
  <r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4"/>
    <x v="14"/>
  </r>
  <r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4"/>
    <x v="14"/>
  </r>
  <r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2"/>
    <x v="30"/>
  </r>
  <r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2"/>
    <x v="30"/>
  </r>
  <r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2"/>
    <x v="30"/>
  </r>
  <r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2"/>
    <x v="30"/>
  </r>
  <r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2"/>
    <x v="30"/>
  </r>
  <r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2"/>
    <x v="30"/>
  </r>
  <r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2"/>
    <x v="30"/>
  </r>
  <r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2"/>
    <x v="30"/>
  </r>
  <r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2"/>
    <x v="30"/>
  </r>
  <r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2"/>
    <x v="30"/>
  </r>
  <r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2"/>
    <x v="30"/>
  </r>
  <r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2"/>
    <x v="30"/>
  </r>
  <r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2"/>
    <x v="30"/>
  </r>
  <r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2"/>
    <x v="30"/>
  </r>
  <r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2"/>
    <x v="30"/>
  </r>
  <r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2"/>
    <x v="30"/>
  </r>
  <r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2"/>
    <x v="30"/>
  </r>
  <r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2"/>
    <x v="30"/>
  </r>
  <r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2"/>
    <x v="30"/>
  </r>
  <r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2"/>
    <x v="30"/>
  </r>
  <r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2"/>
    <x v="30"/>
  </r>
  <r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2"/>
    <x v="30"/>
  </r>
  <r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2"/>
    <x v="30"/>
  </r>
  <r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2"/>
    <x v="30"/>
  </r>
  <r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2"/>
    <x v="30"/>
  </r>
  <r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2"/>
    <x v="30"/>
  </r>
  <r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2"/>
    <x v="30"/>
  </r>
  <r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2"/>
    <x v="30"/>
  </r>
  <r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2"/>
    <x v="30"/>
  </r>
  <r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2"/>
    <x v="30"/>
  </r>
  <r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2"/>
    <x v="30"/>
  </r>
  <r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2"/>
    <x v="30"/>
  </r>
  <r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2"/>
    <x v="30"/>
  </r>
  <r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2"/>
    <x v="30"/>
  </r>
  <r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8"/>
    <x v="31"/>
  </r>
  <r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8"/>
    <x v="31"/>
  </r>
  <r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8"/>
    <x v="31"/>
  </r>
  <r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8"/>
    <x v="31"/>
  </r>
  <r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8"/>
    <x v="31"/>
  </r>
  <r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8"/>
    <x v="31"/>
  </r>
  <r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8"/>
    <x v="31"/>
  </r>
  <r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8"/>
    <x v="31"/>
  </r>
  <r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8"/>
    <x v="31"/>
  </r>
  <r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8"/>
    <x v="31"/>
  </r>
  <r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8"/>
    <x v="31"/>
  </r>
  <r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"/>
    <x v="30"/>
  </r>
  <r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"/>
    <x v="30"/>
  </r>
  <r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"/>
    <x v="30"/>
  </r>
  <r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"/>
    <x v="30"/>
  </r>
  <r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"/>
    <x v="30"/>
  </r>
  <r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"/>
    <x v="30"/>
  </r>
  <r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"/>
    <x v="30"/>
  </r>
  <r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"/>
    <x v="30"/>
  </r>
  <r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"/>
    <x v="30"/>
  </r>
  <r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"/>
    <x v="30"/>
  </r>
  <r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"/>
    <x v="30"/>
  </r>
  <r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"/>
    <x v="30"/>
  </r>
  <r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"/>
    <x v="30"/>
  </r>
  <r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"/>
    <x v="30"/>
  </r>
  <r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"/>
    <x v="30"/>
  </r>
  <r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"/>
    <x v="30"/>
  </r>
  <r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"/>
    <x v="30"/>
  </r>
  <r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"/>
    <x v="30"/>
  </r>
  <r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"/>
    <x v="30"/>
  </r>
  <r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"/>
    <x v="30"/>
  </r>
  <r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"/>
    <x v="30"/>
  </r>
  <r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"/>
    <x v="30"/>
  </r>
  <r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"/>
    <x v="30"/>
  </r>
  <r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"/>
    <x v="30"/>
  </r>
  <r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"/>
    <x v="30"/>
  </r>
  <r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"/>
    <x v="30"/>
  </r>
  <r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"/>
    <x v="30"/>
  </r>
  <r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"/>
    <x v="30"/>
  </r>
  <r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"/>
    <x v="30"/>
  </r>
  <r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"/>
    <x v="30"/>
  </r>
  <r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"/>
    <x v="30"/>
  </r>
  <r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"/>
    <x v="30"/>
  </r>
  <r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"/>
    <x v="30"/>
  </r>
  <r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"/>
    <x v="30"/>
  </r>
  <r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"/>
    <x v="30"/>
  </r>
  <r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"/>
    <x v="30"/>
  </r>
  <r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"/>
    <x v="30"/>
  </r>
  <r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"/>
    <x v="30"/>
  </r>
  <r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"/>
    <x v="30"/>
  </r>
  <r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"/>
    <x v="30"/>
  </r>
  <r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"/>
    <x v="30"/>
  </r>
  <r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"/>
    <x v="30"/>
  </r>
  <r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"/>
    <x v="30"/>
  </r>
  <r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"/>
    <x v="30"/>
  </r>
  <r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"/>
    <x v="30"/>
  </r>
  <r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"/>
    <x v="30"/>
  </r>
  <r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"/>
    <x v="30"/>
  </r>
  <r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"/>
    <x v="30"/>
  </r>
  <r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"/>
    <x v="30"/>
  </r>
  <r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"/>
    <x v="30"/>
  </r>
  <r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"/>
    <x v="30"/>
  </r>
  <r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"/>
    <x v="30"/>
  </r>
  <r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"/>
    <x v="30"/>
  </r>
  <r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"/>
    <x v="30"/>
  </r>
  <r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"/>
    <x v="30"/>
  </r>
  <r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"/>
    <x v="30"/>
  </r>
  <r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"/>
    <x v="30"/>
  </r>
  <r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"/>
    <x v="30"/>
  </r>
  <r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"/>
    <x v="30"/>
  </r>
  <r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"/>
    <x v="30"/>
  </r>
  <r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"/>
    <x v="30"/>
  </r>
  <r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"/>
    <x v="30"/>
  </r>
  <r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"/>
    <x v="30"/>
  </r>
  <r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"/>
    <x v="30"/>
  </r>
  <r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"/>
    <x v="30"/>
  </r>
  <r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"/>
    <x v="30"/>
  </r>
  <r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"/>
    <x v="30"/>
  </r>
  <r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"/>
    <x v="30"/>
  </r>
  <r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"/>
    <x v="30"/>
  </r>
  <r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"/>
    <x v="30"/>
  </r>
  <r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"/>
    <x v="30"/>
  </r>
  <r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4"/>
    <x v="14"/>
  </r>
  <r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4"/>
    <x v="14"/>
  </r>
  <r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4"/>
    <x v="14"/>
  </r>
  <r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4"/>
    <x v="14"/>
  </r>
  <r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4"/>
    <x v="14"/>
  </r>
  <r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4"/>
    <x v="14"/>
  </r>
  <r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4"/>
    <x v="14"/>
  </r>
  <r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4"/>
    <x v="14"/>
  </r>
  <r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4"/>
    <x v="14"/>
  </r>
  <r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4"/>
    <x v="14"/>
  </r>
  <r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4"/>
    <x v="14"/>
  </r>
  <r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4"/>
    <x v="14"/>
  </r>
  <r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4"/>
    <x v="14"/>
  </r>
  <r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4"/>
    <x v="14"/>
  </r>
  <r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4"/>
    <x v="14"/>
  </r>
  <r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4"/>
    <x v="14"/>
  </r>
  <r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4"/>
    <x v="14"/>
  </r>
  <r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4"/>
    <x v="14"/>
  </r>
  <r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4"/>
    <x v="14"/>
  </r>
  <r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4"/>
    <x v="14"/>
  </r>
  <r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4"/>
    <x v="14"/>
  </r>
  <r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4"/>
    <x v="14"/>
  </r>
  <r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4"/>
    <x v="14"/>
  </r>
  <r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4"/>
    <x v="14"/>
  </r>
  <r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4"/>
    <x v="14"/>
  </r>
  <r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4"/>
    <x v="14"/>
  </r>
  <r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4"/>
    <x v="14"/>
  </r>
  <r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4"/>
    <x v="14"/>
  </r>
  <r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4"/>
    <x v="14"/>
  </r>
  <r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4"/>
    <x v="14"/>
  </r>
  <r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4"/>
    <x v="14"/>
  </r>
  <r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4"/>
    <x v="14"/>
  </r>
  <r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4"/>
    <x v="14"/>
  </r>
  <r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4"/>
    <x v="14"/>
  </r>
  <r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4"/>
    <x v="14"/>
  </r>
  <r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6"/>
    <x v="17"/>
  </r>
  <r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6"/>
    <x v="17"/>
  </r>
  <r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6"/>
    <x v="17"/>
  </r>
  <r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6"/>
    <x v="17"/>
  </r>
  <r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6"/>
    <x v="17"/>
  </r>
  <r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6"/>
    <x v="17"/>
  </r>
  <r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6"/>
    <x v="17"/>
  </r>
  <r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6"/>
    <x v="17"/>
  </r>
  <r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6"/>
    <x v="17"/>
  </r>
  <r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6"/>
    <x v="17"/>
  </r>
  <r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6"/>
    <x v="17"/>
  </r>
  <r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6"/>
    <x v="17"/>
  </r>
  <r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6"/>
    <x v="17"/>
  </r>
  <r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6"/>
    <x v="17"/>
  </r>
  <r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6"/>
    <x v="17"/>
  </r>
  <r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6"/>
    <x v="17"/>
  </r>
  <r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6"/>
    <x v="17"/>
  </r>
  <r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6"/>
    <x v="17"/>
  </r>
  <r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6"/>
    <x v="17"/>
  </r>
  <r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6"/>
    <x v="17"/>
  </r>
  <r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6"/>
    <x v="17"/>
  </r>
  <r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6"/>
    <x v="17"/>
  </r>
  <r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6"/>
    <x v="17"/>
  </r>
  <r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6"/>
    <x v="17"/>
  </r>
  <r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4"/>
    <x v="11"/>
  </r>
  <r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4"/>
    <x v="11"/>
  </r>
  <r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4"/>
    <x v="11"/>
  </r>
  <r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4"/>
    <x v="11"/>
  </r>
  <r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4"/>
    <x v="11"/>
  </r>
  <r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4"/>
    <x v="11"/>
  </r>
  <r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4"/>
    <x v="11"/>
  </r>
  <r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4"/>
    <x v="11"/>
  </r>
  <r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4"/>
    <x v="11"/>
  </r>
  <r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4"/>
    <x v="11"/>
  </r>
  <r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4"/>
    <x v="11"/>
  </r>
  <r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4"/>
    <x v="11"/>
  </r>
  <r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4"/>
    <x v="11"/>
  </r>
  <r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4"/>
    <x v="11"/>
  </r>
  <r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4"/>
    <x v="11"/>
  </r>
  <r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4"/>
    <x v="11"/>
  </r>
  <r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4"/>
    <x v="11"/>
  </r>
  <r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4"/>
    <x v="11"/>
  </r>
  <r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6"/>
    <x v="32"/>
  </r>
  <r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6"/>
    <x v="32"/>
  </r>
  <r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6"/>
    <x v="32"/>
  </r>
  <r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6"/>
    <x v="32"/>
  </r>
  <r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6"/>
    <x v="32"/>
  </r>
  <r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6"/>
    <x v="32"/>
  </r>
  <r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6"/>
    <x v="32"/>
  </r>
  <r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6"/>
    <x v="32"/>
  </r>
  <r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6"/>
    <x v="32"/>
  </r>
  <r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6"/>
    <x v="32"/>
  </r>
  <r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6"/>
    <x v="32"/>
  </r>
  <r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6"/>
    <x v="32"/>
  </r>
  <r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6"/>
    <x v="32"/>
  </r>
  <r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6"/>
    <x v="32"/>
  </r>
  <r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6"/>
    <x v="32"/>
  </r>
  <r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6"/>
    <x v="32"/>
  </r>
  <r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6"/>
    <x v="32"/>
  </r>
  <r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6"/>
    <x v="32"/>
  </r>
  <r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4"/>
    <x v="15"/>
  </r>
  <r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4"/>
    <x v="15"/>
  </r>
  <r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4"/>
    <x v="15"/>
  </r>
  <r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4"/>
    <x v="15"/>
  </r>
  <r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4"/>
    <x v="15"/>
  </r>
  <r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4"/>
    <x v="15"/>
  </r>
  <r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4"/>
    <x v="15"/>
  </r>
  <r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4"/>
    <x v="15"/>
  </r>
  <r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4"/>
    <x v="15"/>
  </r>
  <r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4"/>
    <x v="15"/>
  </r>
  <r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4"/>
    <x v="15"/>
  </r>
  <r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4"/>
    <x v="15"/>
  </r>
  <r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4"/>
    <x v="15"/>
  </r>
  <r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4"/>
    <x v="15"/>
  </r>
  <r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4"/>
    <x v="15"/>
  </r>
  <r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4"/>
    <x v="15"/>
  </r>
  <r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4"/>
    <x v="15"/>
  </r>
  <r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6"/>
    <x v="32"/>
  </r>
  <r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6"/>
    <x v="32"/>
  </r>
  <r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6"/>
    <x v="32"/>
  </r>
  <r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6"/>
    <x v="32"/>
  </r>
  <r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6"/>
    <x v="32"/>
  </r>
  <r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6"/>
    <x v="32"/>
  </r>
  <r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6"/>
    <x v="32"/>
  </r>
  <r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6"/>
    <x v="32"/>
  </r>
  <r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6"/>
    <x v="32"/>
  </r>
  <r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6"/>
    <x v="32"/>
  </r>
  <r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6"/>
    <x v="32"/>
  </r>
  <r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6"/>
    <x v="32"/>
  </r>
  <r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6"/>
    <x v="32"/>
  </r>
  <r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6"/>
    <x v="32"/>
  </r>
  <r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6"/>
    <x v="32"/>
  </r>
  <r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6"/>
    <x v="32"/>
  </r>
  <r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6"/>
    <x v="32"/>
  </r>
  <r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6"/>
    <x v="32"/>
  </r>
  <r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6"/>
    <x v="32"/>
  </r>
  <r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6"/>
    <x v="32"/>
  </r>
  <r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6"/>
    <x v="32"/>
  </r>
  <r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6"/>
    <x v="32"/>
  </r>
  <r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6"/>
    <x v="32"/>
  </r>
  <r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6"/>
    <x v="32"/>
  </r>
  <r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6"/>
    <x v="32"/>
  </r>
  <r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6"/>
    <x v="32"/>
  </r>
  <r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6"/>
    <x v="32"/>
  </r>
  <r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6"/>
    <x v="32"/>
  </r>
  <r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6"/>
    <x v="32"/>
  </r>
  <r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6"/>
    <x v="32"/>
  </r>
  <r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6"/>
    <x v="32"/>
  </r>
  <r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6"/>
    <x v="32"/>
  </r>
  <r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6"/>
    <x v="32"/>
  </r>
  <r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6"/>
    <x v="32"/>
  </r>
  <r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6"/>
    <x v="32"/>
  </r>
  <r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6"/>
    <x v="32"/>
  </r>
  <r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6"/>
    <x v="32"/>
  </r>
  <r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6"/>
    <x v="32"/>
  </r>
  <r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6"/>
    <x v="32"/>
  </r>
  <r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6"/>
    <x v="32"/>
  </r>
  <r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6"/>
    <x v="32"/>
  </r>
  <r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6"/>
    <x v="32"/>
  </r>
  <r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6"/>
    <x v="32"/>
  </r>
  <r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6"/>
    <x v="32"/>
  </r>
  <r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6"/>
    <x v="32"/>
  </r>
  <r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6"/>
    <x v="32"/>
  </r>
  <r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6"/>
    <x v="32"/>
  </r>
  <r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6"/>
    <x v="32"/>
  </r>
  <r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6"/>
    <x v="32"/>
  </r>
  <r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6"/>
    <x v="32"/>
  </r>
  <r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6"/>
    <x v="32"/>
  </r>
  <r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6"/>
    <x v="32"/>
  </r>
  <r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6"/>
    <x v="32"/>
  </r>
  <r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6"/>
    <x v="32"/>
  </r>
  <r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6"/>
    <x v="32"/>
  </r>
  <r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6"/>
    <x v="32"/>
  </r>
  <r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4"/>
    <x v="11"/>
  </r>
  <r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4"/>
    <x v="11"/>
  </r>
  <r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4"/>
    <x v="11"/>
  </r>
  <r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4"/>
    <x v="11"/>
  </r>
  <r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4"/>
    <x v="11"/>
  </r>
  <r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4"/>
    <x v="11"/>
  </r>
  <r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4"/>
    <x v="11"/>
  </r>
  <r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4"/>
    <x v="11"/>
  </r>
  <r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4"/>
    <x v="11"/>
  </r>
  <r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4"/>
    <x v="11"/>
  </r>
  <r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4"/>
    <x v="11"/>
  </r>
  <r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4"/>
    <x v="11"/>
  </r>
  <r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4"/>
    <x v="11"/>
  </r>
  <r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4"/>
    <x v="11"/>
  </r>
  <r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4"/>
    <x v="11"/>
  </r>
  <r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4"/>
    <x v="11"/>
  </r>
  <r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4"/>
    <x v="11"/>
  </r>
  <r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4"/>
    <x v="11"/>
  </r>
  <r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4"/>
    <x v="11"/>
  </r>
  <r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4"/>
    <x v="11"/>
  </r>
  <r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4"/>
    <x v="14"/>
  </r>
  <r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4"/>
    <x v="14"/>
  </r>
  <r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4"/>
    <x v="14"/>
  </r>
  <r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4"/>
    <x v="14"/>
  </r>
  <r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4"/>
    <x v="14"/>
  </r>
  <r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4"/>
    <x v="14"/>
  </r>
  <r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4"/>
    <x v="14"/>
  </r>
  <r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4"/>
    <x v="14"/>
  </r>
  <r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4"/>
    <x v="14"/>
  </r>
  <r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4"/>
    <x v="14"/>
  </r>
  <r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4"/>
    <x v="14"/>
  </r>
  <r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4"/>
    <x v="14"/>
  </r>
  <r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4"/>
    <x v="14"/>
  </r>
  <r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4"/>
    <x v="14"/>
  </r>
  <r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4"/>
    <x v="14"/>
  </r>
  <r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4"/>
    <x v="14"/>
  </r>
  <r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4"/>
    <x v="14"/>
  </r>
  <r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7"/>
    <x v="33"/>
  </r>
  <r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7"/>
    <x v="33"/>
  </r>
  <r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7"/>
    <x v="33"/>
  </r>
  <r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7"/>
    <x v="33"/>
  </r>
  <r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7"/>
    <x v="33"/>
  </r>
  <r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7"/>
    <x v="33"/>
  </r>
  <r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7"/>
    <x v="33"/>
  </r>
  <r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7"/>
    <x v="33"/>
  </r>
  <r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7"/>
    <x v="33"/>
  </r>
  <r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7"/>
    <x v="33"/>
  </r>
  <r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7"/>
    <x v="33"/>
  </r>
  <r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7"/>
    <x v="33"/>
  </r>
  <r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7"/>
    <x v="33"/>
  </r>
  <r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7"/>
    <x v="33"/>
  </r>
  <r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7"/>
    <x v="33"/>
  </r>
  <r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7"/>
    <x v="33"/>
  </r>
  <r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7"/>
    <x v="33"/>
  </r>
  <r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"/>
    <x v="7"/>
  </r>
  <r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"/>
    <x v="7"/>
  </r>
  <r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"/>
    <x v="7"/>
  </r>
  <r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"/>
    <x v="7"/>
  </r>
  <r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"/>
    <x v="7"/>
  </r>
  <r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"/>
    <x v="7"/>
  </r>
  <r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"/>
    <x v="7"/>
  </r>
  <r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"/>
    <x v="7"/>
  </r>
  <r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"/>
    <x v="7"/>
  </r>
  <r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"/>
    <x v="7"/>
  </r>
  <r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"/>
    <x v="7"/>
  </r>
  <r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"/>
    <x v="7"/>
  </r>
  <r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"/>
    <x v="7"/>
  </r>
  <r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"/>
    <x v="7"/>
  </r>
  <r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"/>
    <x v="7"/>
  </r>
  <r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"/>
    <x v="7"/>
  </r>
  <r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"/>
    <x v="7"/>
  </r>
  <r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7"/>
    <x v="19"/>
  </r>
  <r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7"/>
    <x v="19"/>
  </r>
  <r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7"/>
    <x v="19"/>
  </r>
  <r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7"/>
    <x v="19"/>
  </r>
  <r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7"/>
    <x v="19"/>
  </r>
  <r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7"/>
    <x v="19"/>
  </r>
  <r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7"/>
    <x v="19"/>
  </r>
  <r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7"/>
    <x v="19"/>
  </r>
  <r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7"/>
    <x v="19"/>
  </r>
  <r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7"/>
    <x v="19"/>
  </r>
  <r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7"/>
    <x v="19"/>
  </r>
  <r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7"/>
    <x v="19"/>
  </r>
  <r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7"/>
    <x v="19"/>
  </r>
  <r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7"/>
    <x v="19"/>
  </r>
  <r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7"/>
    <x v="33"/>
  </r>
  <r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7"/>
    <x v="33"/>
  </r>
  <r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7"/>
    <x v="33"/>
  </r>
  <r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7"/>
    <x v="33"/>
  </r>
  <r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7"/>
    <x v="33"/>
  </r>
  <r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7"/>
    <x v="33"/>
  </r>
  <r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7"/>
    <x v="33"/>
  </r>
  <r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7"/>
    <x v="33"/>
  </r>
  <r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7"/>
    <x v="33"/>
  </r>
  <r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7"/>
    <x v="33"/>
  </r>
  <r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7"/>
    <x v="33"/>
  </r>
  <r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7"/>
    <x v="33"/>
  </r>
  <r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7"/>
    <x v="33"/>
  </r>
  <r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7"/>
    <x v="33"/>
  </r>
  <r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7"/>
    <x v="33"/>
  </r>
  <r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7"/>
    <x v="33"/>
  </r>
  <r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7"/>
    <x v="33"/>
  </r>
  <r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7"/>
    <x v="33"/>
  </r>
  <r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4"/>
    <x v="14"/>
  </r>
  <r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4"/>
    <x v="14"/>
  </r>
  <r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4"/>
    <x v="14"/>
  </r>
  <r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4"/>
    <x v="14"/>
  </r>
  <r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4"/>
    <x v="14"/>
  </r>
  <r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4"/>
    <x v="14"/>
  </r>
  <r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4"/>
    <x v="14"/>
  </r>
  <r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4"/>
    <x v="14"/>
  </r>
  <r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4"/>
    <x v="14"/>
  </r>
  <r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4"/>
    <x v="14"/>
  </r>
  <r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4"/>
    <x v="14"/>
  </r>
  <r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4"/>
    <x v="14"/>
  </r>
  <r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4"/>
    <x v="14"/>
  </r>
  <r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4"/>
    <x v="14"/>
  </r>
  <r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4"/>
    <x v="14"/>
  </r>
  <r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4"/>
    <x v="14"/>
  </r>
  <r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4"/>
    <x v="14"/>
  </r>
  <r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4"/>
    <x v="14"/>
  </r>
  <r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4"/>
    <x v="14"/>
  </r>
  <r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4"/>
    <x v="14"/>
  </r>
  <r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4"/>
    <x v="14"/>
  </r>
  <r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4"/>
    <x v="14"/>
  </r>
  <r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4"/>
    <x v="14"/>
  </r>
  <r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4"/>
    <x v="14"/>
  </r>
  <r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4"/>
    <x v="14"/>
  </r>
  <r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4"/>
    <x v="14"/>
  </r>
  <r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4"/>
    <x v="14"/>
  </r>
  <r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4"/>
    <x v="14"/>
  </r>
  <r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4"/>
    <x v="14"/>
  </r>
  <r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4"/>
    <x v="14"/>
  </r>
  <r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7"/>
    <x v="34"/>
  </r>
  <r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7"/>
    <x v="34"/>
  </r>
  <r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7"/>
    <x v="34"/>
  </r>
  <r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7"/>
    <x v="34"/>
  </r>
  <r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7"/>
    <x v="34"/>
  </r>
  <r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7"/>
    <x v="34"/>
  </r>
  <r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4"/>
    <x v="35"/>
  </r>
  <r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4"/>
    <x v="35"/>
  </r>
  <r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4"/>
    <x v="35"/>
  </r>
  <r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4"/>
    <x v="35"/>
  </r>
  <r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4"/>
    <x v="35"/>
  </r>
  <r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4"/>
    <x v="35"/>
  </r>
  <r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4"/>
    <x v="35"/>
  </r>
  <r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4"/>
    <x v="35"/>
  </r>
  <r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4"/>
    <x v="35"/>
  </r>
  <r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4"/>
    <x v="35"/>
  </r>
  <r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4"/>
    <x v="35"/>
  </r>
  <r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4"/>
    <x v="35"/>
  </r>
  <r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4"/>
    <x v="35"/>
  </r>
  <r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4"/>
    <x v="35"/>
  </r>
  <r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4"/>
    <x v="35"/>
  </r>
  <r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4"/>
    <x v="35"/>
  </r>
  <r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4"/>
    <x v="35"/>
  </r>
  <r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4"/>
    <x v="35"/>
  </r>
  <r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4"/>
    <x v="35"/>
  </r>
  <r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4"/>
    <x v="35"/>
  </r>
  <r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4"/>
    <x v="35"/>
  </r>
  <r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4"/>
    <x v="35"/>
  </r>
  <r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4"/>
    <x v="35"/>
  </r>
  <r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4"/>
    <x v="35"/>
  </r>
  <r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4"/>
    <x v="35"/>
  </r>
  <r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4"/>
    <x v="35"/>
  </r>
  <r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4"/>
    <x v="35"/>
  </r>
  <r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4"/>
    <x v="35"/>
  </r>
  <r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4"/>
    <x v="35"/>
  </r>
  <r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4"/>
    <x v="35"/>
  </r>
  <r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4"/>
    <x v="35"/>
  </r>
  <r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4"/>
    <x v="35"/>
  </r>
  <r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4"/>
    <x v="35"/>
  </r>
  <r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4"/>
    <x v="35"/>
  </r>
  <r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4"/>
    <x v="35"/>
  </r>
  <r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7"/>
    <x v="19"/>
  </r>
  <r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7"/>
    <x v="19"/>
  </r>
  <r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7"/>
    <x v="19"/>
  </r>
  <r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7"/>
    <x v="19"/>
  </r>
  <r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7"/>
    <x v="19"/>
  </r>
  <r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7"/>
    <x v="19"/>
  </r>
  <r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7"/>
    <x v="19"/>
  </r>
  <r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7"/>
    <x v="19"/>
  </r>
  <r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7"/>
    <x v="19"/>
  </r>
  <r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7"/>
    <x v="19"/>
  </r>
  <r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7"/>
    <x v="19"/>
  </r>
  <r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7"/>
    <x v="19"/>
  </r>
  <r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7"/>
    <x v="19"/>
  </r>
  <r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7"/>
    <x v="19"/>
  </r>
  <r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7"/>
    <x v="19"/>
  </r>
  <r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"/>
    <x v="36"/>
  </r>
  <r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"/>
    <x v="36"/>
  </r>
  <r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"/>
    <x v="36"/>
  </r>
  <r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"/>
    <x v="36"/>
  </r>
  <r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"/>
    <x v="36"/>
  </r>
  <r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"/>
    <x v="36"/>
  </r>
  <r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"/>
    <x v="36"/>
  </r>
  <r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"/>
    <x v="36"/>
  </r>
  <r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"/>
    <x v="36"/>
  </r>
  <r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"/>
    <x v="36"/>
  </r>
  <r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"/>
    <x v="36"/>
  </r>
  <r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"/>
    <x v="36"/>
  </r>
  <r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"/>
    <x v="36"/>
  </r>
  <r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"/>
    <x v="36"/>
  </r>
  <r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"/>
    <x v="36"/>
  </r>
  <r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"/>
    <x v="36"/>
  </r>
  <r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"/>
    <x v="36"/>
  </r>
  <r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"/>
    <x v="36"/>
  </r>
  <r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"/>
    <x v="36"/>
  </r>
  <r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"/>
    <x v="37"/>
  </r>
  <r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"/>
    <x v="37"/>
  </r>
  <r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"/>
    <x v="37"/>
  </r>
  <r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"/>
    <x v="37"/>
  </r>
  <r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"/>
    <x v="37"/>
  </r>
  <r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"/>
    <x v="37"/>
  </r>
  <r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"/>
    <x v="37"/>
  </r>
  <r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"/>
    <x v="37"/>
  </r>
  <r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"/>
    <x v="37"/>
  </r>
  <r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"/>
    <x v="37"/>
  </r>
  <r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"/>
    <x v="37"/>
  </r>
  <r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"/>
    <x v="37"/>
  </r>
  <r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"/>
    <x v="37"/>
  </r>
  <r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"/>
    <x v="37"/>
  </r>
  <r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"/>
    <x v="37"/>
  </r>
  <r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"/>
    <x v="37"/>
  </r>
  <r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"/>
    <x v="37"/>
  </r>
  <r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7"/>
    <x v="19"/>
  </r>
  <r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7"/>
    <x v="19"/>
  </r>
  <r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7"/>
    <x v="19"/>
  </r>
  <r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7"/>
    <x v="19"/>
  </r>
  <r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7"/>
    <x v="19"/>
  </r>
  <r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7"/>
    <x v="19"/>
  </r>
  <r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7"/>
    <x v="19"/>
  </r>
  <r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7"/>
    <x v="19"/>
  </r>
  <r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7"/>
    <x v="19"/>
  </r>
  <r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1"/>
    <x v="38"/>
  </r>
  <r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1"/>
    <x v="38"/>
  </r>
  <r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1"/>
    <x v="38"/>
  </r>
  <r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1"/>
    <x v="38"/>
  </r>
  <r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1"/>
    <x v="38"/>
  </r>
  <r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1"/>
    <x v="38"/>
  </r>
  <r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1"/>
    <x v="38"/>
  </r>
  <r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1"/>
    <x v="38"/>
  </r>
  <r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1"/>
    <x v="38"/>
  </r>
  <r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1"/>
    <x v="38"/>
  </r>
  <r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1"/>
    <x v="38"/>
  </r>
  <r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1"/>
    <x v="38"/>
  </r>
  <r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1"/>
    <x v="38"/>
  </r>
  <r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1"/>
    <x v="38"/>
  </r>
  <r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1"/>
    <x v="38"/>
  </r>
  <r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1"/>
    <x v="38"/>
  </r>
  <r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1"/>
    <x v="38"/>
  </r>
  <r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1"/>
    <x v="38"/>
  </r>
  <r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1"/>
    <x v="38"/>
  </r>
  <r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"/>
    <x v="30"/>
  </r>
  <r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"/>
    <x v="30"/>
  </r>
  <r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"/>
    <x v="30"/>
  </r>
  <r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"/>
    <x v="30"/>
  </r>
  <r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"/>
    <x v="30"/>
  </r>
  <r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"/>
    <x v="30"/>
  </r>
  <r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"/>
    <x v="30"/>
  </r>
  <r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"/>
    <x v="30"/>
  </r>
  <r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"/>
    <x v="30"/>
  </r>
  <r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"/>
    <x v="30"/>
  </r>
  <r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"/>
    <x v="30"/>
  </r>
  <r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"/>
    <x v="30"/>
  </r>
  <r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"/>
    <x v="30"/>
  </r>
  <r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"/>
    <x v="30"/>
  </r>
  <r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"/>
    <x v="30"/>
  </r>
  <r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"/>
    <x v="30"/>
  </r>
  <r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"/>
    <x v="30"/>
  </r>
  <r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3"/>
    <x v="39"/>
  </r>
  <r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3"/>
    <x v="39"/>
  </r>
  <r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3"/>
    <x v="39"/>
  </r>
  <r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3"/>
    <x v="39"/>
  </r>
  <r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3"/>
    <x v="39"/>
  </r>
  <r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3"/>
    <x v="39"/>
  </r>
  <r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3"/>
    <x v="39"/>
  </r>
  <r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3"/>
    <x v="39"/>
  </r>
  <r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3"/>
    <x v="39"/>
  </r>
  <r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3"/>
    <x v="39"/>
  </r>
  <r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3"/>
    <x v="39"/>
  </r>
  <r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3"/>
    <x v="39"/>
  </r>
  <r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3"/>
    <x v="39"/>
  </r>
  <r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3"/>
    <x v="39"/>
  </r>
  <r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3"/>
    <x v="39"/>
  </r>
  <r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3"/>
    <x v="39"/>
  </r>
  <r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3"/>
    <x v="39"/>
  </r>
  <r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3"/>
    <x v="39"/>
  </r>
  <r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3"/>
    <x v="39"/>
  </r>
  <r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3"/>
    <x v="39"/>
  </r>
  <r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3"/>
    <x v="39"/>
  </r>
  <r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3"/>
    <x v="39"/>
  </r>
  <r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1"/>
    <x v="6"/>
  </r>
  <r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1"/>
    <x v="6"/>
  </r>
  <r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1"/>
    <x v="6"/>
  </r>
  <r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1"/>
    <x v="6"/>
  </r>
  <r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1"/>
    <x v="6"/>
  </r>
  <r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1"/>
    <x v="6"/>
  </r>
  <r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1"/>
    <x v="6"/>
  </r>
  <r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1"/>
    <x v="6"/>
  </r>
  <r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1"/>
    <x v="6"/>
  </r>
  <r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1"/>
    <x v="6"/>
  </r>
  <r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1"/>
    <x v="6"/>
  </r>
  <r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1"/>
    <x v="6"/>
  </r>
  <r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1"/>
    <x v="6"/>
  </r>
  <r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1"/>
    <x v="6"/>
  </r>
  <r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1"/>
    <x v="6"/>
  </r>
  <r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1"/>
    <x v="6"/>
  </r>
  <r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1"/>
    <x v="6"/>
  </r>
  <r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1"/>
    <x v="6"/>
  </r>
  <r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1"/>
    <x v="6"/>
  </r>
  <r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1"/>
    <x v="6"/>
  </r>
  <r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1"/>
    <x v="6"/>
  </r>
  <r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1"/>
    <x v="6"/>
  </r>
  <r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1"/>
    <x v="6"/>
  </r>
  <r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1"/>
    <x v="6"/>
  </r>
  <r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1"/>
    <x v="6"/>
  </r>
  <r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1"/>
    <x v="6"/>
  </r>
  <r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1"/>
    <x v="6"/>
  </r>
  <r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1"/>
    <x v="6"/>
  </r>
  <r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1"/>
    <x v="6"/>
  </r>
  <r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1"/>
    <x v="6"/>
  </r>
  <r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1"/>
    <x v="6"/>
  </r>
  <r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1"/>
    <x v="6"/>
  </r>
  <r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1"/>
    <x v="6"/>
  </r>
  <r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1"/>
    <x v="6"/>
  </r>
  <r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1"/>
    <x v="6"/>
  </r>
  <r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1"/>
    <x v="6"/>
  </r>
  <r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1"/>
    <x v="6"/>
  </r>
  <r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1"/>
    <x v="6"/>
  </r>
  <r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1"/>
    <x v="6"/>
  </r>
  <r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1"/>
    <x v="6"/>
  </r>
  <r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1"/>
    <x v="6"/>
  </r>
  <r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1"/>
    <x v="6"/>
  </r>
  <r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1"/>
    <x v="6"/>
  </r>
  <r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1"/>
    <x v="6"/>
  </r>
  <r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1"/>
    <x v="6"/>
  </r>
  <r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1"/>
    <x v="6"/>
  </r>
  <r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1"/>
    <x v="6"/>
  </r>
  <r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1"/>
    <x v="6"/>
  </r>
  <r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1"/>
    <x v="6"/>
  </r>
  <r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1"/>
    <x v="6"/>
  </r>
  <r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1"/>
    <x v="6"/>
  </r>
  <r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1"/>
    <x v="6"/>
  </r>
  <r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1"/>
    <x v="6"/>
  </r>
  <r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1"/>
    <x v="6"/>
  </r>
  <r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1"/>
    <x v="6"/>
  </r>
  <r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1"/>
    <x v="6"/>
  </r>
  <r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1"/>
    <x v="6"/>
  </r>
  <r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1"/>
    <x v="6"/>
  </r>
  <r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1"/>
    <x v="6"/>
  </r>
  <r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1"/>
    <x v="6"/>
  </r>
  <r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1"/>
    <x v="6"/>
  </r>
  <r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1"/>
    <x v="6"/>
  </r>
  <r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1"/>
    <x v="6"/>
  </r>
  <r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1"/>
    <x v="6"/>
  </r>
  <r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1"/>
    <x v="6"/>
  </r>
  <r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1"/>
    <x v="6"/>
  </r>
  <r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1"/>
    <x v="6"/>
  </r>
  <r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1"/>
    <x v="6"/>
  </r>
  <r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1"/>
    <x v="6"/>
  </r>
  <r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1"/>
    <x v="6"/>
  </r>
  <r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1"/>
    <x v="6"/>
  </r>
  <r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1"/>
    <x v="6"/>
  </r>
  <r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1"/>
    <x v="6"/>
  </r>
  <r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1"/>
    <x v="6"/>
  </r>
  <r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1"/>
    <x v="6"/>
  </r>
  <r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1"/>
    <x v="6"/>
  </r>
  <r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1"/>
    <x v="6"/>
  </r>
  <r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1"/>
    <x v="6"/>
  </r>
  <r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1"/>
    <x v="6"/>
  </r>
  <r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1"/>
    <x v="6"/>
  </r>
  <r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1"/>
    <x v="6"/>
  </r>
  <r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1"/>
    <x v="6"/>
  </r>
  <r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1"/>
    <x v="6"/>
  </r>
  <r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1"/>
    <x v="6"/>
  </r>
  <r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1"/>
    <x v="6"/>
  </r>
  <r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1"/>
    <x v="6"/>
  </r>
  <r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1"/>
    <x v="6"/>
  </r>
  <r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1"/>
    <x v="6"/>
  </r>
  <r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1"/>
    <x v="6"/>
  </r>
  <r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1"/>
    <x v="6"/>
  </r>
  <r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1"/>
    <x v="6"/>
  </r>
  <r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1"/>
    <x v="6"/>
  </r>
  <r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1"/>
    <x v="40"/>
  </r>
  <r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1"/>
    <x v="40"/>
  </r>
  <r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1"/>
    <x v="40"/>
  </r>
  <r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1"/>
    <x v="40"/>
  </r>
  <r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1"/>
    <x v="40"/>
  </r>
  <r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1"/>
    <x v="40"/>
  </r>
  <r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1"/>
    <x v="40"/>
  </r>
  <r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1"/>
    <x v="40"/>
  </r>
  <r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1"/>
    <x v="40"/>
  </r>
  <r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1"/>
    <x v="40"/>
  </r>
  <r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1"/>
    <x v="40"/>
  </r>
  <r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1"/>
    <x v="40"/>
  </r>
  <r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1"/>
    <x v="38"/>
  </r>
  <r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1"/>
    <x v="38"/>
  </r>
  <r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1"/>
    <x v="38"/>
  </r>
  <r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1"/>
    <x v="38"/>
  </r>
  <r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1"/>
    <x v="38"/>
  </r>
  <r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1"/>
    <x v="38"/>
  </r>
  <r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1"/>
    <x v="38"/>
  </r>
  <r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1"/>
    <x v="38"/>
  </r>
  <r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1"/>
    <x v="38"/>
  </r>
  <r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1"/>
    <x v="6"/>
  </r>
  <r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1"/>
    <x v="6"/>
  </r>
  <r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1"/>
    <x v="6"/>
  </r>
  <r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1"/>
    <x v="6"/>
  </r>
  <r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1"/>
    <x v="6"/>
  </r>
  <r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1"/>
    <x v="6"/>
  </r>
  <r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1"/>
    <x v="6"/>
  </r>
  <r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1"/>
    <x v="6"/>
  </r>
  <r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1"/>
    <x v="6"/>
  </r>
  <r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1"/>
    <x v="6"/>
  </r>
  <r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1"/>
    <x v="6"/>
  </r>
  <r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1"/>
    <x v="6"/>
  </r>
  <r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1"/>
    <x v="6"/>
  </r>
  <r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1"/>
    <x v="6"/>
  </r>
  <r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1"/>
    <x v="6"/>
  </r>
  <r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1"/>
    <x v="6"/>
  </r>
  <r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1"/>
    <x v="6"/>
  </r>
  <r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1"/>
    <x v="38"/>
  </r>
  <r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1"/>
    <x v="38"/>
  </r>
  <r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1"/>
    <x v="38"/>
  </r>
  <r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1"/>
    <x v="38"/>
  </r>
  <r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1"/>
    <x v="38"/>
  </r>
  <r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1"/>
    <x v="38"/>
  </r>
  <r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1"/>
    <x v="38"/>
  </r>
  <r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1"/>
    <x v="38"/>
  </r>
  <r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1"/>
    <x v="38"/>
  </r>
  <r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1"/>
    <x v="38"/>
  </r>
  <r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1"/>
    <x v="38"/>
  </r>
  <r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1"/>
    <x v="38"/>
  </r>
  <r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1"/>
    <x v="38"/>
  </r>
  <r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1"/>
    <x v="38"/>
  </r>
  <r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1"/>
    <x v="38"/>
  </r>
  <r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1"/>
    <x v="38"/>
  </r>
  <r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1"/>
    <x v="38"/>
  </r>
  <r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1"/>
    <x v="38"/>
  </r>
  <r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1"/>
    <x v="38"/>
  </r>
  <r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1"/>
    <x v="38"/>
  </r>
  <r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1"/>
    <x v="38"/>
  </r>
  <r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1"/>
    <x v="38"/>
  </r>
  <r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1"/>
    <x v="38"/>
  </r>
  <r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1"/>
    <x v="38"/>
  </r>
  <r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1"/>
    <x v="38"/>
  </r>
  <r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1"/>
    <x v="38"/>
  </r>
  <r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1"/>
    <x v="38"/>
  </r>
  <r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1"/>
    <x v="38"/>
  </r>
  <r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1"/>
    <x v="38"/>
  </r>
  <r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1"/>
    <x v="38"/>
  </r>
  <r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1"/>
    <x v="38"/>
  </r>
  <r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1"/>
    <x v="38"/>
  </r>
  <r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1"/>
    <x v="38"/>
  </r>
  <r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1"/>
    <x v="38"/>
  </r>
  <r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1"/>
    <x v="38"/>
  </r>
  <r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1"/>
    <x v="38"/>
  </r>
  <r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1"/>
    <x v="38"/>
  </r>
  <r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1"/>
    <x v="38"/>
  </r>
  <r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1"/>
    <x v="38"/>
  </r>
  <r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1"/>
    <x v="38"/>
  </r>
  <r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1"/>
    <x v="38"/>
  </r>
  <r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1"/>
    <x v="38"/>
  </r>
  <r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1"/>
    <x v="38"/>
  </r>
  <r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1"/>
    <x v="38"/>
  </r>
  <r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1"/>
    <x v="38"/>
  </r>
  <r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1"/>
    <x v="38"/>
  </r>
  <r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1"/>
    <x v="38"/>
  </r>
  <r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1"/>
    <x v="38"/>
  </r>
  <r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1"/>
    <x v="38"/>
  </r>
  <r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1"/>
    <x v="38"/>
  </r>
  <r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1"/>
    <x v="38"/>
  </r>
  <r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1"/>
    <x v="38"/>
  </r>
  <r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1"/>
    <x v="38"/>
  </r>
  <r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1"/>
    <x v="38"/>
  </r>
  <r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1"/>
    <x v="38"/>
  </r>
  <r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1"/>
    <x v="38"/>
  </r>
  <r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1"/>
    <x v="38"/>
  </r>
  <r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1"/>
    <x v="38"/>
  </r>
  <r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1"/>
    <x v="38"/>
  </r>
  <r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1"/>
    <x v="38"/>
  </r>
  <r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1"/>
    <x v="38"/>
  </r>
  <r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1"/>
    <x v="38"/>
  </r>
  <r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1"/>
    <x v="38"/>
  </r>
  <r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1"/>
    <x v="38"/>
  </r>
  <r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1"/>
    <x v="38"/>
  </r>
  <r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1"/>
    <x v="38"/>
  </r>
  <r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1"/>
    <x v="38"/>
  </r>
  <r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1"/>
    <x v="38"/>
  </r>
  <r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1"/>
    <x v="38"/>
  </r>
  <r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1"/>
    <x v="38"/>
  </r>
  <r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1"/>
    <x v="38"/>
  </r>
  <r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1"/>
    <x v="38"/>
  </r>
  <r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1"/>
    <x v="38"/>
  </r>
  <r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1"/>
    <x v="38"/>
  </r>
  <r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1"/>
    <x v="38"/>
  </r>
  <r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1"/>
    <x v="38"/>
  </r>
  <r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1"/>
    <x v="38"/>
  </r>
  <r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1"/>
    <x v="38"/>
  </r>
  <r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1"/>
    <x v="38"/>
  </r>
  <r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1"/>
    <x v="38"/>
  </r>
  <r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1"/>
    <x v="38"/>
  </r>
  <r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1"/>
    <x v="38"/>
  </r>
  <r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1"/>
    <x v="38"/>
  </r>
  <r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1"/>
    <x v="38"/>
  </r>
  <r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1"/>
    <x v="38"/>
  </r>
  <r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1"/>
    <x v="38"/>
  </r>
  <r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1"/>
    <x v="38"/>
  </r>
  <r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1"/>
    <x v="38"/>
  </r>
  <r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1"/>
    <x v="38"/>
  </r>
  <r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1"/>
    <x v="38"/>
  </r>
  <r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1"/>
    <x v="38"/>
  </r>
  <r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1"/>
    <x v="38"/>
  </r>
  <r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1"/>
    <x v="38"/>
  </r>
  <r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1"/>
    <x v="38"/>
  </r>
  <r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1"/>
    <x v="38"/>
  </r>
  <r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1"/>
    <x v="38"/>
  </r>
  <r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1"/>
    <x v="38"/>
  </r>
  <r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1"/>
    <x v="38"/>
  </r>
  <r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1"/>
    <x v="38"/>
  </r>
  <r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1"/>
    <x v="38"/>
  </r>
  <r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1"/>
    <x v="6"/>
  </r>
  <r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1"/>
    <x v="6"/>
  </r>
  <r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1"/>
    <x v="6"/>
  </r>
  <r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1"/>
    <x v="6"/>
  </r>
  <r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1"/>
    <x v="6"/>
  </r>
  <r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1"/>
    <x v="6"/>
  </r>
  <r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1"/>
    <x v="6"/>
  </r>
  <r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1"/>
    <x v="6"/>
  </r>
  <r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1"/>
    <x v="6"/>
  </r>
  <r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1"/>
    <x v="6"/>
  </r>
  <r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1"/>
    <x v="6"/>
  </r>
  <r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1"/>
    <x v="6"/>
  </r>
  <r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1"/>
    <x v="6"/>
  </r>
  <r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1"/>
    <x v="6"/>
  </r>
  <r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1"/>
    <x v="6"/>
  </r>
  <r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1"/>
    <x v="6"/>
  </r>
  <r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1"/>
    <x v="6"/>
  </r>
  <r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1"/>
    <x v="6"/>
  </r>
  <r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1"/>
    <x v="6"/>
  </r>
  <r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1"/>
    <x v="6"/>
  </r>
  <r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1"/>
    <x v="6"/>
  </r>
  <r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1"/>
    <x v="6"/>
  </r>
  <r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1"/>
    <x v="6"/>
  </r>
  <r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1"/>
    <x v="6"/>
  </r>
  <r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1"/>
    <x v="6"/>
  </r>
  <r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1"/>
    <x v="6"/>
  </r>
  <r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1"/>
    <x v="6"/>
  </r>
  <r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1"/>
    <x v="6"/>
  </r>
  <r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1"/>
    <x v="6"/>
  </r>
  <r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1"/>
    <x v="6"/>
  </r>
  <r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1"/>
    <x v="6"/>
  </r>
  <r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1"/>
    <x v="6"/>
  </r>
  <r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1"/>
    <x v="6"/>
  </r>
  <r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1"/>
    <x v="6"/>
  </r>
  <r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1"/>
    <x v="6"/>
  </r>
  <r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1"/>
    <x v="6"/>
  </r>
  <r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1"/>
    <x v="6"/>
  </r>
  <r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1"/>
    <x v="6"/>
  </r>
  <r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1"/>
    <x v="6"/>
  </r>
  <r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1"/>
    <x v="6"/>
  </r>
  <r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1"/>
    <x v="6"/>
  </r>
  <r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1"/>
    <x v="6"/>
  </r>
  <r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1"/>
    <x v="6"/>
  </r>
  <r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1"/>
    <x v="6"/>
  </r>
  <r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1"/>
    <x v="6"/>
  </r>
  <r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1"/>
    <x v="6"/>
  </r>
  <r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1"/>
    <x v="6"/>
  </r>
  <r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1"/>
    <x v="6"/>
  </r>
  <r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1"/>
    <x v="6"/>
  </r>
  <r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1"/>
    <x v="40"/>
  </r>
  <r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1"/>
    <x v="40"/>
  </r>
  <r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1"/>
    <x v="40"/>
  </r>
  <r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1"/>
    <x v="40"/>
  </r>
  <r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1"/>
    <x v="40"/>
  </r>
  <r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1"/>
    <x v="40"/>
  </r>
  <r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1"/>
    <x v="40"/>
  </r>
  <r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1"/>
    <x v="40"/>
  </r>
  <r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1"/>
    <x v="40"/>
  </r>
  <r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1"/>
    <x v="40"/>
  </r>
  <r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1"/>
    <x v="40"/>
  </r>
  <r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1"/>
    <x v="40"/>
  </r>
  <r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1"/>
    <x v="6"/>
  </r>
  <r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1"/>
    <x v="6"/>
  </r>
  <r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1"/>
    <x v="6"/>
  </r>
  <r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1"/>
    <x v="6"/>
  </r>
  <r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1"/>
    <x v="6"/>
  </r>
  <r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1"/>
    <x v="6"/>
  </r>
  <r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1"/>
    <x v="6"/>
  </r>
  <r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1"/>
    <x v="6"/>
  </r>
  <r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1"/>
    <x v="6"/>
  </r>
  <r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1"/>
    <x v="6"/>
  </r>
  <r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1"/>
    <x v="6"/>
  </r>
  <r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1"/>
    <x v="6"/>
  </r>
  <r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1"/>
    <x v="6"/>
  </r>
  <r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1"/>
    <x v="6"/>
  </r>
  <r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1"/>
    <x v="6"/>
  </r>
  <r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1"/>
    <x v="6"/>
  </r>
  <r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1"/>
    <x v="6"/>
  </r>
  <r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1"/>
    <x v="6"/>
  </r>
  <r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1"/>
    <x v="6"/>
  </r>
  <r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1"/>
    <x v="6"/>
  </r>
  <r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1"/>
    <x v="6"/>
  </r>
  <r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1"/>
    <x v="6"/>
  </r>
  <r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1"/>
    <x v="6"/>
  </r>
  <r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1"/>
    <x v="6"/>
  </r>
  <r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1"/>
    <x v="6"/>
  </r>
  <r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1"/>
    <x v="6"/>
  </r>
  <r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1"/>
    <x v="6"/>
  </r>
  <r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1"/>
    <x v="6"/>
  </r>
  <r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1"/>
    <x v="6"/>
  </r>
  <r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1"/>
    <x v="6"/>
  </r>
  <r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1"/>
    <x v="6"/>
  </r>
  <r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1"/>
    <x v="6"/>
  </r>
  <r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1"/>
    <x v="6"/>
  </r>
  <r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1"/>
    <x v="6"/>
  </r>
  <r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1"/>
    <x v="6"/>
  </r>
  <r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1"/>
    <x v="6"/>
  </r>
  <r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1"/>
    <x v="6"/>
  </r>
  <r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1"/>
    <x v="6"/>
  </r>
  <r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1"/>
    <x v="6"/>
  </r>
  <r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1"/>
    <x v="6"/>
  </r>
  <r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1"/>
    <x v="6"/>
  </r>
  <r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1"/>
    <x v="6"/>
  </r>
  <r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1"/>
    <x v="6"/>
  </r>
  <r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1"/>
    <x v="6"/>
  </r>
  <r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1"/>
    <x v="6"/>
  </r>
  <r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1"/>
    <x v="6"/>
  </r>
  <r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1"/>
    <x v="6"/>
  </r>
  <r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1"/>
    <x v="6"/>
  </r>
  <r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1"/>
    <x v="6"/>
  </r>
  <r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1"/>
    <x v="6"/>
  </r>
  <r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1"/>
    <x v="6"/>
  </r>
  <r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1"/>
    <x v="6"/>
  </r>
  <r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1"/>
    <x v="6"/>
  </r>
  <r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1"/>
    <x v="6"/>
  </r>
  <r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1"/>
    <x v="6"/>
  </r>
  <r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1"/>
    <x v="6"/>
  </r>
  <r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1"/>
    <x v="6"/>
  </r>
  <r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1"/>
    <x v="6"/>
  </r>
  <r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1"/>
    <x v="6"/>
  </r>
  <r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1"/>
    <x v="6"/>
  </r>
  <r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1"/>
    <x v="6"/>
  </r>
  <r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1"/>
    <x v="6"/>
  </r>
  <r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1"/>
    <x v="6"/>
  </r>
  <r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1"/>
    <x v="6"/>
  </r>
  <r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1"/>
    <x v="6"/>
  </r>
  <r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1"/>
    <x v="6"/>
  </r>
  <r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1"/>
    <x v="6"/>
  </r>
  <r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1"/>
    <x v="6"/>
  </r>
  <r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1"/>
    <x v="6"/>
  </r>
  <r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1"/>
    <x v="6"/>
  </r>
  <r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1"/>
    <x v="6"/>
  </r>
  <r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1"/>
    <x v="6"/>
  </r>
  <r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1"/>
    <x v="6"/>
  </r>
  <r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1"/>
    <x v="6"/>
  </r>
  <r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1"/>
    <x v="6"/>
  </r>
  <r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1"/>
    <x v="6"/>
  </r>
  <r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1"/>
    <x v="6"/>
  </r>
  <r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1"/>
    <x v="6"/>
  </r>
  <r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1"/>
    <x v="6"/>
  </r>
  <r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1"/>
    <x v="6"/>
  </r>
  <r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1"/>
    <x v="6"/>
  </r>
  <r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1"/>
    <x v="6"/>
  </r>
  <r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1"/>
    <x v="6"/>
  </r>
  <r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1"/>
    <x v="6"/>
  </r>
  <r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1"/>
    <x v="6"/>
  </r>
  <r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1"/>
    <x v="6"/>
  </r>
  <r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1"/>
    <x v="6"/>
  </r>
  <r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1"/>
    <x v="6"/>
  </r>
  <r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1"/>
    <x v="6"/>
  </r>
  <r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1"/>
    <x v="6"/>
  </r>
  <r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1"/>
    <x v="6"/>
  </r>
  <r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1"/>
    <x v="6"/>
  </r>
  <r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1"/>
    <x v="6"/>
  </r>
  <r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1"/>
    <x v="6"/>
  </r>
  <r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1"/>
    <x v="6"/>
  </r>
  <r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1"/>
    <x v="6"/>
  </r>
  <r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1"/>
    <x v="6"/>
  </r>
  <r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1"/>
    <x v="6"/>
  </r>
  <r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1"/>
    <x v="6"/>
  </r>
  <r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1"/>
    <x v="6"/>
  </r>
  <r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1"/>
    <x v="6"/>
  </r>
  <r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1"/>
    <x v="6"/>
  </r>
  <r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1"/>
    <x v="6"/>
  </r>
  <r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1"/>
    <x v="6"/>
  </r>
  <r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1"/>
    <x v="6"/>
  </r>
  <r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1"/>
    <x v="6"/>
  </r>
  <r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1"/>
    <x v="6"/>
  </r>
  <r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1"/>
    <x v="6"/>
  </r>
  <r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1"/>
    <x v="6"/>
  </r>
  <r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1"/>
    <x v="6"/>
  </r>
  <r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1"/>
    <x v="6"/>
  </r>
  <r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1"/>
    <x v="6"/>
  </r>
  <r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1"/>
    <x v="6"/>
  </r>
  <r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1"/>
    <x v="6"/>
  </r>
  <r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1"/>
    <x v="6"/>
  </r>
  <r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1"/>
    <x v="6"/>
  </r>
  <r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1"/>
    <x v="6"/>
  </r>
  <r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1"/>
    <x v="6"/>
  </r>
  <r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1"/>
    <x v="6"/>
  </r>
  <r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1"/>
    <x v="6"/>
  </r>
  <r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1"/>
    <x v="6"/>
  </r>
  <r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1"/>
    <x v="6"/>
  </r>
  <r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1"/>
    <x v="6"/>
  </r>
  <r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1"/>
    <x v="6"/>
  </r>
  <r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1"/>
    <x v="6"/>
  </r>
  <r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1"/>
    <x v="6"/>
  </r>
  <r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1"/>
    <x v="6"/>
  </r>
  <r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1"/>
    <x v="6"/>
  </r>
  <r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1"/>
    <x v="6"/>
  </r>
  <r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1"/>
    <x v="6"/>
  </r>
  <r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1"/>
    <x v="6"/>
  </r>
  <r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1"/>
    <x v="6"/>
  </r>
  <r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1"/>
    <x v="6"/>
  </r>
  <r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1"/>
    <x v="6"/>
  </r>
  <r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1"/>
    <x v="6"/>
  </r>
  <r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1"/>
    <x v="6"/>
  </r>
  <r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1"/>
    <x v="6"/>
  </r>
  <r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1"/>
    <x v="6"/>
  </r>
  <r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1"/>
    <x v="6"/>
  </r>
  <r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1"/>
    <x v="6"/>
  </r>
  <r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1"/>
    <x v="6"/>
  </r>
  <r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1"/>
    <x v="6"/>
  </r>
  <r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1"/>
    <x v="6"/>
  </r>
  <r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1"/>
    <x v="6"/>
  </r>
  <r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1"/>
    <x v="6"/>
  </r>
  <r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1"/>
    <x v="6"/>
  </r>
  <r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1"/>
    <x v="6"/>
  </r>
  <r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1"/>
    <x v="6"/>
  </r>
  <r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1"/>
    <x v="6"/>
  </r>
  <r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1"/>
    <x v="6"/>
  </r>
  <r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1"/>
    <x v="6"/>
  </r>
  <r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1"/>
    <x v="6"/>
  </r>
  <r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1"/>
    <x v="6"/>
  </r>
  <r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1"/>
    <x v="6"/>
  </r>
  <r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1"/>
    <x v="6"/>
  </r>
  <r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1"/>
    <x v="6"/>
  </r>
  <r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1"/>
    <x v="6"/>
  </r>
  <r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1"/>
    <x v="6"/>
  </r>
  <r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1"/>
    <x v="6"/>
  </r>
  <r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1"/>
    <x v="6"/>
  </r>
  <r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1"/>
    <x v="6"/>
  </r>
  <r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1"/>
    <x v="6"/>
  </r>
  <r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1"/>
    <x v="6"/>
  </r>
  <r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1"/>
    <x v="6"/>
  </r>
  <r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1"/>
    <x v="6"/>
  </r>
  <r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1"/>
    <x v="6"/>
  </r>
  <r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1"/>
    <x v="6"/>
  </r>
  <r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1"/>
    <x v="6"/>
  </r>
  <r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1"/>
    <x v="6"/>
  </r>
  <r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1"/>
    <x v="6"/>
  </r>
  <r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1"/>
    <x v="6"/>
  </r>
  <r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1"/>
    <x v="6"/>
  </r>
  <r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1"/>
    <x v="6"/>
  </r>
  <r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1"/>
    <x v="6"/>
  </r>
  <r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1"/>
    <x v="6"/>
  </r>
  <r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1"/>
    <x v="6"/>
  </r>
  <r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1"/>
    <x v="6"/>
  </r>
  <r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1"/>
    <x v="6"/>
  </r>
  <r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1"/>
    <x v="6"/>
  </r>
  <r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1"/>
    <x v="6"/>
  </r>
  <r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1"/>
    <x v="6"/>
  </r>
  <r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1"/>
    <x v="6"/>
  </r>
  <r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1"/>
    <x v="6"/>
  </r>
  <r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1"/>
    <x v="6"/>
  </r>
  <r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1"/>
    <x v="6"/>
  </r>
  <r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1"/>
    <x v="6"/>
  </r>
  <r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1"/>
    <x v="6"/>
  </r>
  <r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1"/>
    <x v="6"/>
  </r>
  <r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1"/>
    <x v="6"/>
  </r>
  <r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1"/>
    <x v="6"/>
  </r>
  <r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1"/>
    <x v="6"/>
  </r>
  <r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1"/>
    <x v="6"/>
  </r>
  <r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1"/>
    <x v="6"/>
  </r>
  <r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1"/>
    <x v="6"/>
  </r>
  <r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1"/>
    <x v="6"/>
  </r>
  <r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1"/>
    <x v="6"/>
  </r>
  <r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1"/>
    <x v="6"/>
  </r>
  <r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1"/>
    <x v="6"/>
  </r>
  <r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1"/>
    <x v="6"/>
  </r>
  <r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1"/>
    <x v="6"/>
  </r>
  <r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1"/>
    <x v="6"/>
  </r>
  <r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1"/>
    <x v="6"/>
  </r>
  <r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1"/>
    <x v="6"/>
  </r>
  <r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1"/>
    <x v="6"/>
  </r>
  <r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1"/>
    <x v="6"/>
  </r>
  <r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1"/>
    <x v="6"/>
  </r>
  <r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1"/>
    <x v="6"/>
  </r>
  <r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1"/>
    <x v="6"/>
  </r>
  <r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1"/>
    <x v="6"/>
  </r>
  <r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1"/>
    <x v="6"/>
  </r>
  <r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1"/>
    <x v="6"/>
  </r>
  <r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1"/>
    <x v="6"/>
  </r>
  <r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1"/>
    <x v="6"/>
  </r>
  <r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1"/>
    <x v="6"/>
  </r>
  <r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1"/>
    <x v="6"/>
  </r>
  <r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1"/>
    <x v="6"/>
  </r>
  <r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1"/>
    <x v="6"/>
  </r>
  <r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1"/>
    <x v="6"/>
  </r>
  <r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1"/>
    <x v="6"/>
  </r>
  <r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1"/>
    <x v="6"/>
  </r>
  <r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1"/>
    <x v="6"/>
  </r>
  <r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1"/>
    <x v="6"/>
  </r>
  <r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1"/>
    <x v="6"/>
  </r>
  <r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1"/>
    <x v="6"/>
  </r>
  <r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1"/>
    <x v="6"/>
  </r>
  <r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1"/>
    <x v="6"/>
  </r>
  <r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1"/>
    <x v="6"/>
  </r>
  <r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1"/>
    <x v="6"/>
  </r>
  <r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1"/>
    <x v="6"/>
  </r>
  <r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1"/>
    <x v="6"/>
  </r>
  <r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1"/>
    <x v="6"/>
  </r>
  <r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1"/>
    <x v="6"/>
  </r>
  <r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1"/>
    <x v="6"/>
  </r>
  <r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1"/>
    <x v="6"/>
  </r>
  <r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1"/>
    <x v="6"/>
  </r>
  <r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1"/>
    <x v="6"/>
  </r>
  <r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1"/>
    <x v="6"/>
  </r>
  <r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1"/>
    <x v="6"/>
  </r>
  <r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1"/>
    <x v="6"/>
  </r>
  <r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1"/>
    <x v="6"/>
  </r>
  <r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1"/>
    <x v="6"/>
  </r>
  <r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1"/>
    <x v="6"/>
  </r>
  <r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1"/>
    <x v="6"/>
  </r>
  <r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1"/>
    <x v="6"/>
  </r>
  <r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1"/>
    <x v="6"/>
  </r>
  <r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1"/>
    <x v="6"/>
  </r>
  <r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1"/>
    <x v="6"/>
  </r>
  <r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1"/>
    <x v="6"/>
  </r>
  <r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1"/>
    <x v="6"/>
  </r>
  <r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1"/>
    <x v="6"/>
  </r>
  <r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1"/>
    <x v="6"/>
  </r>
  <r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1"/>
    <x v="6"/>
  </r>
  <r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1"/>
    <x v="6"/>
  </r>
  <r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1"/>
    <x v="6"/>
  </r>
  <r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1"/>
    <x v="6"/>
  </r>
  <r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1"/>
    <x v="6"/>
  </r>
  <r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1"/>
    <x v="6"/>
  </r>
  <r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1"/>
    <x v="6"/>
  </r>
  <r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1"/>
    <x v="6"/>
  </r>
  <r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1"/>
    <x v="6"/>
  </r>
  <r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1"/>
    <x v="6"/>
  </r>
  <r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1"/>
    <x v="6"/>
  </r>
  <r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1"/>
    <x v="6"/>
  </r>
  <r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1"/>
    <x v="6"/>
  </r>
  <r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1"/>
    <x v="6"/>
  </r>
  <r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1"/>
    <x v="6"/>
  </r>
  <r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1"/>
    <x v="6"/>
  </r>
  <r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1"/>
    <x v="6"/>
  </r>
  <r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1"/>
    <x v="6"/>
  </r>
  <r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1"/>
    <x v="6"/>
  </r>
  <r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1"/>
    <x v="6"/>
  </r>
  <r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1"/>
    <x v="6"/>
  </r>
  <r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1"/>
    <x v="6"/>
  </r>
  <r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1"/>
    <x v="6"/>
  </r>
  <r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1"/>
    <x v="6"/>
  </r>
  <r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1"/>
    <x v="6"/>
  </r>
  <r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1"/>
    <x v="6"/>
  </r>
  <r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1"/>
    <x v="6"/>
  </r>
  <r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1"/>
    <x v="6"/>
  </r>
  <r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1"/>
    <x v="6"/>
  </r>
  <r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1"/>
    <x v="6"/>
  </r>
  <r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1"/>
    <x v="6"/>
  </r>
  <r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1"/>
    <x v="6"/>
  </r>
  <r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1"/>
    <x v="6"/>
  </r>
  <r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1"/>
    <x v="6"/>
  </r>
  <r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1"/>
    <x v="6"/>
  </r>
  <r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1"/>
    <x v="6"/>
  </r>
  <r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1"/>
    <x v="6"/>
  </r>
  <r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1"/>
    <x v="6"/>
  </r>
  <r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1"/>
    <x v="6"/>
  </r>
  <r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1"/>
    <x v="6"/>
  </r>
  <r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1"/>
    <x v="6"/>
  </r>
  <r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1"/>
    <x v="6"/>
  </r>
  <r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1"/>
    <x v="6"/>
  </r>
  <r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1"/>
    <x v="6"/>
  </r>
  <r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1"/>
    <x v="6"/>
  </r>
  <r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1"/>
    <x v="6"/>
  </r>
  <r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1"/>
    <x v="6"/>
  </r>
  <r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1"/>
    <x v="6"/>
  </r>
  <r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1"/>
    <x v="6"/>
  </r>
  <r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1"/>
    <x v="6"/>
  </r>
  <r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1"/>
    <x v="6"/>
  </r>
  <r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1"/>
    <x v="6"/>
  </r>
  <r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1"/>
    <x v="6"/>
  </r>
  <r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1"/>
    <x v="6"/>
  </r>
  <r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1"/>
    <x v="6"/>
  </r>
  <r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1"/>
    <x v="6"/>
  </r>
  <r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1"/>
    <x v="6"/>
  </r>
  <r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1"/>
    <x v="6"/>
  </r>
  <r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1"/>
    <x v="6"/>
  </r>
  <r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1"/>
    <x v="6"/>
  </r>
  <r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1"/>
    <x v="6"/>
  </r>
  <r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1"/>
    <x v="6"/>
  </r>
  <r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1"/>
    <x v="6"/>
  </r>
  <r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1"/>
    <x v="6"/>
  </r>
  <r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1"/>
    <x v="6"/>
  </r>
  <r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1"/>
    <x v="6"/>
  </r>
  <r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1"/>
    <x v="6"/>
  </r>
  <r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1"/>
    <x v="6"/>
  </r>
  <r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1"/>
    <x v="6"/>
  </r>
  <r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1"/>
    <x v="6"/>
  </r>
  <r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1"/>
    <x v="6"/>
  </r>
  <r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1"/>
    <x v="6"/>
  </r>
  <r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1"/>
    <x v="6"/>
  </r>
  <r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1"/>
    <x v="6"/>
  </r>
  <r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1"/>
    <x v="6"/>
  </r>
  <r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1"/>
    <x v="6"/>
  </r>
  <r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1"/>
    <x v="6"/>
  </r>
  <r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1"/>
    <x v="6"/>
  </r>
  <r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1"/>
    <x v="6"/>
  </r>
  <r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1"/>
    <x v="6"/>
  </r>
  <r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1"/>
    <x v="6"/>
  </r>
  <r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1"/>
    <x v="6"/>
  </r>
  <r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1"/>
    <x v="6"/>
  </r>
  <r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1"/>
    <x v="6"/>
  </r>
  <r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1"/>
    <x v="6"/>
  </r>
  <r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1"/>
    <x v="6"/>
  </r>
  <r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1"/>
    <x v="6"/>
  </r>
  <r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1"/>
    <x v="40"/>
  </r>
  <r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1"/>
    <x v="40"/>
  </r>
  <r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1"/>
    <x v="40"/>
  </r>
  <r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1"/>
    <x v="40"/>
  </r>
  <r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1"/>
    <x v="40"/>
  </r>
  <r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1"/>
    <x v="40"/>
  </r>
  <r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1"/>
    <x v="40"/>
  </r>
  <r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1"/>
    <x v="40"/>
  </r>
  <r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1"/>
    <x v="40"/>
  </r>
  <r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1"/>
    <x v="40"/>
  </r>
  <r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1"/>
    <x v="40"/>
  </r>
  <r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1"/>
    <x v="6"/>
  </r>
  <r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1"/>
    <x v="6"/>
  </r>
  <r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1"/>
    <x v="6"/>
  </r>
  <r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1"/>
    <x v="6"/>
  </r>
  <r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1"/>
    <x v="6"/>
  </r>
  <r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1"/>
    <x v="6"/>
  </r>
  <r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1"/>
    <x v="6"/>
  </r>
  <r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1"/>
    <x v="6"/>
  </r>
  <r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1"/>
    <x v="6"/>
  </r>
  <r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1"/>
    <x v="6"/>
  </r>
  <r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1"/>
    <x v="6"/>
  </r>
  <r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1"/>
    <x v="6"/>
  </r>
  <r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1"/>
    <x v="6"/>
  </r>
  <r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1"/>
    <x v="6"/>
  </r>
  <r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1"/>
    <x v="6"/>
  </r>
  <r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1"/>
    <x v="6"/>
  </r>
  <r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1"/>
    <x v="6"/>
  </r>
  <r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1"/>
    <x v="6"/>
  </r>
  <r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1"/>
    <x v="6"/>
  </r>
  <r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1"/>
    <x v="6"/>
  </r>
  <r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1"/>
    <x v="6"/>
  </r>
  <r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1"/>
    <x v="6"/>
  </r>
  <r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1"/>
    <x v="6"/>
  </r>
  <r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1"/>
    <x v="6"/>
  </r>
  <r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1"/>
    <x v="6"/>
  </r>
  <r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1"/>
    <x v="6"/>
  </r>
  <r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1"/>
    <x v="6"/>
  </r>
  <r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1"/>
    <x v="6"/>
  </r>
  <r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1"/>
    <x v="6"/>
  </r>
  <r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1"/>
    <x v="6"/>
  </r>
  <r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1"/>
    <x v="6"/>
  </r>
  <r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1"/>
    <x v="6"/>
  </r>
  <r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1"/>
    <x v="6"/>
  </r>
  <r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1"/>
    <x v="6"/>
  </r>
  <r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1"/>
    <x v="6"/>
  </r>
  <r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1"/>
    <x v="6"/>
  </r>
  <r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1"/>
    <x v="6"/>
  </r>
  <r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1"/>
    <x v="6"/>
  </r>
  <r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1"/>
    <x v="6"/>
  </r>
  <r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1"/>
    <x v="6"/>
  </r>
  <r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1"/>
    <x v="6"/>
  </r>
  <r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1"/>
    <x v="6"/>
  </r>
  <r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1"/>
    <x v="6"/>
  </r>
  <r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1"/>
    <x v="6"/>
  </r>
  <r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1"/>
    <x v="6"/>
  </r>
  <r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1"/>
    <x v="6"/>
  </r>
  <r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1"/>
    <x v="6"/>
  </r>
  <r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1"/>
    <x v="6"/>
  </r>
  <r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1"/>
    <x v="6"/>
  </r>
  <r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1"/>
    <x v="6"/>
  </r>
  <r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1"/>
    <x v="6"/>
  </r>
  <r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1"/>
    <x v="6"/>
  </r>
  <r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1"/>
    <x v="6"/>
  </r>
  <r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1"/>
    <x v="6"/>
  </r>
  <r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1"/>
    <x v="6"/>
  </r>
  <r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1"/>
    <x v="6"/>
  </r>
  <r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1"/>
    <x v="6"/>
  </r>
  <r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1"/>
    <x v="6"/>
  </r>
  <r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1"/>
    <x v="6"/>
  </r>
  <r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1"/>
    <x v="6"/>
  </r>
  <r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1"/>
    <x v="6"/>
  </r>
  <r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1"/>
    <x v="6"/>
  </r>
  <r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1"/>
    <x v="6"/>
  </r>
  <r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1"/>
    <x v="6"/>
  </r>
  <r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1"/>
    <x v="6"/>
  </r>
  <r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1"/>
    <x v="6"/>
  </r>
  <r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1"/>
    <x v="6"/>
  </r>
  <r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1"/>
    <x v="6"/>
  </r>
  <r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1"/>
    <x v="6"/>
  </r>
  <r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1"/>
    <x v="6"/>
  </r>
  <r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1"/>
    <x v="6"/>
  </r>
  <r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1"/>
    <x v="6"/>
  </r>
  <r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1"/>
    <x v="6"/>
  </r>
  <r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1"/>
    <x v="6"/>
  </r>
  <r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1"/>
    <x v="6"/>
  </r>
  <r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1"/>
    <x v="6"/>
  </r>
  <r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1"/>
    <x v="6"/>
  </r>
  <r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1"/>
    <x v="40"/>
  </r>
  <r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1"/>
    <x v="40"/>
  </r>
  <r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1"/>
    <x v="40"/>
  </r>
  <r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1"/>
    <x v="40"/>
  </r>
  <r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1"/>
    <x v="40"/>
  </r>
  <r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1"/>
    <x v="40"/>
  </r>
  <r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1"/>
    <x v="40"/>
  </r>
  <r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1"/>
    <x v="40"/>
  </r>
  <r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1"/>
    <x v="40"/>
  </r>
  <r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1"/>
    <x v="40"/>
  </r>
  <r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1"/>
    <x v="40"/>
  </r>
  <r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1"/>
    <x v="40"/>
  </r>
  <r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1"/>
    <x v="40"/>
  </r>
  <r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1"/>
    <x v="40"/>
  </r>
  <r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1"/>
    <x v="40"/>
  </r>
  <r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1"/>
    <x v="40"/>
  </r>
  <r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1"/>
    <x v="40"/>
  </r>
  <r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1"/>
    <x v="40"/>
  </r>
  <r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1"/>
    <x v="40"/>
  </r>
  <r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1"/>
    <x v="40"/>
  </r>
  <r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1"/>
    <x v="40"/>
  </r>
  <r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1"/>
    <x v="40"/>
  </r>
  <r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1"/>
    <x v="40"/>
  </r>
  <r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1"/>
    <x v="40"/>
  </r>
  <r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1"/>
    <x v="40"/>
  </r>
  <r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1"/>
    <x v="40"/>
  </r>
  <r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1"/>
    <x v="40"/>
  </r>
  <r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1"/>
    <x v="40"/>
  </r>
  <r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1"/>
    <x v="40"/>
  </r>
  <r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1"/>
    <x v="40"/>
  </r>
  <r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1"/>
    <x v="40"/>
  </r>
  <r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1"/>
    <x v="40"/>
  </r>
  <r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1"/>
    <x v="40"/>
  </r>
  <r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1"/>
    <x v="40"/>
  </r>
  <r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1"/>
    <x v="40"/>
  </r>
  <r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1"/>
    <x v="40"/>
  </r>
  <r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1"/>
    <x v="40"/>
  </r>
  <r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1"/>
    <x v="6"/>
  </r>
  <r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1"/>
    <x v="6"/>
  </r>
  <r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1"/>
    <x v="6"/>
  </r>
  <r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1"/>
    <x v="6"/>
  </r>
  <r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1"/>
    <x v="6"/>
  </r>
  <r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1"/>
    <x v="6"/>
  </r>
  <r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1"/>
    <x v="6"/>
  </r>
  <r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1"/>
    <x v="6"/>
  </r>
  <r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1"/>
    <x v="6"/>
  </r>
  <r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1"/>
    <x v="6"/>
  </r>
  <r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1"/>
    <x v="6"/>
  </r>
  <r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1"/>
    <x v="6"/>
  </r>
  <r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1"/>
    <x v="6"/>
  </r>
  <r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1"/>
    <x v="6"/>
  </r>
  <r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1"/>
    <x v="6"/>
  </r>
  <r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1"/>
    <x v="6"/>
  </r>
  <r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1"/>
    <x v="6"/>
  </r>
  <r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1"/>
    <x v="6"/>
  </r>
  <r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1"/>
    <x v="6"/>
  </r>
  <r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1"/>
    <x v="6"/>
  </r>
  <r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1"/>
    <x v="6"/>
  </r>
  <r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1"/>
    <x v="6"/>
  </r>
  <r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1"/>
    <x v="6"/>
  </r>
  <r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1"/>
    <x v="6"/>
  </r>
  <r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1"/>
    <x v="6"/>
  </r>
  <r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1"/>
    <x v="6"/>
  </r>
  <r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1"/>
    <x v="6"/>
  </r>
  <r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1"/>
    <x v="6"/>
  </r>
  <r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1"/>
    <x v="6"/>
  </r>
  <r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1"/>
    <x v="6"/>
  </r>
  <r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1"/>
    <x v="6"/>
  </r>
  <r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1"/>
    <x v="6"/>
  </r>
  <r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1"/>
    <x v="6"/>
  </r>
  <r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1"/>
    <x v="6"/>
  </r>
  <r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1"/>
    <x v="6"/>
  </r>
  <r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1"/>
    <x v="6"/>
  </r>
  <r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1"/>
    <x v="6"/>
  </r>
  <r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1"/>
    <x v="6"/>
  </r>
  <r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1"/>
    <x v="6"/>
  </r>
  <r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1"/>
    <x v="6"/>
  </r>
  <r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1"/>
    <x v="6"/>
  </r>
  <r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1"/>
    <x v="6"/>
  </r>
  <r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1"/>
    <x v="6"/>
  </r>
  <r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1"/>
    <x v="6"/>
  </r>
  <r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1"/>
    <x v="6"/>
  </r>
  <r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1"/>
    <x v="40"/>
  </r>
  <r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1"/>
    <x v="40"/>
  </r>
  <r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1"/>
    <x v="40"/>
  </r>
  <r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1"/>
    <x v="40"/>
  </r>
  <r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1"/>
    <x v="40"/>
  </r>
  <r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1"/>
    <x v="40"/>
  </r>
  <r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1"/>
    <x v="40"/>
  </r>
  <r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1"/>
    <x v="6"/>
  </r>
  <r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1"/>
    <x v="6"/>
  </r>
  <r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1"/>
    <x v="6"/>
  </r>
  <r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1"/>
    <x v="6"/>
  </r>
  <r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1"/>
    <x v="6"/>
  </r>
  <r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1"/>
    <x v="6"/>
  </r>
  <r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1"/>
    <x v="6"/>
  </r>
  <r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1"/>
    <x v="6"/>
  </r>
  <r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1"/>
    <x v="6"/>
  </r>
  <r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1"/>
    <x v="6"/>
  </r>
  <r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1"/>
    <x v="6"/>
  </r>
  <r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1"/>
    <x v="6"/>
  </r>
  <r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1"/>
    <x v="6"/>
  </r>
  <r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1"/>
    <x v="6"/>
  </r>
  <r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1"/>
    <x v="6"/>
  </r>
  <r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1"/>
    <x v="6"/>
  </r>
  <r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1"/>
    <x v="6"/>
  </r>
  <r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1"/>
    <x v="6"/>
  </r>
  <r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1"/>
    <x v="6"/>
  </r>
  <r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1"/>
    <x v="6"/>
  </r>
  <r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1"/>
    <x v="6"/>
  </r>
  <r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1"/>
    <x v="6"/>
  </r>
  <r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1"/>
    <x v="6"/>
  </r>
  <r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1"/>
    <x v="6"/>
  </r>
  <r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1"/>
    <x v="6"/>
  </r>
  <r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1"/>
    <x v="6"/>
  </r>
  <r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1"/>
    <x v="6"/>
  </r>
  <r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1"/>
    <x v="6"/>
  </r>
  <r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1"/>
    <x v="6"/>
  </r>
  <r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1"/>
    <x v="6"/>
  </r>
  <r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1"/>
    <x v="6"/>
  </r>
  <r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1"/>
    <x v="6"/>
  </r>
  <r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1"/>
    <x v="6"/>
  </r>
  <r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1"/>
    <x v="6"/>
  </r>
  <r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1"/>
    <x v="6"/>
  </r>
  <r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1"/>
    <x v="6"/>
  </r>
  <r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1"/>
    <x v="6"/>
  </r>
  <r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1"/>
    <x v="6"/>
  </r>
  <r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1"/>
    <x v="6"/>
  </r>
  <r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1"/>
    <x v="6"/>
  </r>
  <r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1"/>
    <x v="6"/>
  </r>
  <r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1"/>
    <x v="6"/>
  </r>
  <r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1"/>
    <x v="6"/>
  </r>
  <r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1"/>
    <x v="6"/>
  </r>
  <r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1"/>
    <x v="6"/>
  </r>
  <r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1"/>
    <x v="6"/>
  </r>
  <r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1"/>
    <x v="6"/>
  </r>
  <r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1"/>
    <x v="6"/>
  </r>
  <r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1"/>
    <x v="6"/>
  </r>
  <r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1"/>
    <x v="6"/>
  </r>
  <r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1"/>
    <x v="6"/>
  </r>
  <r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1"/>
    <x v="6"/>
  </r>
  <r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1"/>
    <x v="6"/>
  </r>
  <r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1"/>
    <x v="6"/>
  </r>
  <r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1"/>
    <x v="6"/>
  </r>
  <r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1"/>
    <x v="6"/>
  </r>
  <r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1"/>
    <x v="6"/>
  </r>
  <r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1"/>
    <x v="6"/>
  </r>
  <r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1"/>
    <x v="6"/>
  </r>
  <r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1"/>
    <x v="6"/>
  </r>
  <r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1"/>
    <x v="6"/>
  </r>
  <r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1"/>
    <x v="6"/>
  </r>
  <r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1"/>
    <x v="6"/>
  </r>
  <r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1"/>
    <x v="6"/>
  </r>
  <r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1"/>
    <x v="6"/>
  </r>
  <r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1"/>
    <x v="6"/>
  </r>
  <r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1"/>
    <x v="6"/>
  </r>
  <r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1"/>
    <x v="6"/>
  </r>
  <r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1"/>
    <x v="6"/>
  </r>
  <r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1"/>
    <x v="6"/>
  </r>
  <r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1"/>
    <x v="6"/>
  </r>
  <r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1"/>
    <x v="6"/>
  </r>
  <r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1"/>
    <x v="6"/>
  </r>
  <r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1"/>
    <x v="6"/>
  </r>
  <r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1"/>
    <x v="6"/>
  </r>
  <r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1"/>
    <x v="6"/>
  </r>
  <r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1"/>
    <x v="6"/>
  </r>
  <r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1"/>
    <x v="6"/>
  </r>
  <r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1"/>
    <x v="6"/>
  </r>
  <r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1"/>
    <x v="6"/>
  </r>
  <r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1"/>
    <x v="6"/>
  </r>
  <r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1"/>
    <x v="6"/>
  </r>
  <r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1"/>
    <x v="6"/>
  </r>
  <r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1"/>
    <x v="6"/>
  </r>
  <r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1"/>
    <x v="6"/>
  </r>
  <r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1"/>
    <x v="6"/>
  </r>
  <r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1"/>
    <x v="6"/>
  </r>
  <r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1"/>
    <x v="6"/>
  </r>
  <r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1"/>
    <x v="6"/>
  </r>
  <r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1"/>
    <x v="6"/>
  </r>
  <r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1"/>
    <x v="6"/>
  </r>
  <r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1"/>
    <x v="6"/>
  </r>
  <r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1"/>
    <x v="6"/>
  </r>
  <r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1"/>
    <x v="6"/>
  </r>
  <r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1"/>
    <x v="6"/>
  </r>
  <r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1"/>
    <x v="6"/>
  </r>
  <r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1"/>
    <x v="6"/>
  </r>
  <r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1"/>
    <x v="6"/>
  </r>
  <r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1"/>
    <x v="6"/>
  </r>
  <r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1"/>
    <x v="6"/>
  </r>
  <r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1"/>
    <x v="6"/>
  </r>
  <r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1"/>
    <x v="6"/>
  </r>
  <r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1"/>
    <x v="6"/>
  </r>
  <r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1"/>
    <x v="6"/>
  </r>
  <r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1"/>
    <x v="6"/>
  </r>
  <r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1"/>
    <x v="6"/>
  </r>
  <r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1"/>
    <x v="6"/>
  </r>
  <r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1"/>
    <x v="6"/>
  </r>
  <r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1"/>
    <x v="6"/>
  </r>
  <r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1"/>
    <x v="6"/>
  </r>
  <r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1"/>
    <x v="6"/>
  </r>
  <r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1"/>
    <x v="6"/>
  </r>
  <r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1"/>
    <x v="6"/>
  </r>
  <r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1"/>
    <x v="6"/>
  </r>
  <r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1"/>
    <x v="6"/>
  </r>
  <r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1"/>
    <x v="6"/>
  </r>
  <r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1"/>
    <x v="6"/>
  </r>
  <r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1"/>
    <x v="6"/>
  </r>
  <r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1"/>
    <x v="6"/>
  </r>
  <r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1"/>
    <x v="6"/>
  </r>
  <r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1"/>
    <x v="6"/>
  </r>
  <r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1"/>
    <x v="6"/>
  </r>
  <r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1"/>
    <x v="6"/>
  </r>
  <r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1"/>
    <x v="6"/>
  </r>
  <r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1"/>
    <x v="6"/>
  </r>
  <r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1"/>
    <x v="6"/>
  </r>
  <r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1"/>
    <x v="6"/>
  </r>
  <r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1"/>
    <x v="6"/>
  </r>
  <r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1"/>
    <x v="6"/>
  </r>
  <r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1"/>
    <x v="6"/>
  </r>
  <r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1"/>
    <x v="6"/>
  </r>
  <r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1"/>
    <x v="6"/>
  </r>
  <r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1"/>
    <x v="6"/>
  </r>
  <r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1"/>
    <x v="6"/>
  </r>
  <r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1"/>
    <x v="6"/>
  </r>
  <r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1"/>
    <x v="6"/>
  </r>
  <r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x v="0"/>
    <n v="63.92"/>
    <s v="film &amp; video"/>
    <s v="television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x v="1"/>
    <n v="185.48"/>
    <s v="film &amp; video"/>
    <s v="television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x v="2"/>
    <n v="15"/>
    <s v="film &amp; video"/>
    <s v="television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x v="3"/>
    <n v="69.27"/>
    <s v="film &amp; video"/>
    <s v="television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x v="4"/>
    <n v="190.55"/>
    <s v="film &amp; video"/>
    <s v="television"/>
    <x v="0"/>
    <x v="0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x v="5"/>
    <n v="93.4"/>
    <s v="film &amp; video"/>
    <s v="television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x v="6"/>
    <n v="146.88"/>
    <s v="film &amp; video"/>
    <s v="television"/>
    <x v="0"/>
    <x v="0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x v="7"/>
    <n v="159.82"/>
    <s v="film &amp; video"/>
    <s v="television"/>
    <x v="0"/>
    <x v="0"/>
    <x v="7"/>
    <d v="2016-07-05T01:07:47"/>
    <x v="4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x v="8"/>
    <n v="291.79000000000002"/>
    <s v="film &amp; video"/>
    <s v="television"/>
    <x v="0"/>
    <x v="0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x v="9"/>
    <n v="31.5"/>
    <s v="film &amp; video"/>
    <s v="television"/>
    <x v="0"/>
    <x v="0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x v="7"/>
    <n v="158.68"/>
    <s v="film &amp; video"/>
    <s v="television"/>
    <x v="0"/>
    <x v="0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x v="10"/>
    <n v="80.33"/>
    <s v="film &amp; video"/>
    <s v="television"/>
    <x v="0"/>
    <x v="0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x v="11"/>
    <n v="59.96"/>
    <s v="film &amp; video"/>
    <s v="television"/>
    <x v="0"/>
    <x v="0"/>
    <x v="12"/>
    <d v="2014-07-16T03:00:00"/>
    <x v="8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x v="12"/>
    <n v="109.78"/>
    <s v="film &amp; video"/>
    <s v="television"/>
    <x v="0"/>
    <x v="0"/>
    <x v="13"/>
    <d v="2016-06-23T20:27:00"/>
    <x v="9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x v="7"/>
    <n v="147.71"/>
    <s v="film &amp; video"/>
    <s v="television"/>
    <x v="0"/>
    <x v="0"/>
    <x v="14"/>
    <d v="2014-07-13T13:59:00"/>
    <x v="1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x v="13"/>
    <n v="21.76"/>
    <s v="film &amp; video"/>
    <s v="television"/>
    <x v="0"/>
    <x v="0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x v="8"/>
    <n v="171.84"/>
    <s v="film &amp; video"/>
    <s v="television"/>
    <x v="0"/>
    <x v="0"/>
    <x v="16"/>
    <d v="2014-06-16T05:30:00"/>
    <x v="12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x v="7"/>
    <n v="41.94"/>
    <s v="film &amp; video"/>
    <s v="television"/>
    <x v="0"/>
    <x v="0"/>
    <x v="17"/>
    <d v="2014-11-04T18:33:42"/>
    <x v="1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x v="6"/>
    <n v="93.26"/>
    <s v="film &amp; video"/>
    <s v="television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x v="14"/>
    <n v="56.14"/>
    <s v="film &amp; video"/>
    <s v="television"/>
    <x v="0"/>
    <x v="0"/>
    <x v="19"/>
    <d v="2015-07-20T19:35:34"/>
    <x v="1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x v="8"/>
    <n v="80.16"/>
    <s v="film &amp; video"/>
    <s v="television"/>
    <x v="0"/>
    <x v="0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x v="15"/>
    <n v="199.9"/>
    <s v="film &amp; video"/>
    <s v="television"/>
    <x v="0"/>
    <x v="0"/>
    <x v="21"/>
    <d v="2014-09-26T15:03:09"/>
    <x v="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x v="16"/>
    <n v="51.25"/>
    <s v="film &amp; video"/>
    <s v="television"/>
    <x v="0"/>
    <x v="0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x v="17"/>
    <n v="103.04"/>
    <s v="film &amp; video"/>
    <s v="television"/>
    <x v="0"/>
    <x v="0"/>
    <x v="23"/>
    <d v="2015-04-30T15:20:00"/>
    <x v="15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x v="15"/>
    <n v="66.349999999999994"/>
    <s v="film &amp; video"/>
    <s v="television"/>
    <x v="0"/>
    <x v="0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x v="18"/>
    <n v="57.14"/>
    <s v="film &amp; video"/>
    <s v="television"/>
    <x v="0"/>
    <x v="0"/>
    <x v="25"/>
    <d v="2016-01-09T00:36:01"/>
    <x v="13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x v="19"/>
    <n v="102.11"/>
    <s v="film &amp; video"/>
    <s v="television"/>
    <x v="0"/>
    <x v="0"/>
    <x v="26"/>
    <d v="2014-08-17T12:22:24"/>
    <x v="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x v="20"/>
    <n v="148.97"/>
    <s v="film &amp; video"/>
    <s v="television"/>
    <x v="0"/>
    <x v="0"/>
    <x v="27"/>
    <d v="2014-11-16T04:57:13"/>
    <x v="1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x v="8"/>
    <n v="169.61"/>
    <s v="film &amp; video"/>
    <s v="television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x v="4"/>
    <n v="31.62"/>
    <s v="film &amp; video"/>
    <s v="television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x v="7"/>
    <n v="76.45"/>
    <s v="film &amp; video"/>
    <s v="television"/>
    <x v="0"/>
    <x v="0"/>
    <x v="30"/>
    <d v="2014-08-21T07:01:55"/>
    <x v="1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x v="8"/>
    <n v="13"/>
    <s v="film &amp; video"/>
    <s v="television"/>
    <x v="0"/>
    <x v="0"/>
    <x v="31"/>
    <d v="2016-01-25T19:00:34"/>
    <x v="1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x v="8"/>
    <n v="320.45"/>
    <s v="film &amp; video"/>
    <s v="television"/>
    <x v="0"/>
    <x v="0"/>
    <x v="32"/>
    <d v="2016-05-13T03:59:00"/>
    <x v="17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x v="21"/>
    <n v="83.75"/>
    <s v="film &amp; video"/>
    <s v="television"/>
    <x v="0"/>
    <x v="0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x v="22"/>
    <n v="49.88"/>
    <s v="film &amp; video"/>
    <s v="television"/>
    <x v="0"/>
    <x v="0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x v="23"/>
    <n v="59.46"/>
    <s v="film &amp; video"/>
    <s v="television"/>
    <x v="0"/>
    <x v="0"/>
    <x v="35"/>
    <d v="2015-04-28T00:00:00"/>
    <x v="19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x v="24"/>
    <n v="193.84"/>
    <s v="film &amp; video"/>
    <s v="television"/>
    <x v="0"/>
    <x v="0"/>
    <x v="36"/>
    <d v="2015-04-04T06:22:05"/>
    <x v="1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x v="25"/>
    <n v="159.51"/>
    <s v="film &amp; video"/>
    <s v="television"/>
    <x v="0"/>
    <x v="0"/>
    <x v="37"/>
    <d v="2015-02-27T16:37:59"/>
    <x v="1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x v="5"/>
    <n v="41.68"/>
    <s v="film &amp; video"/>
    <s v="television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x v="26"/>
    <n v="150.9"/>
    <s v="film &amp; video"/>
    <s v="television"/>
    <x v="0"/>
    <x v="0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x v="7"/>
    <n v="126.69"/>
    <s v="film &amp; video"/>
    <s v="television"/>
    <x v="0"/>
    <x v="0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x v="8"/>
    <n v="105.26"/>
    <s v="film &amp; video"/>
    <s v="television"/>
    <x v="0"/>
    <x v="0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x v="24"/>
    <n v="117.51"/>
    <s v="film &amp; video"/>
    <s v="television"/>
    <x v="0"/>
    <x v="0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x v="27"/>
    <n v="117.36"/>
    <s v="film &amp; video"/>
    <s v="television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x v="8"/>
    <n v="133.33000000000001"/>
    <s v="film &amp; video"/>
    <s v="television"/>
    <x v="0"/>
    <x v="0"/>
    <x v="44"/>
    <d v="2014-10-07T02:22:17"/>
    <x v="8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x v="28"/>
    <n v="98.36"/>
    <s v="film &amp; video"/>
    <s v="television"/>
    <x v="0"/>
    <x v="0"/>
    <x v="45"/>
    <d v="2016-04-27T14:58:27"/>
    <x v="1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x v="3"/>
    <n v="194.44"/>
    <s v="film &amp; video"/>
    <s v="television"/>
    <x v="0"/>
    <x v="0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x v="29"/>
    <n v="76.87"/>
    <s v="film &amp; video"/>
    <s v="television"/>
    <x v="0"/>
    <x v="0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x v="29"/>
    <n v="56.82"/>
    <s v="film &amp; video"/>
    <s v="television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x v="8"/>
    <n v="137.93"/>
    <s v="film &amp; video"/>
    <s v="television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x v="8"/>
    <n v="27.27"/>
    <s v="film &amp; video"/>
    <s v="television"/>
    <x v="0"/>
    <x v="0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x v="30"/>
    <n v="118.34"/>
    <s v="film &amp; video"/>
    <s v="television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x v="31"/>
    <n v="223.48"/>
    <s v="film &amp; video"/>
    <s v="television"/>
    <x v="0"/>
    <x v="0"/>
    <x v="52"/>
    <d v="2014-07-17T16:50:46"/>
    <x v="1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x v="5"/>
    <n v="28.11"/>
    <s v="film &amp; video"/>
    <s v="television"/>
    <x v="0"/>
    <x v="0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x v="7"/>
    <n v="194.23"/>
    <s v="film &amp; video"/>
    <s v="television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x v="32"/>
    <n v="128.94999999999999"/>
    <s v="film &amp; video"/>
    <s v="television"/>
    <x v="0"/>
    <x v="0"/>
    <x v="55"/>
    <d v="2016-05-27T23:15:16"/>
    <x v="23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x v="13"/>
    <n v="49.32"/>
    <s v="film &amp; video"/>
    <s v="television"/>
    <x v="0"/>
    <x v="0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x v="21"/>
    <n v="221.52"/>
    <s v="film &amp; video"/>
    <s v="television"/>
    <x v="0"/>
    <x v="0"/>
    <x v="57"/>
    <d v="2015-04-25T19:59:22"/>
    <x v="1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x v="33"/>
    <n v="137.21"/>
    <s v="film &amp; video"/>
    <s v="television"/>
    <x v="0"/>
    <x v="0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x v="8"/>
    <n v="606.82000000000005"/>
    <s v="film &amp; video"/>
    <s v="television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x v="33"/>
    <n v="43.04"/>
    <s v="film &amp; video"/>
    <s v="shorts"/>
    <x v="0"/>
    <x v="1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x v="34"/>
    <n v="322.39"/>
    <s v="film &amp; video"/>
    <s v="shorts"/>
    <x v="0"/>
    <x v="1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x v="19"/>
    <n v="96.71"/>
    <s v="film &amp; video"/>
    <s v="shorts"/>
    <x v="0"/>
    <x v="1"/>
    <x v="62"/>
    <d v="2013-03-03T19:11:18"/>
    <x v="10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x v="35"/>
    <n v="35.47"/>
    <s v="film &amp; video"/>
    <s v="shorts"/>
    <x v="0"/>
    <x v="1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x v="36"/>
    <n v="86.67"/>
    <s v="film &amp; video"/>
    <s v="shorts"/>
    <x v="0"/>
    <x v="1"/>
    <x v="64"/>
    <d v="2013-07-08T00:26:21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x v="29"/>
    <n v="132.05000000000001"/>
    <s v="film &amp; video"/>
    <s v="shorts"/>
    <x v="0"/>
    <x v="1"/>
    <x v="65"/>
    <d v="2014-08-11T05:59:00"/>
    <x v="1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x v="17"/>
    <n v="91.23"/>
    <s v="film &amp; video"/>
    <s v="shorts"/>
    <x v="0"/>
    <x v="1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x v="31"/>
    <n v="116.25"/>
    <s v="film &amp; video"/>
    <s v="shorts"/>
    <x v="0"/>
    <x v="1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x v="37"/>
    <n v="21.19"/>
    <s v="film &amp; video"/>
    <s v="shorts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x v="38"/>
    <n v="62.33"/>
    <s v="film &amp; video"/>
    <s v="shorts"/>
    <x v="0"/>
    <x v="1"/>
    <x v="69"/>
    <d v="2011-10-02T06:59:00"/>
    <x v="7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x v="37"/>
    <n v="37.409999999999997"/>
    <s v="film &amp; video"/>
    <s v="shorts"/>
    <x v="0"/>
    <x v="1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x v="39"/>
    <n v="69.72"/>
    <s v="film &amp; video"/>
    <s v="shorts"/>
    <x v="0"/>
    <x v="1"/>
    <x v="71"/>
    <d v="2012-05-28T06:30:57"/>
    <x v="13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x v="29"/>
    <n v="58.17"/>
    <s v="film &amp; video"/>
    <s v="shorts"/>
    <x v="0"/>
    <x v="1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x v="8"/>
    <n v="50"/>
    <s v="film &amp; video"/>
    <s v="shorts"/>
    <x v="0"/>
    <x v="1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x v="40"/>
    <n v="19.47"/>
    <s v="film &amp; video"/>
    <s v="shorts"/>
    <x v="0"/>
    <x v="1"/>
    <x v="74"/>
    <d v="2016-01-21T11:41:35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x v="41"/>
    <n v="85.96"/>
    <s v="film &amp; video"/>
    <s v="shorts"/>
    <x v="0"/>
    <x v="1"/>
    <x v="75"/>
    <d v="2013-04-23T05:01:12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x v="42"/>
    <n v="30.67"/>
    <s v="film &amp; video"/>
    <s v="shorts"/>
    <x v="0"/>
    <x v="1"/>
    <x v="76"/>
    <d v="2011-12-27T17:35:58"/>
    <x v="13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x v="43"/>
    <n v="60.38"/>
    <s v="film &amp; video"/>
    <s v="shorts"/>
    <x v="0"/>
    <x v="1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x v="44"/>
    <n v="38.6"/>
    <s v="film &amp; video"/>
    <s v="shorts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x v="37"/>
    <n v="40.270000000000003"/>
    <s v="film &amp; video"/>
    <s v="shorts"/>
    <x v="0"/>
    <x v="1"/>
    <x v="79"/>
    <d v="2014-04-25T18:38:13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x v="13"/>
    <n v="273.83"/>
    <s v="film &amp; video"/>
    <s v="shorts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x v="45"/>
    <n v="53.04"/>
    <s v="film &amp; video"/>
    <s v="shorts"/>
    <x v="0"/>
    <x v="1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x v="8"/>
    <n v="40.01"/>
    <s v="film &amp; video"/>
    <s v="shorts"/>
    <x v="0"/>
    <x v="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x v="33"/>
    <n v="15.77"/>
    <s v="film &amp; video"/>
    <s v="shorts"/>
    <x v="0"/>
    <x v="1"/>
    <x v="83"/>
    <d v="2015-02-22T11:30:00"/>
    <x v="18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x v="8"/>
    <n v="71.430000000000007"/>
    <s v="film &amp; video"/>
    <s v="shorts"/>
    <x v="0"/>
    <x v="1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x v="9"/>
    <n v="71.709999999999994"/>
    <s v="film &amp; video"/>
    <s v="shorts"/>
    <x v="0"/>
    <x v="1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x v="6"/>
    <n v="375.76"/>
    <s v="film &amp; video"/>
    <s v="shorts"/>
    <x v="0"/>
    <x v="1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x v="2"/>
    <n v="104.6"/>
    <s v="film &amp; video"/>
    <s v="shorts"/>
    <x v="0"/>
    <x v="1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x v="33"/>
    <n v="60"/>
    <s v="film &amp; video"/>
    <s v="shorts"/>
    <x v="0"/>
    <x v="1"/>
    <x v="88"/>
    <d v="2014-06-22T15:48:51"/>
    <x v="29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x v="41"/>
    <n v="123.29"/>
    <s v="film &amp; video"/>
    <s v="shorts"/>
    <x v="0"/>
    <x v="1"/>
    <x v="89"/>
    <d v="2013-06-02T18:03:12"/>
    <x v="10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x v="8"/>
    <n v="31.38"/>
    <s v="film &amp; video"/>
    <s v="shorts"/>
    <x v="0"/>
    <x v="1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x v="28"/>
    <n v="78.260000000000005"/>
    <s v="film &amp; video"/>
    <s v="shorts"/>
    <x v="0"/>
    <x v="1"/>
    <x v="91"/>
    <d v="2011-05-17T09:39:24"/>
    <x v="30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x v="2"/>
    <n v="122.33"/>
    <s v="film &amp; video"/>
    <s v="shorts"/>
    <x v="0"/>
    <x v="1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x v="38"/>
    <n v="73.73"/>
    <s v="film &amp; video"/>
    <s v="shorts"/>
    <x v="0"/>
    <x v="1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x v="3"/>
    <n v="21.67"/>
    <s v="film &amp; video"/>
    <s v="shorts"/>
    <x v="0"/>
    <x v="1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x v="26"/>
    <n v="21.9"/>
    <s v="film &amp; video"/>
    <s v="shorts"/>
    <x v="0"/>
    <x v="1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x v="41"/>
    <n v="50.59"/>
    <s v="film &amp; video"/>
    <s v="shorts"/>
    <x v="0"/>
    <x v="1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x v="6"/>
    <n v="53.13"/>
    <s v="film &amp; video"/>
    <s v="shorts"/>
    <x v="0"/>
    <x v="1"/>
    <x v="97"/>
    <d v="2011-07-12T03:14:42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x v="6"/>
    <n v="56.67"/>
    <s v="film &amp; video"/>
    <s v="shorts"/>
    <x v="0"/>
    <x v="1"/>
    <x v="98"/>
    <d v="2012-12-07T23:30:00"/>
    <x v="9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x v="6"/>
    <n v="40.78"/>
    <s v="film &amp; video"/>
    <s v="shorts"/>
    <x v="0"/>
    <x v="1"/>
    <x v="99"/>
    <d v="2014-01-22T21:39:59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x v="8"/>
    <n v="192.31"/>
    <s v="film &amp; video"/>
    <s v="shorts"/>
    <x v="0"/>
    <x v="1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x v="8"/>
    <n v="100"/>
    <s v="film &amp; video"/>
    <s v="shorts"/>
    <x v="0"/>
    <x v="1"/>
    <x v="101"/>
    <d v="2013-01-24T18:38:30"/>
    <x v="19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x v="30"/>
    <n v="117.92"/>
    <s v="film &amp; video"/>
    <s v="shorts"/>
    <x v="0"/>
    <x v="1"/>
    <x v="102"/>
    <d v="2010-12-23T03:08:53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x v="2"/>
    <n v="27.9"/>
    <s v="film &amp; video"/>
    <s v="shorts"/>
    <x v="0"/>
    <x v="1"/>
    <x v="103"/>
    <d v="2014-03-07T19:20:30"/>
    <x v="3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x v="28"/>
    <n v="60"/>
    <s v="film &amp; video"/>
    <s v="shorts"/>
    <x v="0"/>
    <x v="1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x v="13"/>
    <n v="39.380000000000003"/>
    <s v="film &amp; video"/>
    <s v="shorts"/>
    <x v="0"/>
    <x v="1"/>
    <x v="105"/>
    <d v="2016-05-14T00:00:00"/>
    <x v="34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x v="7"/>
    <n v="186.11"/>
    <s v="film &amp; video"/>
    <s v="shorts"/>
    <x v="0"/>
    <x v="1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x v="21"/>
    <n v="111.38"/>
    <s v="film &amp; video"/>
    <s v="shorts"/>
    <x v="0"/>
    <x v="1"/>
    <x v="107"/>
    <d v="2011-04-24T23:34:47"/>
    <x v="24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x v="46"/>
    <n v="78.72"/>
    <s v="film &amp; video"/>
    <s v="shorts"/>
    <x v="0"/>
    <x v="1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x v="47"/>
    <n v="46.7"/>
    <s v="film &amp; video"/>
    <s v="shorts"/>
    <x v="0"/>
    <x v="1"/>
    <x v="109"/>
    <d v="2011-02-26T00:37:1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x v="26"/>
    <n v="65.38"/>
    <s v="film &amp; video"/>
    <s v="shorts"/>
    <x v="0"/>
    <x v="1"/>
    <x v="110"/>
    <d v="2013-11-14T05:59:00"/>
    <x v="6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x v="19"/>
    <n v="102.08"/>
    <s v="film &amp; video"/>
    <s v="shorts"/>
    <x v="0"/>
    <x v="1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x v="3"/>
    <n v="64.2"/>
    <s v="film &amp; video"/>
    <s v="shorts"/>
    <x v="0"/>
    <x v="1"/>
    <x v="112"/>
    <d v="2014-04-13T02:00:00"/>
    <x v="19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x v="48"/>
    <n v="90.38"/>
    <s v="film &amp; video"/>
    <s v="shorts"/>
    <x v="0"/>
    <x v="1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x v="33"/>
    <n v="88.57"/>
    <s v="film &amp; video"/>
    <s v="shorts"/>
    <x v="0"/>
    <x v="1"/>
    <x v="114"/>
    <d v="2012-01-13T06:34:48"/>
    <x v="13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x v="49"/>
    <n v="28.73"/>
    <s v="film &amp; video"/>
    <s v="shorts"/>
    <x v="0"/>
    <x v="1"/>
    <x v="115"/>
    <d v="2012-02-04T17:44:04"/>
    <x v="10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x v="35"/>
    <n v="69.790000000000006"/>
    <s v="film &amp; video"/>
    <s v="shorts"/>
    <x v="0"/>
    <x v="1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x v="8"/>
    <n v="167.49"/>
    <s v="film &amp; video"/>
    <s v="shorts"/>
    <x v="0"/>
    <x v="1"/>
    <x v="117"/>
    <d v="2010-06-09T19:00:00"/>
    <x v="36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x v="40"/>
    <n v="144.91"/>
    <s v="film &amp; video"/>
    <s v="shorts"/>
    <x v="0"/>
    <x v="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x v="2"/>
    <n v="91.84"/>
    <s v="film &amp; video"/>
    <s v="shorts"/>
    <x v="0"/>
    <x v="1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x v="50"/>
    <n v="10"/>
    <s v="film &amp; video"/>
    <s v="science fiction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x v="50"/>
    <n v="1"/>
    <s v="film &amp; video"/>
    <s v="science fiction"/>
    <x v="0"/>
    <x v="2"/>
    <x v="121"/>
    <d v="2015-04-18T10:16:00"/>
    <x v="14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x v="50"/>
    <e v="#DIV/0!"/>
    <s v="film &amp; video"/>
    <s v="science fiction"/>
    <x v="0"/>
    <x v="2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x v="50"/>
    <n v="25.17"/>
    <s v="film &amp; video"/>
    <s v="science fiction"/>
    <x v="0"/>
    <x v="2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x v="50"/>
    <e v="#DIV/0!"/>
    <s v="film &amp; video"/>
    <s v="science fiction"/>
    <x v="0"/>
    <x v="2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x v="51"/>
    <n v="11.67"/>
    <s v="film &amp; video"/>
    <s v="science fiction"/>
    <x v="0"/>
    <x v="2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x v="52"/>
    <n v="106.69"/>
    <s v="film &amp; video"/>
    <s v="science fiction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x v="53"/>
    <n v="47.5"/>
    <s v="film &amp; video"/>
    <s v="science fiction"/>
    <x v="0"/>
    <x v="2"/>
    <x v="127"/>
    <d v="2015-04-03T13:59:01"/>
    <x v="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x v="53"/>
    <n v="311.17"/>
    <s v="film &amp; video"/>
    <s v="science fiction"/>
    <x v="0"/>
    <x v="2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x v="50"/>
    <e v="#DIV/0!"/>
    <s v="film &amp; video"/>
    <s v="science fiction"/>
    <x v="0"/>
    <x v="2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x v="50"/>
    <e v="#DIV/0!"/>
    <s v="film &amp; video"/>
    <s v="science fiction"/>
    <x v="0"/>
    <x v="2"/>
    <x v="130"/>
    <d v="2014-06-16T20:16:00"/>
    <x v="31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x v="50"/>
    <e v="#DIV/0!"/>
    <s v="film &amp; video"/>
    <s v="science fiction"/>
    <x v="0"/>
    <x v="2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x v="54"/>
    <n v="94.51"/>
    <s v="film &amp; video"/>
    <s v="science fiction"/>
    <x v="0"/>
    <x v="2"/>
    <x v="132"/>
    <d v="2014-11-07T20:30:07"/>
    <x v="8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x v="50"/>
    <e v="#DIV/0!"/>
    <s v="film &amp; video"/>
    <s v="science fiction"/>
    <x v="0"/>
    <x v="2"/>
    <x v="133"/>
    <d v="2016-05-31T17:31:00"/>
    <x v="1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x v="50"/>
    <e v="#DIV/0!"/>
    <s v="film &amp; video"/>
    <s v="science fiction"/>
    <x v="0"/>
    <x v="2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x v="55"/>
    <n v="80.599999999999994"/>
    <s v="film &amp; video"/>
    <s v="science fiction"/>
    <x v="0"/>
    <x v="2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x v="50"/>
    <e v="#DIV/0!"/>
    <s v="film &amp; video"/>
    <s v="science fiction"/>
    <x v="0"/>
    <x v="2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x v="50"/>
    <e v="#DIV/0!"/>
    <s v="film &amp; video"/>
    <s v="science fiction"/>
    <x v="0"/>
    <x v="2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x v="56"/>
    <n v="81.239999999999995"/>
    <s v="film &amp; video"/>
    <s v="science fiction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x v="8"/>
    <n v="500"/>
    <s v="film &amp; video"/>
    <s v="science fiction"/>
    <x v="0"/>
    <x v="2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x v="50"/>
    <e v="#DIV/0!"/>
    <s v="film &amp; video"/>
    <s v="science fiction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x v="57"/>
    <n v="46.18"/>
    <s v="film &amp; video"/>
    <s v="science fiction"/>
    <x v="0"/>
    <x v="2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x v="50"/>
    <n v="10"/>
    <s v="film &amp; video"/>
    <s v="science fiction"/>
    <x v="0"/>
    <x v="2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x v="50"/>
    <e v="#DIV/0!"/>
    <s v="film &amp; video"/>
    <s v="science fiction"/>
    <x v="0"/>
    <x v="2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x v="58"/>
    <n v="55.95"/>
    <s v="film &amp; video"/>
    <s v="science fiction"/>
    <x v="0"/>
    <x v="2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x v="59"/>
    <n v="37.56"/>
    <s v="film &amp; video"/>
    <s v="science fiction"/>
    <x v="0"/>
    <x v="2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x v="60"/>
    <n v="38.33"/>
    <s v="film &amp; video"/>
    <s v="science fiction"/>
    <x v="0"/>
    <x v="2"/>
    <x v="146"/>
    <d v="2017-01-18T00:23:18"/>
    <x v="13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x v="50"/>
    <e v="#DIV/0!"/>
    <s v="film &amp; video"/>
    <s v="science fiction"/>
    <x v="0"/>
    <x v="2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x v="50"/>
    <n v="20"/>
    <s v="film &amp; video"/>
    <s v="science fiction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x v="60"/>
    <n v="15.33"/>
    <s v="film &amp; video"/>
    <s v="science fiction"/>
    <x v="0"/>
    <x v="2"/>
    <x v="149"/>
    <d v="2014-12-25T08:00:00"/>
    <x v="1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x v="61"/>
    <n v="449.43"/>
    <s v="film &amp; video"/>
    <s v="science fiction"/>
    <x v="0"/>
    <x v="2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x v="50"/>
    <n v="28"/>
    <s v="film &amp; video"/>
    <s v="science fiction"/>
    <x v="0"/>
    <x v="2"/>
    <x v="151"/>
    <d v="2015-06-18T13:13:11"/>
    <x v="13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x v="50"/>
    <n v="15"/>
    <s v="film &amp; video"/>
    <s v="science fiction"/>
    <x v="0"/>
    <x v="2"/>
    <x v="152"/>
    <d v="2014-09-23T01:51:40"/>
    <x v="1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x v="60"/>
    <n v="35.9"/>
    <s v="film &amp; video"/>
    <s v="science fiction"/>
    <x v="0"/>
    <x v="2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x v="56"/>
    <n v="13.33"/>
    <s v="film &amp; video"/>
    <s v="science fiction"/>
    <x v="0"/>
    <x v="2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x v="50"/>
    <n v="20.25"/>
    <s v="film &amp; video"/>
    <s v="science fiction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x v="62"/>
    <n v="119"/>
    <s v="film &amp; video"/>
    <s v="science fiction"/>
    <x v="0"/>
    <x v="2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x v="50"/>
    <n v="4"/>
    <s v="film &amp; video"/>
    <s v="science fiction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x v="50"/>
    <e v="#DIV/0!"/>
    <s v="film &amp; video"/>
    <s v="science fiction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x v="50"/>
    <n v="10"/>
    <s v="film &amp; video"/>
    <s v="science fiction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1"/>
    <x v="0"/>
    <s v="USD"/>
    <n v="1439675691"/>
    <n v="1434491691"/>
    <b v="0"/>
    <x v="78"/>
    <b v="0"/>
    <s v="film &amp; video/drama"/>
    <x v="50"/>
    <e v="#DIV/0!"/>
    <s v="film &amp; video"/>
    <s v="drama"/>
    <x v="0"/>
    <x v="3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x v="63"/>
    <x v="139"/>
    <x v="1"/>
    <x v="0"/>
    <s v="USD"/>
    <n v="1404318595"/>
    <n v="1401726595"/>
    <b v="0"/>
    <x v="29"/>
    <b v="0"/>
    <s v="film &amp; video/drama"/>
    <x v="50"/>
    <n v="5"/>
    <s v="film &amp; video"/>
    <s v="drama"/>
    <x v="0"/>
    <x v="3"/>
    <x v="161"/>
    <d v="2014-07-02T16:29:55"/>
    <x v="1"/>
  </r>
  <r>
    <n v="162"/>
    <s v="See It My Way"/>
    <s v="This film follows a young man who has had only a troubled family life. He turns to all the wrong things and life falls apart."/>
    <x v="70"/>
    <x v="140"/>
    <x v="1"/>
    <x v="0"/>
    <s v="USD"/>
    <n v="1408232520"/>
    <n v="1405393356"/>
    <b v="0"/>
    <x v="73"/>
    <b v="0"/>
    <s v="film &amp; video/drama"/>
    <x v="63"/>
    <n v="43.5"/>
    <s v="film &amp; video"/>
    <s v="drama"/>
    <x v="0"/>
    <x v="3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x v="71"/>
    <x v="117"/>
    <x v="1"/>
    <x v="0"/>
    <s v="USD"/>
    <n v="1443657600"/>
    <n v="1440716654"/>
    <b v="0"/>
    <x v="78"/>
    <b v="0"/>
    <s v="film &amp; video/drama"/>
    <x v="50"/>
    <e v="#DIV/0!"/>
    <s v="film &amp; video"/>
    <s v="drama"/>
    <x v="0"/>
    <x v="3"/>
    <x v="163"/>
    <d v="2015-10-01T00:00:00"/>
    <x v="6"/>
  </r>
  <r>
    <n v="164"/>
    <s v="Angelix"/>
    <s v="Two cousins are caught up in the private war between warrior class angels and demons. You may be caught up too and not realize it yet."/>
    <x v="72"/>
    <x v="141"/>
    <x v="1"/>
    <x v="0"/>
    <s v="USD"/>
    <n v="1411150701"/>
    <n v="1405966701"/>
    <b v="0"/>
    <x v="63"/>
    <b v="0"/>
    <s v="film &amp; video/drama"/>
    <x v="60"/>
    <n v="91.43"/>
    <s v="film &amp; video"/>
    <s v="drama"/>
    <x v="0"/>
    <x v="3"/>
    <x v="164"/>
    <d v="2014-09-19T18:18:21"/>
    <x v="13"/>
  </r>
  <r>
    <n v="165"/>
    <s v="NET"/>
    <s v="A teacher. A boy. The beach and a heatwave that drove them all insane."/>
    <x v="73"/>
    <x v="117"/>
    <x v="1"/>
    <x v="1"/>
    <s v="GBP"/>
    <n v="1452613724"/>
    <n v="1450021724"/>
    <b v="0"/>
    <x v="78"/>
    <b v="0"/>
    <s v="film &amp; video/drama"/>
    <x v="50"/>
    <e v="#DIV/0!"/>
    <s v="film &amp; video"/>
    <s v="drama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x v="10"/>
    <x v="142"/>
    <x v="1"/>
    <x v="0"/>
    <s v="USD"/>
    <n v="1484531362"/>
    <n v="1481939362"/>
    <b v="0"/>
    <x v="29"/>
    <b v="0"/>
    <s v="film &amp; video/drama"/>
    <x v="64"/>
    <n v="3000"/>
    <s v="film &amp; video"/>
    <s v="drama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x v="74"/>
    <x v="143"/>
    <x v="1"/>
    <x v="0"/>
    <s v="USD"/>
    <n v="1438726535"/>
    <n v="1433542535"/>
    <b v="0"/>
    <x v="84"/>
    <b v="0"/>
    <s v="film &amp; video/drama"/>
    <x v="50"/>
    <n v="5.5"/>
    <s v="film &amp; video"/>
    <s v="drama"/>
    <x v="0"/>
    <x v="3"/>
    <x v="167"/>
    <d v="2015-08-04T22:15:35"/>
    <x v="13"/>
  </r>
  <r>
    <n v="168"/>
    <s v="Moving On"/>
    <s v="A homeless Gulf War 2 vet, and Congressional Medal of Honor recipient fights for his sanity on the mean streets of Albuquerque."/>
    <x v="6"/>
    <x v="144"/>
    <x v="1"/>
    <x v="0"/>
    <s v="USD"/>
    <n v="1426791770"/>
    <n v="1424203370"/>
    <b v="0"/>
    <x v="83"/>
    <b v="0"/>
    <s v="film &amp; video/drama"/>
    <x v="65"/>
    <n v="108.33"/>
    <s v="film &amp; video"/>
    <s v="drama"/>
    <x v="0"/>
    <x v="3"/>
    <x v="168"/>
    <d v="2015-03-19T19:02:50"/>
    <x v="1"/>
  </r>
  <r>
    <n v="169"/>
    <s v="Family"/>
    <s v="Family is a short film about a father and son and two brothers who were separated by the Korean war and finally reunite after 60 years."/>
    <x v="30"/>
    <x v="145"/>
    <x v="1"/>
    <x v="1"/>
    <s v="GBP"/>
    <n v="1413634059"/>
    <n v="1411042059"/>
    <b v="0"/>
    <x v="73"/>
    <b v="0"/>
    <s v="film &amp; video/drama"/>
    <x v="66"/>
    <n v="56"/>
    <s v="film &amp; video"/>
    <s v="drama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x v="3"/>
    <x v="144"/>
    <x v="1"/>
    <x v="0"/>
    <s v="USD"/>
    <n v="1440912480"/>
    <n v="1438385283"/>
    <b v="0"/>
    <x v="73"/>
    <b v="0"/>
    <s v="film &amp; video/drama"/>
    <x v="56"/>
    <n v="32.5"/>
    <s v="film &amp; video"/>
    <s v="drama"/>
    <x v="0"/>
    <x v="3"/>
    <x v="170"/>
    <d v="2015-08-30T05:28:00"/>
    <x v="1"/>
  </r>
  <r>
    <n v="171"/>
    <s v="IRL: Gamers Unite"/>
    <s v="Team Mayhem, a local small town gang of gamers who are enlisted   to save the world from the new great evil known as Prowler."/>
    <x v="63"/>
    <x v="116"/>
    <x v="1"/>
    <x v="0"/>
    <s v="USD"/>
    <n v="1470975614"/>
    <n v="1465791614"/>
    <b v="0"/>
    <x v="29"/>
    <b v="0"/>
    <s v="film &amp; video/drama"/>
    <x v="50"/>
    <n v="1"/>
    <s v="film &amp; video"/>
    <s v="drama"/>
    <x v="0"/>
    <x v="3"/>
    <x v="171"/>
    <d v="2016-08-12T04:20:14"/>
    <x v="13"/>
  </r>
  <r>
    <n v="172"/>
    <s v="The Blind Dolphin Story"/>
    <s v="A short film on the rarest mammal and the second most endangered freshwater river dolphin, in Pakistan."/>
    <x v="75"/>
    <x v="117"/>
    <x v="1"/>
    <x v="0"/>
    <s v="USD"/>
    <n v="1426753723"/>
    <n v="1423733323"/>
    <b v="0"/>
    <x v="78"/>
    <b v="0"/>
    <s v="film &amp; video/drama"/>
    <x v="50"/>
    <e v="#DIV/0!"/>
    <s v="film &amp; video"/>
    <s v="drama"/>
    <x v="0"/>
    <x v="3"/>
    <x v="172"/>
    <d v="2015-03-19T08:28:43"/>
    <x v="6"/>
  </r>
  <r>
    <n v="173"/>
    <s v="7 Sins"/>
    <s v="This is a film inspired by Quentin Tarantino, I want to make a film thats entertaining yet gritty. 7 Sins is in pre-production."/>
    <x v="76"/>
    <x v="117"/>
    <x v="1"/>
    <x v="1"/>
    <s v="GBP"/>
    <n v="1425131108"/>
    <n v="1422539108"/>
    <b v="0"/>
    <x v="78"/>
    <b v="0"/>
    <s v="film &amp; video/drama"/>
    <x v="50"/>
    <e v="#DIV/0!"/>
    <s v="film &amp; video"/>
    <s v="drama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x v="12"/>
    <x v="117"/>
    <x v="1"/>
    <x v="9"/>
    <s v="EUR"/>
    <n v="1431108776"/>
    <n v="1425924776"/>
    <b v="0"/>
    <x v="78"/>
    <b v="0"/>
    <s v="film &amp; video/drama"/>
    <x v="50"/>
    <e v="#DIV/0!"/>
    <s v="film &amp; video"/>
    <s v="drama"/>
    <x v="0"/>
    <x v="3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x v="22"/>
    <x v="146"/>
    <x v="1"/>
    <x v="1"/>
    <s v="GBP"/>
    <n v="1409337611"/>
    <n v="1407177611"/>
    <b v="0"/>
    <x v="55"/>
    <b v="0"/>
    <s v="film &amp; video/drama"/>
    <x v="52"/>
    <n v="49.88"/>
    <s v="film &amp; video"/>
    <s v="drama"/>
    <x v="0"/>
    <x v="3"/>
    <x v="175"/>
    <d v="2014-08-29T18:40:11"/>
    <x v="10"/>
  </r>
  <r>
    <n v="176"/>
    <s v="Silent Monster"/>
    <s v="I'm seeking funding to finish my short film, Silent Monster, to bring awareness to teenage bullying as well as teenage violence."/>
    <x v="15"/>
    <x v="117"/>
    <x v="1"/>
    <x v="0"/>
    <s v="USD"/>
    <n v="1438803999"/>
    <n v="1436211999"/>
    <b v="0"/>
    <x v="78"/>
    <b v="0"/>
    <s v="film &amp; video/drama"/>
    <x v="50"/>
    <e v="#DIV/0!"/>
    <s v="film &amp; video"/>
    <s v="drama"/>
    <x v="0"/>
    <x v="3"/>
    <x v="176"/>
    <d v="2015-08-05T19:46:39"/>
    <x v="1"/>
  </r>
  <r>
    <n v="177"/>
    <s v="The Good Samaritan"/>
    <s v="I'm making a modern day version of the bible story &quot; The Good Samaritan&quot;"/>
    <x v="52"/>
    <x v="147"/>
    <x v="1"/>
    <x v="0"/>
    <s v="USD"/>
    <n v="1427155726"/>
    <n v="1425690526"/>
    <b v="0"/>
    <x v="63"/>
    <b v="0"/>
    <s v="film &amp; video/drama"/>
    <x v="67"/>
    <n v="25.71"/>
    <s v="film &amp; video"/>
    <s v="drama"/>
    <x v="0"/>
    <x v="3"/>
    <x v="177"/>
    <d v="2015-03-24T00:08:46"/>
    <x v="3"/>
  </r>
  <r>
    <n v="178"/>
    <s v="El viaje de LucÃ­a"/>
    <s v="El viaje de LucÃ­a es un largometraje de ficciÃ³n con temÃ¡tica sobre el cÃ¡ncer infantil."/>
    <x v="69"/>
    <x v="117"/>
    <x v="1"/>
    <x v="3"/>
    <s v="EUR"/>
    <n v="1448582145"/>
    <n v="1445986545"/>
    <b v="0"/>
    <x v="78"/>
    <b v="0"/>
    <s v="film &amp; video/drama"/>
    <x v="50"/>
    <e v="#DIV/0!"/>
    <s v="film &amp; video"/>
    <s v="drama"/>
    <x v="0"/>
    <x v="3"/>
    <x v="178"/>
    <d v="2015-11-26T23:55:45"/>
    <x v="1"/>
  </r>
  <r>
    <n v="179"/>
    <s v="Sustain: A Film About Survival"/>
    <s v="A feature-length film about how three people survive in a diseased world."/>
    <x v="28"/>
    <x v="148"/>
    <x v="1"/>
    <x v="0"/>
    <s v="USD"/>
    <n v="1457056555"/>
    <n v="1454464555"/>
    <b v="0"/>
    <x v="84"/>
    <b v="0"/>
    <s v="film &amp; video/drama"/>
    <x v="68"/>
    <n v="100"/>
    <s v="film &amp; video"/>
    <s v="drama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x v="38"/>
    <x v="149"/>
    <x v="1"/>
    <x v="1"/>
    <s v="GBP"/>
    <n v="1428951600"/>
    <n v="1425512843"/>
    <b v="0"/>
    <x v="62"/>
    <b v="0"/>
    <s v="film &amp; video/drama"/>
    <x v="69"/>
    <n v="30.85"/>
    <s v="film &amp; video"/>
    <s v="drama"/>
    <x v="0"/>
    <x v="3"/>
    <x v="180"/>
    <d v="2015-04-13T19:00:00"/>
    <x v="4"/>
  </r>
  <r>
    <n v="181"/>
    <s v="Immemorial"/>
    <s v="Christina has been suffering with flash backs and some very disturbing nightmares and realises that it is more than just nightmares."/>
    <x v="77"/>
    <x v="150"/>
    <x v="1"/>
    <x v="1"/>
    <s v="GBP"/>
    <n v="1434995295"/>
    <n v="1432403295"/>
    <b v="0"/>
    <x v="80"/>
    <b v="0"/>
    <s v="film &amp; video/drama"/>
    <x v="70"/>
    <n v="180.5"/>
    <s v="film &amp; video"/>
    <s v="drama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x v="28"/>
    <x v="117"/>
    <x v="1"/>
    <x v="0"/>
    <s v="USD"/>
    <n v="1483748232"/>
    <n v="1481156232"/>
    <b v="0"/>
    <x v="78"/>
    <b v="0"/>
    <s v="film &amp; video/drama"/>
    <x v="50"/>
    <e v="#DIV/0!"/>
    <s v="film &amp; video"/>
    <s v="drama"/>
    <x v="0"/>
    <x v="3"/>
    <x v="182"/>
    <d v="2017-01-07T00:17:12"/>
    <x v="1"/>
  </r>
  <r>
    <n v="183"/>
    <s v="Three Little Words"/>
    <s v="Don't kill me until I meet my Dad"/>
    <x v="78"/>
    <x v="151"/>
    <x v="1"/>
    <x v="1"/>
    <s v="GBP"/>
    <n v="1417033610"/>
    <n v="1414438010"/>
    <b v="0"/>
    <x v="8"/>
    <b v="0"/>
    <s v="film &amp; video/drama"/>
    <x v="71"/>
    <n v="373.5"/>
    <s v="film &amp; video"/>
    <s v="drama"/>
    <x v="0"/>
    <x v="3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x v="15"/>
    <x v="152"/>
    <x v="1"/>
    <x v="5"/>
    <s v="CAD"/>
    <n v="1409543940"/>
    <n v="1404586762"/>
    <b v="0"/>
    <x v="84"/>
    <b v="0"/>
    <s v="film &amp; video/drama"/>
    <x v="56"/>
    <n v="25.5"/>
    <s v="film &amp; video"/>
    <s v="drama"/>
    <x v="0"/>
    <x v="3"/>
    <x v="184"/>
    <d v="2014-09-01T03:59:00"/>
    <x v="42"/>
  </r>
  <r>
    <n v="185"/>
    <s v="BLANK Short Movie"/>
    <s v="Love has no boundaries!"/>
    <x v="79"/>
    <x v="153"/>
    <x v="1"/>
    <x v="10"/>
    <s v="NOK"/>
    <n v="1471557139"/>
    <n v="1468965139"/>
    <b v="0"/>
    <x v="73"/>
    <b v="0"/>
    <s v="film &amp; video/drama"/>
    <x v="52"/>
    <n v="220"/>
    <s v="film &amp; video"/>
    <s v="drama"/>
    <x v="0"/>
    <x v="3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x v="10"/>
    <x v="117"/>
    <x v="1"/>
    <x v="0"/>
    <s v="USD"/>
    <n v="1488571200"/>
    <n v="1485977434"/>
    <b v="0"/>
    <x v="78"/>
    <b v="0"/>
    <s v="film &amp; video/drama"/>
    <x v="50"/>
    <e v="#DIV/0!"/>
    <s v="film &amp; video"/>
    <s v="dram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1"/>
    <x v="0"/>
    <s v="USD"/>
    <n v="1437461940"/>
    <n v="1435383457"/>
    <b v="0"/>
    <x v="81"/>
    <b v="0"/>
    <s v="film &amp; video/drama"/>
    <x v="63"/>
    <n v="160"/>
    <s v="film &amp; video"/>
    <s v="drama"/>
    <x v="0"/>
    <x v="3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x v="15"/>
    <x v="117"/>
    <x v="1"/>
    <x v="0"/>
    <s v="USD"/>
    <n v="1409891015"/>
    <n v="1407299015"/>
    <b v="0"/>
    <x v="78"/>
    <b v="0"/>
    <s v="film &amp; video/drama"/>
    <x v="50"/>
    <e v="#DIV/0!"/>
    <s v="film &amp; video"/>
    <s v="drama"/>
    <x v="0"/>
    <x v="3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x v="69"/>
    <x v="154"/>
    <x v="1"/>
    <x v="0"/>
    <s v="USD"/>
    <n v="1472920477"/>
    <n v="1467736477"/>
    <b v="0"/>
    <x v="81"/>
    <b v="0"/>
    <s v="film &amp; video/drama"/>
    <x v="50"/>
    <n v="69"/>
    <s v="film &amp; video"/>
    <s v="drama"/>
    <x v="0"/>
    <x v="3"/>
    <x v="189"/>
    <d v="2016-09-03T16:34:37"/>
    <x v="13"/>
  </r>
  <r>
    <n v="190"/>
    <s v="REGIONRAT, the movie"/>
    <s v="Because hope can be a 4 letter word"/>
    <x v="14"/>
    <x v="155"/>
    <x v="1"/>
    <x v="0"/>
    <s v="USD"/>
    <n v="1466091446"/>
    <n v="1465227446"/>
    <b v="0"/>
    <x v="29"/>
    <b v="0"/>
    <s v="film &amp; video/drama"/>
    <x v="50"/>
    <n v="50"/>
    <s v="film &amp; video"/>
    <s v="drama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1"/>
    <x v="2"/>
    <s v="AUD"/>
    <n v="1443782138"/>
    <n v="1440326138"/>
    <b v="0"/>
    <x v="83"/>
    <b v="0"/>
    <s v="film &amp; video/drama"/>
    <x v="62"/>
    <n v="83.33"/>
    <s v="film &amp; video"/>
    <s v="drama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1"/>
    <x v="0"/>
    <s v="USD"/>
    <n v="1413572432"/>
    <n v="1410980432"/>
    <b v="0"/>
    <x v="83"/>
    <b v="0"/>
    <s v="film &amp; video/drama"/>
    <x v="50"/>
    <n v="5.67"/>
    <s v="film &amp; video"/>
    <s v="drama"/>
    <x v="0"/>
    <x v="3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1"/>
    <x v="1"/>
    <s v="GBP"/>
    <n v="1417217166"/>
    <n v="1412029566"/>
    <b v="0"/>
    <x v="78"/>
    <b v="0"/>
    <s v="film &amp; video/drama"/>
    <x v="50"/>
    <e v="#DIV/0!"/>
    <s v="film &amp; video"/>
    <s v="drama"/>
    <x v="0"/>
    <x v="3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x v="30"/>
    <x v="158"/>
    <x v="1"/>
    <x v="1"/>
    <s v="GBP"/>
    <n v="1457308531"/>
    <n v="1452124531"/>
    <b v="0"/>
    <x v="83"/>
    <b v="0"/>
    <s v="film &amp; video/drama"/>
    <x v="50"/>
    <n v="1"/>
    <s v="film &amp; video"/>
    <s v="drama"/>
    <x v="0"/>
    <x v="3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1"/>
    <x v="0"/>
    <s v="USD"/>
    <n v="1436544332"/>
    <n v="1431360332"/>
    <b v="0"/>
    <x v="78"/>
    <b v="0"/>
    <s v="film &amp; video/drama"/>
    <x v="50"/>
    <e v="#DIV/0!"/>
    <s v="film &amp; video"/>
    <s v="drama"/>
    <x v="0"/>
    <x v="3"/>
    <x v="195"/>
    <d v="2015-07-10T16:05:32"/>
    <x v="13"/>
  </r>
  <r>
    <n v="196"/>
    <s v="Thunder Under Control"/>
    <s v="A moving short film about a retired female boxer who develops a relationship with a young journalist who idolises her"/>
    <x v="8"/>
    <x v="159"/>
    <x v="1"/>
    <x v="1"/>
    <s v="GBP"/>
    <n v="1444510800"/>
    <n v="1442062898"/>
    <b v="0"/>
    <x v="10"/>
    <b v="0"/>
    <s v="film &amp; video/drama"/>
    <x v="72"/>
    <n v="77.11"/>
    <s v="film &amp; video"/>
    <s v="drama"/>
    <x v="0"/>
    <x v="3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x v="30"/>
    <x v="160"/>
    <x v="1"/>
    <x v="1"/>
    <s v="GBP"/>
    <n v="1487365200"/>
    <n v="1483734100"/>
    <b v="0"/>
    <x v="22"/>
    <b v="0"/>
    <s v="film &amp; video/drama"/>
    <x v="54"/>
    <n v="32.75"/>
    <s v="film &amp; video"/>
    <s v="drama"/>
    <x v="0"/>
    <x v="3"/>
    <x v="197"/>
    <d v="2017-02-17T21:00:00"/>
    <x v="17"/>
  </r>
  <r>
    <n v="198"/>
    <s v="Nine Lives"/>
    <s v="Nine Lives is a story of one woman's survival of EIGHT near deaths and her love for one man as an influence to fight for the NINTH."/>
    <x v="31"/>
    <x v="161"/>
    <x v="1"/>
    <x v="0"/>
    <s v="USD"/>
    <n v="1412500322"/>
    <n v="1409908322"/>
    <b v="0"/>
    <x v="79"/>
    <b v="0"/>
    <s v="film &amp; video/drama"/>
    <x v="60"/>
    <n v="46.5"/>
    <s v="film &amp; video"/>
    <s v="drama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1"/>
    <x v="0"/>
    <s v="USD"/>
    <n v="1472698702"/>
    <n v="1470106702"/>
    <b v="0"/>
    <x v="78"/>
    <b v="0"/>
    <s v="film &amp; video/drama"/>
    <x v="50"/>
    <e v="#DIV/0!"/>
    <s v="film &amp; video"/>
    <s v="drama"/>
    <x v="0"/>
    <x v="3"/>
    <x v="199"/>
    <d v="2016-09-01T02:58:22"/>
    <x v="1"/>
  </r>
  <r>
    <n v="200"/>
    <s v="The Crossing Shore"/>
    <s v="A film dedicated to an AAF Pilot's struggle to survive behind enemy lines during WWII."/>
    <x v="12"/>
    <x v="162"/>
    <x v="1"/>
    <x v="0"/>
    <s v="USD"/>
    <n v="1410746403"/>
    <n v="1408154403"/>
    <b v="0"/>
    <x v="59"/>
    <b v="0"/>
    <s v="film &amp; video/drama"/>
    <x v="73"/>
    <n v="87.31"/>
    <s v="film &amp; video"/>
    <s v="drama"/>
    <x v="0"/>
    <x v="3"/>
    <x v="200"/>
    <d v="2014-09-15T02:00:03"/>
    <x v="1"/>
  </r>
  <r>
    <n v="201"/>
    <s v="Life of Change"/>
    <s v="Everyone has a choice. Can two college students get past their differences to save the life of a man whom they've never met before?"/>
    <x v="81"/>
    <x v="163"/>
    <x v="1"/>
    <x v="0"/>
    <s v="USD"/>
    <n v="1423424329"/>
    <n v="1421696329"/>
    <b v="0"/>
    <x v="63"/>
    <b v="0"/>
    <s v="film &amp; video/drama"/>
    <x v="74"/>
    <n v="54.29"/>
    <s v="film &amp; video"/>
    <s v="drama"/>
    <x v="0"/>
    <x v="3"/>
    <x v="201"/>
    <d v="2015-02-08T19:38:49"/>
    <x v="20"/>
  </r>
  <r>
    <n v="202"/>
    <s v="Modern Gangsters"/>
    <s v="new web series created by jonney terry"/>
    <x v="12"/>
    <x v="117"/>
    <x v="1"/>
    <x v="0"/>
    <s v="USD"/>
    <n v="1444337940"/>
    <n v="1441750564"/>
    <b v="0"/>
    <x v="78"/>
    <b v="0"/>
    <s v="film &amp; video/drama"/>
    <x v="50"/>
    <e v="#DIV/0!"/>
    <s v="film &amp; video"/>
    <s v="drama"/>
    <x v="0"/>
    <x v="3"/>
    <x v="202"/>
    <d v="2015-10-08T20:59:00"/>
    <x v="1"/>
  </r>
  <r>
    <n v="203"/>
    <s v="TheM"/>
    <s v="We are aiming to make a Web Series based on Youth Culture and the misrepresentation of socially stereotyped people."/>
    <x v="30"/>
    <x v="164"/>
    <x v="1"/>
    <x v="1"/>
    <s v="GBP"/>
    <n v="1422562864"/>
    <n v="1417378864"/>
    <b v="0"/>
    <x v="22"/>
    <b v="0"/>
    <s v="film &amp; video/drama"/>
    <x v="75"/>
    <n v="93.25"/>
    <s v="film &amp; video"/>
    <s v="drama"/>
    <x v="0"/>
    <x v="3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x v="82"/>
    <x v="165"/>
    <x v="1"/>
    <x v="2"/>
    <s v="AUD"/>
    <n v="1470319203"/>
    <n v="1467727203"/>
    <b v="0"/>
    <x v="86"/>
    <b v="0"/>
    <s v="film &amp; video/drama"/>
    <x v="76"/>
    <n v="117.68"/>
    <s v="film &amp; video"/>
    <s v="drama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x v="6"/>
    <x v="166"/>
    <x v="1"/>
    <x v="0"/>
    <s v="USD"/>
    <n v="1444144222"/>
    <n v="1441120222"/>
    <b v="0"/>
    <x v="57"/>
    <b v="0"/>
    <s v="film &amp; video/drama"/>
    <x v="63"/>
    <n v="76.47"/>
    <s v="film &amp; video"/>
    <s v="drama"/>
    <x v="0"/>
    <x v="3"/>
    <x v="205"/>
    <d v="2015-10-06T15:10:22"/>
    <x v="6"/>
  </r>
  <r>
    <n v="206"/>
    <s v="Blood Bond Movie Development"/>
    <s v="A love story featuring adoption,struggle,dysfunction,grace, healing, and restoration."/>
    <x v="83"/>
    <x v="117"/>
    <x v="1"/>
    <x v="0"/>
    <s v="USD"/>
    <n v="1470441983"/>
    <n v="1468627583"/>
    <b v="0"/>
    <x v="78"/>
    <b v="0"/>
    <s v="film &amp; video/drama"/>
    <x v="50"/>
    <e v="#DIV/0!"/>
    <s v="film &amp; video"/>
    <s v="drama"/>
    <x v="0"/>
    <x v="3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x v="32"/>
    <x v="167"/>
    <x v="1"/>
    <x v="5"/>
    <s v="CAD"/>
    <n v="1420346638"/>
    <n v="1417754638"/>
    <b v="0"/>
    <x v="62"/>
    <b v="0"/>
    <s v="film &amp; video/drama"/>
    <x v="77"/>
    <n v="163.85"/>
    <s v="film &amp; video"/>
    <s v="drama"/>
    <x v="0"/>
    <x v="3"/>
    <x v="207"/>
    <d v="2015-01-04T04:43:58"/>
    <x v="1"/>
  </r>
  <r>
    <n v="208"/>
    <s v="OLIVIA"/>
    <s v="A young woman's journey from Africa to Australia where she finds heaven on earth, love and tragedy. Within her tragedy she saves lives."/>
    <x v="63"/>
    <x v="117"/>
    <x v="1"/>
    <x v="2"/>
    <s v="AUD"/>
    <n v="1418719967"/>
    <n v="1416127967"/>
    <b v="0"/>
    <x v="78"/>
    <b v="0"/>
    <s v="film &amp; video/drama"/>
    <x v="50"/>
    <e v="#DIV/0!"/>
    <s v="film &amp; video"/>
    <s v="drama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x v="31"/>
    <x v="117"/>
    <x v="1"/>
    <x v="0"/>
    <s v="USD"/>
    <n v="1436566135"/>
    <n v="1433974135"/>
    <b v="0"/>
    <x v="78"/>
    <b v="0"/>
    <s v="film &amp; video/drama"/>
    <x v="50"/>
    <e v="#DIV/0!"/>
    <s v="film &amp; video"/>
    <s v="drama"/>
    <x v="0"/>
    <x v="3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x v="14"/>
    <x v="168"/>
    <x v="1"/>
    <x v="0"/>
    <s v="USD"/>
    <n v="1443675600"/>
    <n v="1441157592"/>
    <b v="0"/>
    <x v="51"/>
    <b v="0"/>
    <s v="film &amp; video/drama"/>
    <x v="78"/>
    <n v="91.82"/>
    <s v="film &amp; video"/>
    <s v="drama"/>
    <x v="0"/>
    <x v="3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1"/>
    <x v="0"/>
    <s v="USD"/>
    <n v="1442634617"/>
    <n v="1440042617"/>
    <b v="0"/>
    <x v="8"/>
    <b v="0"/>
    <s v="film &amp; video/drama"/>
    <x v="79"/>
    <n v="185.83"/>
    <s v="film &amp; video"/>
    <s v="drama"/>
    <x v="0"/>
    <x v="3"/>
    <x v="211"/>
    <d v="2015-09-19T03:50:17"/>
    <x v="1"/>
  </r>
  <r>
    <n v="212"/>
    <s v="The Ecstasy of Vengeance - Feature Length Film"/>
    <s v="This film is a fictional crime drama following the events of a heist that ended in bloodshed."/>
    <x v="84"/>
    <x v="116"/>
    <x v="1"/>
    <x v="0"/>
    <s v="USD"/>
    <n v="1460837320"/>
    <n v="1455656920"/>
    <b v="0"/>
    <x v="29"/>
    <b v="0"/>
    <s v="film &amp; video/drama"/>
    <x v="50"/>
    <n v="1"/>
    <s v="film &amp; video"/>
    <s v="drama"/>
    <x v="0"/>
    <x v="3"/>
    <x v="212"/>
    <d v="2016-04-16T20:08:40"/>
    <x v="13"/>
  </r>
  <r>
    <n v="213"/>
    <s v="Hart Blvd. A feature film by Andrew Greve"/>
    <s v="A family dramedy about a grandfather  and grandson who are both on their path to redemption."/>
    <x v="63"/>
    <x v="170"/>
    <x v="1"/>
    <x v="0"/>
    <s v="USD"/>
    <n v="1439734001"/>
    <n v="1437142547"/>
    <b v="0"/>
    <x v="29"/>
    <b v="0"/>
    <s v="film &amp; video/drama"/>
    <x v="50"/>
    <n v="20"/>
    <s v="film &amp; video"/>
    <s v="drama"/>
    <x v="0"/>
    <x v="3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1"/>
    <x v="0"/>
    <s v="USD"/>
    <n v="1425655349"/>
    <n v="1420471349"/>
    <b v="0"/>
    <x v="29"/>
    <b v="0"/>
    <s v="film &amp; video/drama"/>
    <x v="50"/>
    <n v="1"/>
    <s v="film &amp; video"/>
    <s v="drama"/>
    <x v="0"/>
    <x v="3"/>
    <x v="214"/>
    <d v="2015-03-06T15:22:29"/>
    <x v="13"/>
  </r>
  <r>
    <n v="215"/>
    <s v="Invisible Scars"/>
    <s v="A short drama based on a true events. Story of a British Soldier who comes back home suffering from Post Traumatic Stress Disorder."/>
    <x v="85"/>
    <x v="115"/>
    <x v="1"/>
    <x v="1"/>
    <s v="GBP"/>
    <n v="1455753540"/>
    <n v="1452058282"/>
    <b v="0"/>
    <x v="29"/>
    <b v="0"/>
    <s v="film &amp; video/drama"/>
    <x v="50"/>
    <n v="10"/>
    <s v="film &amp; video"/>
    <s v="drama"/>
    <x v="0"/>
    <x v="3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x v="63"/>
    <x v="171"/>
    <x v="1"/>
    <x v="0"/>
    <s v="USD"/>
    <n v="1429740037"/>
    <n v="1425423637"/>
    <b v="0"/>
    <x v="87"/>
    <b v="0"/>
    <s v="film &amp; video/drama"/>
    <x v="80"/>
    <n v="331.54"/>
    <s v="film &amp; video"/>
    <s v="drama"/>
    <x v="0"/>
    <x v="3"/>
    <x v="216"/>
    <d v="2015-04-22T22:00:37"/>
    <x v="39"/>
  </r>
  <r>
    <n v="217"/>
    <s v="Bitch"/>
    <s v="A roadmovie by paw"/>
    <x v="57"/>
    <x v="172"/>
    <x v="1"/>
    <x v="11"/>
    <s v="SEK"/>
    <n v="1419780149"/>
    <n v="1417101749"/>
    <b v="0"/>
    <x v="44"/>
    <b v="0"/>
    <s v="film &amp; video/drama"/>
    <x v="81"/>
    <n v="314.29000000000002"/>
    <s v="film &amp; video"/>
    <s v="drama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1"/>
    <x v="0"/>
    <s v="USD"/>
    <n v="1431702289"/>
    <n v="1426518289"/>
    <b v="0"/>
    <x v="29"/>
    <b v="0"/>
    <s v="film &amp; video/drama"/>
    <x v="53"/>
    <n v="100"/>
    <s v="film &amp; video"/>
    <s v="drama"/>
    <x v="0"/>
    <x v="3"/>
    <x v="218"/>
    <d v="2015-05-15T15:04:49"/>
    <x v="13"/>
  </r>
  <r>
    <n v="219"/>
    <s v="True Colors"/>
    <s v="An hour-long pilot about a group of suburban LGBT teens coming of age in the early 90's."/>
    <x v="63"/>
    <x v="174"/>
    <x v="1"/>
    <x v="0"/>
    <s v="USD"/>
    <n v="1459493940"/>
    <n v="1456732225"/>
    <b v="0"/>
    <x v="88"/>
    <b v="0"/>
    <s v="film &amp; video/drama"/>
    <x v="82"/>
    <n v="115.99"/>
    <s v="film &amp; video"/>
    <s v="drama"/>
    <x v="0"/>
    <x v="3"/>
    <x v="219"/>
    <d v="2016-04-01T06:59:00"/>
    <x v="7"/>
  </r>
  <r>
    <n v="220"/>
    <s v="LA VIE"/>
    <s v="A Freelancer abandons everything to chase after his dream of being &quot;great&quot; escape to Bangkok and return to his home-world."/>
    <x v="63"/>
    <x v="175"/>
    <x v="1"/>
    <x v="0"/>
    <s v="USD"/>
    <n v="1440101160"/>
    <n v="1436542030"/>
    <b v="0"/>
    <x v="83"/>
    <b v="0"/>
    <s v="film &amp; video/drama"/>
    <x v="60"/>
    <n v="120"/>
    <s v="film &amp; video"/>
    <s v="drama"/>
    <x v="0"/>
    <x v="3"/>
    <x v="220"/>
    <d v="2015-08-20T20:06:00"/>
    <x v="43"/>
  </r>
  <r>
    <n v="221"/>
    <s v="Archetypes"/>
    <s v="Film about Schizophrenia with Surreal Twists!"/>
    <x v="63"/>
    <x v="117"/>
    <x v="1"/>
    <x v="0"/>
    <s v="USD"/>
    <n v="1427569564"/>
    <n v="1422389164"/>
    <b v="0"/>
    <x v="78"/>
    <b v="0"/>
    <s v="film &amp; video/drama"/>
    <x v="50"/>
    <e v="#DIV/0!"/>
    <s v="film &amp; video"/>
    <s v="drama"/>
    <x v="0"/>
    <x v="3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x v="28"/>
    <x v="176"/>
    <x v="1"/>
    <x v="0"/>
    <s v="USD"/>
    <n v="1427423940"/>
    <n v="1422383318"/>
    <b v="0"/>
    <x v="84"/>
    <b v="0"/>
    <s v="film &amp; video/drama"/>
    <x v="55"/>
    <n v="65"/>
    <s v="film &amp; video"/>
    <s v="drama"/>
    <x v="0"/>
    <x v="3"/>
    <x v="222"/>
    <d v="2015-03-27T02:39:00"/>
    <x v="44"/>
  </r>
  <r>
    <n v="223"/>
    <s v="The Pass"/>
    <s v="An old man, a U.S Marine Corps veteran remembers his combat experience in the battle of Toktong Pass 1950, during the Korean War."/>
    <x v="86"/>
    <x v="117"/>
    <x v="1"/>
    <x v="0"/>
    <s v="USD"/>
    <n v="1463879100"/>
    <n v="1461287350"/>
    <b v="0"/>
    <x v="78"/>
    <b v="0"/>
    <s v="film &amp; video/drama"/>
    <x v="50"/>
    <e v="#DIV/0!"/>
    <s v="film &amp; video"/>
    <s v="drama"/>
    <x v="0"/>
    <x v="3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1"/>
    <x v="2"/>
    <s v="AUD"/>
    <n v="1436506726"/>
    <n v="1431322726"/>
    <b v="0"/>
    <x v="78"/>
    <b v="0"/>
    <s v="film &amp; video/drama"/>
    <x v="50"/>
    <e v="#DIV/0!"/>
    <s v="film &amp; video"/>
    <s v="drama"/>
    <x v="0"/>
    <x v="3"/>
    <x v="224"/>
    <d v="2015-07-10T05:38:46"/>
    <x v="13"/>
  </r>
  <r>
    <n v="225"/>
    <s v="Backpage Shawty"/>
    <s v="I'm creating a &quot;Lifetime&quot; type drama film about a girl who uses backpage for money, but trying to turn her life around."/>
    <x v="48"/>
    <x v="117"/>
    <x v="1"/>
    <x v="0"/>
    <s v="USD"/>
    <n v="1460153054"/>
    <n v="1457564654"/>
    <b v="0"/>
    <x v="78"/>
    <b v="0"/>
    <s v="film &amp; video/drama"/>
    <x v="50"/>
    <e v="#DIV/0!"/>
    <s v="film &amp; video"/>
    <s v="drama"/>
    <x v="0"/>
    <x v="3"/>
    <x v="225"/>
    <d v="2016-04-08T22:04:14"/>
    <x v="1"/>
  </r>
  <r>
    <n v="226"/>
    <s v="MAGGIE Film"/>
    <s v="A TRUE STORY OF DOMESTIC VILOLENCE THAT SEEKS TO OFFER THE VIEWER OUTLEST OF SUPPORT."/>
    <x v="88"/>
    <x v="156"/>
    <x v="1"/>
    <x v="1"/>
    <s v="GBP"/>
    <n v="1433064540"/>
    <n v="1428854344"/>
    <b v="0"/>
    <x v="84"/>
    <b v="0"/>
    <s v="film &amp; video/drama"/>
    <x v="60"/>
    <n v="125"/>
    <s v="film &amp; video"/>
    <s v="drama"/>
    <x v="0"/>
    <x v="3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x v="89"/>
    <x v="117"/>
    <x v="1"/>
    <x v="0"/>
    <s v="USD"/>
    <n v="1436477241"/>
    <n v="1433885241"/>
    <b v="0"/>
    <x v="78"/>
    <b v="0"/>
    <s v="film &amp; video/drama"/>
    <x v="50"/>
    <e v="#DIV/0!"/>
    <s v="film &amp; video"/>
    <s v="drama"/>
    <x v="0"/>
    <x v="3"/>
    <x v="227"/>
    <d v="2015-07-09T21:27:21"/>
    <x v="1"/>
  </r>
  <r>
    <n v="228"/>
    <s v="Facets of a Geek life"/>
    <s v="I am making a film from one one of my books called facets of a Geek life."/>
    <x v="6"/>
    <x v="117"/>
    <x v="1"/>
    <x v="1"/>
    <s v="GBP"/>
    <n v="1433176105"/>
    <n v="1427992105"/>
    <b v="0"/>
    <x v="78"/>
    <b v="0"/>
    <s v="film &amp; video/drama"/>
    <x v="50"/>
    <e v="#DIV/0!"/>
    <s v="film &amp; video"/>
    <s v="drama"/>
    <x v="0"/>
    <x v="3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x v="9"/>
    <x v="117"/>
    <x v="1"/>
    <x v="12"/>
    <s v="EUR"/>
    <n v="1455402297"/>
    <n v="1452810297"/>
    <b v="0"/>
    <x v="78"/>
    <b v="0"/>
    <s v="film &amp; video/drama"/>
    <x v="50"/>
    <e v="#DIV/0!"/>
    <s v="film &amp; video"/>
    <s v="drama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x v="36"/>
    <x v="177"/>
    <x v="1"/>
    <x v="0"/>
    <s v="USD"/>
    <n v="1433443151"/>
    <n v="1430851151"/>
    <b v="0"/>
    <x v="84"/>
    <b v="0"/>
    <s v="film &amp; video/drama"/>
    <x v="50"/>
    <n v="30"/>
    <s v="film &amp; video"/>
    <s v="drama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1"/>
    <x v="0"/>
    <s v="USD"/>
    <n v="1451775651"/>
    <n v="1449183651"/>
    <b v="0"/>
    <x v="78"/>
    <b v="0"/>
    <s v="film &amp; video/drama"/>
    <x v="50"/>
    <e v="#DIV/0!"/>
    <s v="film &amp; video"/>
    <s v="drama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x v="23"/>
    <x v="178"/>
    <x v="1"/>
    <x v="1"/>
    <s v="GBP"/>
    <n v="1425066546"/>
    <n v="1422474546"/>
    <b v="0"/>
    <x v="63"/>
    <b v="0"/>
    <s v="film &amp; video/drama"/>
    <x v="56"/>
    <n v="15.71"/>
    <s v="film &amp; video"/>
    <s v="drama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x v="90"/>
    <x v="117"/>
    <x v="1"/>
    <x v="0"/>
    <s v="USD"/>
    <n v="1475185972"/>
    <n v="1472593972"/>
    <b v="0"/>
    <x v="78"/>
    <b v="0"/>
    <s v="film &amp; video/drama"/>
    <x v="50"/>
    <e v="#DIV/0!"/>
    <s v="film &amp; video"/>
    <s v="drama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x v="28"/>
    <x v="149"/>
    <x v="1"/>
    <x v="0"/>
    <s v="USD"/>
    <n v="1434847859"/>
    <n v="1431391859"/>
    <b v="0"/>
    <x v="81"/>
    <b v="0"/>
    <s v="film &amp; video/drama"/>
    <x v="67"/>
    <n v="80.2"/>
    <s v="film &amp; video"/>
    <s v="drama"/>
    <x v="0"/>
    <x v="3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x v="3"/>
    <x v="117"/>
    <x v="1"/>
    <x v="0"/>
    <s v="USD"/>
    <n v="1436478497"/>
    <n v="1433886497"/>
    <b v="0"/>
    <x v="78"/>
    <b v="0"/>
    <s v="film &amp; video/drama"/>
    <x v="50"/>
    <e v="#DIV/0!"/>
    <s v="film &amp; video"/>
    <s v="drama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1"/>
    <x v="0"/>
    <s v="USD"/>
    <n v="1451952000"/>
    <n v="1447380099"/>
    <b v="0"/>
    <x v="78"/>
    <b v="0"/>
    <s v="film &amp; video/drama"/>
    <x v="50"/>
    <e v="#DIV/0!"/>
    <s v="film &amp; video"/>
    <s v="drama"/>
    <x v="0"/>
    <x v="3"/>
    <x v="236"/>
    <d v="2016-01-05T00:00:00"/>
    <x v="26"/>
  </r>
  <r>
    <n v="237"/>
    <s v="Making The Choice"/>
    <s v="Making The Choice is a christian short film series."/>
    <x v="36"/>
    <x v="155"/>
    <x v="1"/>
    <x v="0"/>
    <s v="USD"/>
    <n v="1457445069"/>
    <n v="1452261069"/>
    <b v="0"/>
    <x v="29"/>
    <b v="0"/>
    <s v="film &amp; video/drama"/>
    <x v="50"/>
    <n v="50"/>
    <s v="film &amp; video"/>
    <s v="drama"/>
    <x v="0"/>
    <x v="3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x v="91"/>
    <x v="117"/>
    <x v="1"/>
    <x v="0"/>
    <s v="USD"/>
    <n v="1483088400"/>
    <n v="1481324760"/>
    <b v="0"/>
    <x v="78"/>
    <b v="0"/>
    <s v="film &amp; video/drama"/>
    <x v="50"/>
    <e v="#DIV/0!"/>
    <s v="film &amp; video"/>
    <s v="drama"/>
    <x v="0"/>
    <x v="3"/>
    <x v="238"/>
    <d v="2016-12-30T09:00:00"/>
    <x v="23"/>
  </r>
  <r>
    <n v="239"/>
    <s v="Filthy - Short Film"/>
    <s v="Lovers Clint and Eli convey their conflicting perspectives of guilt and remorse while in the desolate Australian bush."/>
    <x v="28"/>
    <x v="156"/>
    <x v="1"/>
    <x v="2"/>
    <s v="AUD"/>
    <n v="1446984000"/>
    <n v="1445308730"/>
    <b v="0"/>
    <x v="81"/>
    <b v="0"/>
    <s v="film &amp; video/drama"/>
    <x v="78"/>
    <n v="50"/>
    <s v="film &amp; video"/>
    <s v="drama"/>
    <x v="0"/>
    <x v="3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x v="29"/>
    <n v="117.85"/>
    <s v="film &amp; video"/>
    <s v="documentary"/>
    <x v="0"/>
    <x v="4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x v="40"/>
    <n v="109.04"/>
    <s v="film &amp; video"/>
    <s v="documentary"/>
    <x v="0"/>
    <x v="4"/>
    <x v="241"/>
    <d v="2014-12-21T16:45:04"/>
    <x v="8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x v="40"/>
    <n v="73.02"/>
    <s v="film &amp; video"/>
    <s v="documentary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x v="33"/>
    <n v="78.2"/>
    <s v="film &amp; video"/>
    <s v="documentary"/>
    <x v="0"/>
    <x v="4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x v="35"/>
    <n v="47.4"/>
    <s v="film &amp; video"/>
    <s v="documentary"/>
    <x v="0"/>
    <x v="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x v="3"/>
    <n v="54.02"/>
    <s v="film &amp; video"/>
    <s v="documentary"/>
    <x v="0"/>
    <x v="4"/>
    <x v="245"/>
    <d v="2012-08-16T01:16:25"/>
    <x v="1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x v="83"/>
    <n v="68.489999999999995"/>
    <s v="film &amp; video"/>
    <s v="documentary"/>
    <x v="0"/>
    <x v="4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x v="84"/>
    <n v="108.15"/>
    <s v="film &amp; video"/>
    <s v="documentary"/>
    <x v="0"/>
    <x v="4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x v="7"/>
    <n v="589.95000000000005"/>
    <s v="film &amp; video"/>
    <s v="documentary"/>
    <x v="0"/>
    <x v="4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x v="40"/>
    <n v="48.05"/>
    <s v="film &amp; video"/>
    <s v="documentary"/>
    <x v="0"/>
    <x v="4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x v="6"/>
    <n v="72.48"/>
    <s v="film &amp; video"/>
    <s v="documentary"/>
    <x v="0"/>
    <x v="4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x v="9"/>
    <n v="57.08"/>
    <s v="film &amp; video"/>
    <s v="documentary"/>
    <x v="0"/>
    <x v="4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x v="85"/>
    <n v="85.44"/>
    <s v="film &amp; video"/>
    <s v="documentary"/>
    <x v="0"/>
    <x v="4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x v="7"/>
    <n v="215.86"/>
    <s v="film &amp; video"/>
    <s v="documentary"/>
    <x v="0"/>
    <x v="4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x v="16"/>
    <n v="89.39"/>
    <s v="film &amp; video"/>
    <s v="documentary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x v="13"/>
    <n v="45.42"/>
    <s v="film &amp; video"/>
    <s v="documentary"/>
    <x v="0"/>
    <x v="4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x v="86"/>
    <n v="65.760000000000005"/>
    <s v="film &amp; video"/>
    <s v="documentary"/>
    <x v="0"/>
    <x v="4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x v="13"/>
    <n v="66.7"/>
    <s v="film &amp; video"/>
    <s v="documentary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x v="87"/>
    <n v="83.35"/>
    <s v="film &amp; video"/>
    <s v="documentary"/>
    <x v="0"/>
    <x v="4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x v="88"/>
    <n v="105.05"/>
    <s v="film &amp; video"/>
    <s v="documentary"/>
    <x v="0"/>
    <x v="4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x v="6"/>
    <n v="120.91"/>
    <s v="film &amp; video"/>
    <s v="documentary"/>
    <x v="0"/>
    <x v="4"/>
    <x v="260"/>
    <d v="2010-07-17T09:59:00"/>
    <x v="12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x v="13"/>
    <n v="97.64"/>
    <s v="film &amp; video"/>
    <s v="documentary"/>
    <x v="0"/>
    <x v="4"/>
    <x v="261"/>
    <d v="2012-06-07T14:55:00"/>
    <x v="39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x v="89"/>
    <n v="41.38"/>
    <s v="film &amp; video"/>
    <s v="documentary"/>
    <x v="0"/>
    <x v="4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x v="90"/>
    <n v="30.65"/>
    <s v="film &amp; video"/>
    <s v="documentary"/>
    <x v="0"/>
    <x v="4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x v="90"/>
    <n v="64.95"/>
    <s v="film &amp; video"/>
    <s v="documentary"/>
    <x v="0"/>
    <x v="4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x v="38"/>
    <n v="95.78"/>
    <s v="film &amp; video"/>
    <s v="documentary"/>
    <x v="0"/>
    <x v="4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x v="91"/>
    <n v="40.42"/>
    <s v="film &amp; video"/>
    <s v="documentary"/>
    <x v="0"/>
    <x v="4"/>
    <x v="266"/>
    <d v="2010-04-23T03:51:00"/>
    <x v="49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x v="88"/>
    <n v="78.58"/>
    <s v="film &amp; video"/>
    <s v="documentary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x v="38"/>
    <n v="50.18"/>
    <s v="film &amp; video"/>
    <s v="documentary"/>
    <x v="0"/>
    <x v="4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x v="92"/>
    <n v="92.25"/>
    <s v="film &amp; video"/>
    <s v="documentary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x v="42"/>
    <n v="57.54"/>
    <s v="film &amp; video"/>
    <s v="documentary"/>
    <x v="0"/>
    <x v="4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x v="2"/>
    <n v="109.42"/>
    <s v="film &amp; video"/>
    <s v="documentary"/>
    <x v="0"/>
    <x v="4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x v="93"/>
    <n v="81.89"/>
    <s v="film &amp; video"/>
    <s v="documentary"/>
    <x v="0"/>
    <x v="4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x v="29"/>
    <n v="45.67"/>
    <s v="film &amp; video"/>
    <s v="documentary"/>
    <x v="0"/>
    <x v="4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x v="94"/>
    <n v="55.22"/>
    <s v="film &amp; video"/>
    <s v="documentary"/>
    <x v="0"/>
    <x v="4"/>
    <x v="274"/>
    <d v="2012-04-05T06:59:00"/>
    <x v="6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x v="29"/>
    <n v="65.3"/>
    <s v="film &amp; video"/>
    <s v="documentary"/>
    <x v="0"/>
    <x v="4"/>
    <x v="275"/>
    <d v="2012-11-10T01:46:06"/>
    <x v="1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x v="34"/>
    <n v="95.23"/>
    <s v="film &amp; video"/>
    <s v="documentary"/>
    <x v="0"/>
    <x v="4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x v="5"/>
    <n v="75.44"/>
    <s v="film &amp; video"/>
    <s v="documentary"/>
    <x v="0"/>
    <x v="4"/>
    <x v="277"/>
    <d v="2015-05-23T21:23:39"/>
    <x v="1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x v="95"/>
    <n v="97.82"/>
    <s v="film &amp; video"/>
    <s v="documentary"/>
    <x v="0"/>
    <x v="4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x v="96"/>
    <n v="87.69"/>
    <s v="film &amp; video"/>
    <s v="documentary"/>
    <x v="0"/>
    <x v="4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x v="94"/>
    <n v="54.75"/>
    <s v="film &amp; video"/>
    <s v="documentary"/>
    <x v="0"/>
    <x v="4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x v="10"/>
    <n v="83.95"/>
    <s v="film &amp; video"/>
    <s v="documentary"/>
    <x v="0"/>
    <x v="4"/>
    <x v="281"/>
    <d v="2009-08-10T19:26:00"/>
    <x v="52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x v="7"/>
    <n v="254.39"/>
    <s v="film &amp; video"/>
    <s v="documentary"/>
    <x v="0"/>
    <x v="4"/>
    <x v="282"/>
    <d v="2010-02-22T22:00:00"/>
    <x v="46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x v="35"/>
    <n v="101.83"/>
    <s v="film &amp; video"/>
    <s v="documentary"/>
    <x v="0"/>
    <x v="4"/>
    <x v="283"/>
    <d v="2011-06-01T04:59:00"/>
    <x v="2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x v="2"/>
    <n v="55.07"/>
    <s v="film &amp; video"/>
    <s v="documentary"/>
    <x v="0"/>
    <x v="4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x v="97"/>
    <n v="56.9"/>
    <s v="film &amp; video"/>
    <s v="documentary"/>
    <x v="0"/>
    <x v="4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x v="15"/>
    <n v="121.28"/>
    <s v="film &amp; video"/>
    <s v="documentary"/>
    <x v="0"/>
    <x v="4"/>
    <x v="286"/>
    <d v="2013-03-25T18:35:24"/>
    <x v="8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x v="98"/>
    <n v="91.19"/>
    <s v="film &amp; video"/>
    <s v="documentary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x v="33"/>
    <n v="115.45"/>
    <s v="film &amp; video"/>
    <s v="documentary"/>
    <x v="0"/>
    <x v="4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x v="2"/>
    <n v="67.77"/>
    <s v="film &amp; video"/>
    <s v="documentary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x v="13"/>
    <n v="28.58"/>
    <s v="film &amp; video"/>
    <s v="documentary"/>
    <x v="0"/>
    <x v="4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x v="28"/>
    <n v="46.88"/>
    <s v="film &amp; video"/>
    <s v="documentary"/>
    <x v="0"/>
    <x v="4"/>
    <x v="291"/>
    <d v="2013-05-01T00:01:00"/>
    <x v="3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x v="21"/>
    <n v="154.41999999999999"/>
    <s v="film &amp; video"/>
    <s v="documentary"/>
    <x v="0"/>
    <x v="4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x v="7"/>
    <n v="201.22"/>
    <s v="film &amp; video"/>
    <s v="documentary"/>
    <x v="0"/>
    <x v="4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x v="8"/>
    <n v="100"/>
    <s v="film &amp; video"/>
    <s v="documentary"/>
    <x v="0"/>
    <x v="4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x v="18"/>
    <n v="100.08"/>
    <s v="film &amp; video"/>
    <s v="documentary"/>
    <x v="0"/>
    <x v="4"/>
    <x v="295"/>
    <d v="2013-11-01T00:00:00"/>
    <x v="13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x v="17"/>
    <n v="230.09"/>
    <s v="film &amp; video"/>
    <s v="documentary"/>
    <x v="0"/>
    <x v="4"/>
    <x v="296"/>
    <d v="2012-09-07T11:24:43"/>
    <x v="10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x v="7"/>
    <n v="141.75"/>
    <s v="film &amp; video"/>
    <s v="documentary"/>
    <x v="0"/>
    <x v="4"/>
    <x v="297"/>
    <d v="2015-05-01T03:59:00"/>
    <x v="9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x v="15"/>
    <n v="56.34"/>
    <s v="film &amp; video"/>
    <s v="documentary"/>
    <x v="0"/>
    <x v="4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x v="99"/>
    <n v="73.34"/>
    <s v="film &amp; video"/>
    <s v="documentary"/>
    <x v="0"/>
    <x v="4"/>
    <x v="299"/>
    <d v="2010-11-17T06:24:20"/>
    <x v="1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x v="21"/>
    <n v="85.34"/>
    <s v="film &amp; video"/>
    <s v="documentary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x v="17"/>
    <n v="61.5"/>
    <s v="film &amp; video"/>
    <s v="documentary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x v="8"/>
    <n v="93.02"/>
    <s v="film &amp; video"/>
    <s v="documentary"/>
    <x v="0"/>
    <x v="4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x v="0"/>
    <n v="50.29"/>
    <s v="film &amp; video"/>
    <s v="documentary"/>
    <x v="0"/>
    <x v="4"/>
    <x v="303"/>
    <d v="2012-06-02T01:42:26"/>
    <x v="1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x v="100"/>
    <n v="106.43"/>
    <s v="film &amp; video"/>
    <s v="documentary"/>
    <x v="0"/>
    <x v="4"/>
    <x v="304"/>
    <d v="2012-09-01T02:00:00"/>
    <x v="21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x v="22"/>
    <n v="51.72"/>
    <s v="film &amp; video"/>
    <s v="documentary"/>
    <x v="0"/>
    <x v="4"/>
    <x v="305"/>
    <d v="2012-03-10T15:07:29"/>
    <x v="1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x v="101"/>
    <n v="36.61"/>
    <s v="film &amp; video"/>
    <s v="documentary"/>
    <x v="0"/>
    <x v="4"/>
    <x v="306"/>
    <d v="2013-03-20T19:05:33"/>
    <x v="20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x v="38"/>
    <n v="42.52"/>
    <s v="film &amp; video"/>
    <s v="documentary"/>
    <x v="0"/>
    <x v="4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x v="6"/>
    <n v="62.71"/>
    <s v="film &amp; video"/>
    <s v="documentary"/>
    <x v="0"/>
    <x v="4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x v="17"/>
    <n v="89.96"/>
    <s v="film &amp; video"/>
    <s v="documentary"/>
    <x v="0"/>
    <x v="4"/>
    <x v="309"/>
    <d v="2012-09-03T18:02:14"/>
    <x v="23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x v="3"/>
    <n v="28.92"/>
    <s v="film &amp; video"/>
    <s v="documentary"/>
    <x v="0"/>
    <x v="4"/>
    <x v="310"/>
    <d v="2011-10-20T02:00:00"/>
    <x v="18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x v="3"/>
    <n v="138.80000000000001"/>
    <s v="film &amp; video"/>
    <s v="documentary"/>
    <x v="0"/>
    <x v="4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x v="20"/>
    <n v="61.3"/>
    <s v="film &amp; video"/>
    <s v="documentary"/>
    <x v="0"/>
    <x v="4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x v="2"/>
    <n v="80.2"/>
    <s v="film &amp; video"/>
    <s v="documentary"/>
    <x v="0"/>
    <x v="4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x v="102"/>
    <n v="32.1"/>
    <s v="film &amp; video"/>
    <s v="documentary"/>
    <x v="0"/>
    <x v="4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x v="7"/>
    <n v="200.89"/>
    <s v="film &amp; video"/>
    <s v="documentary"/>
    <x v="0"/>
    <x v="4"/>
    <x v="315"/>
    <d v="2012-08-22T18:32:14"/>
    <x v="1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x v="35"/>
    <n v="108.01"/>
    <s v="film &amp; video"/>
    <s v="documentary"/>
    <x v="0"/>
    <x v="4"/>
    <x v="316"/>
    <d v="2014-12-11T04:59:00"/>
    <x v="51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x v="7"/>
    <n v="95.7"/>
    <s v="film &amp; video"/>
    <s v="documentary"/>
    <x v="0"/>
    <x v="4"/>
    <x v="317"/>
    <d v="2013-12-11T16:14:43"/>
    <x v="1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x v="103"/>
    <n v="49.88"/>
    <s v="film &amp; video"/>
    <s v="documentary"/>
    <x v="0"/>
    <x v="4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x v="40"/>
    <n v="110.47"/>
    <s v="film &amp; video"/>
    <s v="documentary"/>
    <x v="0"/>
    <x v="4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x v="13"/>
    <n v="134.91"/>
    <s v="film &amp; video"/>
    <s v="documentary"/>
    <x v="0"/>
    <x v="4"/>
    <x v="320"/>
    <d v="2015-12-22T23:00:00"/>
    <x v="37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x v="33"/>
    <n v="106.62"/>
    <s v="film &amp; video"/>
    <s v="documentary"/>
    <x v="0"/>
    <x v="4"/>
    <x v="321"/>
    <d v="2016-11-08T11:43:06"/>
    <x v="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x v="29"/>
    <n v="145.04"/>
    <s v="film &amp; video"/>
    <s v="documentary"/>
    <x v="0"/>
    <x v="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x v="4"/>
    <n v="114.59"/>
    <s v="film &amp; video"/>
    <s v="documentary"/>
    <x v="0"/>
    <x v="4"/>
    <x v="323"/>
    <d v="2016-12-21T07:59:00"/>
    <x v="31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x v="21"/>
    <n v="105.32"/>
    <s v="film &amp; video"/>
    <s v="documentary"/>
    <x v="0"/>
    <x v="4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x v="3"/>
    <n v="70.92"/>
    <s v="film &amp; video"/>
    <s v="documentary"/>
    <x v="0"/>
    <x v="4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x v="40"/>
    <n v="147.16999999999999"/>
    <s v="film &amp; video"/>
    <s v="documentary"/>
    <x v="0"/>
    <x v="4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x v="104"/>
    <n v="160.47"/>
    <s v="film &amp; video"/>
    <s v="documentary"/>
    <x v="0"/>
    <x v="4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x v="3"/>
    <n v="156.05000000000001"/>
    <s v="film &amp; video"/>
    <s v="documentary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x v="6"/>
    <n v="63.17"/>
    <s v="film &amp; video"/>
    <s v="documentary"/>
    <x v="0"/>
    <x v="4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x v="21"/>
    <n v="104.82"/>
    <s v="film &amp; video"/>
    <s v="documentary"/>
    <x v="0"/>
    <x v="4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x v="13"/>
    <n v="97.36"/>
    <s v="film &amp; video"/>
    <s v="documentary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x v="40"/>
    <n v="203.63"/>
    <s v="film &amp; video"/>
    <s v="documentary"/>
    <x v="0"/>
    <x v="4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x v="105"/>
    <n v="188.31"/>
    <s v="film &amp; video"/>
    <s v="documentary"/>
    <x v="0"/>
    <x v="4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x v="7"/>
    <n v="146.65"/>
    <s v="film &amp; video"/>
    <s v="documentary"/>
    <x v="0"/>
    <x v="4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x v="33"/>
    <n v="109.19"/>
    <s v="film &amp; video"/>
    <s v="documentary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x v="16"/>
    <n v="59.25"/>
    <s v="film &amp; video"/>
    <s v="documentary"/>
    <x v="0"/>
    <x v="4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x v="7"/>
    <n v="97.9"/>
    <s v="film &amp; video"/>
    <s v="documentary"/>
    <x v="0"/>
    <x v="4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x v="5"/>
    <n v="70"/>
    <s v="film &amp; video"/>
    <s v="documentary"/>
    <x v="0"/>
    <x v="4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x v="29"/>
    <n v="72.87"/>
    <s v="film &amp; video"/>
    <s v="documentary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x v="105"/>
    <n v="146.35"/>
    <s v="film &amp; video"/>
    <s v="documentary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x v="13"/>
    <n v="67.91"/>
    <s v="film &amp; video"/>
    <s v="documentary"/>
    <x v="0"/>
    <x v="4"/>
    <x v="341"/>
    <d v="2014-10-01T03:59:00"/>
    <x v="3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x v="8"/>
    <n v="169.85"/>
    <s v="film &amp; video"/>
    <s v="documentary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x v="21"/>
    <n v="58.41"/>
    <s v="film &amp; video"/>
    <s v="documentary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x v="21"/>
    <n v="119.99"/>
    <s v="film &amp; video"/>
    <s v="documentary"/>
    <x v="0"/>
    <x v="4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x v="4"/>
    <n v="99.86"/>
    <s v="film &amp; video"/>
    <s v="documentary"/>
    <x v="0"/>
    <x v="4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x v="106"/>
    <n v="90.58"/>
    <s v="film &amp; video"/>
    <s v="documentary"/>
    <x v="0"/>
    <x v="4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x v="20"/>
    <n v="117.77"/>
    <s v="film &amp; video"/>
    <s v="documentary"/>
    <x v="0"/>
    <x v="4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x v="33"/>
    <n v="86.55"/>
    <s v="film &amp; video"/>
    <s v="documentary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x v="13"/>
    <n v="71.900000000000006"/>
    <s v="film &amp; video"/>
    <s v="documentary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x v="41"/>
    <n v="129.82"/>
    <s v="film &amp; video"/>
    <s v="documentary"/>
    <x v="0"/>
    <x v="4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x v="37"/>
    <n v="44.91"/>
    <s v="film &amp; video"/>
    <s v="documentary"/>
    <x v="0"/>
    <x v="4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x v="16"/>
    <n v="40.76"/>
    <s v="film &amp; video"/>
    <s v="documentary"/>
    <x v="0"/>
    <x v="4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x v="15"/>
    <n v="103.52"/>
    <s v="film &amp; video"/>
    <s v="documentary"/>
    <x v="0"/>
    <x v="4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x v="3"/>
    <n v="125.45"/>
    <s v="film &amp; video"/>
    <s v="documentary"/>
    <x v="0"/>
    <x v="4"/>
    <x v="354"/>
    <d v="2016-04-08T18:52:01"/>
    <x v="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x v="31"/>
    <n v="246.61"/>
    <s v="film &amp; video"/>
    <s v="documentary"/>
    <x v="0"/>
    <x v="4"/>
    <x v="355"/>
    <d v="2014-12-01T08:03:14"/>
    <x v="0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x v="33"/>
    <n v="79.400000000000006"/>
    <s v="film &amp; video"/>
    <s v="documentary"/>
    <x v="0"/>
    <x v="4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x v="107"/>
    <n v="86.14"/>
    <s v="film &amp; video"/>
    <s v="documentary"/>
    <x v="0"/>
    <x v="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x v="33"/>
    <n v="193.05"/>
    <s v="film &amp; video"/>
    <s v="documentary"/>
    <x v="0"/>
    <x v="4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x v="2"/>
    <n v="84.02"/>
    <s v="film &amp; video"/>
    <s v="documentary"/>
    <x v="0"/>
    <x v="4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x v="7"/>
    <n v="139.83000000000001"/>
    <s v="film &amp; video"/>
    <s v="documentary"/>
    <x v="0"/>
    <x v="4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x v="38"/>
    <n v="109.82"/>
    <s v="film &amp; video"/>
    <s v="documentary"/>
    <x v="0"/>
    <x v="4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x v="39"/>
    <n v="139.53"/>
    <s v="film &amp; video"/>
    <s v="documentary"/>
    <x v="0"/>
    <x v="4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x v="7"/>
    <n v="347.85"/>
    <s v="film &amp; video"/>
    <s v="documentary"/>
    <x v="0"/>
    <x v="4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x v="5"/>
    <n v="68.239999999999995"/>
    <s v="film &amp; video"/>
    <s v="documentary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x v="3"/>
    <n v="239.94"/>
    <s v="film &amp; video"/>
    <s v="documentary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x v="7"/>
    <n v="287.31"/>
    <s v="film &amp; video"/>
    <s v="documentary"/>
    <x v="0"/>
    <x v="4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x v="33"/>
    <n v="86.85"/>
    <s v="film &amp; video"/>
    <s v="documentary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x v="3"/>
    <n v="81.849999999999994"/>
    <s v="film &amp; video"/>
    <s v="documentary"/>
    <x v="0"/>
    <x v="4"/>
    <x v="368"/>
    <d v="2015-03-15T13:32:02"/>
    <x v="6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x v="5"/>
    <n v="42.87"/>
    <s v="film &amp; video"/>
    <s v="documentary"/>
    <x v="0"/>
    <x v="4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x v="108"/>
    <n v="709.42"/>
    <s v="film &amp; video"/>
    <s v="documentary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x v="35"/>
    <n v="161.26"/>
    <s v="film &amp; video"/>
    <s v="documentary"/>
    <x v="0"/>
    <x v="4"/>
    <x v="371"/>
    <d v="2013-02-01T18:25:39"/>
    <x v="8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x v="105"/>
    <n v="41.78"/>
    <s v="film &amp; video"/>
    <s v="documentary"/>
    <x v="0"/>
    <x v="4"/>
    <x v="372"/>
    <d v="2016-04-05T16:00:0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x v="13"/>
    <n v="89.89"/>
    <s v="film &amp; video"/>
    <s v="documentary"/>
    <x v="0"/>
    <x v="4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x v="26"/>
    <n v="45.05"/>
    <s v="film &amp; video"/>
    <s v="documentary"/>
    <x v="0"/>
    <x v="4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x v="28"/>
    <n v="42.86"/>
    <s v="film &amp; video"/>
    <s v="documentary"/>
    <x v="0"/>
    <x v="4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x v="6"/>
    <n v="54.08"/>
    <s v="film &amp; video"/>
    <s v="documentary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x v="35"/>
    <n v="103.22"/>
    <s v="film &amp; video"/>
    <s v="documentary"/>
    <x v="0"/>
    <x v="4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x v="20"/>
    <n v="40.4"/>
    <s v="film &amp; video"/>
    <s v="documentary"/>
    <x v="0"/>
    <x v="4"/>
    <x v="378"/>
    <d v="2016-01-25T23:52:00"/>
    <x v="19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x v="31"/>
    <n v="116.86"/>
    <s v="film &amp; video"/>
    <s v="documentary"/>
    <x v="0"/>
    <x v="4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x v="24"/>
    <n v="115.51"/>
    <s v="film &amp; video"/>
    <s v="documentary"/>
    <x v="0"/>
    <x v="4"/>
    <x v="380"/>
    <d v="2016-01-23T17:16:32"/>
    <x v="1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x v="2"/>
    <n v="104.31"/>
    <s v="film &amp; video"/>
    <s v="documentary"/>
    <x v="0"/>
    <x v="4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x v="109"/>
    <n v="69.77"/>
    <s v="film &amp; video"/>
    <s v="documentary"/>
    <x v="0"/>
    <x v="4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x v="110"/>
    <n v="43.02"/>
    <s v="film &amp; video"/>
    <s v="documentary"/>
    <x v="0"/>
    <x v="4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x v="20"/>
    <n v="58.54"/>
    <s v="film &amp; video"/>
    <s v="documentary"/>
    <x v="0"/>
    <x v="4"/>
    <x v="384"/>
    <d v="2015-01-06T18:45:47"/>
    <x v="1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x v="6"/>
    <n v="111.8"/>
    <s v="film &amp; video"/>
    <s v="documentary"/>
    <x v="0"/>
    <x v="4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x v="8"/>
    <n v="46.23"/>
    <s v="film &amp; video"/>
    <s v="documentary"/>
    <x v="0"/>
    <x v="4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x v="111"/>
    <n v="144.69"/>
    <s v="film &amp; video"/>
    <s v="documentary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x v="9"/>
    <n v="88.85"/>
    <s v="film &amp; video"/>
    <s v="documentary"/>
    <x v="0"/>
    <x v="4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x v="112"/>
    <n v="81.75"/>
    <s v="film &amp; video"/>
    <s v="documentary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x v="8"/>
    <n v="71.430000000000007"/>
    <s v="film &amp; video"/>
    <s v="documentary"/>
    <x v="0"/>
    <x v="4"/>
    <x v="390"/>
    <d v="2015-05-08T00:52:52"/>
    <x v="2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x v="7"/>
    <n v="104.26"/>
    <s v="film &amp; video"/>
    <s v="documentary"/>
    <x v="0"/>
    <x v="4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x v="7"/>
    <n v="90.62"/>
    <s v="film &amp; video"/>
    <s v="documentary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x v="5"/>
    <n v="157.33000000000001"/>
    <s v="film &amp; video"/>
    <s v="documentary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x v="20"/>
    <n v="105.18"/>
    <s v="film &amp; video"/>
    <s v="documentary"/>
    <x v="0"/>
    <x v="4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x v="29"/>
    <n v="58.72"/>
    <s v="film &amp; video"/>
    <s v="documentary"/>
    <x v="0"/>
    <x v="4"/>
    <x v="395"/>
    <d v="2012-04-27T21:32:00"/>
    <x v="9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x v="13"/>
    <n v="81.63"/>
    <s v="film &amp; video"/>
    <s v="documentary"/>
    <x v="0"/>
    <x v="4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x v="3"/>
    <n v="56.46"/>
    <s v="film &amp; video"/>
    <s v="documentary"/>
    <x v="0"/>
    <x v="4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x v="105"/>
    <n v="140.1"/>
    <s v="film &amp; video"/>
    <s v="documentary"/>
    <x v="0"/>
    <x v="4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x v="13"/>
    <n v="224.85"/>
    <s v="film &amp; video"/>
    <s v="documentary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x v="20"/>
    <n v="181.13"/>
    <s v="film &amp; video"/>
    <s v="documentary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x v="3"/>
    <n v="711.04"/>
    <s v="film &amp; video"/>
    <s v="documentary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x v="24"/>
    <n v="65.88"/>
    <s v="film &amp; video"/>
    <s v="documentary"/>
    <x v="0"/>
    <x v="4"/>
    <x v="402"/>
    <d v="2015-11-05T13:56:57"/>
    <x v="23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x v="2"/>
    <n v="75.19"/>
    <s v="film &amp; video"/>
    <s v="documentary"/>
    <x v="0"/>
    <x v="4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x v="33"/>
    <n v="133.13999999999999"/>
    <s v="film &amp; video"/>
    <s v="documentary"/>
    <x v="0"/>
    <x v="4"/>
    <x v="404"/>
    <d v="2014-02-05T23:04:00"/>
    <x v="37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x v="29"/>
    <n v="55.2"/>
    <s v="film &amp; video"/>
    <s v="documentary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x v="29"/>
    <n v="86.16"/>
    <s v="film &amp; video"/>
    <s v="documentary"/>
    <x v="0"/>
    <x v="4"/>
    <x v="406"/>
    <d v="2011-05-09T05:59:00"/>
    <x v="51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x v="21"/>
    <n v="92.32"/>
    <s v="film &amp; video"/>
    <s v="documentary"/>
    <x v="0"/>
    <x v="4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x v="7"/>
    <n v="160.16"/>
    <s v="film &amp; video"/>
    <s v="documentary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x v="0"/>
    <n v="45.6"/>
    <s v="film &amp; video"/>
    <s v="documentary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x v="30"/>
    <n v="183.29"/>
    <s v="film &amp; video"/>
    <s v="documentary"/>
    <x v="0"/>
    <x v="4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x v="7"/>
    <n v="125.79"/>
    <s v="film &amp; video"/>
    <s v="documentary"/>
    <x v="0"/>
    <x v="4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x v="37"/>
    <n v="57.65"/>
    <s v="film &amp; video"/>
    <s v="documentary"/>
    <x v="0"/>
    <x v="4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x v="2"/>
    <n v="78.66"/>
    <s v="film &amp; video"/>
    <s v="documentary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x v="33"/>
    <n v="91.48"/>
    <s v="film &amp; video"/>
    <s v="documentary"/>
    <x v="0"/>
    <x v="4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x v="21"/>
    <n v="68.099999999999994"/>
    <s v="film &amp; video"/>
    <s v="documentary"/>
    <x v="0"/>
    <x v="4"/>
    <x v="415"/>
    <d v="2014-10-17T12:00:00"/>
    <x v="1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x v="28"/>
    <n v="48.09"/>
    <s v="film &amp; video"/>
    <s v="documentary"/>
    <x v="0"/>
    <x v="4"/>
    <x v="416"/>
    <d v="2014-02-08T09:30:31"/>
    <x v="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x v="8"/>
    <n v="202.42"/>
    <s v="film &amp; video"/>
    <s v="documentary"/>
    <x v="0"/>
    <x v="4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x v="7"/>
    <n v="216.75"/>
    <s v="film &amp; video"/>
    <s v="documentary"/>
    <x v="0"/>
    <x v="4"/>
    <x v="418"/>
    <d v="2015-07-23T06:46:37"/>
    <x v="1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x v="8"/>
    <n v="110.07"/>
    <s v="film &amp; video"/>
    <s v="documentary"/>
    <x v="0"/>
    <x v="4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1"/>
    <x v="0"/>
    <s v="USD"/>
    <n v="1394772031"/>
    <n v="1392183631"/>
    <b v="0"/>
    <x v="83"/>
    <b v="0"/>
    <s v="film &amp; video/animation"/>
    <x v="50"/>
    <n v="4.83"/>
    <s v="film &amp; video"/>
    <s v="animation"/>
    <x v="0"/>
    <x v="5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x v="36"/>
    <x v="356"/>
    <x v="1"/>
    <x v="0"/>
    <s v="USD"/>
    <n v="1440157656"/>
    <n v="1434973656"/>
    <b v="0"/>
    <x v="79"/>
    <b v="0"/>
    <s v="film &amp; video/animation"/>
    <x v="53"/>
    <n v="50.17"/>
    <s v="film &amp; video"/>
    <s v="animation"/>
    <x v="0"/>
    <x v="5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1"/>
    <x v="0"/>
    <s v="USD"/>
    <n v="1410416097"/>
    <n v="1407824097"/>
    <b v="0"/>
    <x v="8"/>
    <b v="0"/>
    <s v="film &amp; video/animation"/>
    <x v="60"/>
    <n v="35.83"/>
    <s v="film &amp; video"/>
    <s v="animation"/>
    <x v="0"/>
    <x v="5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x v="22"/>
    <x v="358"/>
    <x v="1"/>
    <x v="0"/>
    <s v="USD"/>
    <n v="1370470430"/>
    <n v="1367878430"/>
    <b v="0"/>
    <x v="62"/>
    <b v="0"/>
    <s v="film &amp; video/animation"/>
    <x v="60"/>
    <n v="11.77"/>
    <s v="film &amp; video"/>
    <s v="animation"/>
    <x v="0"/>
    <x v="5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x v="9"/>
    <x v="359"/>
    <x v="1"/>
    <x v="0"/>
    <s v="USD"/>
    <n v="1332748899"/>
    <n v="1327568499"/>
    <b v="0"/>
    <x v="81"/>
    <b v="0"/>
    <s v="film &amp; video/animation"/>
    <x v="113"/>
    <n v="40.78"/>
    <s v="film &amp; video"/>
    <s v="animation"/>
    <x v="0"/>
    <x v="5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x v="63"/>
    <x v="360"/>
    <x v="1"/>
    <x v="0"/>
    <s v="USD"/>
    <n v="1448660404"/>
    <n v="1443472804"/>
    <b v="0"/>
    <x v="84"/>
    <b v="0"/>
    <s v="film &amp; video/animation"/>
    <x v="50"/>
    <n v="3"/>
    <s v="film &amp; video"/>
    <s v="animation"/>
    <x v="0"/>
    <x v="5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x v="3"/>
    <x v="361"/>
    <x v="1"/>
    <x v="0"/>
    <s v="USD"/>
    <n v="1456851914"/>
    <n v="1454259914"/>
    <b v="0"/>
    <x v="22"/>
    <b v="0"/>
    <s v="film &amp; video/animation"/>
    <x v="60"/>
    <n v="16.63"/>
    <s v="film &amp; video"/>
    <s v="animation"/>
    <x v="0"/>
    <x v="5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x v="115"/>
    <x v="117"/>
    <x v="1"/>
    <x v="0"/>
    <s v="USD"/>
    <n v="1445540340"/>
    <n v="1444340940"/>
    <b v="0"/>
    <x v="78"/>
    <b v="0"/>
    <s v="film &amp; video/animation"/>
    <x v="50"/>
    <e v="#DIV/0!"/>
    <s v="film &amp; video"/>
    <s v="animation"/>
    <x v="0"/>
    <x v="5"/>
    <x v="427"/>
    <d v="2015-10-22T18:59:00"/>
    <x v="22"/>
  </r>
  <r>
    <n v="428"/>
    <s v="Little Clay Bible - Zacchaeus"/>
    <s v="Fresh, fun, entertaining Bible stories on YouTube, stop-motion style."/>
    <x v="14"/>
    <x v="362"/>
    <x v="1"/>
    <x v="0"/>
    <s v="USD"/>
    <n v="1402956000"/>
    <n v="1400523845"/>
    <b v="0"/>
    <x v="62"/>
    <b v="0"/>
    <s v="film &amp; video/animation"/>
    <x v="52"/>
    <n v="52"/>
    <s v="film &amp; video"/>
    <s v="animation"/>
    <x v="0"/>
    <x v="5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x v="10"/>
    <x v="117"/>
    <x v="1"/>
    <x v="0"/>
    <s v="USD"/>
    <n v="1259297940"/>
    <n v="1252964282"/>
    <b v="0"/>
    <x v="78"/>
    <b v="0"/>
    <s v="film &amp; video/animation"/>
    <x v="50"/>
    <e v="#DIV/0!"/>
    <s v="film &amp; video"/>
    <s v="animation"/>
    <x v="0"/>
    <x v="5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1"/>
    <x v="0"/>
    <s v="USD"/>
    <n v="1378866867"/>
    <n v="1377570867"/>
    <b v="0"/>
    <x v="81"/>
    <b v="0"/>
    <s v="film &amp; video/animation"/>
    <x v="53"/>
    <n v="4.8"/>
    <s v="film &amp; video"/>
    <s v="animation"/>
    <x v="0"/>
    <x v="5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x v="9"/>
    <x v="364"/>
    <x v="1"/>
    <x v="1"/>
    <s v="GBP"/>
    <n v="1467752083"/>
    <n v="1465160083"/>
    <b v="0"/>
    <x v="22"/>
    <b v="0"/>
    <s v="film &amp; video/animation"/>
    <x v="51"/>
    <n v="51.88"/>
    <s v="film &amp; video"/>
    <s v="animation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x v="12"/>
    <x v="365"/>
    <x v="1"/>
    <x v="0"/>
    <s v="USD"/>
    <n v="1445448381"/>
    <n v="1440264381"/>
    <b v="0"/>
    <x v="22"/>
    <b v="0"/>
    <s v="film &amp; video/animation"/>
    <x v="54"/>
    <n v="71.25"/>
    <s v="film &amp; video"/>
    <s v="animation"/>
    <x v="0"/>
    <x v="5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1"/>
    <x v="0"/>
    <s v="USD"/>
    <n v="1444576022"/>
    <n v="1439392022"/>
    <b v="0"/>
    <x v="78"/>
    <b v="0"/>
    <s v="film &amp; video/animation"/>
    <x v="50"/>
    <e v="#DIV/0!"/>
    <s v="film &amp; video"/>
    <s v="animation"/>
    <x v="0"/>
    <x v="5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x v="30"/>
    <x v="366"/>
    <x v="1"/>
    <x v="0"/>
    <s v="USD"/>
    <n v="1385931702"/>
    <n v="1383076902"/>
    <b v="0"/>
    <x v="84"/>
    <b v="0"/>
    <s v="film &amp; video/animation"/>
    <x v="62"/>
    <n v="62.5"/>
    <s v="film &amp; video"/>
    <s v="animation"/>
    <x v="0"/>
    <x v="5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x v="74"/>
    <x v="158"/>
    <x v="1"/>
    <x v="0"/>
    <s v="USD"/>
    <n v="1379094980"/>
    <n v="1376502980"/>
    <b v="0"/>
    <x v="83"/>
    <b v="0"/>
    <s v="film &amp; video/animation"/>
    <x v="50"/>
    <n v="1"/>
    <s v="film &amp; video"/>
    <s v="animation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x v="28"/>
    <x v="117"/>
    <x v="1"/>
    <x v="0"/>
    <s v="USD"/>
    <n v="1375260113"/>
    <n v="1372668113"/>
    <b v="0"/>
    <x v="78"/>
    <b v="0"/>
    <s v="film &amp; video/animation"/>
    <x v="50"/>
    <e v="#DIV/0!"/>
    <s v="film &amp; video"/>
    <s v="animation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x v="39"/>
    <x v="117"/>
    <x v="1"/>
    <x v="5"/>
    <s v="CAD"/>
    <n v="1475912326"/>
    <n v="1470728326"/>
    <b v="0"/>
    <x v="78"/>
    <b v="0"/>
    <s v="film &amp; video/animation"/>
    <x v="50"/>
    <e v="#DIV/0!"/>
    <s v="film &amp; video"/>
    <s v="animation"/>
    <x v="0"/>
    <x v="5"/>
    <x v="437"/>
    <d v="2016-10-08T07:38:46"/>
    <x v="13"/>
  </r>
  <r>
    <n v="438"/>
    <s v="In Game: The Animated Series"/>
    <s v="As Smyton pushes himself to become respected, he unlocks secrets about himself and the world around him."/>
    <x v="22"/>
    <x v="367"/>
    <x v="1"/>
    <x v="0"/>
    <s v="USD"/>
    <n v="1447830958"/>
    <n v="1445235358"/>
    <b v="0"/>
    <x v="202"/>
    <b v="0"/>
    <s v="film &amp; video/animation"/>
    <x v="114"/>
    <n v="170.55"/>
    <s v="film &amp; video"/>
    <s v="animation"/>
    <x v="0"/>
    <x v="5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x v="52"/>
    <x v="117"/>
    <x v="1"/>
    <x v="0"/>
    <s v="USD"/>
    <n v="1413569818"/>
    <n v="1412705818"/>
    <b v="0"/>
    <x v="78"/>
    <b v="0"/>
    <s v="film &amp; video/animation"/>
    <x v="50"/>
    <e v="#DIV/0!"/>
    <s v="film &amp; video"/>
    <s v="animation"/>
    <x v="0"/>
    <x v="5"/>
    <x v="439"/>
    <d v="2014-10-17T18:16:58"/>
    <x v="2"/>
  </r>
  <r>
    <n v="440"/>
    <s v="Consumed"/>
    <s v="A stop-motion animation made by a one girl team, with a camera, creativity, and a lot of determination."/>
    <x v="10"/>
    <x v="139"/>
    <x v="1"/>
    <x v="0"/>
    <s v="USD"/>
    <n v="1458859153"/>
    <n v="1456270753"/>
    <b v="0"/>
    <x v="29"/>
    <b v="0"/>
    <s v="film &amp; video/animation"/>
    <x v="50"/>
    <n v="5"/>
    <s v="film &amp; video"/>
    <s v="animation"/>
    <x v="0"/>
    <x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x v="44"/>
    <x v="117"/>
    <x v="1"/>
    <x v="1"/>
    <s v="GBP"/>
    <n v="1383418996"/>
    <n v="1380826996"/>
    <b v="0"/>
    <x v="78"/>
    <b v="0"/>
    <s v="film &amp; video/animation"/>
    <x v="50"/>
    <e v="#DIV/0!"/>
    <s v="film &amp; video"/>
    <s v="animation"/>
    <x v="0"/>
    <x v="5"/>
    <x v="441"/>
    <d v="2013-11-02T19:03:16"/>
    <x v="1"/>
  </r>
  <r>
    <n v="442"/>
    <s v="The Paranormal Idiot"/>
    <s v="Doomsday is here"/>
    <x v="73"/>
    <x v="368"/>
    <x v="1"/>
    <x v="0"/>
    <s v="USD"/>
    <n v="1424380783"/>
    <n v="1421788783"/>
    <b v="0"/>
    <x v="57"/>
    <b v="0"/>
    <s v="film &amp; video/animation"/>
    <x v="115"/>
    <n v="393.59"/>
    <s v="film &amp; video"/>
    <s v="animation"/>
    <x v="0"/>
    <x v="5"/>
    <x v="442"/>
    <d v="2015-02-19T21:19:43"/>
    <x v="1"/>
  </r>
  <r>
    <n v="443"/>
    <s v="Bad Teddy Studios"/>
    <s v="We love cartoons!! We want to make more but it costs money to so. Be apart of your daily dose of WTF!?! Pledge now!!"/>
    <x v="3"/>
    <x v="115"/>
    <x v="1"/>
    <x v="5"/>
    <s v="CAD"/>
    <n v="1391991701"/>
    <n v="1389399701"/>
    <b v="0"/>
    <x v="84"/>
    <b v="0"/>
    <s v="film &amp; video/animation"/>
    <x v="50"/>
    <n v="5"/>
    <s v="film &amp; video"/>
    <s v="animation"/>
    <x v="0"/>
    <x v="5"/>
    <x v="443"/>
    <d v="2014-02-10T00:21:41"/>
    <x v="1"/>
  </r>
  <r>
    <n v="444"/>
    <s v="Discovering the Other Woman"/>
    <s v="An upcoming animated web sitcom series centered around dealing with life, love, and relationships."/>
    <x v="28"/>
    <x v="155"/>
    <x v="1"/>
    <x v="0"/>
    <s v="USD"/>
    <n v="1329342361"/>
    <n v="1324158361"/>
    <b v="0"/>
    <x v="29"/>
    <b v="0"/>
    <s v="film &amp; video/animation"/>
    <x v="62"/>
    <n v="50"/>
    <s v="film &amp; video"/>
    <s v="animation"/>
    <x v="0"/>
    <x v="5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1"/>
    <x v="0"/>
    <s v="USD"/>
    <n v="1432195375"/>
    <n v="1430899375"/>
    <b v="0"/>
    <x v="84"/>
    <b v="0"/>
    <s v="film &amp; video/animation"/>
    <x v="50"/>
    <n v="1"/>
    <s v="film &amp; video"/>
    <s v="animation"/>
    <x v="0"/>
    <x v="5"/>
    <x v="445"/>
    <d v="2015-05-21T08:02:55"/>
    <x v="18"/>
  </r>
  <r>
    <n v="446"/>
    <s v="DisChord"/>
    <s v="A faith based animated short. (The same guy who said a picture is worth a thousand words also said a cartoon is worth two thousand.)"/>
    <x v="124"/>
    <x v="370"/>
    <x v="1"/>
    <x v="0"/>
    <s v="USD"/>
    <n v="1425434420"/>
    <n v="1422842420"/>
    <b v="0"/>
    <x v="38"/>
    <b v="0"/>
    <s v="film &amp; video/animation"/>
    <x v="113"/>
    <n v="47.88"/>
    <s v="film &amp; video"/>
    <s v="animation"/>
    <x v="0"/>
    <x v="5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x v="11"/>
    <x v="139"/>
    <x v="1"/>
    <x v="1"/>
    <s v="GBP"/>
    <n v="1364041163"/>
    <n v="1361884763"/>
    <b v="0"/>
    <x v="29"/>
    <b v="0"/>
    <s v="film &amp; video/animation"/>
    <x v="50"/>
    <n v="5"/>
    <s v="film &amp; video"/>
    <s v="animation"/>
    <x v="0"/>
    <x v="5"/>
    <x v="447"/>
    <d v="2013-03-23T12:19:23"/>
    <x v="10"/>
  </r>
  <r>
    <n v="448"/>
    <s v="The Last Mice"/>
    <s v="Max is a pessimistic mouse, always fantasizing about the end of the world. In The Last Mice, Max's fantasy becomes a real nightmare."/>
    <x v="30"/>
    <x v="371"/>
    <x v="1"/>
    <x v="0"/>
    <s v="USD"/>
    <n v="1400091095"/>
    <n v="1398363095"/>
    <b v="0"/>
    <x v="80"/>
    <b v="0"/>
    <s v="film &amp; video/animation"/>
    <x v="56"/>
    <n v="20.5"/>
    <s v="film &amp; video"/>
    <s v="animation"/>
    <x v="0"/>
    <x v="5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x v="13"/>
    <x v="372"/>
    <x v="1"/>
    <x v="1"/>
    <s v="GBP"/>
    <n v="1382017085"/>
    <n v="1379425085"/>
    <b v="0"/>
    <x v="81"/>
    <b v="0"/>
    <s v="film &amp; video/animation"/>
    <x v="53"/>
    <n v="9"/>
    <s v="film &amp; video"/>
    <s v="animation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x v="63"/>
    <x v="373"/>
    <x v="1"/>
    <x v="0"/>
    <s v="USD"/>
    <n v="1392417800"/>
    <n v="1389825800"/>
    <b v="0"/>
    <x v="63"/>
    <b v="0"/>
    <s v="film &amp; video/animation"/>
    <x v="60"/>
    <n v="56.57"/>
    <s v="film &amp; video"/>
    <s v="animation"/>
    <x v="0"/>
    <x v="5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x v="22"/>
    <x v="117"/>
    <x v="1"/>
    <x v="0"/>
    <s v="USD"/>
    <n v="1390669791"/>
    <n v="1388077791"/>
    <b v="0"/>
    <x v="78"/>
    <b v="0"/>
    <s v="film &amp; video/animation"/>
    <x v="50"/>
    <e v="#DIV/0!"/>
    <s v="film &amp; video"/>
    <s v="animation"/>
    <x v="0"/>
    <x v="5"/>
    <x v="451"/>
    <d v="2014-01-25T17:09:51"/>
    <x v="1"/>
  </r>
  <r>
    <n v="452"/>
    <s v="Lost in the Shadows"/>
    <s v="A man must find his way out of the depths of the shadows by using the aid of a little girl."/>
    <x v="47"/>
    <x v="374"/>
    <x v="1"/>
    <x v="0"/>
    <s v="USD"/>
    <n v="1431536015"/>
    <n v="1428944015"/>
    <b v="0"/>
    <x v="8"/>
    <b v="0"/>
    <s v="film &amp; video/animation"/>
    <x v="116"/>
    <n v="40"/>
    <s v="film &amp; video"/>
    <s v="animation"/>
    <x v="0"/>
    <x v="5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x v="128"/>
    <x v="375"/>
    <x v="1"/>
    <x v="0"/>
    <s v="USD"/>
    <n v="1424375279"/>
    <n v="1422992879"/>
    <b v="0"/>
    <x v="84"/>
    <b v="0"/>
    <s v="film &amp; video/animation"/>
    <x v="50"/>
    <n v="13"/>
    <s v="film &amp; video"/>
    <s v="animation"/>
    <x v="0"/>
    <x v="5"/>
    <x v="453"/>
    <d v="2015-02-19T19:47:59"/>
    <x v="14"/>
  </r>
  <r>
    <n v="454"/>
    <s v="Super Hi-Speed Road Strikers"/>
    <s v="Itâ€™s an Action/Adventure Anime for The Yuusha Brave series, G1 Transformer, and the Fast and the Furious Fans!"/>
    <x v="3"/>
    <x v="376"/>
    <x v="1"/>
    <x v="0"/>
    <s v="USD"/>
    <n v="1417007640"/>
    <n v="1414343571"/>
    <b v="0"/>
    <x v="81"/>
    <b v="0"/>
    <s v="film &amp; video/animation"/>
    <x v="60"/>
    <n v="16.399999999999999"/>
    <s v="film &amp; video"/>
    <s v="animation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x v="372"/>
    <x v="1"/>
    <x v="0"/>
    <s v="USD"/>
    <n v="1334622660"/>
    <n v="1330733022"/>
    <b v="0"/>
    <x v="84"/>
    <b v="0"/>
    <s v="film &amp; video/animation"/>
    <x v="50"/>
    <n v="22.5"/>
    <s v="film &amp; video"/>
    <s v="animation"/>
    <x v="0"/>
    <x v="5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1"/>
    <x v="0"/>
    <s v="USD"/>
    <n v="1382414340"/>
    <n v="1380559201"/>
    <b v="0"/>
    <x v="83"/>
    <b v="0"/>
    <s v="film &amp; video/animation"/>
    <x v="60"/>
    <n v="20.329999999999998"/>
    <s v="film &amp; video"/>
    <s v="animation"/>
    <x v="0"/>
    <x v="5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x v="22"/>
    <x v="117"/>
    <x v="1"/>
    <x v="5"/>
    <s v="CAD"/>
    <n v="1408213512"/>
    <n v="1405621512"/>
    <b v="0"/>
    <x v="78"/>
    <b v="0"/>
    <s v="film &amp; video/animation"/>
    <x v="50"/>
    <e v="#DIV/0!"/>
    <s v="film &amp; video"/>
    <s v="animation"/>
    <x v="0"/>
    <x v="5"/>
    <x v="457"/>
    <d v="2014-08-16T18:25:12"/>
    <x v="1"/>
  </r>
  <r>
    <n v="458"/>
    <s v="DE_dust2: Hacker's Wrath"/>
    <s v="An animated parody of the game, Counter-Strike. The sequel to the very popular Counter-Strike: DE_dust2. Hacker is back!"/>
    <x v="3"/>
    <x v="378"/>
    <x v="1"/>
    <x v="1"/>
    <s v="GBP"/>
    <n v="1368550060"/>
    <n v="1365958060"/>
    <b v="0"/>
    <x v="72"/>
    <b v="0"/>
    <s v="film &amp; video/animation"/>
    <x v="59"/>
    <n v="16.760000000000002"/>
    <s v="film &amp; video"/>
    <s v="animation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1"/>
    <x v="0"/>
    <s v="USD"/>
    <n v="1321201327"/>
    <n v="1316013727"/>
    <b v="0"/>
    <x v="29"/>
    <b v="0"/>
    <s v="film &amp; video/animation"/>
    <x v="50"/>
    <n v="25"/>
    <s v="film &amp; video"/>
    <s v="animation"/>
    <x v="0"/>
    <x v="5"/>
    <x v="459"/>
    <d v="2011-11-13T16:22:07"/>
    <x v="13"/>
  </r>
  <r>
    <n v="460"/>
    <s v="Darwin's Kiss"/>
    <s v="An animated web series about biological evolution gone haywire."/>
    <x v="0"/>
    <x v="379"/>
    <x v="1"/>
    <x v="0"/>
    <s v="USD"/>
    <n v="1401595200"/>
    <n v="1398862875"/>
    <b v="0"/>
    <x v="84"/>
    <b v="0"/>
    <s v="film &amp; video/animation"/>
    <x v="50"/>
    <n v="12.5"/>
    <s v="film &amp; video"/>
    <s v="animation"/>
    <x v="0"/>
    <x v="5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x v="131"/>
    <x v="117"/>
    <x v="1"/>
    <x v="1"/>
    <s v="GBP"/>
    <n v="1370204367"/>
    <n v="1368476367"/>
    <b v="0"/>
    <x v="78"/>
    <b v="0"/>
    <s v="film &amp; video/animation"/>
    <x v="50"/>
    <e v="#DIV/0!"/>
    <s v="film &amp; video"/>
    <s v="animation"/>
    <x v="0"/>
    <x v="5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x v="57"/>
    <x v="117"/>
    <x v="1"/>
    <x v="0"/>
    <s v="USD"/>
    <n v="1312945341"/>
    <n v="1307761341"/>
    <b v="0"/>
    <x v="78"/>
    <b v="0"/>
    <s v="film &amp; video/animation"/>
    <x v="50"/>
    <e v="#DIV/0!"/>
    <s v="film &amp; video"/>
    <s v="animation"/>
    <x v="0"/>
    <x v="5"/>
    <x v="462"/>
    <d v="2011-08-10T03:02:21"/>
    <x v="13"/>
  </r>
  <r>
    <n v="463"/>
    <s v="Tuskegee Redtails"/>
    <s v="Depicts the contribution the Tuskegee airmen made in certain historical events that helped turn the tide in World War II."/>
    <x v="56"/>
    <x v="380"/>
    <x v="1"/>
    <x v="0"/>
    <s v="USD"/>
    <n v="1316883753"/>
    <n v="1311699753"/>
    <b v="0"/>
    <x v="202"/>
    <b v="0"/>
    <s v="film &amp; video/animation"/>
    <x v="53"/>
    <n v="113.64"/>
    <s v="film &amp; video"/>
    <s v="animation"/>
    <x v="0"/>
    <x v="5"/>
    <x v="463"/>
    <d v="2011-09-24T17:02:33"/>
    <x v="13"/>
  </r>
  <r>
    <n v="464"/>
    <s v="PokÃ©Movie - A PokÃ©monâ„¢ school project"/>
    <s v="We are three students that want to make a short PokÃ©mon movie as a school project!"/>
    <x v="132"/>
    <x v="116"/>
    <x v="1"/>
    <x v="12"/>
    <s v="EUR"/>
    <n v="1463602935"/>
    <n v="1461874935"/>
    <b v="0"/>
    <x v="29"/>
    <b v="0"/>
    <s v="film &amp; video/animation"/>
    <x v="50"/>
    <n v="1"/>
    <s v="film &amp; video"/>
    <s v="animation"/>
    <x v="0"/>
    <x v="5"/>
    <x v="464"/>
    <d v="2016-05-18T20:22:15"/>
    <x v="20"/>
  </r>
  <r>
    <n v="465"/>
    <s v="&quot;Amp&quot; A Story About a Robot"/>
    <s v="&quot;Amp&quot; is a short film about a robot with needs."/>
    <x v="133"/>
    <x v="381"/>
    <x v="1"/>
    <x v="0"/>
    <s v="USD"/>
    <n v="1403837574"/>
    <n v="1402455174"/>
    <b v="0"/>
    <x v="22"/>
    <b v="0"/>
    <s v="film &amp; video/animation"/>
    <x v="117"/>
    <n v="17.25"/>
    <s v="film &amp; video"/>
    <s v="animation"/>
    <x v="0"/>
    <x v="5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x v="3"/>
    <x v="382"/>
    <x v="1"/>
    <x v="0"/>
    <s v="USD"/>
    <n v="1347057464"/>
    <n v="1344465464"/>
    <b v="0"/>
    <x v="81"/>
    <b v="0"/>
    <s v="film &amp; video/animation"/>
    <x v="60"/>
    <n v="15.2"/>
    <s v="film &amp; video"/>
    <s v="animation"/>
    <x v="0"/>
    <x v="5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1"/>
    <x v="0"/>
    <s v="USD"/>
    <n v="1348849134"/>
    <n v="1344961134"/>
    <b v="0"/>
    <x v="70"/>
    <b v="0"/>
    <s v="film &amp; video/animation"/>
    <x v="66"/>
    <n v="110.64"/>
    <s v="film &amp; video"/>
    <s v="animation"/>
    <x v="0"/>
    <x v="5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x v="51"/>
    <x v="117"/>
    <x v="1"/>
    <x v="0"/>
    <s v="USD"/>
    <n v="1341978665"/>
    <n v="1336795283"/>
    <b v="0"/>
    <x v="78"/>
    <b v="0"/>
    <s v="film &amp; video/animation"/>
    <x v="50"/>
    <e v="#DIV/0!"/>
    <s v="film &amp; video"/>
    <s v="animation"/>
    <x v="0"/>
    <x v="5"/>
    <x v="468"/>
    <d v="2012-07-11T03:51:05"/>
    <x v="13"/>
  </r>
  <r>
    <n v="469"/>
    <s v="Dreamland PERSONALISED Animated Shorts Film"/>
    <s v="Create a personalised animation film using your child's name and photo."/>
    <x v="12"/>
    <x v="117"/>
    <x v="1"/>
    <x v="1"/>
    <s v="GBP"/>
    <n v="1409960724"/>
    <n v="1404776724"/>
    <b v="0"/>
    <x v="78"/>
    <b v="0"/>
    <s v="film &amp; video/animation"/>
    <x v="50"/>
    <e v="#DIV/0!"/>
    <s v="film &amp; video"/>
    <s v="animation"/>
    <x v="0"/>
    <x v="5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1"/>
    <x v="0"/>
    <s v="USD"/>
    <n v="1389844800"/>
    <n v="1385524889"/>
    <b v="0"/>
    <x v="84"/>
    <b v="0"/>
    <s v="film &amp; video/animation"/>
    <x v="60"/>
    <n v="25.5"/>
    <s v="film &amp; video"/>
    <s v="animation"/>
    <x v="0"/>
    <x v="5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x v="56"/>
    <x v="384"/>
    <x v="1"/>
    <x v="0"/>
    <s v="USD"/>
    <n v="1397924379"/>
    <n v="1394039979"/>
    <b v="0"/>
    <x v="203"/>
    <b v="0"/>
    <s v="film &amp; video/animation"/>
    <x v="81"/>
    <n v="38.479999999999997"/>
    <s v="film &amp; video"/>
    <s v="animation"/>
    <x v="0"/>
    <x v="5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1"/>
    <x v="0"/>
    <s v="USD"/>
    <n v="1408831718"/>
    <n v="1406239718"/>
    <b v="0"/>
    <x v="81"/>
    <b v="0"/>
    <s v="film &amp; video/animation"/>
    <x v="82"/>
    <n v="28.2"/>
    <s v="film &amp; video"/>
    <s v="animation"/>
    <x v="0"/>
    <x v="5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x v="11"/>
    <x v="386"/>
    <x v="1"/>
    <x v="0"/>
    <s v="USD"/>
    <n v="1410972319"/>
    <n v="1408380319"/>
    <b v="0"/>
    <x v="25"/>
    <b v="0"/>
    <s v="film &amp; video/animation"/>
    <x v="56"/>
    <n v="61.5"/>
    <s v="film &amp; video"/>
    <s v="animation"/>
    <x v="0"/>
    <x v="5"/>
    <x v="473"/>
    <d v="2014-09-17T16:45:19"/>
    <x v="1"/>
  </r>
  <r>
    <n v="474"/>
    <s v="TAO Mr. Fantastic!!"/>
    <s v="Time travel the light Mr. Fantastic!  Spin the dimensions toward other continuums and worlds.  Hold onto your panties."/>
    <x v="126"/>
    <x v="116"/>
    <x v="1"/>
    <x v="0"/>
    <s v="USD"/>
    <n v="1487318029"/>
    <n v="1484726029"/>
    <b v="0"/>
    <x v="29"/>
    <b v="0"/>
    <s v="film &amp; video/animation"/>
    <x v="50"/>
    <n v="1"/>
    <s v="film &amp; video"/>
    <s v="animation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1"/>
    <x v="0"/>
    <s v="USD"/>
    <n v="1430877843"/>
    <n v="1428285843"/>
    <b v="0"/>
    <x v="78"/>
    <b v="0"/>
    <s v="film &amp; video/animation"/>
    <x v="50"/>
    <e v="#DIV/0!"/>
    <s v="film &amp; video"/>
    <s v="animation"/>
    <x v="0"/>
    <x v="5"/>
    <x v="475"/>
    <d v="2015-05-06T02:04:03"/>
    <x v="1"/>
  </r>
  <r>
    <n v="476"/>
    <s v="Sight Word Music Videos"/>
    <s v="Animated Music Videos that teach kids how to read."/>
    <x v="135"/>
    <x v="387"/>
    <x v="1"/>
    <x v="0"/>
    <s v="USD"/>
    <n v="1401767940"/>
    <n v="1398727441"/>
    <b v="0"/>
    <x v="204"/>
    <b v="0"/>
    <s v="film &amp; video/animation"/>
    <x v="53"/>
    <n v="39.57"/>
    <s v="film &amp; video"/>
    <s v="animation"/>
    <x v="0"/>
    <x v="5"/>
    <x v="476"/>
    <d v="2014-06-03T03:59:00"/>
    <x v="9"/>
  </r>
  <r>
    <n v="477"/>
    <s v="Hymn of Unity"/>
    <s v="A Comedy-drama animation revolving around a man who finds a problematic pair of headphones that literally take over his whole life."/>
    <x v="15"/>
    <x v="117"/>
    <x v="1"/>
    <x v="0"/>
    <s v="USD"/>
    <n v="1337371334"/>
    <n v="1332187334"/>
    <b v="0"/>
    <x v="78"/>
    <b v="0"/>
    <s v="film &amp; video/animation"/>
    <x v="50"/>
    <e v="#DIV/0!"/>
    <s v="film &amp; video"/>
    <s v="animation"/>
    <x v="0"/>
    <x v="5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1"/>
    <x v="0"/>
    <s v="USD"/>
    <n v="1427921509"/>
    <n v="1425333109"/>
    <b v="0"/>
    <x v="78"/>
    <b v="0"/>
    <s v="film &amp; video/animation"/>
    <x v="50"/>
    <e v="#DIV/0!"/>
    <s v="film &amp; video"/>
    <s v="animation"/>
    <x v="0"/>
    <x v="5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x v="36"/>
    <x v="388"/>
    <x v="1"/>
    <x v="0"/>
    <s v="USD"/>
    <n v="1416566835"/>
    <n v="1411379235"/>
    <b v="0"/>
    <x v="165"/>
    <b v="0"/>
    <s v="film &amp; video/animation"/>
    <x v="69"/>
    <n v="88.8"/>
    <s v="film &amp; video"/>
    <s v="animation"/>
    <x v="0"/>
    <x v="5"/>
    <x v="479"/>
    <d v="2014-11-21T10:47:15"/>
    <x v="13"/>
  </r>
  <r>
    <n v="480"/>
    <s v="The CafÃ©"/>
    <s v="To court his muse, an artist must first outsmart her dog.  A short animated film collaboration by Dana and Terrence Masson."/>
    <x v="79"/>
    <x v="389"/>
    <x v="1"/>
    <x v="0"/>
    <s v="USD"/>
    <n v="1376049615"/>
    <n v="1373457615"/>
    <b v="0"/>
    <x v="205"/>
    <b v="0"/>
    <s v="film &amp; video/animation"/>
    <x v="118"/>
    <n v="55.46"/>
    <s v="film &amp; video"/>
    <s v="animation"/>
    <x v="0"/>
    <x v="5"/>
    <x v="480"/>
    <d v="2013-08-09T12:00:15"/>
    <x v="1"/>
  </r>
  <r>
    <n v="481"/>
    <s v="ERA"/>
    <s v="The year is 2043. Test subject David Beck has been augmented with psychokinetic abilities. He uses his newfound gifts to thwart evil."/>
    <x v="11"/>
    <x v="390"/>
    <x v="1"/>
    <x v="0"/>
    <s v="USD"/>
    <n v="1349885289"/>
    <n v="1347293289"/>
    <b v="0"/>
    <x v="64"/>
    <b v="0"/>
    <s v="film &amp; video/animation"/>
    <x v="52"/>
    <n v="87.14"/>
    <s v="film &amp; video"/>
    <s v="animation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x v="3"/>
    <x v="115"/>
    <x v="1"/>
    <x v="0"/>
    <s v="USD"/>
    <n v="1460644440"/>
    <n v="1458336690"/>
    <b v="0"/>
    <x v="29"/>
    <b v="0"/>
    <s v="film &amp; video/animation"/>
    <x v="50"/>
    <n v="10"/>
    <s v="film &amp; video"/>
    <s v="animation"/>
    <x v="0"/>
    <x v="5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x v="36"/>
    <x v="391"/>
    <x v="1"/>
    <x v="1"/>
    <s v="GBP"/>
    <n v="1359434672"/>
    <n v="1354250672"/>
    <b v="0"/>
    <x v="206"/>
    <b v="0"/>
    <s v="film &amp; video/animation"/>
    <x v="119"/>
    <n v="51.22"/>
    <s v="film &amp; video"/>
    <s v="animation"/>
    <x v="0"/>
    <x v="5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1"/>
    <x v="1"/>
    <s v="GBP"/>
    <n v="1446766372"/>
    <n v="1443220372"/>
    <b v="0"/>
    <x v="202"/>
    <b v="0"/>
    <s v="film &amp; video/animation"/>
    <x v="50"/>
    <n v="13.55"/>
    <s v="film &amp; video"/>
    <s v="animation"/>
    <x v="0"/>
    <x v="5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x v="136"/>
    <x v="393"/>
    <x v="1"/>
    <x v="1"/>
    <s v="GBP"/>
    <n v="1368792499"/>
    <n v="1366200499"/>
    <b v="0"/>
    <x v="207"/>
    <b v="0"/>
    <s v="film &amp; video/animation"/>
    <x v="66"/>
    <n v="66.52"/>
    <s v="film &amp; video"/>
    <s v="animation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1"/>
    <x v="2"/>
    <s v="AUD"/>
    <n v="1401662239"/>
    <n v="1399070239"/>
    <b v="0"/>
    <x v="29"/>
    <b v="0"/>
    <s v="film &amp; video/animation"/>
    <x v="50"/>
    <n v="50"/>
    <s v="film &amp; video"/>
    <s v="animation"/>
    <x v="0"/>
    <x v="5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x v="63"/>
    <x v="117"/>
    <x v="1"/>
    <x v="5"/>
    <s v="CAD"/>
    <n v="1482678994"/>
    <n v="1477491394"/>
    <b v="0"/>
    <x v="78"/>
    <b v="0"/>
    <s v="film &amp; video/animation"/>
    <x v="50"/>
    <e v="#DIV/0!"/>
    <s v="film &amp; video"/>
    <s v="animation"/>
    <x v="0"/>
    <x v="5"/>
    <x v="487"/>
    <d v="2016-12-25T15:16:34"/>
    <x v="13"/>
  </r>
  <r>
    <n v="488"/>
    <s v="City Animals independent cartoon series"/>
    <s v="When humans left the earth, the animals took over the city. What could go wrong? Well...everything!"/>
    <x v="14"/>
    <x v="117"/>
    <x v="1"/>
    <x v="0"/>
    <s v="USD"/>
    <n v="1483924700"/>
    <n v="1481332700"/>
    <b v="0"/>
    <x v="78"/>
    <b v="0"/>
    <s v="film &amp; video/animation"/>
    <x v="50"/>
    <e v="#DIV/0!"/>
    <s v="film &amp; video"/>
    <s v="animation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x v="394"/>
    <x v="1"/>
    <x v="0"/>
    <s v="USD"/>
    <n v="1325763180"/>
    <n v="1323084816"/>
    <b v="0"/>
    <x v="83"/>
    <b v="0"/>
    <s v="film &amp; video/animation"/>
    <x v="50"/>
    <n v="71.67"/>
    <s v="film &amp; video"/>
    <s v="animation"/>
    <x v="0"/>
    <x v="5"/>
    <x v="489"/>
    <d v="2012-01-05T11:33:00"/>
    <x v="0"/>
  </r>
  <r>
    <n v="490"/>
    <s v="PROJECT IS CANCELLED"/>
    <s v="Cancelled"/>
    <x v="28"/>
    <x v="117"/>
    <x v="1"/>
    <x v="0"/>
    <s v="USD"/>
    <n v="1345677285"/>
    <n v="1343085285"/>
    <b v="0"/>
    <x v="78"/>
    <b v="0"/>
    <s v="film &amp; video/animation"/>
    <x v="50"/>
    <e v="#DIV/0!"/>
    <s v="film &amp; video"/>
    <s v="animation"/>
    <x v="0"/>
    <x v="5"/>
    <x v="490"/>
    <d v="2012-08-22T23:14:45"/>
    <x v="1"/>
  </r>
  <r>
    <n v="491"/>
    <s v="Guess What? Gus"/>
    <s v="&quot;Guess What? Gus&quot; is a magical animated comedy that follow a new kid who playful antics for attention make the news."/>
    <x v="3"/>
    <x v="117"/>
    <x v="1"/>
    <x v="0"/>
    <s v="USD"/>
    <n v="1453937699"/>
    <n v="1451345699"/>
    <b v="0"/>
    <x v="78"/>
    <b v="0"/>
    <s v="film &amp; video/animation"/>
    <x v="50"/>
    <e v="#DIV/0!"/>
    <s v="film &amp; video"/>
    <s v="animation"/>
    <x v="0"/>
    <x v="5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1"/>
    <x v="11"/>
    <s v="SEK"/>
    <n v="1476319830"/>
    <n v="1471135830"/>
    <b v="0"/>
    <x v="78"/>
    <b v="0"/>
    <s v="film &amp; video/animation"/>
    <x v="50"/>
    <e v="#DIV/0!"/>
    <s v="film &amp; video"/>
    <s v="animation"/>
    <x v="0"/>
    <x v="5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x v="11"/>
    <x v="117"/>
    <x v="1"/>
    <x v="1"/>
    <s v="GBP"/>
    <n v="1432142738"/>
    <n v="1429550738"/>
    <b v="0"/>
    <x v="78"/>
    <b v="0"/>
    <s v="film &amp; video/animation"/>
    <x v="50"/>
    <e v="#DIV/0!"/>
    <s v="film &amp; video"/>
    <s v="animation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x v="22"/>
    <x v="395"/>
    <x v="1"/>
    <x v="0"/>
    <s v="USD"/>
    <n v="1404356400"/>
    <n v="1402343765"/>
    <b v="0"/>
    <x v="83"/>
    <b v="0"/>
    <s v="film &amp; video/animation"/>
    <x v="50"/>
    <n v="10.33"/>
    <s v="film &amp; video"/>
    <s v="animation"/>
    <x v="0"/>
    <x v="5"/>
    <x v="494"/>
    <d v="2014-07-03T03:00:00"/>
    <x v="19"/>
  </r>
  <r>
    <n v="495"/>
    <s v="Average Heroes pilot"/>
    <s v="two friends set out to conquer and reach the level cap of the quest watch, how will they do it when they're 2 teenage idiots"/>
    <x v="39"/>
    <x v="117"/>
    <x v="1"/>
    <x v="0"/>
    <s v="USD"/>
    <n v="1437076305"/>
    <n v="1434484305"/>
    <b v="0"/>
    <x v="78"/>
    <b v="0"/>
    <s v="film &amp; video/animation"/>
    <x v="50"/>
    <e v="#DIV/0!"/>
    <s v="film &amp; video"/>
    <s v="animation"/>
    <x v="0"/>
    <x v="5"/>
    <x v="495"/>
    <d v="2015-07-16T19:51:45"/>
    <x v="1"/>
  </r>
  <r>
    <n v="496"/>
    <s v="Airships and Anatasia: The Movie"/>
    <s v="The movie is about the adventures of Ethan, Danna, The mysterious inventor and more."/>
    <x v="127"/>
    <x v="116"/>
    <x v="1"/>
    <x v="0"/>
    <s v="USD"/>
    <n v="1392070874"/>
    <n v="1386886874"/>
    <b v="0"/>
    <x v="29"/>
    <b v="0"/>
    <s v="film &amp; video/animation"/>
    <x v="50"/>
    <n v="1"/>
    <s v="film &amp; video"/>
    <s v="animation"/>
    <x v="0"/>
    <x v="5"/>
    <x v="496"/>
    <d v="2014-02-10T22:21:14"/>
    <x v="13"/>
  </r>
  <r>
    <n v="497"/>
    <s v="Galaxy Probe Kids"/>
    <s v="live-action/animated series pilot."/>
    <x v="140"/>
    <x v="134"/>
    <x v="1"/>
    <x v="0"/>
    <s v="USD"/>
    <n v="1419483600"/>
    <n v="1414889665"/>
    <b v="0"/>
    <x v="83"/>
    <b v="0"/>
    <s v="film &amp; video/animation"/>
    <x v="60"/>
    <n v="10"/>
    <s v="film &amp; video"/>
    <s v="animation"/>
    <x v="0"/>
    <x v="5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x v="141"/>
    <x v="396"/>
    <x v="1"/>
    <x v="0"/>
    <s v="USD"/>
    <n v="1324664249"/>
    <n v="1321035449"/>
    <b v="0"/>
    <x v="19"/>
    <b v="0"/>
    <s v="film &amp; video/animation"/>
    <x v="62"/>
    <n v="136.09"/>
    <s v="film &amp; video"/>
    <s v="animation"/>
    <x v="0"/>
    <x v="5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1"/>
    <x v="0"/>
    <s v="USD"/>
    <n v="1255381140"/>
    <n v="1250630968"/>
    <b v="0"/>
    <x v="55"/>
    <b v="0"/>
    <s v="film &amp; video/animation"/>
    <x v="54"/>
    <n v="73.459999999999994"/>
    <s v="film &amp; video"/>
    <s v="animation"/>
    <x v="0"/>
    <x v="5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1"/>
    <x v="0"/>
    <s v="USD"/>
    <n v="1273356960"/>
    <n v="1268255751"/>
    <b v="0"/>
    <x v="80"/>
    <b v="0"/>
    <s v="film &amp; video/animation"/>
    <x v="56"/>
    <n v="53.75"/>
    <s v="film &amp; video"/>
    <s v="animation"/>
    <x v="0"/>
    <x v="5"/>
    <x v="500"/>
    <d v="2010-05-08T22:16:00"/>
    <x v="44"/>
  </r>
  <r>
    <n v="501"/>
    <s v="World War 4"/>
    <s v="Based on the invention portfolio of a patented inventor World War Four is a look into the future of warfare and humanity as a whole"/>
    <x v="3"/>
    <x v="117"/>
    <x v="1"/>
    <x v="0"/>
    <s v="USD"/>
    <n v="1310189851"/>
    <n v="1307597851"/>
    <b v="0"/>
    <x v="78"/>
    <b v="0"/>
    <s v="film &amp; video/animation"/>
    <x v="50"/>
    <e v="#DIV/0!"/>
    <s v="film &amp; video"/>
    <s v="animation"/>
    <x v="0"/>
    <x v="5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x v="22"/>
    <x v="398"/>
    <x v="1"/>
    <x v="0"/>
    <s v="USD"/>
    <n v="1332073025"/>
    <n v="1329484625"/>
    <b v="0"/>
    <x v="80"/>
    <b v="0"/>
    <s v="film &amp; video/animation"/>
    <x v="60"/>
    <n v="57.5"/>
    <s v="film &amp; video"/>
    <s v="animation"/>
    <x v="0"/>
    <x v="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x v="115"/>
    <x v="399"/>
    <x v="1"/>
    <x v="1"/>
    <s v="GBP"/>
    <n v="1421498303"/>
    <n v="1418906303"/>
    <b v="0"/>
    <x v="82"/>
    <b v="0"/>
    <s v="film &amp; video/animation"/>
    <x v="53"/>
    <n v="12.67"/>
    <s v="film &amp; video"/>
    <s v="animation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1"/>
    <x v="0"/>
    <s v="USD"/>
    <n v="1334097387"/>
    <n v="1328916987"/>
    <b v="0"/>
    <x v="81"/>
    <b v="0"/>
    <s v="film &amp; video/animation"/>
    <x v="60"/>
    <n v="67"/>
    <s v="film &amp; video"/>
    <s v="animation"/>
    <x v="0"/>
    <x v="5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x v="14"/>
    <x v="401"/>
    <x v="1"/>
    <x v="0"/>
    <s v="USD"/>
    <n v="1451010086"/>
    <n v="1447122086"/>
    <b v="0"/>
    <x v="25"/>
    <b v="0"/>
    <s v="film &amp; video/animation"/>
    <x v="50"/>
    <n v="3.71"/>
    <s v="film &amp; video"/>
    <s v="animation"/>
    <x v="0"/>
    <x v="5"/>
    <x v="505"/>
    <d v="2015-12-25T02:21:26"/>
    <x v="8"/>
  </r>
  <r>
    <n v="506"/>
    <s v="Age of Spirit: The Battle in Heaven"/>
    <s v="A feature-length 3D animation that depicts what happened when the Son of the Morning rebelled against God."/>
    <x v="61"/>
    <x v="156"/>
    <x v="1"/>
    <x v="0"/>
    <s v="USD"/>
    <n v="1376140520"/>
    <n v="1373548520"/>
    <b v="0"/>
    <x v="29"/>
    <b v="0"/>
    <s v="film &amp; video/animation"/>
    <x v="50"/>
    <n v="250"/>
    <s v="film &amp; video"/>
    <s v="animation"/>
    <x v="0"/>
    <x v="5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x v="22"/>
    <x v="141"/>
    <x v="1"/>
    <x v="0"/>
    <s v="USD"/>
    <n v="1350687657"/>
    <n v="1346799657"/>
    <b v="0"/>
    <x v="73"/>
    <b v="0"/>
    <s v="film &amp; video/animation"/>
    <x v="56"/>
    <n v="64"/>
    <s v="film &amp; video"/>
    <s v="animation"/>
    <x v="0"/>
    <x v="5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x v="63"/>
    <x v="402"/>
    <x v="1"/>
    <x v="0"/>
    <s v="USD"/>
    <n v="1337955240"/>
    <n v="1332808501"/>
    <b v="0"/>
    <x v="83"/>
    <b v="0"/>
    <s v="film &amp; video/animation"/>
    <x v="60"/>
    <n v="133.33000000000001"/>
    <s v="film &amp; video"/>
    <s v="animation"/>
    <x v="0"/>
    <x v="5"/>
    <x v="508"/>
    <d v="2012-05-25T14:14:00"/>
    <x v="44"/>
  </r>
  <r>
    <n v="509"/>
    <s v="Indian in Chelsea - Web Animated series"/>
    <s v="A hilarious comedy podcast being turned into an animated series  about an indian servant and his boss."/>
    <x v="10"/>
    <x v="115"/>
    <x v="1"/>
    <x v="1"/>
    <s v="GBP"/>
    <n v="1435504170"/>
    <n v="1432912170"/>
    <b v="0"/>
    <x v="29"/>
    <b v="0"/>
    <s v="film &amp; video/animation"/>
    <x v="50"/>
    <n v="10"/>
    <s v="film &amp; video"/>
    <s v="animation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x v="32"/>
    <x v="117"/>
    <x v="1"/>
    <x v="0"/>
    <s v="USD"/>
    <n v="1456805639"/>
    <n v="1454213639"/>
    <b v="0"/>
    <x v="78"/>
    <b v="0"/>
    <s v="film &amp; video/animation"/>
    <x v="50"/>
    <e v="#DIV/0!"/>
    <s v="film &amp; video"/>
    <s v="animation"/>
    <x v="0"/>
    <x v="5"/>
    <x v="510"/>
    <d v="2016-03-01T04:13:59"/>
    <x v="1"/>
  </r>
  <r>
    <n v="511"/>
    <s v="Stuck On An Eyeland"/>
    <s v="A project that incorporates animation and comic art into a relevant story. 4 boys, 1 eyeland, and a whole lot of drama!!!"/>
    <x v="10"/>
    <x v="403"/>
    <x v="1"/>
    <x v="0"/>
    <s v="USD"/>
    <n v="1365228982"/>
    <n v="1362640582"/>
    <b v="0"/>
    <x v="81"/>
    <b v="0"/>
    <s v="film &amp; video/animation"/>
    <x v="56"/>
    <n v="30"/>
    <s v="film &amp; video"/>
    <s v="animation"/>
    <x v="0"/>
    <x v="5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x v="6"/>
    <x v="143"/>
    <x v="1"/>
    <x v="0"/>
    <s v="USD"/>
    <n v="1479667727"/>
    <n v="1475776127"/>
    <b v="0"/>
    <x v="84"/>
    <b v="0"/>
    <s v="film &amp; video/animation"/>
    <x v="50"/>
    <n v="5.5"/>
    <s v="film &amp; video"/>
    <s v="animation"/>
    <x v="0"/>
    <x v="5"/>
    <x v="512"/>
    <d v="2016-11-20T18:48:47"/>
    <x v="8"/>
  </r>
  <r>
    <n v="513"/>
    <s v="Paradigm Spiral - The Animated Series"/>
    <s v="A sci-fi fantasy 2.5D anime styled series about some guys trying to save the world, probably..."/>
    <x v="63"/>
    <x v="404"/>
    <x v="1"/>
    <x v="0"/>
    <s v="USD"/>
    <n v="1471244400"/>
    <n v="1467387705"/>
    <b v="0"/>
    <x v="32"/>
    <b v="0"/>
    <s v="film &amp; video/animation"/>
    <x v="51"/>
    <n v="102.38"/>
    <s v="film &amp; video"/>
    <s v="animation"/>
    <x v="0"/>
    <x v="5"/>
    <x v="513"/>
    <d v="2016-08-15T07:00:00"/>
    <x v="8"/>
  </r>
  <r>
    <n v="514"/>
    <s v="I'm Sticking With You."/>
    <s v="A film created entirely out of paper, visual effects and found objects depicts how one man created a new life for himself."/>
    <x v="15"/>
    <x v="155"/>
    <x v="1"/>
    <x v="5"/>
    <s v="CAD"/>
    <n v="1407595447"/>
    <n v="1405003447"/>
    <b v="0"/>
    <x v="83"/>
    <b v="0"/>
    <s v="film &amp; video/animation"/>
    <x v="56"/>
    <n v="16.670000000000002"/>
    <s v="film &amp; video"/>
    <s v="animation"/>
    <x v="0"/>
    <x v="5"/>
    <x v="514"/>
    <d v="2014-08-09T14:44:07"/>
    <x v="1"/>
  </r>
  <r>
    <n v="515"/>
    <s v="A Tale of Faith - An Animated Short Film"/>
    <s v="A Tale of Faith is an animated short film based on the heartwarming tale by Rebbe Nachman of Breslov."/>
    <x v="143"/>
    <x v="405"/>
    <x v="1"/>
    <x v="0"/>
    <s v="USD"/>
    <n v="1451389601"/>
    <n v="1447933601"/>
    <b v="0"/>
    <x v="69"/>
    <b v="0"/>
    <s v="film &amp; video/animation"/>
    <x v="78"/>
    <n v="725.03"/>
    <s v="film &amp; video"/>
    <s v="animation"/>
    <x v="0"/>
    <x v="5"/>
    <x v="515"/>
    <d v="2015-12-29T11:46:41"/>
    <x v="4"/>
  </r>
  <r>
    <n v="516"/>
    <s v="Shipmates"/>
    <s v="A big brother style comedy animation series starring famous seafarers"/>
    <x v="10"/>
    <x v="117"/>
    <x v="1"/>
    <x v="1"/>
    <s v="GBP"/>
    <n v="1432752080"/>
    <n v="1427568080"/>
    <b v="0"/>
    <x v="78"/>
    <b v="0"/>
    <s v="film &amp; video/animation"/>
    <x v="50"/>
    <e v="#DIV/0!"/>
    <s v="film &amp; video"/>
    <s v="animation"/>
    <x v="0"/>
    <x v="5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x v="36"/>
    <x v="82"/>
    <x v="1"/>
    <x v="0"/>
    <s v="USD"/>
    <n v="1486046761"/>
    <n v="1483454761"/>
    <b v="0"/>
    <x v="83"/>
    <b v="0"/>
    <s v="film &amp; video/animation"/>
    <x v="60"/>
    <n v="68.33"/>
    <s v="film &amp; video"/>
    <s v="animation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1"/>
    <x v="0"/>
    <s v="USD"/>
    <n v="1441550760"/>
    <n v="1438958824"/>
    <b v="0"/>
    <x v="78"/>
    <b v="0"/>
    <s v="film &amp; video/animation"/>
    <x v="50"/>
    <e v="#DIV/0!"/>
    <s v="film &amp; video"/>
    <s v="animation"/>
    <x v="0"/>
    <x v="5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1"/>
    <x v="0"/>
    <s v="USD"/>
    <n v="1354699421"/>
    <n v="1352107421"/>
    <b v="0"/>
    <x v="16"/>
    <b v="0"/>
    <s v="film &amp; video/animation"/>
    <x v="61"/>
    <n v="39.229999999999997"/>
    <s v="film &amp; video"/>
    <s v="animation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x v="21"/>
    <n v="150.15"/>
    <s v="theater"/>
    <s v="plays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x v="2"/>
    <n v="93.43"/>
    <s v="theater"/>
    <s v="plays"/>
    <x v="1"/>
    <x v="6"/>
    <x v="521"/>
    <d v="2016-11-01T04:59:00"/>
    <x v="37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x v="41"/>
    <n v="110.97"/>
    <s v="theater"/>
    <s v="plays"/>
    <x v="1"/>
    <x v="6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x v="10"/>
    <n v="71.790000000000006"/>
    <s v="theater"/>
    <s v="plays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x v="15"/>
    <n v="29.26"/>
    <s v="theater"/>
    <s v="plays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x v="8"/>
    <n v="1000"/>
    <s v="theater"/>
    <s v="plays"/>
    <x v="1"/>
    <x v="6"/>
    <x v="525"/>
    <d v="2014-09-13T09:37:21"/>
    <x v="8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x v="35"/>
    <n v="74.349999999999994"/>
    <s v="theater"/>
    <s v="plays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x v="7"/>
    <n v="63.83"/>
    <s v="theater"/>
    <s v="plays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x v="31"/>
    <n v="44.33"/>
    <s v="theater"/>
    <s v="plays"/>
    <x v="1"/>
    <x v="6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x v="22"/>
    <n v="86.94"/>
    <s v="theater"/>
    <s v="plays"/>
    <x v="1"/>
    <x v="6"/>
    <x v="529"/>
    <d v="2017-01-11T05:00:00"/>
    <x v="23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x v="29"/>
    <n v="126.55"/>
    <s v="theater"/>
    <s v="plays"/>
    <x v="1"/>
    <x v="6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x v="8"/>
    <n v="129.03"/>
    <s v="theater"/>
    <s v="plays"/>
    <x v="1"/>
    <x v="6"/>
    <x v="531"/>
    <d v="2016-12-17T06:59:00"/>
    <x v="8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x v="4"/>
    <n v="71.239999999999995"/>
    <s v="theater"/>
    <s v="plays"/>
    <x v="1"/>
    <x v="6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x v="8"/>
    <n v="117.88"/>
    <s v="theater"/>
    <s v="plays"/>
    <x v="1"/>
    <x v="6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x v="2"/>
    <n v="327.08"/>
    <s v="theater"/>
    <s v="plays"/>
    <x v="1"/>
    <x v="6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x v="33"/>
    <n v="34.75"/>
    <s v="theater"/>
    <s v="plays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x v="90"/>
    <n v="100.06"/>
    <s v="theater"/>
    <s v="plays"/>
    <x v="1"/>
    <x v="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x v="10"/>
    <n v="40.85"/>
    <s v="theater"/>
    <s v="plays"/>
    <x v="1"/>
    <x v="6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x v="120"/>
    <n v="252.02"/>
    <s v="theater"/>
    <s v="plays"/>
    <x v="1"/>
    <x v="6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x v="7"/>
    <n v="25.16"/>
    <s v="theater"/>
    <s v="plays"/>
    <x v="1"/>
    <x v="6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x v="36"/>
    <x v="116"/>
    <x v="1"/>
    <x v="0"/>
    <s v="USD"/>
    <n v="1423078606"/>
    <n v="1420486606"/>
    <b v="0"/>
    <x v="29"/>
    <b v="0"/>
    <s v="technology/web"/>
    <x v="50"/>
    <n v="1"/>
    <s v="technology"/>
    <s v="web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x v="37"/>
    <x v="379"/>
    <x v="1"/>
    <x v="0"/>
    <s v="USD"/>
    <n v="1446080834"/>
    <n v="1443488834"/>
    <b v="0"/>
    <x v="29"/>
    <b v="0"/>
    <s v="technology/web"/>
    <x v="60"/>
    <n v="25"/>
    <s v="technology"/>
    <s v="web"/>
    <x v="2"/>
    <x v="7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1"/>
    <x v="0"/>
    <s v="USD"/>
    <n v="1462293716"/>
    <n v="1457113316"/>
    <b v="0"/>
    <x v="29"/>
    <b v="0"/>
    <s v="technology/web"/>
    <x v="50"/>
    <n v="1"/>
    <s v="technology"/>
    <s v="web"/>
    <x v="2"/>
    <x v="7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1"/>
    <x v="2"/>
    <s v="AUD"/>
    <n v="1414807962"/>
    <n v="1412215962"/>
    <b v="0"/>
    <x v="84"/>
    <b v="0"/>
    <s v="technology/web"/>
    <x v="50"/>
    <n v="35"/>
    <s v="technology"/>
    <s v="web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1"/>
    <x v="0"/>
    <s v="USD"/>
    <n v="1467647160"/>
    <n v="1465055160"/>
    <b v="0"/>
    <x v="84"/>
    <b v="0"/>
    <s v="technology/web"/>
    <x v="60"/>
    <n v="3"/>
    <s v="technology"/>
    <s v="web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1"/>
    <x v="6"/>
    <s v="EUR"/>
    <n v="1447600389"/>
    <n v="1444140789"/>
    <b v="0"/>
    <x v="69"/>
    <b v="0"/>
    <s v="technology/web"/>
    <x v="117"/>
    <n v="402.71"/>
    <s v="technology"/>
    <s v="web"/>
    <x v="2"/>
    <x v="7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1"/>
    <x v="0"/>
    <s v="USD"/>
    <n v="1445097715"/>
    <n v="1441209715"/>
    <b v="0"/>
    <x v="84"/>
    <b v="0"/>
    <s v="technology/web"/>
    <x v="50"/>
    <n v="26"/>
    <s v="technology"/>
    <s v="web"/>
    <x v="2"/>
    <x v="7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x v="51"/>
    <x v="117"/>
    <x v="1"/>
    <x v="1"/>
    <s v="GBP"/>
    <n v="1455122564"/>
    <n v="1452530564"/>
    <b v="0"/>
    <x v="78"/>
    <b v="0"/>
    <s v="technology/web"/>
    <x v="50"/>
    <e v="#DIV/0!"/>
    <s v="technology"/>
    <s v="web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1"/>
    <x v="1"/>
    <s v="GBP"/>
    <n v="1446154848"/>
    <n v="1443562848"/>
    <b v="0"/>
    <x v="29"/>
    <b v="0"/>
    <s v="technology/web"/>
    <x v="50"/>
    <n v="9"/>
    <s v="technology"/>
    <s v="web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1"/>
    <x v="1"/>
    <s v="GBP"/>
    <n v="1436368622"/>
    <n v="1433776622"/>
    <b v="0"/>
    <x v="22"/>
    <b v="0"/>
    <s v="technology/web"/>
    <x v="56"/>
    <n v="8.5"/>
    <s v="technology"/>
    <s v="web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1"/>
    <x v="5"/>
    <s v="CAD"/>
    <n v="1485838800"/>
    <n v="1484756245"/>
    <b v="0"/>
    <x v="80"/>
    <b v="0"/>
    <s v="technology/web"/>
    <x v="60"/>
    <n v="8.75"/>
    <s v="technology"/>
    <s v="web"/>
    <x v="2"/>
    <x v="7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1"/>
    <x v="0"/>
    <s v="USD"/>
    <n v="1438451580"/>
    <n v="1434609424"/>
    <b v="0"/>
    <x v="33"/>
    <b v="0"/>
    <s v="technology/web"/>
    <x v="62"/>
    <n v="135.04"/>
    <s v="technology"/>
    <s v="web"/>
    <x v="2"/>
    <x v="7"/>
    <x v="551"/>
    <d v="2015-08-01T17:53:00"/>
    <x v="38"/>
  </r>
  <r>
    <n v="552"/>
    <s v="Spinnable Social Media"/>
    <s v="Axoral is a 3d interactive social media interface, with the potential to be so much more, but we need your help!"/>
    <x v="101"/>
    <x v="117"/>
    <x v="1"/>
    <x v="5"/>
    <s v="CAD"/>
    <n v="1452350896"/>
    <n v="1447166896"/>
    <b v="0"/>
    <x v="78"/>
    <b v="0"/>
    <s v="technology/web"/>
    <x v="50"/>
    <e v="#DIV/0!"/>
    <s v="technology"/>
    <s v="web"/>
    <x v="2"/>
    <x v="7"/>
    <x v="552"/>
    <d v="2016-01-09T14:48:16"/>
    <x v="13"/>
  </r>
  <r>
    <n v="553"/>
    <s v="sellorshopusa.com"/>
    <s v="Groundbreaking New Classifieds Website Grows Into Largest Nationwide Coverage By Turning Users Into Entrepreneurs"/>
    <x v="31"/>
    <x v="430"/>
    <x v="1"/>
    <x v="0"/>
    <s v="USD"/>
    <n v="1415988991"/>
    <n v="1413393391"/>
    <b v="0"/>
    <x v="79"/>
    <b v="0"/>
    <s v="technology/web"/>
    <x v="50"/>
    <n v="20.5"/>
    <s v="technology"/>
    <s v="web"/>
    <x v="2"/>
    <x v="7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1"/>
    <x v="0"/>
    <s v="USD"/>
    <n v="1413735972"/>
    <n v="1411143972"/>
    <b v="0"/>
    <x v="19"/>
    <b v="0"/>
    <s v="technology/web"/>
    <x v="121"/>
    <n v="64.36"/>
    <s v="technology"/>
    <s v="web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1"/>
    <x v="1"/>
    <s v="GBP"/>
    <n v="1465720143"/>
    <n v="1463128143"/>
    <b v="0"/>
    <x v="78"/>
    <b v="0"/>
    <s v="technology/web"/>
    <x v="50"/>
    <e v="#DIV/0!"/>
    <s v="technology"/>
    <s v="web"/>
    <x v="2"/>
    <x v="7"/>
    <x v="555"/>
    <d v="2016-06-12T08:29:03"/>
    <x v="1"/>
  </r>
  <r>
    <n v="556"/>
    <s v="Braille Academy"/>
    <s v="An educational platform for learning Unified English Braille Code"/>
    <x v="6"/>
    <x v="148"/>
    <x v="1"/>
    <x v="0"/>
    <s v="USD"/>
    <n v="1452112717"/>
    <n v="1449520717"/>
    <b v="0"/>
    <x v="29"/>
    <b v="0"/>
    <s v="technology/web"/>
    <x v="56"/>
    <n v="200"/>
    <s v="technology"/>
    <s v="web"/>
    <x v="2"/>
    <x v="7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x v="60"/>
    <x v="432"/>
    <x v="1"/>
    <x v="12"/>
    <s v="EUR"/>
    <n v="1480721803"/>
    <n v="1478126203"/>
    <b v="0"/>
    <x v="9"/>
    <b v="0"/>
    <s v="technology/web"/>
    <x v="60"/>
    <n v="68.3"/>
    <s v="technology"/>
    <s v="web"/>
    <x v="2"/>
    <x v="7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x v="47"/>
    <x v="117"/>
    <x v="1"/>
    <x v="0"/>
    <s v="USD"/>
    <n v="1427227905"/>
    <n v="1424639505"/>
    <b v="0"/>
    <x v="78"/>
    <b v="0"/>
    <s v="technology/web"/>
    <x v="50"/>
    <e v="#DIV/0!"/>
    <s v="technology"/>
    <s v="web"/>
    <x v="2"/>
    <x v="7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1"/>
    <x v="0"/>
    <s v="USD"/>
    <n v="1449989260"/>
    <n v="1447397260"/>
    <b v="0"/>
    <x v="29"/>
    <b v="0"/>
    <s v="technology/web"/>
    <x v="50"/>
    <n v="50"/>
    <s v="technology"/>
    <s v="web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x v="57"/>
    <x v="433"/>
    <x v="1"/>
    <x v="5"/>
    <s v="CAD"/>
    <n v="1418841045"/>
    <n v="1416249045"/>
    <b v="0"/>
    <x v="83"/>
    <b v="0"/>
    <s v="technology/web"/>
    <x v="50"/>
    <n v="4"/>
    <s v="technology"/>
    <s v="web"/>
    <x v="2"/>
    <x v="7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x v="36"/>
    <x v="434"/>
    <x v="1"/>
    <x v="0"/>
    <s v="USD"/>
    <n v="1445874513"/>
    <n v="1442850513"/>
    <b v="0"/>
    <x v="84"/>
    <b v="0"/>
    <s v="technology/web"/>
    <x v="50"/>
    <n v="27.5"/>
    <s v="technology"/>
    <s v="web"/>
    <x v="2"/>
    <x v="7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1"/>
    <x v="9"/>
    <s v="EUR"/>
    <n v="1482052815"/>
    <n v="1479460815"/>
    <b v="0"/>
    <x v="78"/>
    <b v="0"/>
    <s v="technology/web"/>
    <x v="50"/>
    <e v="#DIV/0!"/>
    <s v="technology"/>
    <s v="web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1"/>
    <x v="2"/>
    <s v="AUD"/>
    <n v="1424137247"/>
    <n v="1421545247"/>
    <b v="0"/>
    <x v="84"/>
    <b v="0"/>
    <s v="technology/web"/>
    <x v="50"/>
    <n v="34"/>
    <s v="technology"/>
    <s v="web"/>
    <x v="2"/>
    <x v="7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x v="102"/>
    <x v="116"/>
    <x v="1"/>
    <x v="6"/>
    <s v="EUR"/>
    <n v="1457822275"/>
    <n v="1455230275"/>
    <b v="0"/>
    <x v="29"/>
    <b v="0"/>
    <s v="technology/web"/>
    <x v="50"/>
    <n v="1"/>
    <s v="technology"/>
    <s v="web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x v="31"/>
    <x v="117"/>
    <x v="1"/>
    <x v="1"/>
    <s v="GBP"/>
    <n v="1436554249"/>
    <n v="1433962249"/>
    <b v="0"/>
    <x v="78"/>
    <b v="0"/>
    <s v="technology/web"/>
    <x v="50"/>
    <e v="#DIV/0!"/>
    <s v="technology"/>
    <s v="web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x v="10"/>
    <x v="116"/>
    <x v="1"/>
    <x v="0"/>
    <s v="USD"/>
    <n v="1468513533"/>
    <n v="1465921533"/>
    <b v="0"/>
    <x v="29"/>
    <b v="0"/>
    <s v="technology/web"/>
    <x v="50"/>
    <n v="1"/>
    <s v="technology"/>
    <s v="web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x v="3"/>
    <x v="117"/>
    <x v="1"/>
    <x v="0"/>
    <s v="USD"/>
    <n v="1420143194"/>
    <n v="1417551194"/>
    <b v="0"/>
    <x v="78"/>
    <b v="0"/>
    <s v="technology/web"/>
    <x v="50"/>
    <e v="#DIV/0!"/>
    <s v="technology"/>
    <s v="web"/>
    <x v="2"/>
    <x v="7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1"/>
    <x v="4"/>
    <s v="NZD"/>
    <n v="1452942000"/>
    <n v="1449785223"/>
    <b v="0"/>
    <x v="81"/>
    <b v="0"/>
    <s v="technology/web"/>
    <x v="60"/>
    <n v="49"/>
    <s v="technology"/>
    <s v="web"/>
    <x v="2"/>
    <x v="7"/>
    <x v="568"/>
    <d v="2016-01-16T11:00:00"/>
    <x v="46"/>
  </r>
  <r>
    <n v="569"/>
    <s v="Mioti"/>
    <s v="Mioti is an indie game marketplace that doubles as a community for developers to join networks and discuss projects."/>
    <x v="30"/>
    <x v="170"/>
    <x v="1"/>
    <x v="5"/>
    <s v="CAD"/>
    <n v="1451679612"/>
    <n v="1449087612"/>
    <b v="0"/>
    <x v="29"/>
    <b v="0"/>
    <s v="technology/web"/>
    <x v="60"/>
    <n v="20"/>
    <s v="technology"/>
    <s v="web"/>
    <x v="2"/>
    <x v="7"/>
    <x v="569"/>
    <d v="2016-01-01T20:20:12"/>
    <x v="1"/>
  </r>
  <r>
    <n v="570"/>
    <s v="Relaunching in May"/>
    <s v="Humans have AM/FM/Satellite radio, kids have radio Disney, pets have DogCatRadio."/>
    <x v="94"/>
    <x v="436"/>
    <x v="1"/>
    <x v="0"/>
    <s v="USD"/>
    <n v="1455822569"/>
    <n v="1453230569"/>
    <b v="0"/>
    <x v="29"/>
    <b v="0"/>
    <s v="technology/web"/>
    <x v="50"/>
    <n v="142"/>
    <s v="technology"/>
    <s v="web"/>
    <x v="2"/>
    <x v="7"/>
    <x v="570"/>
    <d v="2016-02-18T19:09:29"/>
    <x v="1"/>
  </r>
  <r>
    <n v="571"/>
    <s v="Snag-A-Slip"/>
    <s v="Snag-A-Slip is an online platform that connects boaters with awesome marinas and available boat slips so that they can book with ease."/>
    <x v="31"/>
    <x v="437"/>
    <x v="1"/>
    <x v="0"/>
    <s v="USD"/>
    <n v="1437969540"/>
    <n v="1436297723"/>
    <b v="0"/>
    <x v="84"/>
    <b v="0"/>
    <s v="technology/web"/>
    <x v="50"/>
    <n v="53"/>
    <s v="technology"/>
    <s v="web"/>
    <x v="2"/>
    <x v="7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x v="30"/>
    <x v="117"/>
    <x v="1"/>
    <x v="0"/>
    <s v="USD"/>
    <n v="1446660688"/>
    <n v="1444065088"/>
    <b v="0"/>
    <x v="78"/>
    <b v="0"/>
    <s v="technology/web"/>
    <x v="50"/>
    <e v="#DIV/0!"/>
    <s v="technology"/>
    <s v="web"/>
    <x v="2"/>
    <x v="7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1"/>
    <x v="0"/>
    <s v="USD"/>
    <n v="1421543520"/>
    <n v="1416445931"/>
    <b v="0"/>
    <x v="82"/>
    <b v="0"/>
    <s v="technology/web"/>
    <x v="50"/>
    <n v="38.44"/>
    <s v="technology"/>
    <s v="web"/>
    <x v="2"/>
    <x v="7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x v="151"/>
    <x v="439"/>
    <x v="1"/>
    <x v="1"/>
    <s v="GBP"/>
    <n v="1476873507"/>
    <n v="1474281507"/>
    <b v="0"/>
    <x v="80"/>
    <b v="0"/>
    <s v="technology/web"/>
    <x v="60"/>
    <n v="20"/>
    <s v="technology"/>
    <s v="web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1"/>
    <x v="12"/>
    <s v="EUR"/>
    <n v="1434213443"/>
    <n v="1431621443"/>
    <b v="0"/>
    <x v="80"/>
    <b v="0"/>
    <s v="technology/web"/>
    <x v="50"/>
    <n v="64.75"/>
    <s v="technology"/>
    <s v="web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x v="58"/>
    <x v="116"/>
    <x v="1"/>
    <x v="0"/>
    <s v="USD"/>
    <n v="1427537952"/>
    <n v="1422357552"/>
    <b v="0"/>
    <x v="29"/>
    <b v="0"/>
    <s v="technology/web"/>
    <x v="50"/>
    <n v="1"/>
    <s v="technology"/>
    <s v="web"/>
    <x v="2"/>
    <x v="7"/>
    <x v="576"/>
    <d v="2015-03-28T10:19:12"/>
    <x v="13"/>
  </r>
  <r>
    <n v="577"/>
    <s v="everydayrelay"/>
    <s v="Emails are one of pervasively used mode of communication today. However, emails can be personal and sometimes discretion is needed."/>
    <x v="10"/>
    <x v="115"/>
    <x v="1"/>
    <x v="0"/>
    <s v="USD"/>
    <n v="1463753302"/>
    <n v="1458569302"/>
    <b v="0"/>
    <x v="29"/>
    <b v="0"/>
    <s v="technology/web"/>
    <x v="50"/>
    <n v="10"/>
    <s v="technology"/>
    <s v="web"/>
    <x v="2"/>
    <x v="7"/>
    <x v="577"/>
    <d v="2016-05-20T14:08:22"/>
    <x v="13"/>
  </r>
  <r>
    <n v="578"/>
    <s v="weBuy Crowdsourced Shopping"/>
    <s v="weBuy trade built on technology and Crowd Sourced Power"/>
    <x v="152"/>
    <x v="441"/>
    <x v="1"/>
    <x v="1"/>
    <s v="GBP"/>
    <n v="1441633993"/>
    <n v="1439560393"/>
    <b v="0"/>
    <x v="63"/>
    <b v="0"/>
    <s v="technology/web"/>
    <x v="50"/>
    <n v="2"/>
    <s v="technology"/>
    <s v="web"/>
    <x v="2"/>
    <x v="7"/>
    <x v="578"/>
    <d v="2015-09-07T13:53:13"/>
    <x v="19"/>
  </r>
  <r>
    <n v="579"/>
    <s v="Course: Learn Cryptography"/>
    <s v="Learn classic and public key cryptography with a full proof-of-concept system in JavaScript."/>
    <x v="14"/>
    <x v="442"/>
    <x v="1"/>
    <x v="0"/>
    <s v="USD"/>
    <n v="1419539223"/>
    <n v="1416947223"/>
    <b v="0"/>
    <x v="81"/>
    <b v="0"/>
    <s v="technology/web"/>
    <x v="60"/>
    <n v="35"/>
    <s v="technology"/>
    <s v="web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x v="9"/>
    <x v="116"/>
    <x v="1"/>
    <x v="0"/>
    <s v="USD"/>
    <n v="1474580867"/>
    <n v="1471988867"/>
    <b v="0"/>
    <x v="29"/>
    <b v="0"/>
    <s v="technology/web"/>
    <x v="50"/>
    <n v="1"/>
    <s v="technology"/>
    <s v="web"/>
    <x v="2"/>
    <x v="7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x v="44"/>
    <x v="117"/>
    <x v="1"/>
    <x v="0"/>
    <s v="USD"/>
    <n v="1438474704"/>
    <n v="1435882704"/>
    <b v="0"/>
    <x v="78"/>
    <b v="0"/>
    <s v="technology/web"/>
    <x v="50"/>
    <e v="#DIV/0!"/>
    <s v="technology"/>
    <s v="web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57"/>
    <x v="117"/>
    <x v="1"/>
    <x v="0"/>
    <s v="USD"/>
    <n v="1426442400"/>
    <n v="1424454319"/>
    <b v="0"/>
    <x v="78"/>
    <b v="0"/>
    <s v="technology/web"/>
    <x v="50"/>
    <e v="#DIV/0!"/>
    <s v="technology"/>
    <s v="web"/>
    <x v="2"/>
    <x v="7"/>
    <x v="582"/>
    <d v="2015-03-15T18:00:00"/>
    <x v="33"/>
  </r>
  <r>
    <n v="583"/>
    <s v="HackersArchive.com"/>
    <s v="HackersArchive.com will help rid the web of viruses and scams found everywhere else you look!"/>
    <x v="7"/>
    <x v="116"/>
    <x v="1"/>
    <x v="0"/>
    <s v="USD"/>
    <n v="1426800687"/>
    <n v="1424212287"/>
    <b v="0"/>
    <x v="29"/>
    <b v="0"/>
    <s v="technology/web"/>
    <x v="50"/>
    <n v="1"/>
    <s v="technology"/>
    <s v="web"/>
    <x v="2"/>
    <x v="7"/>
    <x v="583"/>
    <d v="2015-03-19T21:31:27"/>
    <x v="1"/>
  </r>
  <r>
    <n v="584"/>
    <s v="scriptCall - The Personal Presentation Platform"/>
    <s v="Script Call takes your presentation from the wall to your audience; from your device to theirs."/>
    <x v="28"/>
    <x v="115"/>
    <x v="1"/>
    <x v="0"/>
    <s v="USD"/>
    <n v="1426522316"/>
    <n v="1423933916"/>
    <b v="0"/>
    <x v="84"/>
    <b v="0"/>
    <s v="technology/web"/>
    <x v="60"/>
    <n v="5"/>
    <s v="technology"/>
    <s v="web"/>
    <x v="2"/>
    <x v="7"/>
    <x v="584"/>
    <d v="2015-03-16T16:11:56"/>
    <x v="1"/>
  </r>
  <r>
    <n v="585"/>
    <s v="Link Card"/>
    <s v="SAVE UP TO 40% WHEN YOU SPEND!_x000a__x000a_PRE-ORDER YOUR LINK CARD TODAY"/>
    <x v="7"/>
    <x v="117"/>
    <x v="1"/>
    <x v="1"/>
    <s v="GBP"/>
    <n v="1448928000"/>
    <n v="1444123377"/>
    <b v="0"/>
    <x v="78"/>
    <b v="0"/>
    <s v="technology/web"/>
    <x v="50"/>
    <e v="#DIV/0!"/>
    <s v="technology"/>
    <s v="web"/>
    <x v="2"/>
    <x v="7"/>
    <x v="585"/>
    <d v="2015-12-01T00:00:00"/>
    <x v="59"/>
  </r>
  <r>
    <n v="586"/>
    <s v="Employ College 2K"/>
    <s v="Employ College is a movement for companies to hire college graduates from their respected institutions."/>
    <x v="3"/>
    <x v="443"/>
    <x v="1"/>
    <x v="0"/>
    <s v="USD"/>
    <n v="1424032207"/>
    <n v="1421440207"/>
    <b v="0"/>
    <x v="80"/>
    <b v="0"/>
    <s v="technology/web"/>
    <x v="60"/>
    <n v="14"/>
    <s v="technology"/>
    <s v="web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x v="11"/>
    <x v="444"/>
    <x v="1"/>
    <x v="5"/>
    <s v="CAD"/>
    <n v="1429207833"/>
    <n v="1426615833"/>
    <b v="0"/>
    <x v="63"/>
    <b v="0"/>
    <s v="technology/web"/>
    <x v="114"/>
    <n v="389.29"/>
    <s v="technology"/>
    <s v="web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x v="7"/>
    <x v="356"/>
    <x v="1"/>
    <x v="13"/>
    <s v="EUR"/>
    <n v="1479410886"/>
    <n v="1474223286"/>
    <b v="0"/>
    <x v="84"/>
    <b v="0"/>
    <s v="technology/web"/>
    <x v="56"/>
    <n v="150.5"/>
    <s v="technology"/>
    <s v="web"/>
    <x v="2"/>
    <x v="7"/>
    <x v="588"/>
    <d v="2016-11-17T19:28:06"/>
    <x v="13"/>
  </r>
  <r>
    <n v="589"/>
    <s v="Get Neighborly"/>
    <s v="Services closer than you think..."/>
    <x v="51"/>
    <x v="116"/>
    <x v="1"/>
    <x v="0"/>
    <s v="USD"/>
    <n v="1436366699"/>
    <n v="1435070699"/>
    <b v="0"/>
    <x v="29"/>
    <b v="0"/>
    <s v="technology/web"/>
    <x v="50"/>
    <n v="1"/>
    <s v="technology"/>
    <s v="web"/>
    <x v="2"/>
    <x v="7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1"/>
    <x v="1"/>
    <s v="GBP"/>
    <n v="1454936460"/>
    <n v="1452259131"/>
    <b v="0"/>
    <x v="82"/>
    <b v="0"/>
    <s v="technology/web"/>
    <x v="65"/>
    <n v="24.78"/>
    <s v="technology"/>
    <s v="web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1"/>
    <x v="0"/>
    <s v="USD"/>
    <n v="1437570130"/>
    <n v="1434978130"/>
    <b v="0"/>
    <x v="84"/>
    <b v="0"/>
    <s v="technology/web"/>
    <x v="50"/>
    <n v="30.5"/>
    <s v="technology"/>
    <s v="web"/>
    <x v="2"/>
    <x v="7"/>
    <x v="591"/>
    <d v="2015-07-22T13:02:10"/>
    <x v="1"/>
  </r>
  <r>
    <n v="592"/>
    <s v="Go Start A Biz"/>
    <s v="Together, we can build a FREE, business start-up system that will help aspiring entrepreneurs change their economic circumstances."/>
    <x v="51"/>
    <x v="156"/>
    <x v="1"/>
    <x v="0"/>
    <s v="USD"/>
    <n v="1417584860"/>
    <n v="1414992860"/>
    <b v="0"/>
    <x v="29"/>
    <b v="0"/>
    <s v="technology/web"/>
    <x v="56"/>
    <n v="250"/>
    <s v="technology"/>
    <s v="web"/>
    <x v="2"/>
    <x v="7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1"/>
    <x v="1"/>
    <s v="GBP"/>
    <n v="1428333345"/>
    <n v="1425744945"/>
    <b v="0"/>
    <x v="63"/>
    <b v="0"/>
    <s v="technology/web"/>
    <x v="61"/>
    <n v="16.43"/>
    <s v="technology"/>
    <s v="web"/>
    <x v="2"/>
    <x v="7"/>
    <x v="593"/>
    <d v="2015-04-06T15:15:45"/>
    <x v="1"/>
  </r>
  <r>
    <n v="594"/>
    <s v="Unleashed Fitness"/>
    <s v="Creating a fitness site that will change the fitness game forever!"/>
    <x v="31"/>
    <x v="375"/>
    <x v="1"/>
    <x v="0"/>
    <s v="USD"/>
    <n v="1460832206"/>
    <n v="1458240206"/>
    <b v="0"/>
    <x v="84"/>
    <b v="0"/>
    <s v="technology/web"/>
    <x v="50"/>
    <n v="13"/>
    <s v="technology"/>
    <s v="web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x v="57"/>
    <x v="446"/>
    <x v="1"/>
    <x v="0"/>
    <s v="USD"/>
    <n v="1430703638"/>
    <n v="1426815638"/>
    <b v="0"/>
    <x v="22"/>
    <b v="0"/>
    <s v="technology/web"/>
    <x v="50"/>
    <n v="53.25"/>
    <s v="technology"/>
    <s v="web"/>
    <x v="2"/>
    <x v="7"/>
    <x v="595"/>
    <d v="2015-05-04T01:40:38"/>
    <x v="8"/>
  </r>
  <r>
    <n v="596"/>
    <s v="DigitaliBook free library"/>
    <s v="We present digitaibook,com site which can become a free electronic library with your help,"/>
    <x v="22"/>
    <x v="360"/>
    <x v="1"/>
    <x v="0"/>
    <s v="USD"/>
    <n v="1478122292"/>
    <n v="1475530292"/>
    <b v="0"/>
    <x v="84"/>
    <b v="0"/>
    <s v="technology/web"/>
    <x v="50"/>
    <n v="3"/>
    <s v="technology"/>
    <s v="web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x v="51"/>
    <x v="170"/>
    <x v="1"/>
    <x v="0"/>
    <s v="USD"/>
    <n v="1469980800"/>
    <n v="1466787335"/>
    <b v="0"/>
    <x v="84"/>
    <b v="0"/>
    <s v="technology/web"/>
    <x v="50"/>
    <n v="10"/>
    <s v="technology"/>
    <s v="web"/>
    <x v="2"/>
    <x v="7"/>
    <x v="597"/>
    <d v="2016-07-31T16:00:00"/>
    <x v="46"/>
  </r>
  <r>
    <n v="598"/>
    <s v="Goals not creeds"/>
    <s v="This is a project to create a crowd-funding site for Urantia Book readers worldwide."/>
    <x v="30"/>
    <x v="447"/>
    <x v="1"/>
    <x v="0"/>
    <s v="USD"/>
    <n v="1417737781"/>
    <n v="1415145781"/>
    <b v="0"/>
    <x v="63"/>
    <b v="0"/>
    <s v="technology/web"/>
    <x v="122"/>
    <n v="121.43"/>
    <s v="technology"/>
    <s v="web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x v="63"/>
    <x v="395"/>
    <x v="1"/>
    <x v="0"/>
    <s v="USD"/>
    <n v="1425827760"/>
    <n v="1423769402"/>
    <b v="0"/>
    <x v="84"/>
    <b v="0"/>
    <s v="technology/web"/>
    <x v="50"/>
    <n v="15.5"/>
    <s v="technology"/>
    <s v="web"/>
    <x v="2"/>
    <x v="7"/>
    <x v="599"/>
    <d v="2015-03-08T15:16:00"/>
    <x v="1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x v="53"/>
    <n v="100"/>
    <s v="technology"/>
    <s v="web"/>
    <x v="2"/>
    <x v="7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x v="60"/>
    <n v="23.33"/>
    <s v="technology"/>
    <s v="web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x v="50"/>
    <e v="#DIV/0!"/>
    <s v="technology"/>
    <s v="web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x v="65"/>
    <n v="45.39"/>
    <s v="technology"/>
    <s v="web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x v="50"/>
    <e v="#DIV/0!"/>
    <s v="technology"/>
    <s v="web"/>
    <x v="2"/>
    <x v="7"/>
    <x v="604"/>
    <d v="2014-08-28T00:50:56"/>
    <x v="1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x v="56"/>
    <n v="16.38"/>
    <s v="technology"/>
    <s v="web"/>
    <x v="2"/>
    <x v="7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x v="50"/>
    <n v="10"/>
    <s v="technology"/>
    <s v="web"/>
    <x v="2"/>
    <x v="7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x v="50"/>
    <e v="#DIV/0!"/>
    <s v="technology"/>
    <s v="web"/>
    <x v="2"/>
    <x v="7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x v="60"/>
    <n v="292.2"/>
    <s v="technology"/>
    <s v="web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x v="60"/>
    <n v="5"/>
    <s v="technology"/>
    <s v="web"/>
    <x v="2"/>
    <x v="7"/>
    <x v="609"/>
    <d v="2015-11-29T01:49:04"/>
    <x v="1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x v="50"/>
    <e v="#DIV/0!"/>
    <s v="technology"/>
    <s v="web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x v="50"/>
    <e v="#DIV/0!"/>
    <s v="technology"/>
    <s v="web"/>
    <x v="2"/>
    <x v="7"/>
    <x v="611"/>
    <d v="2016-01-19T13:27:17"/>
    <x v="13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x v="50"/>
    <e v="#DIV/0!"/>
    <s v="technology"/>
    <s v="web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x v="70"/>
    <n v="105.93"/>
    <s v="technology"/>
    <s v="web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x v="50"/>
    <e v="#DIV/0!"/>
    <s v="technology"/>
    <s v="web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x v="50"/>
    <e v="#DIV/0!"/>
    <s v="technology"/>
    <s v="web"/>
    <x v="2"/>
    <x v="7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x v="50"/>
    <e v="#DIV/0!"/>
    <s v="technology"/>
    <s v="web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x v="56"/>
    <n v="20"/>
    <s v="technology"/>
    <s v="web"/>
    <x v="2"/>
    <x v="7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x v="50"/>
    <e v="#DIV/0!"/>
    <s v="technology"/>
    <s v="web"/>
    <x v="2"/>
    <x v="7"/>
    <x v="618"/>
    <d v="2015-12-09T19:26:43"/>
    <x v="1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x v="50"/>
    <n v="1"/>
    <s v="technology"/>
    <s v="web"/>
    <x v="2"/>
    <x v="7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x v="60"/>
    <n v="300"/>
    <s v="technology"/>
    <s v="web"/>
    <x v="2"/>
    <x v="7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x v="60"/>
    <n v="87"/>
    <s v="technology"/>
    <s v="web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x v="52"/>
    <n v="37.89"/>
    <s v="technology"/>
    <s v="web"/>
    <x v="2"/>
    <x v="7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x v="50"/>
    <e v="#DIV/0!"/>
    <s v="technology"/>
    <s v="web"/>
    <x v="2"/>
    <x v="7"/>
    <x v="623"/>
    <d v="2015-05-28T00:13:17"/>
    <x v="1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x v="50"/>
    <e v="#DIV/0!"/>
    <s v="technology"/>
    <s v="web"/>
    <x v="2"/>
    <x v="7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x v="50"/>
    <e v="#DIV/0!"/>
    <s v="technology"/>
    <s v="web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x v="123"/>
    <n v="111.41"/>
    <s v="technology"/>
    <s v="web"/>
    <x v="2"/>
    <x v="7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x v="50"/>
    <n v="90"/>
    <s v="technology"/>
    <s v="web"/>
    <x v="2"/>
    <x v="7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x v="50"/>
    <e v="#DIV/0!"/>
    <s v="technology"/>
    <s v="web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x v="50"/>
    <n v="116.67"/>
    <s v="technology"/>
    <s v="web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x v="50"/>
    <n v="10"/>
    <s v="technology"/>
    <s v="web"/>
    <x v="2"/>
    <x v="7"/>
    <x v="630"/>
    <d v="2015-09-06T05:10:00"/>
    <x v="1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x v="60"/>
    <n v="76.67"/>
    <s v="technology"/>
    <s v="web"/>
    <x v="2"/>
    <x v="7"/>
    <x v="631"/>
    <d v="2016-05-28T18:32:09"/>
    <x v="3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x v="50"/>
    <e v="#DIV/0!"/>
    <s v="technology"/>
    <s v="web"/>
    <x v="2"/>
    <x v="7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x v="81"/>
    <n v="49.8"/>
    <s v="technology"/>
    <s v="web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x v="50"/>
    <n v="1"/>
    <s v="technology"/>
    <s v="web"/>
    <x v="2"/>
    <x v="7"/>
    <x v="634"/>
    <d v="2015-02-26T22:17:09"/>
    <x v="1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x v="50"/>
    <n v="2"/>
    <s v="technology"/>
    <s v="web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x v="50"/>
    <n v="4"/>
    <s v="technology"/>
    <s v="web"/>
    <x v="2"/>
    <x v="7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x v="50"/>
    <e v="#DIV/0!"/>
    <s v="technology"/>
    <s v="web"/>
    <x v="2"/>
    <x v="7"/>
    <x v="637"/>
    <d v="2017-02-25T23:04:00"/>
    <x v="3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x v="50"/>
    <n v="3"/>
    <s v="technology"/>
    <s v="web"/>
    <x v="2"/>
    <x v="7"/>
    <x v="638"/>
    <d v="2017-03-25T13:14:22"/>
    <x v="13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x v="50"/>
    <n v="1"/>
    <s v="technology"/>
    <s v="web"/>
    <x v="2"/>
    <x v="7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x v="124"/>
    <n v="50.5"/>
    <s v="technology"/>
    <s v="wearables"/>
    <x v="2"/>
    <x v="8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x v="17"/>
    <n v="151.32"/>
    <s v="technology"/>
    <s v="wearables"/>
    <x v="2"/>
    <x v="8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x v="125"/>
    <n v="134.36000000000001"/>
    <s v="technology"/>
    <s v="wearables"/>
    <x v="2"/>
    <x v="8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x v="6"/>
    <n v="174.03"/>
    <s v="technology"/>
    <s v="wearables"/>
    <x v="2"/>
    <x v="8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x v="126"/>
    <n v="73.489999999999995"/>
    <s v="technology"/>
    <s v="wearables"/>
    <x v="2"/>
    <x v="8"/>
    <x v="644"/>
    <d v="2014-10-29T01:00:00"/>
    <x v="41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x v="127"/>
    <n v="23.52"/>
    <s v="technology"/>
    <s v="wearables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x v="88"/>
    <n v="39.07"/>
    <s v="technology"/>
    <s v="wearables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x v="13"/>
    <n v="125.94"/>
    <s v="technology"/>
    <s v="wearables"/>
    <x v="2"/>
    <x v="8"/>
    <x v="647"/>
    <d v="2016-03-17T17:25:49"/>
    <x v="1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x v="37"/>
    <n v="1644"/>
    <s v="technology"/>
    <s v="wearables"/>
    <x v="2"/>
    <x v="8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x v="49"/>
    <n v="42.67"/>
    <s v="technology"/>
    <s v="wearables"/>
    <x v="2"/>
    <x v="8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x v="20"/>
    <n v="35.130000000000003"/>
    <s v="technology"/>
    <s v="wearables"/>
    <x v="2"/>
    <x v="8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x v="7"/>
    <n v="239.35"/>
    <s v="technology"/>
    <s v="wearables"/>
    <x v="2"/>
    <x v="8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x v="8"/>
    <n v="107.64"/>
    <s v="technology"/>
    <s v="wearables"/>
    <x v="2"/>
    <x v="8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x v="48"/>
    <n v="95.83"/>
    <s v="technology"/>
    <s v="wearables"/>
    <x v="2"/>
    <x v="8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x v="128"/>
    <n v="31.66"/>
    <s v="technology"/>
    <s v="wearables"/>
    <x v="2"/>
    <x v="8"/>
    <x v="654"/>
    <d v="2015-07-08T22:58:33"/>
    <x v="1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x v="92"/>
    <n v="42.89"/>
    <s v="technology"/>
    <s v="wearables"/>
    <x v="2"/>
    <x v="8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x v="111"/>
    <n v="122.74"/>
    <s v="technology"/>
    <s v="wearables"/>
    <x v="2"/>
    <x v="8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x v="9"/>
    <n v="190.45"/>
    <s v="technology"/>
    <s v="wearables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x v="3"/>
    <n v="109.34"/>
    <s v="technology"/>
    <s v="wearables"/>
    <x v="2"/>
    <x v="8"/>
    <x v="658"/>
    <d v="2015-07-26T18:00:00"/>
    <x v="7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x v="7"/>
    <n v="143.66999999999999"/>
    <s v="technology"/>
    <s v="wearables"/>
    <x v="2"/>
    <x v="8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1"/>
    <x v="0"/>
    <s v="USD"/>
    <n v="1415558879"/>
    <n v="1412963279"/>
    <b v="0"/>
    <x v="59"/>
    <b v="0"/>
    <s v="technology/wearables"/>
    <x v="56"/>
    <n v="84.94"/>
    <s v="technology"/>
    <s v="wearables"/>
    <x v="2"/>
    <x v="8"/>
    <x v="660"/>
    <d v="2014-11-09T18:47:59"/>
    <x v="1"/>
  </r>
  <r>
    <n v="661"/>
    <s v="AirString"/>
    <s v="AirString keeps your AirPods from getting lost by keeping the pair together with a  durable and premium quality string."/>
    <x v="3"/>
    <x v="483"/>
    <x v="1"/>
    <x v="0"/>
    <s v="USD"/>
    <n v="1477236559"/>
    <n v="1474644559"/>
    <b v="0"/>
    <x v="82"/>
    <b v="0"/>
    <s v="technology/wearables"/>
    <x v="60"/>
    <n v="10.56"/>
    <s v="technology"/>
    <s v="wearables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x v="130"/>
    <x v="484"/>
    <x v="1"/>
    <x v="0"/>
    <s v="USD"/>
    <n v="1421404247"/>
    <n v="1418812247"/>
    <b v="0"/>
    <x v="80"/>
    <b v="0"/>
    <s v="technology/wearables"/>
    <x v="50"/>
    <n v="39"/>
    <s v="technology"/>
    <s v="wearables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x v="61"/>
    <x v="485"/>
    <x v="1"/>
    <x v="8"/>
    <s v="DKK"/>
    <n v="1437250456"/>
    <n v="1434658456"/>
    <b v="0"/>
    <x v="63"/>
    <b v="0"/>
    <s v="technology/wearables"/>
    <x v="50"/>
    <n v="100"/>
    <s v="technology"/>
    <s v="wearables"/>
    <x v="2"/>
    <x v="8"/>
    <x v="663"/>
    <d v="2015-07-18T20:14:16"/>
    <x v="1"/>
  </r>
  <r>
    <n v="664"/>
    <s v="Oregon Babyâ„¢ Diapers"/>
    <s v="Save Oregon Babyâ„¢ Diapers, a handmade business, run by awesome moms in Southern Oregon, from permanently closing!"/>
    <x v="14"/>
    <x v="486"/>
    <x v="1"/>
    <x v="0"/>
    <s v="USD"/>
    <n v="1428940775"/>
    <n v="1426348775"/>
    <b v="0"/>
    <x v="60"/>
    <b v="0"/>
    <s v="technology/wearables"/>
    <x v="59"/>
    <n v="31.17"/>
    <s v="technology"/>
    <s v="wearables"/>
    <x v="2"/>
    <x v="8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1"/>
    <x v="0"/>
    <s v="USD"/>
    <n v="1484327061"/>
    <n v="1479143061"/>
    <b v="0"/>
    <x v="8"/>
    <b v="0"/>
    <s v="technology/wearables"/>
    <x v="118"/>
    <n v="155.33000000000001"/>
    <s v="technology"/>
    <s v="wearables"/>
    <x v="2"/>
    <x v="8"/>
    <x v="665"/>
    <d v="2017-01-13T17:04:21"/>
    <x v="13"/>
  </r>
  <r>
    <n v="666"/>
    <s v="Ducky Diapers"/>
    <s v="Have you ever dreamed of having a pet duckling, but concerned about all the pooping, here is a a solution to help solve that issue."/>
    <x v="61"/>
    <x v="138"/>
    <x v="1"/>
    <x v="0"/>
    <s v="USD"/>
    <n v="1408305498"/>
    <n v="1405713498"/>
    <b v="0"/>
    <x v="80"/>
    <b v="0"/>
    <s v="technology/wearables"/>
    <x v="50"/>
    <n v="2"/>
    <s v="technology"/>
    <s v="wearables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x v="63"/>
    <x v="488"/>
    <x v="1"/>
    <x v="13"/>
    <s v="EUR"/>
    <n v="1477731463"/>
    <n v="1474275463"/>
    <b v="0"/>
    <x v="33"/>
    <b v="0"/>
    <s v="technology/wearables"/>
    <x v="54"/>
    <n v="178.93"/>
    <s v="technology"/>
    <s v="wearables"/>
    <x v="2"/>
    <x v="8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1"/>
    <x v="0"/>
    <s v="USD"/>
    <n v="1431374222"/>
    <n v="1427486222"/>
    <b v="0"/>
    <x v="20"/>
    <b v="0"/>
    <s v="technology/wearables"/>
    <x v="62"/>
    <n v="27.36"/>
    <s v="technology"/>
    <s v="wearables"/>
    <x v="2"/>
    <x v="8"/>
    <x v="668"/>
    <d v="2015-05-11T19:57:02"/>
    <x v="8"/>
  </r>
  <r>
    <n v="669"/>
    <s v="Christian DiLusso Watches"/>
    <s v="Beautiful automatic watches, made for every moment._x000a_Sports, business, casual.....it fits every moment of your life."/>
    <x v="61"/>
    <x v="489"/>
    <x v="1"/>
    <x v="11"/>
    <s v="SEK"/>
    <n v="1467817258"/>
    <n v="1465225258"/>
    <b v="0"/>
    <x v="33"/>
    <b v="0"/>
    <s v="technology/wearables"/>
    <x v="66"/>
    <n v="1536.25"/>
    <s v="technology"/>
    <s v="wearables"/>
    <x v="2"/>
    <x v="8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1"/>
    <x v="13"/>
    <s v="EUR"/>
    <n v="1466323800"/>
    <n v="1463418120"/>
    <b v="0"/>
    <x v="223"/>
    <b v="0"/>
    <s v="technology/wearables"/>
    <x v="129"/>
    <n v="85"/>
    <s v="technology"/>
    <s v="wearables"/>
    <x v="2"/>
    <x v="8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1"/>
    <x v="0"/>
    <s v="USD"/>
    <n v="1421208000"/>
    <n v="1418315852"/>
    <b v="0"/>
    <x v="41"/>
    <b v="0"/>
    <s v="technology/wearables"/>
    <x v="115"/>
    <n v="788.53"/>
    <s v="technology"/>
    <s v="wearables"/>
    <x v="2"/>
    <x v="8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1"/>
    <x v="0"/>
    <s v="USD"/>
    <n v="1420088340"/>
    <n v="1417410964"/>
    <b v="0"/>
    <x v="224"/>
    <b v="0"/>
    <s v="technology/wearables"/>
    <x v="66"/>
    <n v="50.3"/>
    <s v="technology"/>
    <s v="wearables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x v="82"/>
    <x v="1"/>
    <x v="0"/>
    <s v="USD"/>
    <n v="1409602217"/>
    <n v="1405714217"/>
    <b v="0"/>
    <x v="83"/>
    <b v="0"/>
    <s v="technology/wearables"/>
    <x v="50"/>
    <n v="68.33"/>
    <s v="technology"/>
    <s v="wearables"/>
    <x v="2"/>
    <x v="8"/>
    <x v="673"/>
    <d v="2014-09-01T20:10:17"/>
    <x v="8"/>
  </r>
  <r>
    <n v="674"/>
    <s v="Something To Wear For Hearing Sounds By Feeling Vibrations"/>
    <s v="Listen to sounds by feeling an array of vibrational patterns against your body."/>
    <x v="63"/>
    <x v="493"/>
    <x v="1"/>
    <x v="0"/>
    <s v="USD"/>
    <n v="1407811627"/>
    <n v="1402627627"/>
    <b v="0"/>
    <x v="84"/>
    <b v="0"/>
    <s v="technology/wearables"/>
    <x v="50"/>
    <n v="7.5"/>
    <s v="technology"/>
    <s v="wearables"/>
    <x v="2"/>
    <x v="8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1"/>
    <x v="0"/>
    <s v="USD"/>
    <n v="1420095540"/>
    <n v="1417558804"/>
    <b v="0"/>
    <x v="55"/>
    <b v="0"/>
    <s v="technology/wearables"/>
    <x v="77"/>
    <n v="34.270000000000003"/>
    <s v="technology"/>
    <s v="wearables"/>
    <x v="2"/>
    <x v="8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1"/>
    <x v="5"/>
    <s v="CAD"/>
    <n v="1423333581"/>
    <n v="1420741581"/>
    <b v="0"/>
    <x v="54"/>
    <b v="0"/>
    <s v="technology/wearables"/>
    <x v="60"/>
    <n v="61.29"/>
    <s v="technology"/>
    <s v="wearables"/>
    <x v="2"/>
    <x v="8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1"/>
    <x v="13"/>
    <s v="EUR"/>
    <n v="1467106895"/>
    <n v="1463218895"/>
    <b v="0"/>
    <x v="93"/>
    <b v="0"/>
    <s v="technology/wearables"/>
    <x v="73"/>
    <n v="133.25"/>
    <s v="technology"/>
    <s v="wearables"/>
    <x v="2"/>
    <x v="8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1"/>
    <x v="0"/>
    <s v="USD"/>
    <n v="1463821338"/>
    <n v="1461229338"/>
    <b v="0"/>
    <x v="57"/>
    <b v="0"/>
    <s v="technology/wearables"/>
    <x v="65"/>
    <n v="65.180000000000007"/>
    <s v="technology"/>
    <s v="wearables"/>
    <x v="2"/>
    <x v="8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x v="162"/>
    <x v="498"/>
    <x v="1"/>
    <x v="0"/>
    <s v="USD"/>
    <n v="1472920909"/>
    <n v="1467736909"/>
    <b v="0"/>
    <x v="225"/>
    <b v="0"/>
    <s v="technology/wearables"/>
    <x v="77"/>
    <n v="93.9"/>
    <s v="technology"/>
    <s v="wearables"/>
    <x v="2"/>
    <x v="8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1"/>
    <x v="0"/>
    <s v="USD"/>
    <n v="1410955331"/>
    <n v="1407931331"/>
    <b v="0"/>
    <x v="135"/>
    <b v="0"/>
    <s v="technology/wearables"/>
    <x v="73"/>
    <n v="150.65"/>
    <s v="technology"/>
    <s v="wearables"/>
    <x v="2"/>
    <x v="8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1"/>
    <x v="0"/>
    <s v="USD"/>
    <n v="1477509604"/>
    <n v="1474917604"/>
    <b v="0"/>
    <x v="29"/>
    <b v="0"/>
    <s v="technology/wearables"/>
    <x v="50"/>
    <n v="1"/>
    <s v="technology"/>
    <s v="wearables"/>
    <x v="2"/>
    <x v="8"/>
    <x v="681"/>
    <d v="2016-10-26T19:20:04"/>
    <x v="1"/>
  </r>
  <r>
    <n v="682"/>
    <s v="Deception Belt"/>
    <s v="The Deception Belt is an innovative belt with app capability, designed to assist any user gain control over their appetite."/>
    <x v="63"/>
    <x v="500"/>
    <x v="1"/>
    <x v="0"/>
    <s v="USD"/>
    <n v="1489512122"/>
    <n v="1486923722"/>
    <b v="0"/>
    <x v="80"/>
    <b v="0"/>
    <s v="technology/wearables"/>
    <x v="50"/>
    <n v="13.25"/>
    <s v="technology"/>
    <s v="wearables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1"/>
    <x v="0"/>
    <s v="USD"/>
    <n v="1477949764"/>
    <n v="1474493764"/>
    <b v="0"/>
    <x v="83"/>
    <b v="0"/>
    <s v="technology/wearables"/>
    <x v="60"/>
    <n v="99.33"/>
    <s v="technology"/>
    <s v="wearables"/>
    <x v="2"/>
    <x v="8"/>
    <x v="683"/>
    <d v="2016-10-31T21:36:04"/>
    <x v="4"/>
  </r>
  <r>
    <n v="684"/>
    <s v="Arcus Motion Analyzer | The Versatile Smart Ring"/>
    <s v="Arcus gives your fingers super powers."/>
    <x v="163"/>
    <x v="502"/>
    <x v="1"/>
    <x v="0"/>
    <s v="USD"/>
    <n v="1406257200"/>
    <n v="1403176891"/>
    <b v="0"/>
    <x v="125"/>
    <b v="0"/>
    <s v="technology/wearables"/>
    <x v="113"/>
    <n v="177.39"/>
    <s v="technology"/>
    <s v="wearables"/>
    <x v="2"/>
    <x v="8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x v="13"/>
    <x v="503"/>
    <x v="1"/>
    <x v="0"/>
    <s v="USD"/>
    <n v="1421095672"/>
    <n v="1417207672"/>
    <b v="0"/>
    <x v="73"/>
    <b v="0"/>
    <s v="technology/wearables"/>
    <x v="58"/>
    <n v="55.3"/>
    <s v="technology"/>
    <s v="wearables"/>
    <x v="2"/>
    <x v="8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x v="69"/>
    <x v="117"/>
    <x v="1"/>
    <x v="13"/>
    <s v="EUR"/>
    <n v="1438618170"/>
    <n v="1436026170"/>
    <b v="0"/>
    <x v="78"/>
    <b v="0"/>
    <s v="technology/wearables"/>
    <x v="50"/>
    <e v="#DIV/0!"/>
    <s v="technology"/>
    <s v="wearables"/>
    <x v="2"/>
    <x v="8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1"/>
    <x v="14"/>
    <s v="MXN"/>
    <n v="1486317653"/>
    <n v="1481133653"/>
    <b v="0"/>
    <x v="79"/>
    <b v="0"/>
    <s v="technology/wearables"/>
    <x v="65"/>
    <n v="591.66999999999996"/>
    <s v="technology"/>
    <s v="wearables"/>
    <x v="2"/>
    <x v="8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x v="22"/>
    <x v="505"/>
    <x v="1"/>
    <x v="0"/>
    <s v="USD"/>
    <n v="1444876253"/>
    <n v="1442284253"/>
    <b v="0"/>
    <x v="17"/>
    <b v="0"/>
    <s v="technology/wearables"/>
    <x v="130"/>
    <n v="405.5"/>
    <s v="technology"/>
    <s v="wearables"/>
    <x v="2"/>
    <x v="8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1"/>
    <x v="0"/>
    <s v="USD"/>
    <n v="1481173140"/>
    <n v="1478016097"/>
    <b v="0"/>
    <x v="226"/>
    <b v="0"/>
    <s v="technology/wearables"/>
    <x v="74"/>
    <n v="343.15"/>
    <s v="technology"/>
    <s v="wearables"/>
    <x v="2"/>
    <x v="8"/>
    <x v="689"/>
    <d v="2016-12-08T04:59:00"/>
    <x v="46"/>
  </r>
  <r>
    <n v="690"/>
    <s v="BLOXSHIELD"/>
    <s v="A radiation shield for your fitness tracker, smartwatch or other wearable smart device"/>
    <x v="22"/>
    <x v="507"/>
    <x v="1"/>
    <x v="0"/>
    <s v="USD"/>
    <n v="1473400800"/>
    <n v="1469718841"/>
    <b v="0"/>
    <x v="69"/>
    <b v="0"/>
    <s v="technology/wearables"/>
    <x v="81"/>
    <n v="72.59"/>
    <s v="technology"/>
    <s v="wearables"/>
    <x v="2"/>
    <x v="8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x v="63"/>
    <x v="92"/>
    <x v="1"/>
    <x v="0"/>
    <s v="USD"/>
    <n v="1435711246"/>
    <n v="1433292046"/>
    <b v="0"/>
    <x v="73"/>
    <b v="0"/>
    <s v="technology/wearables"/>
    <x v="60"/>
    <n v="26"/>
    <s v="technology"/>
    <s v="wearables"/>
    <x v="2"/>
    <x v="8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x v="22"/>
    <x v="508"/>
    <x v="1"/>
    <x v="1"/>
    <s v="GBP"/>
    <n v="1482397263"/>
    <n v="1479805263"/>
    <b v="0"/>
    <x v="227"/>
    <b v="0"/>
    <s v="technology/wearables"/>
    <x v="113"/>
    <n v="6.5"/>
    <s v="technology"/>
    <s v="wearables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x v="57"/>
    <x v="509"/>
    <x v="1"/>
    <x v="0"/>
    <s v="USD"/>
    <n v="1430421827"/>
    <n v="1427829827"/>
    <b v="0"/>
    <x v="228"/>
    <b v="0"/>
    <s v="technology/wearables"/>
    <x v="131"/>
    <n v="119.39"/>
    <s v="technology"/>
    <s v="wearables"/>
    <x v="2"/>
    <x v="8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x v="60"/>
    <x v="510"/>
    <x v="1"/>
    <x v="0"/>
    <s v="USD"/>
    <n v="1485964559"/>
    <n v="1483372559"/>
    <b v="0"/>
    <x v="63"/>
    <b v="0"/>
    <s v="technology/wearables"/>
    <x v="50"/>
    <n v="84.29"/>
    <s v="technology"/>
    <s v="wearables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1"/>
    <x v="0"/>
    <s v="USD"/>
    <n v="1414758620"/>
    <n v="1412166620"/>
    <b v="0"/>
    <x v="63"/>
    <b v="0"/>
    <s v="technology/wearables"/>
    <x v="60"/>
    <n v="90.86"/>
    <s v="technology"/>
    <s v="wearables"/>
    <x v="2"/>
    <x v="8"/>
    <x v="695"/>
    <d v="2014-10-31T12:30:20"/>
    <x v="1"/>
  </r>
  <r>
    <n v="696"/>
    <s v="trustee"/>
    <s v="Show your fidelity by wearing the Trustee rings! Show where you are (at)!"/>
    <x v="164"/>
    <x v="116"/>
    <x v="1"/>
    <x v="9"/>
    <s v="EUR"/>
    <n v="1406326502"/>
    <n v="1403734502"/>
    <b v="0"/>
    <x v="29"/>
    <b v="0"/>
    <s v="technology/wearables"/>
    <x v="50"/>
    <n v="1"/>
    <s v="technology"/>
    <s v="wearables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1"/>
    <x v="12"/>
    <s v="EUR"/>
    <n v="1454502789"/>
    <n v="1453206789"/>
    <b v="0"/>
    <x v="229"/>
    <b v="0"/>
    <s v="technology/wearables"/>
    <x v="132"/>
    <n v="20.34"/>
    <s v="technology"/>
    <s v="wearables"/>
    <x v="2"/>
    <x v="8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1"/>
    <x v="0"/>
    <s v="USD"/>
    <n v="1411005600"/>
    <n v="1408141245"/>
    <b v="0"/>
    <x v="60"/>
    <b v="0"/>
    <s v="technology/wearables"/>
    <x v="77"/>
    <n v="530.69000000000005"/>
    <s v="technology"/>
    <s v="wearables"/>
    <x v="2"/>
    <x v="8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x v="64"/>
    <x v="513"/>
    <x v="1"/>
    <x v="0"/>
    <s v="USD"/>
    <n v="1385136000"/>
    <n v="1381923548"/>
    <b v="0"/>
    <x v="230"/>
    <b v="0"/>
    <s v="technology/wearables"/>
    <x v="133"/>
    <n v="120.39"/>
    <s v="technology"/>
    <s v="wearables"/>
    <x v="2"/>
    <x v="8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1"/>
    <x v="3"/>
    <s v="EUR"/>
    <n v="1484065881"/>
    <n v="1481473881"/>
    <b v="0"/>
    <x v="162"/>
    <b v="0"/>
    <s v="technology/wearables"/>
    <x v="56"/>
    <n v="13"/>
    <s v="technology"/>
    <s v="wearables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1"/>
    <x v="1"/>
    <s v="GBP"/>
    <n v="1406130880"/>
    <n v="1403538880"/>
    <b v="0"/>
    <x v="64"/>
    <b v="0"/>
    <s v="technology/wearables"/>
    <x v="117"/>
    <n v="291.33"/>
    <s v="technology"/>
    <s v="wearables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1"/>
    <x v="0"/>
    <s v="USD"/>
    <n v="1480011987"/>
    <n v="1477416387"/>
    <b v="0"/>
    <x v="77"/>
    <b v="0"/>
    <s v="technology/wearables"/>
    <x v="134"/>
    <n v="124.92"/>
    <s v="technology"/>
    <s v="wearables"/>
    <x v="2"/>
    <x v="8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1"/>
    <x v="0"/>
    <s v="USD"/>
    <n v="1485905520"/>
    <n v="1481150949"/>
    <b v="0"/>
    <x v="63"/>
    <b v="0"/>
    <s v="technology/wearables"/>
    <x v="52"/>
    <n v="119.57"/>
    <s v="technology"/>
    <s v="wearables"/>
    <x v="2"/>
    <x v="8"/>
    <x v="703"/>
    <d v="2017-01-31T23:32:00"/>
    <x v="57"/>
  </r>
  <r>
    <n v="704"/>
    <s v="ZNITCH- The Evolution in Helmet Safety"/>
    <s v="Turn you helmet into the safest helmet and don't worry about a thing,you will always have the right fit!!"/>
    <x v="56"/>
    <x v="517"/>
    <x v="1"/>
    <x v="5"/>
    <s v="CAD"/>
    <n v="1487565468"/>
    <n v="1482381468"/>
    <b v="0"/>
    <x v="80"/>
    <b v="0"/>
    <s v="technology/wearables"/>
    <x v="60"/>
    <n v="120.25"/>
    <s v="technology"/>
    <s v="wearables"/>
    <x v="2"/>
    <x v="8"/>
    <x v="704"/>
    <d v="2017-02-20T04:37:48"/>
    <x v="13"/>
  </r>
  <r>
    <n v="705"/>
    <s v="SomnoScope"/>
    <s v="The closest thing ever to the Holy Grail of wearables technology"/>
    <x v="57"/>
    <x v="518"/>
    <x v="1"/>
    <x v="9"/>
    <s v="EUR"/>
    <n v="1484999278"/>
    <n v="1482407278"/>
    <b v="0"/>
    <x v="81"/>
    <b v="0"/>
    <s v="technology/wearables"/>
    <x v="60"/>
    <n v="195.4"/>
    <s v="technology"/>
    <s v="wearables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x v="117"/>
    <x v="1"/>
    <x v="3"/>
    <s v="EUR"/>
    <n v="1481740740"/>
    <n v="1478130783"/>
    <b v="0"/>
    <x v="78"/>
    <b v="0"/>
    <s v="technology/wearables"/>
    <x v="50"/>
    <e v="#DIV/0!"/>
    <s v="technology"/>
    <s v="wearables"/>
    <x v="2"/>
    <x v="8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1"/>
    <x v="1"/>
    <s v="GBP"/>
    <n v="1483286127"/>
    <n v="1479830127"/>
    <b v="0"/>
    <x v="231"/>
    <b v="0"/>
    <s v="technology/wearables"/>
    <x v="135"/>
    <n v="117.7"/>
    <s v="technology"/>
    <s v="wearables"/>
    <x v="2"/>
    <x v="8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1"/>
    <x v="1"/>
    <s v="GBP"/>
    <n v="1410616600"/>
    <n v="1405432600"/>
    <b v="0"/>
    <x v="232"/>
    <b v="0"/>
    <s v="technology/wearables"/>
    <x v="66"/>
    <n v="23.95"/>
    <s v="technology"/>
    <s v="wearables"/>
    <x v="2"/>
    <x v="8"/>
    <x v="708"/>
    <d v="2014-09-13T13:56:40"/>
    <x v="13"/>
  </r>
  <r>
    <n v="709"/>
    <s v="lumiglove"/>
    <s v="A &quot;handheld&quot; light, which eases the way you illuminate objects and/or paths."/>
    <x v="36"/>
    <x v="377"/>
    <x v="1"/>
    <x v="0"/>
    <s v="USD"/>
    <n v="1417741159"/>
    <n v="1415149159"/>
    <b v="0"/>
    <x v="84"/>
    <b v="0"/>
    <s v="technology/wearables"/>
    <x v="50"/>
    <n v="30.5"/>
    <s v="technology"/>
    <s v="wearables"/>
    <x v="2"/>
    <x v="8"/>
    <x v="709"/>
    <d v="2014-12-05T00:59:19"/>
    <x v="1"/>
  </r>
  <r>
    <n v="710"/>
    <s v="Hate York Shirt 2.0"/>
    <s v="Shirts, so technologically advanced, they connect mentally to their audience upon sight."/>
    <x v="38"/>
    <x v="117"/>
    <x v="1"/>
    <x v="5"/>
    <s v="CAD"/>
    <n v="1408495440"/>
    <n v="1405640302"/>
    <b v="0"/>
    <x v="78"/>
    <b v="0"/>
    <s v="technology/wearables"/>
    <x v="50"/>
    <e v="#DIV/0!"/>
    <s v="technology"/>
    <s v="wearables"/>
    <x v="2"/>
    <x v="8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x v="57"/>
    <x v="521"/>
    <x v="1"/>
    <x v="9"/>
    <s v="EUR"/>
    <n v="1481716868"/>
    <n v="1478257268"/>
    <b v="0"/>
    <x v="233"/>
    <b v="0"/>
    <s v="technology/wearables"/>
    <x v="122"/>
    <n v="99.97"/>
    <s v="technology"/>
    <s v="wearables"/>
    <x v="2"/>
    <x v="8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1"/>
    <x v="0"/>
    <s v="USD"/>
    <n v="1455466832"/>
    <n v="1452874832"/>
    <b v="0"/>
    <x v="80"/>
    <b v="0"/>
    <s v="technology/wearables"/>
    <x v="50"/>
    <n v="26.25"/>
    <s v="technology"/>
    <s v="wearables"/>
    <x v="2"/>
    <x v="8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1"/>
    <x v="13"/>
    <s v="EUR"/>
    <n v="1465130532"/>
    <n v="1462538532"/>
    <b v="0"/>
    <x v="29"/>
    <b v="0"/>
    <s v="technology/wearables"/>
    <x v="60"/>
    <n v="199"/>
    <s v="technology"/>
    <s v="wearables"/>
    <x v="2"/>
    <x v="8"/>
    <x v="713"/>
    <d v="2016-06-05T12:42:12"/>
    <x v="1"/>
  </r>
  <r>
    <n v="714"/>
    <s v="Prep Packs Survival Belt"/>
    <s v="The Prep Packs Survival Belt allows you to carry all of the essentials for outdoor survival inside your belt buckle"/>
    <x v="36"/>
    <x v="524"/>
    <x v="1"/>
    <x v="0"/>
    <s v="USD"/>
    <n v="1488308082"/>
    <n v="1483124082"/>
    <b v="0"/>
    <x v="33"/>
    <b v="0"/>
    <s v="technology/wearables"/>
    <x v="77"/>
    <n v="80.319999999999993"/>
    <s v="technology"/>
    <s v="wearables"/>
    <x v="2"/>
    <x v="8"/>
    <x v="714"/>
    <d v="2017-02-28T18:54:42"/>
    <x v="13"/>
  </r>
  <r>
    <n v="715"/>
    <s v="Mouse^3"/>
    <s v="Mouse^3 is the next generation of input devices. With cursor control and customized gesture recognition, its applications are endless!"/>
    <x v="167"/>
    <x v="525"/>
    <x v="1"/>
    <x v="0"/>
    <s v="USD"/>
    <n v="1446693040"/>
    <n v="1443233440"/>
    <b v="0"/>
    <x v="8"/>
    <b v="0"/>
    <s v="technology/wearables"/>
    <x v="62"/>
    <n v="115.75"/>
    <s v="technology"/>
    <s v="wearables"/>
    <x v="2"/>
    <x v="8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x v="39"/>
    <x v="526"/>
    <x v="1"/>
    <x v="0"/>
    <s v="USD"/>
    <n v="1417392000"/>
    <n v="1414511307"/>
    <b v="0"/>
    <x v="38"/>
    <b v="0"/>
    <s v="technology/wearables"/>
    <x v="54"/>
    <n v="44.69"/>
    <s v="technology"/>
    <s v="wearables"/>
    <x v="2"/>
    <x v="8"/>
    <x v="716"/>
    <d v="2014-12-01T00:00:00"/>
    <x v="51"/>
  </r>
  <r>
    <n v="717"/>
    <s v="cool air belt"/>
    <s v="Cool air flowing under clothing keeps you cool."/>
    <x v="57"/>
    <x v="527"/>
    <x v="1"/>
    <x v="0"/>
    <s v="USD"/>
    <n v="1409949002"/>
    <n v="1407357002"/>
    <b v="0"/>
    <x v="80"/>
    <b v="0"/>
    <s v="technology/wearables"/>
    <x v="50"/>
    <n v="76.25"/>
    <s v="technology"/>
    <s v="wearables"/>
    <x v="2"/>
    <x v="8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x v="14"/>
    <x v="456"/>
    <x v="1"/>
    <x v="0"/>
    <s v="USD"/>
    <n v="1487397540"/>
    <n v="1484684247"/>
    <b v="0"/>
    <x v="80"/>
    <b v="0"/>
    <s v="technology/wearables"/>
    <x v="60"/>
    <n v="22.5"/>
    <s v="technology"/>
    <s v="wearables"/>
    <x v="2"/>
    <x v="8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1"/>
    <x v="0"/>
    <s v="USD"/>
    <n v="1456189076"/>
    <n v="1454979476"/>
    <b v="0"/>
    <x v="73"/>
    <b v="0"/>
    <s v="technology/wearables"/>
    <x v="60"/>
    <n v="19.399999999999999"/>
    <s v="technology"/>
    <s v="wearables"/>
    <x v="2"/>
    <x v="8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x v="124"/>
    <n v="66.709999999999994"/>
    <s v="publishing"/>
    <s v="nonfiction"/>
    <x v="3"/>
    <x v="9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x v="108"/>
    <n v="84.14"/>
    <s v="publishing"/>
    <s v="nonfiction"/>
    <x v="3"/>
    <x v="9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x v="88"/>
    <n v="215.73"/>
    <s v="publishing"/>
    <s v="nonfiction"/>
    <x v="3"/>
    <x v="9"/>
    <x v="722"/>
    <d v="2012-04-08T18:19:38"/>
    <x v="1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x v="15"/>
    <n v="54.69"/>
    <s v="publishing"/>
    <s v="nonfiction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x v="2"/>
    <n v="51.63"/>
    <s v="publishing"/>
    <s v="nonfiction"/>
    <x v="3"/>
    <x v="9"/>
    <x v="724"/>
    <d v="2011-06-30T15:19:23"/>
    <x v="1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x v="8"/>
    <n v="143.36000000000001"/>
    <s v="publishing"/>
    <s v="nonfiction"/>
    <x v="3"/>
    <x v="9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x v="7"/>
    <n v="72.430000000000007"/>
    <s v="publishing"/>
    <s v="nonfiction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x v="94"/>
    <n v="36.53"/>
    <s v="publishing"/>
    <s v="nonfiction"/>
    <x v="3"/>
    <x v="9"/>
    <x v="727"/>
    <d v="2013-01-14T21:20:00"/>
    <x v="43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x v="6"/>
    <n v="60.9"/>
    <s v="publishing"/>
    <s v="nonfiction"/>
    <x v="3"/>
    <x v="9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x v="26"/>
    <n v="43.55"/>
    <s v="publishing"/>
    <s v="nonfiction"/>
    <x v="3"/>
    <x v="9"/>
    <x v="729"/>
    <d v="2012-09-19T04:27:41"/>
    <x v="13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x v="88"/>
    <n v="99.77"/>
    <s v="publishing"/>
    <s v="nonfiction"/>
    <x v="3"/>
    <x v="9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x v="9"/>
    <n v="88.73"/>
    <s v="publishing"/>
    <s v="nonfiction"/>
    <x v="3"/>
    <x v="9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x v="12"/>
    <n v="4.92"/>
    <s v="publishing"/>
    <s v="nonfiction"/>
    <x v="3"/>
    <x v="9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x v="28"/>
    <n v="17.82"/>
    <s v="publishing"/>
    <s v="nonfiction"/>
    <x v="3"/>
    <x v="9"/>
    <x v="733"/>
    <d v="2013-12-20T10:04:52"/>
    <x v="1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x v="9"/>
    <n v="187.19"/>
    <s v="publishing"/>
    <s v="nonfiction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x v="35"/>
    <n v="234.81"/>
    <s v="publishing"/>
    <s v="nonfiction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x v="136"/>
    <n v="105.05"/>
    <s v="publishing"/>
    <s v="nonfiction"/>
    <x v="3"/>
    <x v="9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x v="108"/>
    <n v="56.67"/>
    <s v="publishing"/>
    <s v="nonfiction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x v="13"/>
    <n v="39.049999999999997"/>
    <s v="publishing"/>
    <s v="nonfiction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x v="137"/>
    <n v="68.349999999999994"/>
    <s v="publishing"/>
    <s v="nonfiction"/>
    <x v="3"/>
    <x v="9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x v="13"/>
    <n v="169.58"/>
    <s v="publishing"/>
    <s v="nonfiction"/>
    <x v="3"/>
    <x v="9"/>
    <x v="740"/>
    <d v="2015-06-21T03:31:22"/>
    <x v="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x v="21"/>
    <n v="141.41999999999999"/>
    <s v="publishing"/>
    <s v="nonfiction"/>
    <x v="3"/>
    <x v="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x v="38"/>
    <n v="67.39"/>
    <s v="publishing"/>
    <s v="nonfiction"/>
    <x v="3"/>
    <x v="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x v="34"/>
    <n v="54.27"/>
    <s v="publishing"/>
    <s v="nonfiction"/>
    <x v="3"/>
    <x v="9"/>
    <x v="743"/>
    <d v="2012-04-16T21:00:00"/>
    <x v="1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x v="21"/>
    <n v="82.52"/>
    <s v="publishing"/>
    <s v="nonfiction"/>
    <x v="3"/>
    <x v="9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x v="99"/>
    <n v="53.73"/>
    <s v="publishing"/>
    <s v="nonfiction"/>
    <x v="3"/>
    <x v="9"/>
    <x v="745"/>
    <d v="2013-05-03T13:44:05"/>
    <x v="1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x v="38"/>
    <n v="34.21"/>
    <s v="publishing"/>
    <s v="nonfiction"/>
    <x v="3"/>
    <x v="9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x v="8"/>
    <n v="127.33"/>
    <s v="publishing"/>
    <s v="nonfiction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x v="8"/>
    <n v="45.57"/>
    <s v="publishing"/>
    <s v="nonfiction"/>
    <x v="3"/>
    <x v="9"/>
    <x v="748"/>
    <d v="2014-08-10T20:19:26"/>
    <x v="1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x v="6"/>
    <n v="95.96"/>
    <s v="publishing"/>
    <s v="nonfiction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x v="33"/>
    <n v="77.27"/>
    <s v="publishing"/>
    <s v="nonfiction"/>
    <x v="3"/>
    <x v="9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x v="17"/>
    <n v="57.34"/>
    <s v="publishing"/>
    <s v="nonfiction"/>
    <x v="3"/>
    <x v="9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x v="20"/>
    <n v="53.19"/>
    <s v="publishing"/>
    <s v="nonfiction"/>
    <x v="3"/>
    <x v="9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x v="30"/>
    <n v="492.31"/>
    <s v="publishing"/>
    <s v="nonfiction"/>
    <x v="3"/>
    <x v="9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x v="3"/>
    <n v="42.35"/>
    <s v="publishing"/>
    <s v="nonfiction"/>
    <x v="3"/>
    <x v="9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x v="21"/>
    <n v="37.47"/>
    <s v="publishing"/>
    <s v="nonfiction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x v="90"/>
    <n v="37.450000000000003"/>
    <s v="publishing"/>
    <s v="nonfiction"/>
    <x v="3"/>
    <x v="9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x v="138"/>
    <n v="33.06"/>
    <s v="publishing"/>
    <s v="nonfiction"/>
    <x v="3"/>
    <x v="9"/>
    <x v="757"/>
    <d v="2012-12-06T01:18:34"/>
    <x v="22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x v="21"/>
    <n v="134.21"/>
    <s v="publishing"/>
    <s v="nonfiction"/>
    <x v="3"/>
    <x v="9"/>
    <x v="758"/>
    <d v="2010-10-08T20:04:28"/>
    <x v="1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x v="21"/>
    <n v="51.47"/>
    <s v="publishing"/>
    <s v="nonfiction"/>
    <x v="3"/>
    <x v="9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x v="41"/>
    <x v="117"/>
    <x v="1"/>
    <x v="0"/>
    <s v="USD"/>
    <n v="1480188013"/>
    <n v="1477592413"/>
    <b v="0"/>
    <x v="78"/>
    <b v="0"/>
    <s v="publishing/fiction"/>
    <x v="50"/>
    <e v="#DIV/0!"/>
    <s v="publishing"/>
    <s v="fiction"/>
    <x v="3"/>
    <x v="10"/>
    <x v="760"/>
    <d v="2016-11-26T19:20:13"/>
    <x v="1"/>
  </r>
  <r>
    <n v="761"/>
    <s v="DONE WITH DEATH"/>
    <s v="The day Chuck died was the day everything changed. Now he has to save the afterlife from extinction or die again trying."/>
    <x v="10"/>
    <x v="569"/>
    <x v="1"/>
    <x v="0"/>
    <s v="USD"/>
    <n v="1391364126"/>
    <n v="1388772126"/>
    <b v="0"/>
    <x v="79"/>
    <b v="0"/>
    <s v="publishing/fiction"/>
    <x v="62"/>
    <n v="39.17"/>
    <s v="publishing"/>
    <s v="fiction"/>
    <x v="3"/>
    <x v="10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x v="8"/>
    <x v="117"/>
    <x v="1"/>
    <x v="14"/>
    <s v="MXN"/>
    <n v="1480831200"/>
    <n v="1479328570"/>
    <b v="0"/>
    <x v="78"/>
    <b v="0"/>
    <s v="publishing/fiction"/>
    <x v="50"/>
    <e v="#DIV/0!"/>
    <s v="publishing"/>
    <s v="fiction"/>
    <x v="3"/>
    <x v="10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x v="177"/>
    <x v="139"/>
    <x v="1"/>
    <x v="1"/>
    <s v="GBP"/>
    <n v="1376563408"/>
    <n v="1373971408"/>
    <b v="0"/>
    <x v="29"/>
    <b v="0"/>
    <s v="publishing/fiction"/>
    <x v="50"/>
    <n v="5"/>
    <s v="publishing"/>
    <s v="fiction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x v="10"/>
    <x v="117"/>
    <x v="1"/>
    <x v="0"/>
    <s v="USD"/>
    <n v="1441858161"/>
    <n v="1439266161"/>
    <b v="0"/>
    <x v="78"/>
    <b v="0"/>
    <s v="publishing/fiction"/>
    <x v="50"/>
    <e v="#DIV/0!"/>
    <s v="publishing"/>
    <s v="fiction"/>
    <x v="3"/>
    <x v="1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x v="39"/>
    <x v="570"/>
    <x v="1"/>
    <x v="0"/>
    <s v="USD"/>
    <n v="1413723684"/>
    <n v="1411131684"/>
    <b v="0"/>
    <x v="34"/>
    <b v="0"/>
    <s v="publishing/fiction"/>
    <x v="71"/>
    <n v="57.3"/>
    <s v="publishing"/>
    <s v="fiction"/>
    <x v="3"/>
    <x v="10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x v="23"/>
    <x v="117"/>
    <x v="1"/>
    <x v="5"/>
    <s v="CAD"/>
    <n v="1424112483"/>
    <n v="1421520483"/>
    <b v="0"/>
    <x v="78"/>
    <b v="0"/>
    <s v="publishing/fiction"/>
    <x v="50"/>
    <e v="#DIV/0!"/>
    <s v="publishing"/>
    <s v="fiction"/>
    <x v="3"/>
    <x v="1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1"/>
    <x v="0"/>
    <s v="USD"/>
    <n v="1432178810"/>
    <n v="1429586810"/>
    <b v="0"/>
    <x v="83"/>
    <b v="0"/>
    <s v="publishing/fiction"/>
    <x v="65"/>
    <n v="59"/>
    <s v="publishing"/>
    <s v="fiction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x v="30"/>
    <x v="117"/>
    <x v="1"/>
    <x v="0"/>
    <s v="USD"/>
    <n v="1387169890"/>
    <n v="1384577890"/>
    <b v="0"/>
    <x v="78"/>
    <b v="0"/>
    <s v="publishing/fiction"/>
    <x v="50"/>
    <e v="#DIV/0!"/>
    <s v="publishing"/>
    <s v="fiction"/>
    <x v="3"/>
    <x v="1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x v="23"/>
    <x v="572"/>
    <x v="1"/>
    <x v="0"/>
    <s v="USD"/>
    <n v="1388102094"/>
    <n v="1385510094"/>
    <b v="0"/>
    <x v="47"/>
    <b v="0"/>
    <s v="publishing/fiction"/>
    <x v="139"/>
    <n v="31.85"/>
    <s v="publishing"/>
    <s v="fiction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1"/>
    <x v="0"/>
    <s v="USD"/>
    <n v="1361750369"/>
    <n v="1358294369"/>
    <b v="0"/>
    <x v="78"/>
    <b v="0"/>
    <s v="publishing/fiction"/>
    <x v="50"/>
    <e v="#DIV/0!"/>
    <s v="publishing"/>
    <s v="fiction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1"/>
    <x v="0"/>
    <s v="USD"/>
    <n v="1454183202"/>
    <n v="1449863202"/>
    <b v="0"/>
    <x v="29"/>
    <b v="0"/>
    <s v="publishing/fiction"/>
    <x v="50"/>
    <n v="10"/>
    <s v="publishing"/>
    <s v="fiction"/>
    <x v="3"/>
    <x v="10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1"/>
    <x v="0"/>
    <s v="USD"/>
    <n v="1257047940"/>
    <n v="1252718519"/>
    <b v="0"/>
    <x v="29"/>
    <b v="0"/>
    <s v="publishing/fiction"/>
    <x v="56"/>
    <n v="50"/>
    <s v="publishing"/>
    <s v="fiction"/>
    <x v="3"/>
    <x v="10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x v="179"/>
    <x v="573"/>
    <x v="1"/>
    <x v="1"/>
    <s v="GBP"/>
    <n v="1431298860"/>
    <n v="1428341985"/>
    <b v="0"/>
    <x v="84"/>
    <b v="0"/>
    <s v="publishing/fiction"/>
    <x v="60"/>
    <n v="16"/>
    <s v="publishing"/>
    <s v="fiction"/>
    <x v="3"/>
    <x v="10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1"/>
    <x v="0"/>
    <s v="USD"/>
    <n v="1393181018"/>
    <n v="1390589018"/>
    <b v="0"/>
    <x v="82"/>
    <b v="0"/>
    <s v="publishing/fiction"/>
    <x v="140"/>
    <n v="39"/>
    <s v="publishing"/>
    <s v="fiction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x v="3"/>
    <x v="575"/>
    <x v="1"/>
    <x v="0"/>
    <s v="USD"/>
    <n v="1323998795"/>
    <n v="1321406795"/>
    <b v="0"/>
    <x v="81"/>
    <b v="0"/>
    <s v="publishing/fiction"/>
    <x v="53"/>
    <n v="34"/>
    <s v="publishing"/>
    <s v="fiction"/>
    <x v="3"/>
    <x v="10"/>
    <x v="775"/>
    <d v="2011-12-16T01:26:35"/>
    <x v="1"/>
  </r>
  <r>
    <n v="776"/>
    <s v="Run Ragged"/>
    <s v="Would anything change if women were in charge? Book Clubs, readers, and critics herald the latest by award-winning author, Aguila."/>
    <x v="39"/>
    <x v="576"/>
    <x v="1"/>
    <x v="0"/>
    <s v="USD"/>
    <n v="1444539600"/>
    <n v="1441297645"/>
    <b v="0"/>
    <x v="7"/>
    <b v="0"/>
    <s v="publishing/fiction"/>
    <x v="76"/>
    <n v="63.12"/>
    <s v="publishing"/>
    <s v="fiction"/>
    <x v="3"/>
    <x v="10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1"/>
    <x v="0"/>
    <s v="USD"/>
    <n v="1375313577"/>
    <n v="1372721577"/>
    <b v="0"/>
    <x v="83"/>
    <b v="0"/>
    <s v="publishing/fiction"/>
    <x v="60"/>
    <n v="7"/>
    <s v="publishing"/>
    <s v="fiction"/>
    <x v="3"/>
    <x v="10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x v="2"/>
    <x v="369"/>
    <x v="1"/>
    <x v="0"/>
    <s v="USD"/>
    <n v="1398876680"/>
    <n v="1396284680"/>
    <b v="0"/>
    <x v="29"/>
    <b v="0"/>
    <s v="publishing/fiction"/>
    <x v="50"/>
    <n v="2"/>
    <s v="publishing"/>
    <s v="fiction"/>
    <x v="3"/>
    <x v="10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x v="36"/>
    <x v="402"/>
    <x v="1"/>
    <x v="0"/>
    <s v="USD"/>
    <n v="1287115200"/>
    <n v="1284567905"/>
    <b v="0"/>
    <x v="79"/>
    <b v="0"/>
    <s v="publishing/fiction"/>
    <x v="56"/>
    <n v="66.67"/>
    <s v="publishing"/>
    <s v="fiction"/>
    <x v="3"/>
    <x v="10"/>
    <x v="779"/>
    <d v="2010-10-15T04:00:00"/>
    <x v="1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x v="3"/>
    <n v="38.520000000000003"/>
    <s v="music"/>
    <s v="rock"/>
    <x v="4"/>
    <x v="11"/>
    <x v="780"/>
    <d v="2011-05-03T16:10:25"/>
    <x v="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x v="18"/>
    <n v="42.61"/>
    <s v="music"/>
    <s v="rock"/>
    <x v="4"/>
    <x v="1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x v="8"/>
    <n v="50"/>
    <s v="music"/>
    <s v="rock"/>
    <x v="4"/>
    <x v="11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x v="34"/>
    <n v="63.49"/>
    <s v="music"/>
    <s v="rock"/>
    <x v="4"/>
    <x v="11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x v="33"/>
    <n v="102.5"/>
    <s v="music"/>
    <s v="rock"/>
    <x v="4"/>
    <x v="11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x v="141"/>
    <n v="31.14"/>
    <s v="music"/>
    <s v="rock"/>
    <x v="4"/>
    <x v="11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x v="1"/>
    <n v="162.27000000000001"/>
    <s v="music"/>
    <s v="rock"/>
    <x v="4"/>
    <x v="11"/>
    <x v="786"/>
    <d v="2012-05-11T15:47:00"/>
    <x v="4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x v="35"/>
    <n v="80.59"/>
    <s v="music"/>
    <s v="rock"/>
    <x v="4"/>
    <x v="11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x v="142"/>
    <n v="59.85"/>
    <s v="music"/>
    <s v="rock"/>
    <x v="4"/>
    <x v="11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x v="15"/>
    <n v="132.86000000000001"/>
    <s v="music"/>
    <s v="rock"/>
    <x v="4"/>
    <x v="11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x v="124"/>
    <n v="92.55"/>
    <s v="music"/>
    <s v="rock"/>
    <x v="4"/>
    <x v="11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x v="3"/>
    <n v="60.86"/>
    <s v="music"/>
    <s v="rock"/>
    <x v="4"/>
    <x v="11"/>
    <x v="791"/>
    <d v="2013-11-13T05:59:00"/>
    <x v="5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x v="8"/>
    <n v="41.85"/>
    <s v="music"/>
    <s v="rock"/>
    <x v="4"/>
    <x v="11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x v="33"/>
    <n v="88.33"/>
    <s v="music"/>
    <s v="rock"/>
    <x v="4"/>
    <x v="11"/>
    <x v="793"/>
    <d v="2013-07-03T04:59:00"/>
    <x v="1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x v="2"/>
    <n v="158.96"/>
    <s v="music"/>
    <s v="rock"/>
    <x v="4"/>
    <x v="11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x v="20"/>
    <n v="85.05"/>
    <s v="music"/>
    <s v="rock"/>
    <x v="4"/>
    <x v="11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x v="7"/>
    <n v="112.61"/>
    <s v="music"/>
    <s v="rock"/>
    <x v="4"/>
    <x v="1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x v="29"/>
    <n v="45.44"/>
    <s v="music"/>
    <s v="rock"/>
    <x v="4"/>
    <x v="11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x v="41"/>
    <n v="46.22"/>
    <s v="music"/>
    <s v="rock"/>
    <x v="4"/>
    <x v="11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x v="8"/>
    <n v="178.61"/>
    <s v="music"/>
    <s v="rock"/>
    <x v="4"/>
    <x v="11"/>
    <x v="799"/>
    <d v="2012-04-27T16:00:46"/>
    <x v="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x v="143"/>
    <n v="40.75"/>
    <s v="music"/>
    <s v="rock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x v="20"/>
    <n v="43.73"/>
    <s v="music"/>
    <s v="rock"/>
    <x v="4"/>
    <x v="11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x v="7"/>
    <n v="81.069999999999993"/>
    <s v="music"/>
    <s v="rock"/>
    <x v="4"/>
    <x v="11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x v="4"/>
    <n v="74.61"/>
    <s v="music"/>
    <s v="rock"/>
    <x v="4"/>
    <x v="11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x v="8"/>
    <n v="305.56"/>
    <s v="music"/>
    <s v="rock"/>
    <x v="4"/>
    <x v="11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x v="2"/>
    <n v="58.33"/>
    <s v="music"/>
    <s v="rock"/>
    <x v="4"/>
    <x v="11"/>
    <x v="805"/>
    <d v="2011-07-16T23:00:00"/>
    <x v="39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x v="3"/>
    <n v="117.68"/>
    <s v="music"/>
    <s v="rock"/>
    <x v="4"/>
    <x v="11"/>
    <x v="806"/>
    <d v="2011-09-07T16:35:39"/>
    <x v="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x v="2"/>
    <n v="73.77"/>
    <s v="music"/>
    <s v="rock"/>
    <x v="4"/>
    <x v="11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x v="8"/>
    <n v="104.65"/>
    <s v="music"/>
    <s v="rock"/>
    <x v="4"/>
    <x v="11"/>
    <x v="808"/>
    <d v="2014-12-22T04:59:00"/>
    <x v="16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x v="3"/>
    <n v="79.83"/>
    <s v="music"/>
    <s v="rock"/>
    <x v="4"/>
    <x v="11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x v="2"/>
    <n v="58.33"/>
    <s v="music"/>
    <s v="rock"/>
    <x v="4"/>
    <x v="11"/>
    <x v="810"/>
    <d v="2012-09-01T01:21:02"/>
    <x v="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x v="3"/>
    <n v="86.67"/>
    <s v="music"/>
    <s v="rock"/>
    <x v="4"/>
    <x v="11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x v="143"/>
    <n v="27.61"/>
    <s v="music"/>
    <s v="rock"/>
    <x v="4"/>
    <x v="11"/>
    <x v="812"/>
    <d v="2013-03-01T13:58:00"/>
    <x v="6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x v="12"/>
    <n v="25"/>
    <s v="music"/>
    <s v="rock"/>
    <x v="4"/>
    <x v="11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x v="37"/>
    <n v="45.46"/>
    <s v="music"/>
    <s v="rock"/>
    <x v="4"/>
    <x v="11"/>
    <x v="814"/>
    <d v="2011-05-31T18:04:00"/>
    <x v="18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x v="13"/>
    <n v="99.53"/>
    <s v="music"/>
    <s v="rock"/>
    <x v="4"/>
    <x v="11"/>
    <x v="815"/>
    <d v="2014-11-01T22:01:43"/>
    <x v="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x v="41"/>
    <n v="39.31"/>
    <s v="music"/>
    <s v="rock"/>
    <x v="4"/>
    <x v="11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x v="0"/>
    <n v="89.42"/>
    <s v="music"/>
    <s v="rock"/>
    <x v="4"/>
    <x v="11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x v="94"/>
    <n v="28.68"/>
    <s v="music"/>
    <s v="rock"/>
    <x v="4"/>
    <x v="11"/>
    <x v="818"/>
    <d v="2012-08-07T17:01:00"/>
    <x v="35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x v="15"/>
    <n v="31.07"/>
    <s v="music"/>
    <s v="rock"/>
    <x v="4"/>
    <x v="11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x v="84"/>
    <n v="70.55"/>
    <s v="music"/>
    <s v="rock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x v="8"/>
    <n v="224.13"/>
    <s v="music"/>
    <s v="rock"/>
    <x v="4"/>
    <x v="11"/>
    <x v="821"/>
    <d v="2015-05-04T04:01:00"/>
    <x v="6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x v="17"/>
    <n v="51.81"/>
    <s v="music"/>
    <s v="rock"/>
    <x v="4"/>
    <x v="11"/>
    <x v="822"/>
    <d v="2012-10-05T22:44:10"/>
    <x v="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x v="144"/>
    <n v="43.52"/>
    <s v="music"/>
    <s v="rock"/>
    <x v="4"/>
    <x v="11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x v="84"/>
    <n v="39.82"/>
    <s v="music"/>
    <s v="rock"/>
    <x v="4"/>
    <x v="11"/>
    <x v="824"/>
    <d v="2010-04-18T06:59:00"/>
    <x v="9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x v="8"/>
    <n v="126.81"/>
    <s v="music"/>
    <s v="rock"/>
    <x v="4"/>
    <x v="11"/>
    <x v="825"/>
    <d v="2012-10-29T07:21:24"/>
    <x v="10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x v="7"/>
    <n v="113.88"/>
    <s v="music"/>
    <s v="rock"/>
    <x v="4"/>
    <x v="11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x v="33"/>
    <n v="28.18"/>
    <s v="music"/>
    <s v="rock"/>
    <x v="4"/>
    <x v="11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x v="13"/>
    <n v="36.61"/>
    <s v="music"/>
    <s v="rock"/>
    <x v="4"/>
    <x v="11"/>
    <x v="828"/>
    <d v="2012-06-25T16:24:00"/>
    <x v="56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x v="3"/>
    <n v="32.5"/>
    <s v="music"/>
    <s v="rock"/>
    <x v="4"/>
    <x v="11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x v="29"/>
    <n v="60.66"/>
    <s v="music"/>
    <s v="rock"/>
    <x v="4"/>
    <x v="11"/>
    <x v="830"/>
    <d v="2013-03-22T11:37:05"/>
    <x v="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x v="145"/>
    <n v="175"/>
    <s v="music"/>
    <s v="rock"/>
    <x v="4"/>
    <x v="11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x v="7"/>
    <n v="97.99"/>
    <s v="music"/>
    <s v="rock"/>
    <x v="4"/>
    <x v="11"/>
    <x v="832"/>
    <d v="2012-01-21T08:13:00"/>
    <x v="13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x v="21"/>
    <n v="148.78"/>
    <s v="music"/>
    <s v="rock"/>
    <x v="4"/>
    <x v="11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x v="26"/>
    <n v="96.08"/>
    <s v="music"/>
    <s v="rock"/>
    <x v="4"/>
    <x v="11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x v="16"/>
    <n v="58.63"/>
    <s v="music"/>
    <s v="rock"/>
    <x v="4"/>
    <x v="11"/>
    <x v="835"/>
    <d v="2012-05-19T03:00:00"/>
    <x v="4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x v="7"/>
    <n v="109.71"/>
    <s v="music"/>
    <s v="rock"/>
    <x v="4"/>
    <x v="11"/>
    <x v="836"/>
    <d v="2013-10-07T01:21:58"/>
    <x v="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x v="108"/>
    <n v="49.11"/>
    <s v="music"/>
    <s v="rock"/>
    <x v="4"/>
    <x v="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x v="14"/>
    <n v="47.67"/>
    <s v="music"/>
    <s v="rock"/>
    <x v="4"/>
    <x v="11"/>
    <x v="838"/>
    <d v="2012-01-17T21:33:05"/>
    <x v="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x v="16"/>
    <n v="60.74"/>
    <s v="music"/>
    <s v="rock"/>
    <x v="4"/>
    <x v="11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x v="28"/>
    <n v="63.38"/>
    <s v="music"/>
    <s v="metal"/>
    <x v="4"/>
    <x v="12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x v="7"/>
    <n v="53.89"/>
    <s v="music"/>
    <s v="metal"/>
    <x v="4"/>
    <x v="12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x v="3"/>
    <n v="66.87"/>
    <s v="music"/>
    <s v="metal"/>
    <x v="4"/>
    <x v="12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x v="128"/>
    <n v="63.1"/>
    <s v="music"/>
    <s v="metal"/>
    <x v="4"/>
    <x v="12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x v="146"/>
    <n v="36.630000000000003"/>
    <s v="music"/>
    <s v="metal"/>
    <x v="4"/>
    <x v="12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x v="28"/>
    <n v="34.01"/>
    <s v="music"/>
    <s v="metal"/>
    <x v="4"/>
    <x v="12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x v="108"/>
    <n v="28.55"/>
    <s v="music"/>
    <s v="metal"/>
    <x v="4"/>
    <x v="12"/>
    <x v="846"/>
    <d v="2014-03-10T14:00:00"/>
    <x v="2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x v="8"/>
    <n v="10"/>
    <s v="music"/>
    <s v="metal"/>
    <x v="4"/>
    <x v="12"/>
    <x v="847"/>
    <d v="2015-07-10T19:09:36"/>
    <x v="1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x v="8"/>
    <n v="18.75"/>
    <s v="music"/>
    <s v="metal"/>
    <x v="4"/>
    <x v="12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x v="28"/>
    <n v="41.7"/>
    <s v="music"/>
    <s v="metal"/>
    <x v="4"/>
    <x v="12"/>
    <x v="849"/>
    <d v="2015-03-16T02:34:24"/>
    <x v="31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x v="19"/>
    <n v="46.67"/>
    <s v="music"/>
    <s v="metal"/>
    <x v="4"/>
    <x v="12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x v="22"/>
    <n v="37.270000000000003"/>
    <s v="music"/>
    <s v="metal"/>
    <x v="4"/>
    <x v="12"/>
    <x v="851"/>
    <d v="2016-07-31T19:45:00"/>
    <x v="1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x v="2"/>
    <n v="59.26"/>
    <s v="music"/>
    <s v="metal"/>
    <x v="4"/>
    <x v="12"/>
    <x v="852"/>
    <d v="2016-10-24T21:00:00"/>
    <x v="6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x v="8"/>
    <n v="30"/>
    <s v="music"/>
    <s v="metal"/>
    <x v="4"/>
    <x v="12"/>
    <x v="853"/>
    <d v="2015-02-16T19:58:29"/>
    <x v="1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x v="90"/>
    <n v="65.86"/>
    <s v="music"/>
    <s v="metal"/>
    <x v="4"/>
    <x v="12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x v="33"/>
    <n v="31.91"/>
    <s v="music"/>
    <s v="metal"/>
    <x v="4"/>
    <x v="12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x v="147"/>
    <n v="19.46"/>
    <s v="music"/>
    <s v="metal"/>
    <x v="4"/>
    <x v="12"/>
    <x v="856"/>
    <d v="2016-10-25T19:00:00"/>
    <x v="44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x v="8"/>
    <n v="50"/>
    <s v="music"/>
    <s v="metal"/>
    <x v="4"/>
    <x v="12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x v="124"/>
    <n v="22.74"/>
    <s v="music"/>
    <s v="metal"/>
    <x v="4"/>
    <x v="12"/>
    <x v="858"/>
    <d v="2015-04-15T22:59:00"/>
    <x v="1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x v="2"/>
    <n v="42.72"/>
    <s v="music"/>
    <s v="metal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1"/>
    <x v="0"/>
    <s v="USD"/>
    <n v="1385123713"/>
    <n v="1382528113"/>
    <b v="0"/>
    <x v="53"/>
    <b v="0"/>
    <s v="music/jazz"/>
    <x v="82"/>
    <n v="52.92"/>
    <s v="music"/>
    <s v="jazz"/>
    <x v="4"/>
    <x v="13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1"/>
    <x v="0"/>
    <s v="USD"/>
    <n v="1474067404"/>
    <n v="1471475404"/>
    <b v="0"/>
    <x v="84"/>
    <b v="0"/>
    <s v="music/jazz"/>
    <x v="53"/>
    <n v="50.5"/>
    <s v="music"/>
    <s v="jazz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x v="63"/>
    <x v="575"/>
    <x v="1"/>
    <x v="1"/>
    <s v="GBP"/>
    <n v="1384179548"/>
    <n v="1381583948"/>
    <b v="0"/>
    <x v="80"/>
    <b v="0"/>
    <s v="music/jazz"/>
    <x v="50"/>
    <n v="42.5"/>
    <s v="music"/>
    <s v="jazz"/>
    <x v="4"/>
    <x v="13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x v="13"/>
    <x v="456"/>
    <x v="1"/>
    <x v="0"/>
    <s v="USD"/>
    <n v="1329014966"/>
    <n v="1326422966"/>
    <b v="0"/>
    <x v="81"/>
    <b v="0"/>
    <s v="music/jazz"/>
    <x v="62"/>
    <n v="18"/>
    <s v="music"/>
    <s v="jazz"/>
    <x v="4"/>
    <x v="13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1"/>
    <x v="0"/>
    <s v="USD"/>
    <n v="1381917540"/>
    <n v="1379990038"/>
    <b v="0"/>
    <x v="1"/>
    <b v="0"/>
    <s v="music/jazz"/>
    <x v="72"/>
    <n v="34.18"/>
    <s v="music"/>
    <s v="jazz"/>
    <x v="4"/>
    <x v="13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1"/>
    <x v="0"/>
    <s v="USD"/>
    <n v="1358361197"/>
    <n v="1353177197"/>
    <b v="0"/>
    <x v="84"/>
    <b v="0"/>
    <s v="music/jazz"/>
    <x v="53"/>
    <n v="22.5"/>
    <s v="music"/>
    <s v="jazz"/>
    <x v="4"/>
    <x v="13"/>
    <x v="865"/>
    <d v="2013-01-16T18:33:17"/>
    <x v="13"/>
  </r>
  <r>
    <n v="866"/>
    <s v="California Dreamin' Tour 2015"/>
    <s v="Drivetime heads to Cali for summer tour supported by @Smoothjazz.com &amp; @JJZPhilly  #Spaghettini #The Roxy"/>
    <x v="8"/>
    <x v="141"/>
    <x v="1"/>
    <x v="0"/>
    <s v="USD"/>
    <n v="1425136200"/>
    <n v="1421853518"/>
    <b v="0"/>
    <x v="202"/>
    <b v="0"/>
    <s v="music/jazz"/>
    <x v="82"/>
    <n v="58.18"/>
    <s v="music"/>
    <s v="jazz"/>
    <x v="4"/>
    <x v="13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1"/>
    <x v="0"/>
    <s v="USD"/>
    <n v="1259643540"/>
    <n v="1254450706"/>
    <b v="0"/>
    <x v="202"/>
    <b v="0"/>
    <s v="music/jazz"/>
    <x v="148"/>
    <n v="109.18"/>
    <s v="music"/>
    <s v="jazz"/>
    <x v="4"/>
    <x v="13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1"/>
    <x v="0"/>
    <s v="USD"/>
    <n v="1389055198"/>
    <n v="1386463198"/>
    <b v="0"/>
    <x v="29"/>
    <b v="0"/>
    <s v="music/jazz"/>
    <x v="50"/>
    <n v="50"/>
    <s v="music"/>
    <s v="jazz"/>
    <x v="4"/>
    <x v="13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x v="188"/>
    <x v="578"/>
    <x v="1"/>
    <x v="0"/>
    <s v="USD"/>
    <n v="1365448657"/>
    <n v="1362860257"/>
    <b v="0"/>
    <x v="83"/>
    <b v="0"/>
    <s v="music/jazz"/>
    <x v="81"/>
    <n v="346.67"/>
    <s v="music"/>
    <s v="jazz"/>
    <x v="4"/>
    <x v="13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1"/>
    <x v="1"/>
    <s v="GBP"/>
    <n v="1377995523"/>
    <n v="1375403523"/>
    <b v="0"/>
    <x v="81"/>
    <b v="0"/>
    <s v="music/jazz"/>
    <x v="50"/>
    <n v="12.4"/>
    <s v="music"/>
    <s v="jazz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1"/>
    <x v="0"/>
    <s v="USD"/>
    <n v="1385735295"/>
    <n v="1383139695"/>
    <b v="0"/>
    <x v="8"/>
    <b v="0"/>
    <s v="music/jazz"/>
    <x v="62"/>
    <n v="27.08"/>
    <s v="music"/>
    <s v="jazz"/>
    <x v="4"/>
    <x v="13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x v="6"/>
    <x v="654"/>
    <x v="1"/>
    <x v="0"/>
    <s v="USD"/>
    <n v="1299786527"/>
    <n v="1295898527"/>
    <b v="0"/>
    <x v="84"/>
    <b v="0"/>
    <s v="music/jazz"/>
    <x v="60"/>
    <n v="32.5"/>
    <s v="music"/>
    <s v="jazz"/>
    <x v="4"/>
    <x v="13"/>
    <x v="872"/>
    <d v="2011-03-10T19:48:47"/>
    <x v="8"/>
  </r>
  <r>
    <n v="873"/>
    <s v="The Dreamer-An Original Jazz CD"/>
    <s v="Fall in love with &quot;The Dreamer&quot;, new original music from trumpeter Freddie Dunn!"/>
    <x v="8"/>
    <x v="372"/>
    <x v="1"/>
    <x v="0"/>
    <s v="USD"/>
    <n v="1352610040"/>
    <n v="1349150440"/>
    <b v="0"/>
    <x v="81"/>
    <b v="0"/>
    <s v="music/jazz"/>
    <x v="60"/>
    <n v="9"/>
    <s v="music"/>
    <s v="jazz"/>
    <x v="4"/>
    <x v="13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x v="9"/>
    <x v="655"/>
    <x v="1"/>
    <x v="0"/>
    <s v="USD"/>
    <n v="1367676034"/>
    <n v="1365084034"/>
    <b v="0"/>
    <x v="64"/>
    <b v="0"/>
    <s v="music/jazz"/>
    <x v="148"/>
    <n v="34.76"/>
    <s v="music"/>
    <s v="jazz"/>
    <x v="4"/>
    <x v="13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1"/>
    <x v="0"/>
    <s v="USD"/>
    <n v="1442856131"/>
    <n v="1441128131"/>
    <b v="0"/>
    <x v="78"/>
    <b v="0"/>
    <s v="music/jazz"/>
    <x v="50"/>
    <e v="#DIV/0!"/>
    <s v="music"/>
    <s v="jazz"/>
    <x v="4"/>
    <x v="13"/>
    <x v="875"/>
    <d v="2015-09-21T17:22:11"/>
    <x v="20"/>
  </r>
  <r>
    <n v="876"/>
    <s v="Sound Of Dobells"/>
    <s v="What was the greatest record shop ever?  DOBELLS!"/>
    <x v="189"/>
    <x v="656"/>
    <x v="1"/>
    <x v="1"/>
    <s v="GBP"/>
    <n v="1359978927"/>
    <n v="1357127727"/>
    <b v="0"/>
    <x v="43"/>
    <b v="0"/>
    <s v="music/jazz"/>
    <x v="139"/>
    <n v="28.58"/>
    <s v="music"/>
    <s v="jazz"/>
    <x v="4"/>
    <x v="13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x v="13"/>
    <x v="77"/>
    <x v="1"/>
    <x v="0"/>
    <s v="USD"/>
    <n v="1387479360"/>
    <n v="1384887360"/>
    <b v="0"/>
    <x v="60"/>
    <b v="0"/>
    <s v="music/jazz"/>
    <x v="149"/>
    <n v="46.59"/>
    <s v="music"/>
    <s v="jazz"/>
    <x v="4"/>
    <x v="13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x v="10"/>
    <x v="654"/>
    <x v="1"/>
    <x v="0"/>
    <s v="USD"/>
    <n v="1293082524"/>
    <n v="1290490524"/>
    <b v="0"/>
    <x v="84"/>
    <b v="0"/>
    <s v="music/jazz"/>
    <x v="60"/>
    <n v="32.5"/>
    <s v="music"/>
    <s v="jazz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1"/>
    <x v="0"/>
    <s v="USD"/>
    <n v="1338321305"/>
    <n v="1336506905"/>
    <b v="0"/>
    <x v="209"/>
    <b v="0"/>
    <s v="music/jazz"/>
    <x v="134"/>
    <n v="21.47"/>
    <s v="music"/>
    <s v="jazz"/>
    <x v="4"/>
    <x v="13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x v="191"/>
    <x v="658"/>
    <x v="1"/>
    <x v="0"/>
    <s v="USD"/>
    <n v="1351582938"/>
    <n v="1348731738"/>
    <b v="0"/>
    <x v="22"/>
    <b v="0"/>
    <s v="music/indie rock"/>
    <x v="56"/>
    <n v="14.13"/>
    <s v="music"/>
    <s v="indie rock"/>
    <x v="4"/>
    <x v="14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x v="192"/>
    <x v="134"/>
    <x v="1"/>
    <x v="0"/>
    <s v="USD"/>
    <n v="1326520886"/>
    <n v="1322632886"/>
    <b v="0"/>
    <x v="29"/>
    <b v="0"/>
    <s v="music/indie rock"/>
    <x v="60"/>
    <n v="30"/>
    <s v="music"/>
    <s v="indie rock"/>
    <x v="4"/>
    <x v="14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1"/>
    <x v="0"/>
    <s v="USD"/>
    <n v="1315341550"/>
    <n v="1312490350"/>
    <b v="0"/>
    <x v="25"/>
    <b v="0"/>
    <s v="music/indie rock"/>
    <x v="68"/>
    <n v="21.57"/>
    <s v="music"/>
    <s v="indie rock"/>
    <x v="4"/>
    <x v="14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x v="10"/>
    <x v="660"/>
    <x v="1"/>
    <x v="0"/>
    <s v="USD"/>
    <n v="1456957635"/>
    <n v="1451773635"/>
    <b v="0"/>
    <x v="54"/>
    <b v="0"/>
    <s v="music/indie rock"/>
    <x v="67"/>
    <n v="83.38"/>
    <s v="music"/>
    <s v="indie rock"/>
    <x v="4"/>
    <x v="14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x v="13"/>
    <x v="170"/>
    <x v="1"/>
    <x v="0"/>
    <s v="USD"/>
    <n v="1336789860"/>
    <n v="1331666146"/>
    <b v="0"/>
    <x v="84"/>
    <b v="0"/>
    <s v="music/indie rock"/>
    <x v="60"/>
    <n v="10"/>
    <s v="music"/>
    <s v="indie rock"/>
    <x v="4"/>
    <x v="14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x v="28"/>
    <x v="661"/>
    <x v="1"/>
    <x v="0"/>
    <s v="USD"/>
    <n v="1483137311"/>
    <n v="1481322911"/>
    <b v="0"/>
    <x v="64"/>
    <b v="0"/>
    <s v="music/indie rock"/>
    <x v="150"/>
    <n v="35.71"/>
    <s v="music"/>
    <s v="indie rock"/>
    <x v="4"/>
    <x v="14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x v="2"/>
    <x v="82"/>
    <x v="1"/>
    <x v="0"/>
    <s v="USD"/>
    <n v="1473972813"/>
    <n v="1471812813"/>
    <b v="0"/>
    <x v="63"/>
    <b v="0"/>
    <s v="music/indie rock"/>
    <x v="139"/>
    <n v="29.29"/>
    <s v="music"/>
    <s v="indie rock"/>
    <x v="4"/>
    <x v="14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1"/>
    <x v="0"/>
    <s v="USD"/>
    <n v="1338159655"/>
    <n v="1335567655"/>
    <b v="0"/>
    <x v="78"/>
    <b v="0"/>
    <s v="music/indie rock"/>
    <x v="50"/>
    <e v="#DIV/0!"/>
    <s v="music"/>
    <s v="indie rock"/>
    <x v="4"/>
    <x v="14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x v="28"/>
    <x v="662"/>
    <x v="1"/>
    <x v="0"/>
    <s v="USD"/>
    <n v="1314856800"/>
    <n v="1311789885"/>
    <b v="0"/>
    <x v="80"/>
    <b v="0"/>
    <s v="music/indie rock"/>
    <x v="113"/>
    <n v="18"/>
    <s v="music"/>
    <s v="indie rock"/>
    <x v="4"/>
    <x v="14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1"/>
    <x v="0"/>
    <s v="USD"/>
    <n v="1412534943"/>
    <n v="1409942943"/>
    <b v="0"/>
    <x v="58"/>
    <b v="0"/>
    <s v="music/indie rock"/>
    <x v="114"/>
    <n v="73.760000000000005"/>
    <s v="music"/>
    <s v="indie rock"/>
    <x v="4"/>
    <x v="14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1"/>
    <x v="0"/>
    <s v="USD"/>
    <n v="1385055979"/>
    <n v="1382460379"/>
    <b v="0"/>
    <x v="80"/>
    <b v="0"/>
    <s v="music/indie rock"/>
    <x v="65"/>
    <n v="31.25"/>
    <s v="music"/>
    <s v="indie rock"/>
    <x v="4"/>
    <x v="14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x v="6"/>
    <x v="92"/>
    <x v="1"/>
    <x v="0"/>
    <s v="USD"/>
    <n v="1408581930"/>
    <n v="1405989930"/>
    <b v="0"/>
    <x v="82"/>
    <b v="0"/>
    <s v="music/indie rock"/>
    <x v="56"/>
    <n v="28.89"/>
    <s v="music"/>
    <s v="indie rock"/>
    <x v="4"/>
    <x v="14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1"/>
    <x v="0"/>
    <s v="USD"/>
    <n v="1280635200"/>
    <n v="1273121283"/>
    <b v="0"/>
    <x v="57"/>
    <b v="0"/>
    <s v="music/indie rock"/>
    <x v="139"/>
    <n v="143.82"/>
    <s v="music"/>
    <s v="indie rock"/>
    <x v="4"/>
    <x v="14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x v="13"/>
    <x v="148"/>
    <x v="1"/>
    <x v="0"/>
    <s v="USD"/>
    <n v="1427920363"/>
    <n v="1425331963"/>
    <b v="0"/>
    <x v="81"/>
    <b v="0"/>
    <s v="music/indie rock"/>
    <x v="54"/>
    <n v="40"/>
    <s v="music"/>
    <s v="indie rock"/>
    <x v="4"/>
    <x v="14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x v="22"/>
    <x v="665"/>
    <x v="1"/>
    <x v="0"/>
    <s v="USD"/>
    <n v="1465169610"/>
    <n v="1462577610"/>
    <b v="0"/>
    <x v="28"/>
    <b v="0"/>
    <s v="music/indie rock"/>
    <x v="115"/>
    <n v="147.81"/>
    <s v="music"/>
    <s v="indie rock"/>
    <x v="4"/>
    <x v="14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1"/>
    <x v="0"/>
    <s v="USD"/>
    <n v="1287975829"/>
    <n v="1284087829"/>
    <b v="0"/>
    <x v="63"/>
    <b v="0"/>
    <s v="music/indie rock"/>
    <x v="53"/>
    <n v="27.86"/>
    <s v="music"/>
    <s v="indie rock"/>
    <x v="4"/>
    <x v="14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x v="6"/>
    <x v="667"/>
    <x v="1"/>
    <x v="0"/>
    <s v="USD"/>
    <n v="1440734400"/>
    <n v="1438549026"/>
    <b v="0"/>
    <x v="250"/>
    <b v="0"/>
    <s v="music/indie rock"/>
    <x v="67"/>
    <n v="44.44"/>
    <s v="music"/>
    <s v="indie rock"/>
    <x v="4"/>
    <x v="14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x v="9"/>
    <x v="117"/>
    <x v="1"/>
    <x v="0"/>
    <s v="USD"/>
    <n v="1354123908"/>
    <n v="1351528308"/>
    <b v="0"/>
    <x v="78"/>
    <b v="0"/>
    <s v="music/indie rock"/>
    <x v="50"/>
    <e v="#DIV/0!"/>
    <s v="music"/>
    <s v="indie rock"/>
    <x v="4"/>
    <x v="14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x v="30"/>
    <x v="119"/>
    <x v="1"/>
    <x v="0"/>
    <s v="USD"/>
    <n v="1326651110"/>
    <n v="1322763110"/>
    <b v="0"/>
    <x v="84"/>
    <b v="0"/>
    <s v="music/indie rock"/>
    <x v="56"/>
    <n v="35"/>
    <s v="music"/>
    <s v="indie rock"/>
    <x v="4"/>
    <x v="14"/>
    <x v="898"/>
    <d v="2012-01-15T18:11:50"/>
    <x v="8"/>
  </r>
  <r>
    <n v="899"/>
    <s v="Lets get 48/14 pressed!!!"/>
    <s v="Lets get 48/14 pressed and in your cd players,ipods,blogs, and facebook status'. Lets get it everywhere!"/>
    <x v="47"/>
    <x v="668"/>
    <x v="1"/>
    <x v="0"/>
    <s v="USD"/>
    <n v="1306549362"/>
    <n v="1302661362"/>
    <b v="0"/>
    <x v="22"/>
    <b v="0"/>
    <s v="music/indie rock"/>
    <x v="121"/>
    <n v="35"/>
    <s v="music"/>
    <s v="indie rock"/>
    <x v="4"/>
    <x v="14"/>
    <x v="899"/>
    <d v="2011-05-28T02:22:42"/>
    <x v="8"/>
  </r>
  <r>
    <n v="900"/>
    <s v="Project Revive: Protecting the Creative Impulse"/>
    <s v="With Project Revive, I aim to protect and nurture the creative impulse through music."/>
    <x v="10"/>
    <x v="577"/>
    <x v="1"/>
    <x v="0"/>
    <s v="USD"/>
    <n v="1459365802"/>
    <n v="1456777402"/>
    <b v="0"/>
    <x v="84"/>
    <b v="0"/>
    <s v="music/jazz"/>
    <x v="50"/>
    <n v="10.5"/>
    <s v="music"/>
    <s v="jazz"/>
    <x v="4"/>
    <x v="13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1"/>
    <x v="0"/>
    <s v="USD"/>
    <n v="1276024260"/>
    <n v="1272050914"/>
    <b v="0"/>
    <x v="78"/>
    <b v="0"/>
    <s v="music/jazz"/>
    <x v="50"/>
    <e v="#DIV/0!"/>
    <s v="music"/>
    <s v="jazz"/>
    <x v="4"/>
    <x v="13"/>
    <x v="901"/>
    <d v="2010-06-08T19:11:00"/>
    <x v="12"/>
  </r>
  <r>
    <n v="902"/>
    <s v="MISTER BROWN"/>
    <s v="I'VE STARTED A BRAND NEW ALBUM THAT WILL FEATURE ACID JAZZ, FUNK, ROCK, AND DANCE WITH THE PROMISE OF TOURING NEXT YEAR IN THE USA"/>
    <x v="11"/>
    <x v="456"/>
    <x v="1"/>
    <x v="0"/>
    <s v="USD"/>
    <n v="1409412600"/>
    <n v="1404947422"/>
    <b v="0"/>
    <x v="83"/>
    <b v="0"/>
    <s v="music/jazz"/>
    <x v="50"/>
    <n v="30"/>
    <s v="music"/>
    <s v="jazz"/>
    <x v="4"/>
    <x v="13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x v="10"/>
    <x v="669"/>
    <x v="1"/>
    <x v="0"/>
    <s v="USD"/>
    <n v="1348367100"/>
    <n v="1346180780"/>
    <b v="0"/>
    <x v="80"/>
    <b v="0"/>
    <s v="music/jazz"/>
    <x v="56"/>
    <n v="40"/>
    <s v="music"/>
    <s v="jazz"/>
    <x v="4"/>
    <x v="13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x v="63"/>
    <x v="118"/>
    <x v="1"/>
    <x v="0"/>
    <s v="USD"/>
    <n v="1451786137"/>
    <n v="1449194137"/>
    <b v="0"/>
    <x v="83"/>
    <b v="0"/>
    <s v="music/jazz"/>
    <x v="50"/>
    <n v="50.33"/>
    <s v="music"/>
    <s v="jazz"/>
    <x v="4"/>
    <x v="13"/>
    <x v="904"/>
    <d v="2016-01-03T01:55:37"/>
    <x v="1"/>
  </r>
  <r>
    <n v="905"/>
    <s v="Jazz For Everyone!"/>
    <s v="Working hard to get into the studio to record, produce, and edit my break out CD. I hope to realize my vision!"/>
    <x v="115"/>
    <x v="670"/>
    <x v="1"/>
    <x v="0"/>
    <s v="USD"/>
    <n v="1295847926"/>
    <n v="1290663926"/>
    <b v="0"/>
    <x v="79"/>
    <b v="0"/>
    <s v="music/jazz"/>
    <x v="56"/>
    <n v="32.67"/>
    <s v="music"/>
    <s v="jazz"/>
    <x v="4"/>
    <x v="13"/>
    <x v="905"/>
    <d v="2011-01-24T05:45:26"/>
    <x v="13"/>
  </r>
  <r>
    <n v="906"/>
    <s v="24th Music Presents Channeling Motown (Live)"/>
    <s v="The DMV's most respected saxophonist pay tribute to Motown."/>
    <x v="36"/>
    <x v="117"/>
    <x v="1"/>
    <x v="0"/>
    <s v="USD"/>
    <n v="1394681590"/>
    <n v="1392093190"/>
    <b v="0"/>
    <x v="78"/>
    <b v="0"/>
    <s v="music/jazz"/>
    <x v="50"/>
    <e v="#DIV/0!"/>
    <s v="music"/>
    <s v="jazz"/>
    <x v="4"/>
    <x v="13"/>
    <x v="906"/>
    <d v="2014-03-13T03:33:10"/>
    <x v="1"/>
  </r>
  <r>
    <n v="907"/>
    <s v="Greg Chambers Saxophone CD"/>
    <s v="Greg Chambers' self-titled CD needs support for post production, replication, and promotion."/>
    <x v="193"/>
    <x v="117"/>
    <x v="1"/>
    <x v="0"/>
    <s v="USD"/>
    <n v="1315715823"/>
    <n v="1313123823"/>
    <b v="0"/>
    <x v="78"/>
    <b v="0"/>
    <s v="music/jazz"/>
    <x v="50"/>
    <e v="#DIV/0!"/>
    <s v="music"/>
    <s v="jazz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x v="30"/>
    <x v="117"/>
    <x v="1"/>
    <x v="0"/>
    <s v="USD"/>
    <n v="1280206740"/>
    <n v="1276283655"/>
    <b v="0"/>
    <x v="78"/>
    <b v="0"/>
    <s v="music/jazz"/>
    <x v="50"/>
    <e v="#DIV/0!"/>
    <s v="music"/>
    <s v="jazz"/>
    <x v="4"/>
    <x v="13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1"/>
    <x v="0"/>
    <s v="USD"/>
    <n v="1343016000"/>
    <n v="1340296440"/>
    <b v="0"/>
    <x v="22"/>
    <b v="0"/>
    <s v="music/jazz"/>
    <x v="56"/>
    <n v="65"/>
    <s v="music"/>
    <s v="jazz"/>
    <x v="4"/>
    <x v="13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x v="131"/>
    <x v="430"/>
    <x v="1"/>
    <x v="1"/>
    <s v="GBP"/>
    <n v="1488546319"/>
    <n v="1483362319"/>
    <b v="0"/>
    <x v="81"/>
    <b v="0"/>
    <s v="music/jazz"/>
    <x v="66"/>
    <n v="24.6"/>
    <s v="music"/>
    <s v="jazz"/>
    <x v="4"/>
    <x v="13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1"/>
    <x v="0"/>
    <s v="USD"/>
    <n v="1390522045"/>
    <n v="1388707645"/>
    <b v="0"/>
    <x v="78"/>
    <b v="0"/>
    <s v="music/jazz"/>
    <x v="50"/>
    <e v="#DIV/0!"/>
    <s v="music"/>
    <s v="jazz"/>
    <x v="4"/>
    <x v="13"/>
    <x v="911"/>
    <d v="2014-01-24T00:07:25"/>
    <x v="23"/>
  </r>
  <r>
    <n v="912"/>
    <s v="Triad a new album by James Murrell"/>
    <s v="My new album will be called Triad, an album of original music performed by me &amp; guest musical artists."/>
    <x v="8"/>
    <x v="134"/>
    <x v="1"/>
    <x v="0"/>
    <s v="USD"/>
    <n v="1355197047"/>
    <n v="1350009447"/>
    <b v="0"/>
    <x v="84"/>
    <b v="0"/>
    <s v="music/jazz"/>
    <x v="60"/>
    <n v="15"/>
    <s v="music"/>
    <s v="jazz"/>
    <x v="4"/>
    <x v="13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1"/>
    <x v="0"/>
    <s v="USD"/>
    <n v="1336188019"/>
    <n v="1333596019"/>
    <b v="0"/>
    <x v="54"/>
    <b v="0"/>
    <s v="music/jazz"/>
    <x v="113"/>
    <n v="82.58"/>
    <s v="music"/>
    <s v="jazz"/>
    <x v="4"/>
    <x v="13"/>
    <x v="913"/>
    <d v="2012-05-05T03:20:19"/>
    <x v="1"/>
  </r>
  <r>
    <n v="914"/>
    <s v="Soul Of Man Video Project"/>
    <s v="This project is for the making of a music video. All funds will go towards production costs for this event only."/>
    <x v="15"/>
    <x v="117"/>
    <x v="1"/>
    <x v="0"/>
    <s v="USD"/>
    <n v="1345918747"/>
    <n v="1343326747"/>
    <b v="0"/>
    <x v="78"/>
    <b v="0"/>
    <s v="music/jazz"/>
    <x v="50"/>
    <e v="#DIV/0!"/>
    <s v="music"/>
    <s v="jazz"/>
    <x v="4"/>
    <x v="13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x v="115"/>
    <x v="672"/>
    <x v="1"/>
    <x v="0"/>
    <s v="USD"/>
    <n v="1330577940"/>
    <n v="1327853914"/>
    <b v="0"/>
    <x v="82"/>
    <b v="0"/>
    <s v="music/jazz"/>
    <x v="52"/>
    <n v="41.67"/>
    <s v="music"/>
    <s v="jazz"/>
    <x v="4"/>
    <x v="13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1"/>
    <x v="0"/>
    <s v="USD"/>
    <n v="1287723600"/>
    <n v="1284409734"/>
    <b v="0"/>
    <x v="78"/>
    <b v="0"/>
    <s v="music/jazz"/>
    <x v="50"/>
    <e v="#DIV/0!"/>
    <s v="music"/>
    <s v="jazz"/>
    <x v="4"/>
    <x v="13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1"/>
    <x v="0"/>
    <s v="USD"/>
    <n v="1405305000"/>
    <n v="1402612730"/>
    <b v="0"/>
    <x v="29"/>
    <b v="0"/>
    <s v="music/jazz"/>
    <x v="60"/>
    <n v="30"/>
    <s v="music"/>
    <s v="jazz"/>
    <x v="4"/>
    <x v="13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1"/>
    <x v="1"/>
    <s v="GBP"/>
    <n v="1417474761"/>
    <n v="1414879161"/>
    <b v="0"/>
    <x v="73"/>
    <b v="0"/>
    <s v="music/jazz"/>
    <x v="62"/>
    <n v="19.600000000000001"/>
    <s v="music"/>
    <s v="jazz"/>
    <x v="4"/>
    <x v="13"/>
    <x v="918"/>
    <d v="2014-12-01T22:59:21"/>
    <x v="1"/>
  </r>
  <r>
    <n v="919"/>
    <s v="Jazz CD:  Out of The Blue"/>
    <s v="Cool jazz with a New Orleans flavor."/>
    <x v="22"/>
    <x v="173"/>
    <x v="1"/>
    <x v="0"/>
    <s v="USD"/>
    <n v="1355930645"/>
    <n v="1352906645"/>
    <b v="0"/>
    <x v="29"/>
    <b v="0"/>
    <s v="music/jazz"/>
    <x v="60"/>
    <n v="100"/>
    <s v="music"/>
    <s v="jazz"/>
    <x v="4"/>
    <x v="13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x v="62"/>
    <x v="117"/>
    <x v="1"/>
    <x v="0"/>
    <s v="USD"/>
    <n v="1384448822"/>
    <n v="1381853222"/>
    <b v="0"/>
    <x v="78"/>
    <b v="0"/>
    <s v="music/jazz"/>
    <x v="50"/>
    <e v="#DIV/0!"/>
    <s v="music"/>
    <s v="jazz"/>
    <x v="4"/>
    <x v="13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1"/>
    <x v="0"/>
    <s v="USD"/>
    <n v="1323666376"/>
    <n v="1320033976"/>
    <b v="0"/>
    <x v="9"/>
    <b v="0"/>
    <s v="music/jazz"/>
    <x v="134"/>
    <n v="231.75"/>
    <s v="music"/>
    <s v="jazz"/>
    <x v="4"/>
    <x v="13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x v="100"/>
    <x v="674"/>
    <x v="1"/>
    <x v="0"/>
    <s v="USD"/>
    <n v="1412167393"/>
    <n v="1409143393"/>
    <b v="0"/>
    <x v="209"/>
    <b v="0"/>
    <s v="music/jazz"/>
    <x v="70"/>
    <n v="189.33"/>
    <s v="music"/>
    <s v="jazz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1"/>
    <x v="0"/>
    <s v="USD"/>
    <n v="1416614523"/>
    <n v="1414018923"/>
    <b v="0"/>
    <x v="79"/>
    <b v="0"/>
    <s v="music/jazz"/>
    <x v="53"/>
    <n v="55"/>
    <s v="music"/>
    <s v="jazz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x v="676"/>
    <x v="1"/>
    <x v="0"/>
    <s v="USD"/>
    <n v="1360795069"/>
    <n v="1358203069"/>
    <b v="0"/>
    <x v="41"/>
    <b v="0"/>
    <s v="music/jazz"/>
    <x v="57"/>
    <n v="21.8"/>
    <s v="music"/>
    <s v="jazz"/>
    <x v="4"/>
    <x v="13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x v="12"/>
    <x v="669"/>
    <x v="1"/>
    <x v="0"/>
    <s v="USD"/>
    <n v="1385590111"/>
    <n v="1382994511"/>
    <b v="0"/>
    <x v="81"/>
    <b v="0"/>
    <s v="music/jazz"/>
    <x v="56"/>
    <n v="32"/>
    <s v="music"/>
    <s v="jazz"/>
    <x v="4"/>
    <x v="13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1"/>
    <x v="0"/>
    <s v="USD"/>
    <n v="1278628800"/>
    <n v="1276043330"/>
    <b v="0"/>
    <x v="78"/>
    <b v="0"/>
    <s v="music/jazz"/>
    <x v="50"/>
    <e v="#DIV/0!"/>
    <s v="music"/>
    <s v="jazz"/>
    <x v="4"/>
    <x v="13"/>
    <x v="926"/>
    <d v="2010-07-08T22:40:00"/>
    <x v="37"/>
  </r>
  <r>
    <n v="927"/>
    <s v="JETRO DA SILVA FUNK PROJECT"/>
    <s v="Studio CD/DVD Solo project of Pianist &amp; Keyboardist Jetro da Silva"/>
    <x v="22"/>
    <x v="117"/>
    <x v="1"/>
    <x v="0"/>
    <s v="USD"/>
    <n v="1337024695"/>
    <n v="1334432695"/>
    <b v="0"/>
    <x v="78"/>
    <b v="0"/>
    <s v="music/jazz"/>
    <x v="50"/>
    <e v="#DIV/0!"/>
    <s v="music"/>
    <s v="jazz"/>
    <x v="4"/>
    <x v="13"/>
    <x v="927"/>
    <d v="2012-05-14T19:44:55"/>
    <x v="1"/>
  </r>
  <r>
    <n v="928"/>
    <s v="In a Jazzy Motown"/>
    <s v="A real Motown Backup singer on 22 gold and platinum albums headlines her own Jazz CD of Motown songs."/>
    <x v="107"/>
    <x v="607"/>
    <x v="1"/>
    <x v="0"/>
    <s v="USD"/>
    <n v="1353196800"/>
    <n v="1348864913"/>
    <b v="0"/>
    <x v="33"/>
    <b v="0"/>
    <s v="music/jazz"/>
    <x v="57"/>
    <n v="56.25"/>
    <s v="music"/>
    <s v="jazz"/>
    <x v="4"/>
    <x v="13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x v="2"/>
    <x v="117"/>
    <x v="1"/>
    <x v="0"/>
    <s v="USD"/>
    <n v="1333946569"/>
    <n v="1331358169"/>
    <b v="0"/>
    <x v="78"/>
    <b v="0"/>
    <s v="music/jazz"/>
    <x v="50"/>
    <e v="#DIV/0!"/>
    <s v="music"/>
    <s v="jazz"/>
    <x v="4"/>
    <x v="13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1"/>
    <x v="0"/>
    <s v="USD"/>
    <n v="1277501520"/>
    <n v="1273874306"/>
    <b v="0"/>
    <x v="81"/>
    <b v="0"/>
    <s v="music/jazz"/>
    <x v="151"/>
    <n v="69"/>
    <s v="music"/>
    <s v="jazz"/>
    <x v="4"/>
    <x v="13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1"/>
    <x v="1"/>
    <s v="GBP"/>
    <n v="1395007200"/>
    <n v="1392021502"/>
    <b v="0"/>
    <x v="63"/>
    <b v="0"/>
    <s v="music/jazz"/>
    <x v="113"/>
    <n v="18.71"/>
    <s v="music"/>
    <s v="jazz"/>
    <x v="4"/>
    <x v="13"/>
    <x v="931"/>
    <d v="2014-03-16T22:00:00"/>
    <x v="51"/>
  </r>
  <r>
    <n v="932"/>
    <s v="Mandy Harvey Christmas Album"/>
    <s v="Help me to create my 3rd album, a Christmas CD with 16 Holiday/Original favorites!"/>
    <x v="196"/>
    <x v="677"/>
    <x v="1"/>
    <x v="0"/>
    <s v="USD"/>
    <n v="1363990545"/>
    <n v="1360106145"/>
    <b v="0"/>
    <x v="209"/>
    <b v="0"/>
    <s v="music/jazz"/>
    <x v="77"/>
    <n v="46.03"/>
    <s v="music"/>
    <s v="jazz"/>
    <x v="4"/>
    <x v="13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1"/>
    <x v="0"/>
    <s v="USD"/>
    <n v="1399867409"/>
    <n v="1394683409"/>
    <b v="0"/>
    <x v="84"/>
    <b v="0"/>
    <s v="music/jazz"/>
    <x v="52"/>
    <n v="60"/>
    <s v="music"/>
    <s v="jazz"/>
    <x v="4"/>
    <x v="13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1"/>
    <x v="5"/>
    <s v="CAD"/>
    <n v="1399183200"/>
    <n v="1396633284"/>
    <b v="0"/>
    <x v="209"/>
    <b v="0"/>
    <s v="music/jazz"/>
    <x v="75"/>
    <n v="50.67"/>
    <s v="music"/>
    <s v="jazz"/>
    <x v="4"/>
    <x v="13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x v="8"/>
    <x v="155"/>
    <x v="1"/>
    <x v="0"/>
    <s v="USD"/>
    <n v="1454054429"/>
    <n v="1451462429"/>
    <b v="0"/>
    <x v="84"/>
    <b v="0"/>
    <s v="music/jazz"/>
    <x v="60"/>
    <n v="25"/>
    <s v="music"/>
    <s v="jazz"/>
    <x v="4"/>
    <x v="13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x v="123"/>
    <x v="117"/>
    <x v="1"/>
    <x v="0"/>
    <s v="USD"/>
    <n v="1326916800"/>
    <n v="1323131689"/>
    <b v="0"/>
    <x v="78"/>
    <b v="0"/>
    <s v="music/jazz"/>
    <x v="50"/>
    <e v="#DIV/0!"/>
    <s v="music"/>
    <s v="jazz"/>
    <x v="4"/>
    <x v="13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1"/>
    <x v="0"/>
    <s v="USD"/>
    <n v="1383509357"/>
    <n v="1380913757"/>
    <b v="0"/>
    <x v="84"/>
    <b v="0"/>
    <s v="music/jazz"/>
    <x v="60"/>
    <n v="20"/>
    <s v="music"/>
    <s v="jazz"/>
    <x v="4"/>
    <x v="13"/>
    <x v="937"/>
    <d v="2013-11-03T20:09:17"/>
    <x v="1"/>
  </r>
  <r>
    <n v="938"/>
    <s v="Celebrating American Jazz &amp; Soul Music"/>
    <s v="Creating new avenues of exposure for young Jazz &amp; Soul artists_x000a_to express their Art of Music."/>
    <x v="39"/>
    <x v="379"/>
    <x v="1"/>
    <x v="0"/>
    <s v="USD"/>
    <n v="1346585448"/>
    <n v="1343993448"/>
    <b v="0"/>
    <x v="29"/>
    <b v="0"/>
    <s v="music/jazz"/>
    <x v="50"/>
    <n v="25"/>
    <s v="music"/>
    <s v="jazz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1"/>
    <x v="0"/>
    <s v="USD"/>
    <n v="1372622280"/>
    <n v="1369246738"/>
    <b v="0"/>
    <x v="84"/>
    <b v="0"/>
    <s v="music/jazz"/>
    <x v="60"/>
    <n v="20"/>
    <s v="music"/>
    <s v="jazz"/>
    <x v="4"/>
    <x v="13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1"/>
    <x v="0"/>
    <s v="USD"/>
    <n v="1439251926"/>
    <n v="1435363926"/>
    <b v="0"/>
    <x v="25"/>
    <b v="0"/>
    <s v="technology/wearables"/>
    <x v="123"/>
    <n v="110.29"/>
    <s v="technology"/>
    <s v="wearables"/>
    <x v="2"/>
    <x v="8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1"/>
    <x v="0"/>
    <s v="USD"/>
    <n v="1486693145"/>
    <n v="1484101145"/>
    <b v="0"/>
    <x v="162"/>
    <b v="0"/>
    <s v="technology/wearables"/>
    <x v="53"/>
    <n v="37.450000000000003"/>
    <s v="technology"/>
    <s v="wearables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1"/>
    <x v="0"/>
    <s v="USD"/>
    <n v="1455826460"/>
    <n v="1452716060"/>
    <b v="0"/>
    <x v="38"/>
    <b v="0"/>
    <s v="technology/wearables"/>
    <x v="114"/>
    <n v="41.75"/>
    <s v="technology"/>
    <s v="wearables"/>
    <x v="2"/>
    <x v="8"/>
    <x v="942"/>
    <d v="2016-02-18T20:14:20"/>
    <x v="9"/>
  </r>
  <r>
    <n v="943"/>
    <s v="SleepMode"/>
    <s v="A mask for home or travel that will give you the best, undisturbed sleep of your life."/>
    <x v="9"/>
    <x v="683"/>
    <x v="1"/>
    <x v="0"/>
    <s v="USD"/>
    <n v="1480438905"/>
    <n v="1477843305"/>
    <b v="0"/>
    <x v="8"/>
    <b v="0"/>
    <s v="technology/wearables"/>
    <x v="54"/>
    <n v="24.08"/>
    <s v="technology"/>
    <s v="wearables"/>
    <x v="2"/>
    <x v="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x v="63"/>
    <x v="684"/>
    <x v="1"/>
    <x v="0"/>
    <s v="USD"/>
    <n v="1460988000"/>
    <n v="1458050450"/>
    <b v="0"/>
    <x v="93"/>
    <b v="0"/>
    <s v="technology/wearables"/>
    <x v="55"/>
    <n v="69.41"/>
    <s v="technology"/>
    <s v="wearables"/>
    <x v="2"/>
    <x v="8"/>
    <x v="944"/>
    <d v="2016-04-18T14:00:00"/>
    <x v="51"/>
  </r>
  <r>
    <n v="945"/>
    <s v="CT BAND"/>
    <s v="Make your watch Smart ! CT Band is an ultra-thin, high-tech smart watch-strap awarded twice at CES 2017 las vegas"/>
    <x v="57"/>
    <x v="685"/>
    <x v="1"/>
    <x v="6"/>
    <s v="EUR"/>
    <n v="1487462340"/>
    <n v="1482958626"/>
    <b v="0"/>
    <x v="38"/>
    <b v="0"/>
    <s v="technology/wearables"/>
    <x v="53"/>
    <n v="155.25"/>
    <s v="technology"/>
    <s v="wearables"/>
    <x v="2"/>
    <x v="8"/>
    <x v="945"/>
    <d v="2017-02-18T23:59:00"/>
    <x v="60"/>
  </r>
  <r>
    <n v="946"/>
    <s v="OmniTrade Apron"/>
    <s v="Soft edged-Hard working. The perfect wearable organization for the home and professional shop."/>
    <x v="36"/>
    <x v="686"/>
    <x v="1"/>
    <x v="0"/>
    <s v="USD"/>
    <n v="1473444048"/>
    <n v="1470852048"/>
    <b v="0"/>
    <x v="81"/>
    <b v="0"/>
    <s v="technology/wearables"/>
    <x v="53"/>
    <n v="57.2"/>
    <s v="technology"/>
    <s v="wearables"/>
    <x v="2"/>
    <x v="8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x v="16"/>
    <x v="117"/>
    <x v="1"/>
    <x v="0"/>
    <s v="USD"/>
    <n v="1467312306"/>
    <n v="1462128306"/>
    <b v="0"/>
    <x v="78"/>
    <b v="0"/>
    <s v="technology/wearables"/>
    <x v="50"/>
    <e v="#DIV/0!"/>
    <s v="technology"/>
    <s v="wearables"/>
    <x v="2"/>
    <x v="8"/>
    <x v="947"/>
    <d v="2016-06-30T18:45:06"/>
    <x v="13"/>
  </r>
  <r>
    <n v="948"/>
    <s v="Led Shirt - WiFi Controlled"/>
    <s v="T-Shirt with Led panel controlled by Android app over WiFi. _x000a_Multiple shirts, games, text, video effects support,"/>
    <x v="23"/>
    <x v="374"/>
    <x v="1"/>
    <x v="9"/>
    <s v="EUR"/>
    <n v="1457812364"/>
    <n v="1455220364"/>
    <b v="0"/>
    <x v="22"/>
    <b v="0"/>
    <s v="technology/wearables"/>
    <x v="81"/>
    <n v="60"/>
    <s v="technology"/>
    <s v="wearables"/>
    <x v="2"/>
    <x v="8"/>
    <x v="948"/>
    <d v="2016-03-12T19:52:44"/>
    <x v="1"/>
  </r>
  <r>
    <n v="949"/>
    <s v="INBED"/>
    <s v="Der INBED ist ein innovatives Multisensor-Wearable fÃ¼r die SturzprÃ¤vention motorisch eingeschrÃ¤nkter Personen."/>
    <x v="22"/>
    <x v="687"/>
    <x v="1"/>
    <x v="12"/>
    <s v="EUR"/>
    <n v="1456016576"/>
    <n v="1450832576"/>
    <b v="0"/>
    <x v="63"/>
    <b v="0"/>
    <s v="technology/wearables"/>
    <x v="60"/>
    <n v="39"/>
    <s v="technology"/>
    <s v="wearables"/>
    <x v="2"/>
    <x v="8"/>
    <x v="949"/>
    <d v="2016-02-21T01:02:56"/>
    <x v="13"/>
  </r>
  <r>
    <n v="950"/>
    <s v="EZC Smartlight"/>
    <s v="Rider worn tail light brake light. Adheres to virtually any coat, jacket or vest. Stays on even when you get off."/>
    <x v="10"/>
    <x v="688"/>
    <x v="1"/>
    <x v="5"/>
    <s v="CAD"/>
    <n v="1453053661"/>
    <n v="1450461661"/>
    <b v="0"/>
    <x v="54"/>
    <b v="0"/>
    <s v="technology/wearables"/>
    <x v="58"/>
    <n v="58.42"/>
    <s v="technology"/>
    <s v="wearables"/>
    <x v="2"/>
    <x v="8"/>
    <x v="950"/>
    <d v="2016-01-17T18:01:01"/>
    <x v="1"/>
  </r>
  <r>
    <n v="951"/>
    <s v="Smart Harness"/>
    <s v="Revolutionizing the way we walk our dogs!"/>
    <x v="63"/>
    <x v="689"/>
    <x v="1"/>
    <x v="0"/>
    <s v="USD"/>
    <n v="1465054872"/>
    <n v="1461166872"/>
    <b v="0"/>
    <x v="212"/>
    <b v="0"/>
    <s v="technology/wearables"/>
    <x v="151"/>
    <n v="158.63999999999999"/>
    <s v="technology"/>
    <s v="wearables"/>
    <x v="2"/>
    <x v="8"/>
    <x v="951"/>
    <d v="2016-06-04T15:41:12"/>
    <x v="8"/>
  </r>
  <r>
    <n v="952"/>
    <s v="Audionoggin - Join the Earvolution"/>
    <s v="Audionoggin: Wireless personal surround sound for the athlete in everyone."/>
    <x v="197"/>
    <x v="690"/>
    <x v="1"/>
    <x v="0"/>
    <s v="USD"/>
    <n v="1479483812"/>
    <n v="1476888212"/>
    <b v="0"/>
    <x v="193"/>
    <b v="0"/>
    <s v="technology/wearables"/>
    <x v="67"/>
    <n v="99.86"/>
    <s v="technology"/>
    <s v="wearables"/>
    <x v="2"/>
    <x v="8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1"/>
    <x v="0"/>
    <s v="USD"/>
    <n v="1422158199"/>
    <n v="1419566199"/>
    <b v="0"/>
    <x v="81"/>
    <b v="0"/>
    <s v="technology/wearables"/>
    <x v="60"/>
    <n v="25.2"/>
    <s v="technology"/>
    <s v="wearables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1"/>
    <x v="0"/>
    <s v="USD"/>
    <n v="1440100839"/>
    <n v="1436472039"/>
    <b v="0"/>
    <x v="196"/>
    <b v="0"/>
    <s v="technology/wearables"/>
    <x v="152"/>
    <n v="89.19"/>
    <s v="technology"/>
    <s v="wearables"/>
    <x v="2"/>
    <x v="8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1"/>
    <x v="0"/>
    <s v="USD"/>
    <n v="1473750300"/>
    <n v="1470294300"/>
    <b v="0"/>
    <x v="251"/>
    <b v="0"/>
    <s v="technology/wearables"/>
    <x v="52"/>
    <n v="182.62"/>
    <s v="technology"/>
    <s v="wearables"/>
    <x v="2"/>
    <x v="8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x v="63"/>
    <x v="386"/>
    <x v="1"/>
    <x v="0"/>
    <s v="USD"/>
    <n v="1430081759"/>
    <n v="1424901359"/>
    <b v="0"/>
    <x v="57"/>
    <b v="0"/>
    <s v="technology/wearables"/>
    <x v="53"/>
    <n v="50.65"/>
    <s v="technology"/>
    <s v="wearables"/>
    <x v="2"/>
    <x v="8"/>
    <x v="956"/>
    <d v="2015-04-26T20:55:59"/>
    <x v="13"/>
  </r>
  <r>
    <n v="957"/>
    <s v="DUALBAND, the Leather NFC Smart Watch Band"/>
    <s v="A Leather Smart watch Band, that NEVER needs to be charged for only $37!"/>
    <x v="14"/>
    <x v="694"/>
    <x v="1"/>
    <x v="0"/>
    <s v="USD"/>
    <n v="1479392133"/>
    <n v="1476710133"/>
    <b v="0"/>
    <x v="63"/>
    <b v="0"/>
    <s v="technology/wearables"/>
    <x v="53"/>
    <n v="33.29"/>
    <s v="technology"/>
    <s v="wearables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1"/>
    <x v="0"/>
    <s v="USD"/>
    <n v="1428641940"/>
    <n v="1426792563"/>
    <b v="0"/>
    <x v="57"/>
    <b v="0"/>
    <s v="technology/wearables"/>
    <x v="57"/>
    <n v="51.82"/>
    <s v="technology"/>
    <s v="wearables"/>
    <x v="2"/>
    <x v="8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1"/>
    <x v="0"/>
    <s v="USD"/>
    <n v="1421640665"/>
    <n v="1419048665"/>
    <b v="0"/>
    <x v="199"/>
    <b v="0"/>
    <s v="technology/wearables"/>
    <x v="115"/>
    <n v="113.63"/>
    <s v="technology"/>
    <s v="wearables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x v="199"/>
    <x v="697"/>
    <x v="1"/>
    <x v="0"/>
    <s v="USD"/>
    <n v="1489500155"/>
    <n v="1485874955"/>
    <b v="0"/>
    <x v="101"/>
    <b v="0"/>
    <s v="technology/wearables"/>
    <x v="132"/>
    <n v="136.46"/>
    <s v="technology"/>
    <s v="wearables"/>
    <x v="2"/>
    <x v="8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x v="75"/>
    <x v="698"/>
    <x v="1"/>
    <x v="0"/>
    <s v="USD"/>
    <n v="1487617200"/>
    <n v="1483634335"/>
    <b v="0"/>
    <x v="238"/>
    <b v="0"/>
    <s v="technology/wearables"/>
    <x v="72"/>
    <n v="364.35"/>
    <s v="technology"/>
    <s v="wearables"/>
    <x v="2"/>
    <x v="8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1"/>
    <x v="0"/>
    <s v="USD"/>
    <n v="1455210353"/>
    <n v="1451927153"/>
    <b v="0"/>
    <x v="77"/>
    <b v="0"/>
    <s v="technology/wearables"/>
    <x v="58"/>
    <n v="19.239999999999998"/>
    <s v="technology"/>
    <s v="wearables"/>
    <x v="2"/>
    <x v="8"/>
    <x v="962"/>
    <d v="2016-02-11T17:05:53"/>
    <x v="54"/>
  </r>
  <r>
    <n v="963"/>
    <s v="The Ultimate Learning Center"/>
    <s v="WE are molding an educated, motivated, non violent GENERATION!"/>
    <x v="19"/>
    <x v="700"/>
    <x v="1"/>
    <x v="0"/>
    <s v="USD"/>
    <n v="1476717319"/>
    <n v="1473693319"/>
    <b v="0"/>
    <x v="82"/>
    <b v="0"/>
    <s v="technology/wearables"/>
    <x v="60"/>
    <n v="41.89"/>
    <s v="technology"/>
    <s v="wearables"/>
    <x v="2"/>
    <x v="8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1"/>
    <x v="5"/>
    <s v="CAD"/>
    <n v="1441119919"/>
    <n v="1437663919"/>
    <b v="0"/>
    <x v="60"/>
    <b v="0"/>
    <s v="technology/wearables"/>
    <x v="60"/>
    <n v="30.31"/>
    <s v="technology"/>
    <s v="wearables"/>
    <x v="2"/>
    <x v="8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1"/>
    <x v="0"/>
    <s v="USD"/>
    <n v="1477454340"/>
    <n v="1474676646"/>
    <b v="0"/>
    <x v="79"/>
    <b v="0"/>
    <s v="technology/wearables"/>
    <x v="60"/>
    <n v="49.67"/>
    <s v="technology"/>
    <s v="wearables"/>
    <x v="2"/>
    <x v="8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x v="14"/>
    <x v="702"/>
    <x v="1"/>
    <x v="0"/>
    <s v="USD"/>
    <n v="1475766932"/>
    <n v="1473174932"/>
    <b v="0"/>
    <x v="209"/>
    <b v="0"/>
    <s v="technology/wearables"/>
    <x v="77"/>
    <n v="59.2"/>
    <s v="technology"/>
    <s v="wearables"/>
    <x v="2"/>
    <x v="8"/>
    <x v="966"/>
    <d v="2016-10-06T15:15:32"/>
    <x v="1"/>
  </r>
  <r>
    <n v="967"/>
    <s v="Better Beanie"/>
    <s v="Better Beanie is the new therapeutic wearable designed to assist you while keeping your hands free."/>
    <x v="22"/>
    <x v="703"/>
    <x v="1"/>
    <x v="0"/>
    <s v="USD"/>
    <n v="1461301574"/>
    <n v="1456121174"/>
    <b v="0"/>
    <x v="75"/>
    <b v="0"/>
    <s v="technology/wearables"/>
    <x v="82"/>
    <n v="43.98"/>
    <s v="technology"/>
    <s v="wearables"/>
    <x v="2"/>
    <x v="8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1"/>
    <x v="0"/>
    <s v="USD"/>
    <n v="1408134034"/>
    <n v="1405542034"/>
    <b v="0"/>
    <x v="80"/>
    <b v="0"/>
    <s v="technology/wearables"/>
    <x v="60"/>
    <n v="26.5"/>
    <s v="technology"/>
    <s v="wearables"/>
    <x v="2"/>
    <x v="8"/>
    <x v="968"/>
    <d v="2014-08-15T20:20:34"/>
    <x v="1"/>
  </r>
  <r>
    <n v="969"/>
    <s v="Make 100 | Geek &amp; Chic: Smart Safety Jewelry."/>
    <s v="Geek &amp; Chic Smart Jewelry Collection, Wearables Meet Style!"/>
    <x v="11"/>
    <x v="704"/>
    <x v="1"/>
    <x v="14"/>
    <s v="MXN"/>
    <n v="1486624607"/>
    <n v="1483773407"/>
    <b v="0"/>
    <x v="202"/>
    <b v="0"/>
    <s v="technology/wearables"/>
    <x v="153"/>
    <n v="1272.73"/>
    <s v="technology"/>
    <s v="wearables"/>
    <x v="2"/>
    <x v="8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1"/>
    <x v="5"/>
    <s v="CAD"/>
    <n v="1485147540"/>
    <n v="1481951853"/>
    <b v="0"/>
    <x v="25"/>
    <b v="0"/>
    <s v="technology/wearables"/>
    <x v="132"/>
    <n v="164"/>
    <s v="technology"/>
    <s v="wearables"/>
    <x v="2"/>
    <x v="8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1"/>
    <x v="0"/>
    <s v="USD"/>
    <n v="1433178060"/>
    <n v="1429290060"/>
    <b v="0"/>
    <x v="81"/>
    <b v="0"/>
    <s v="technology/wearables"/>
    <x v="50"/>
    <n v="45.2"/>
    <s v="technology"/>
    <s v="wearables"/>
    <x v="2"/>
    <x v="8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1"/>
    <x v="0"/>
    <s v="USD"/>
    <n v="1409813940"/>
    <n v="1407271598"/>
    <b v="0"/>
    <x v="43"/>
    <b v="0"/>
    <s v="technology/wearables"/>
    <x v="131"/>
    <n v="153.88999999999999"/>
    <s v="technology"/>
    <s v="wearables"/>
    <x v="2"/>
    <x v="8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1"/>
    <x v="0"/>
    <s v="USD"/>
    <n v="1447032093"/>
    <n v="1441844493"/>
    <b v="0"/>
    <x v="22"/>
    <b v="0"/>
    <s v="technology/wearables"/>
    <x v="53"/>
    <n v="51.38"/>
    <s v="technology"/>
    <s v="wearables"/>
    <x v="2"/>
    <x v="8"/>
    <x v="973"/>
    <d v="2015-11-09T01:21:33"/>
    <x v="13"/>
  </r>
  <r>
    <n v="974"/>
    <s v="KneeJack"/>
    <s v="The device that allows those with artificial knees or arthritic knees to kneel down without putting pressure on their knees."/>
    <x v="63"/>
    <x v="668"/>
    <x v="1"/>
    <x v="0"/>
    <s v="USD"/>
    <n v="1458925156"/>
    <n v="1456336756"/>
    <b v="0"/>
    <x v="83"/>
    <b v="0"/>
    <s v="technology/wearables"/>
    <x v="60"/>
    <n v="93.33"/>
    <s v="technology"/>
    <s v="wearables"/>
    <x v="2"/>
    <x v="8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1"/>
    <x v="0"/>
    <s v="USD"/>
    <n v="1467132185"/>
    <n v="1461948185"/>
    <b v="0"/>
    <x v="54"/>
    <b v="0"/>
    <s v="technology/wearables"/>
    <x v="56"/>
    <n v="108.63"/>
    <s v="technology"/>
    <s v="wearables"/>
    <x v="2"/>
    <x v="8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1"/>
    <x v="2"/>
    <s v="AUD"/>
    <n v="1439515497"/>
    <n v="1435627497"/>
    <b v="0"/>
    <x v="59"/>
    <b v="0"/>
    <s v="technology/wearables"/>
    <x v="53"/>
    <n v="160.5"/>
    <s v="technology"/>
    <s v="wearables"/>
    <x v="2"/>
    <x v="8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1"/>
    <x v="15"/>
    <s v="EUR"/>
    <n v="1456094197"/>
    <n v="1453502197"/>
    <b v="0"/>
    <x v="8"/>
    <b v="0"/>
    <s v="technology/wearables"/>
    <x v="122"/>
    <n v="75.75"/>
    <s v="technology"/>
    <s v="wearables"/>
    <x v="2"/>
    <x v="8"/>
    <x v="977"/>
    <d v="2016-02-21T22:36:37"/>
    <x v="1"/>
  </r>
  <r>
    <n v="978"/>
    <s v="hidn tempo - a wearable stress coach"/>
    <s v="hidn tempo is an intelligent watch band that allows you to monitor your stress and manage it anywhere, anytime."/>
    <x v="201"/>
    <x v="712"/>
    <x v="1"/>
    <x v="11"/>
    <s v="SEK"/>
    <n v="1456385101"/>
    <n v="1453793101"/>
    <b v="0"/>
    <x v="252"/>
    <b v="0"/>
    <s v="technology/wearables"/>
    <x v="80"/>
    <n v="790.84"/>
    <s v="technology"/>
    <s v="wearables"/>
    <x v="2"/>
    <x v="8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x v="19"/>
    <x v="713"/>
    <x v="1"/>
    <x v="0"/>
    <s v="USD"/>
    <n v="1466449140"/>
    <n v="1463392828"/>
    <b v="0"/>
    <x v="93"/>
    <b v="0"/>
    <s v="technology/wearables"/>
    <x v="154"/>
    <n v="301.94"/>
    <s v="technology"/>
    <s v="wearables"/>
    <x v="2"/>
    <x v="8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1"/>
    <x v="0"/>
    <s v="USD"/>
    <n v="1417387322"/>
    <n v="1413495722"/>
    <b v="0"/>
    <x v="162"/>
    <b v="0"/>
    <s v="technology/wearables"/>
    <x v="77"/>
    <n v="47.94"/>
    <s v="technology"/>
    <s v="wearables"/>
    <x v="2"/>
    <x v="8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1"/>
    <x v="0"/>
    <s v="USD"/>
    <n v="1407624222"/>
    <n v="1405032222"/>
    <b v="0"/>
    <x v="80"/>
    <b v="0"/>
    <s v="technology/wearables"/>
    <x v="50"/>
    <n v="2.75"/>
    <s v="technology"/>
    <s v="wearables"/>
    <x v="2"/>
    <x v="8"/>
    <x v="981"/>
    <d v="2014-08-09T22:43:42"/>
    <x v="1"/>
  </r>
  <r>
    <n v="982"/>
    <s v="Smart 2-in-1 I-PHONE HANDLE/WALLETtm"/>
    <s v="revolutonary ultra-slim 2-in-1 Smart  2-in-1 I-PHONE handle/WALLETtm with 360 rotatiion"/>
    <x v="178"/>
    <x v="158"/>
    <x v="1"/>
    <x v="0"/>
    <s v="USD"/>
    <n v="1475431486"/>
    <n v="1472839486"/>
    <b v="0"/>
    <x v="83"/>
    <b v="0"/>
    <s v="technology/wearables"/>
    <x v="50"/>
    <n v="1"/>
    <s v="technology"/>
    <s v="wearables"/>
    <x v="2"/>
    <x v="8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1"/>
    <x v="3"/>
    <s v="EUR"/>
    <n v="1471985640"/>
    <n v="1469289685"/>
    <b v="0"/>
    <x v="122"/>
    <b v="0"/>
    <s v="technology/wearables"/>
    <x v="75"/>
    <n v="171.79"/>
    <s v="technology"/>
    <s v="wearables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1"/>
    <x v="0"/>
    <s v="USD"/>
    <n v="1427507208"/>
    <n v="1424918808"/>
    <b v="0"/>
    <x v="83"/>
    <b v="0"/>
    <s v="technology/wearables"/>
    <x v="60"/>
    <n v="35.33"/>
    <s v="technology"/>
    <s v="wearables"/>
    <x v="2"/>
    <x v="8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1"/>
    <x v="12"/>
    <s v="EUR"/>
    <n v="1451602800"/>
    <n v="1449011610"/>
    <b v="0"/>
    <x v="23"/>
    <b v="0"/>
    <s v="technology/wearables"/>
    <x v="52"/>
    <n v="82.09"/>
    <s v="technology"/>
    <s v="wearables"/>
    <x v="2"/>
    <x v="8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1"/>
    <x v="1"/>
    <s v="GBP"/>
    <n v="1452384000"/>
    <n v="1447698300"/>
    <b v="0"/>
    <x v="23"/>
    <b v="0"/>
    <s v="technology/wearables"/>
    <x v="55"/>
    <n v="110.87"/>
    <s v="technology"/>
    <s v="wearables"/>
    <x v="2"/>
    <x v="8"/>
    <x v="986"/>
    <d v="2016-01-10T00:00:00"/>
    <x v="57"/>
  </r>
  <r>
    <n v="987"/>
    <s v="Kidswatcher"/>
    <s v="Always know where your precious children are. Let them explore the world freely and in a secure way by using the Kidswatcher."/>
    <x v="63"/>
    <x v="717"/>
    <x v="1"/>
    <x v="9"/>
    <s v="EUR"/>
    <n v="1403507050"/>
    <n v="1400051050"/>
    <b v="0"/>
    <x v="14"/>
    <b v="0"/>
    <s v="technology/wearables"/>
    <x v="55"/>
    <n v="161.22"/>
    <s v="technology"/>
    <s v="wearables"/>
    <x v="2"/>
    <x v="8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1"/>
    <x v="13"/>
    <s v="EUR"/>
    <n v="1475310825"/>
    <n v="1472718825"/>
    <b v="0"/>
    <x v="78"/>
    <b v="0"/>
    <s v="technology/wearables"/>
    <x v="50"/>
    <e v="#DIV/0!"/>
    <s v="technology"/>
    <s v="wearables"/>
    <x v="2"/>
    <x v="8"/>
    <x v="988"/>
    <d v="2016-10-01T08:33:45"/>
    <x v="1"/>
  </r>
  <r>
    <n v="989"/>
    <s v="Power Rope"/>
    <s v="The most useful phone charger you will ever buy"/>
    <x v="3"/>
    <x v="718"/>
    <x v="1"/>
    <x v="0"/>
    <s v="USD"/>
    <n v="1475101495"/>
    <n v="1472509495"/>
    <b v="0"/>
    <x v="58"/>
    <b v="0"/>
    <s v="technology/wearables"/>
    <x v="123"/>
    <n v="52.41"/>
    <s v="technology"/>
    <s v="wearables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1"/>
    <x v="0"/>
    <s v="USD"/>
    <n v="1409770164"/>
    <n v="1407178164"/>
    <b v="0"/>
    <x v="84"/>
    <b v="0"/>
    <s v="technology/wearables"/>
    <x v="50"/>
    <n v="13"/>
    <s v="technology"/>
    <s v="wearables"/>
    <x v="2"/>
    <x v="8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1"/>
    <x v="1"/>
    <s v="GBP"/>
    <n v="1468349460"/>
    <n v="1466186988"/>
    <b v="0"/>
    <x v="63"/>
    <b v="0"/>
    <s v="technology/wearables"/>
    <x v="65"/>
    <n v="30.29"/>
    <s v="technology"/>
    <s v="wearables"/>
    <x v="2"/>
    <x v="8"/>
    <x v="991"/>
    <d v="2016-07-12T18:51:00"/>
    <x v="10"/>
  </r>
  <r>
    <n v="992"/>
    <s v="WairConditioning"/>
    <s v="The HOTTEST and COOLEST thing yet! WairConditioning... an entirely new level of comfortability!"/>
    <x v="57"/>
    <x v="720"/>
    <x v="1"/>
    <x v="0"/>
    <s v="USD"/>
    <n v="1462655519"/>
    <n v="1457475119"/>
    <b v="0"/>
    <x v="80"/>
    <b v="0"/>
    <s v="technology/wearables"/>
    <x v="50"/>
    <n v="116.75"/>
    <s v="technology"/>
    <s v="wearables"/>
    <x v="2"/>
    <x v="8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1"/>
    <x v="0"/>
    <s v="USD"/>
    <n v="1478926800"/>
    <n v="1476054568"/>
    <b v="0"/>
    <x v="193"/>
    <b v="0"/>
    <s v="technology/wearables"/>
    <x v="78"/>
    <n v="89.6"/>
    <s v="technology"/>
    <s v="wearables"/>
    <x v="2"/>
    <x v="8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1"/>
    <x v="0"/>
    <s v="USD"/>
    <n v="1417388340"/>
    <n v="1412835530"/>
    <b v="0"/>
    <x v="202"/>
    <b v="0"/>
    <s v="technology/wearables"/>
    <x v="53"/>
    <n v="424.45"/>
    <s v="technology"/>
    <s v="wearables"/>
    <x v="2"/>
    <x v="8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1"/>
    <x v="0"/>
    <s v="USD"/>
    <n v="1417276800"/>
    <n v="1415140480"/>
    <b v="0"/>
    <x v="82"/>
    <b v="0"/>
    <s v="technology/wearables"/>
    <x v="113"/>
    <n v="80.67"/>
    <s v="technology"/>
    <s v="wearables"/>
    <x v="2"/>
    <x v="8"/>
    <x v="995"/>
    <d v="2014-11-29T16:00:00"/>
    <x v="10"/>
  </r>
  <r>
    <n v="996"/>
    <s v="Social behavior in technical communities"/>
    <s v="Study the behaviour of technical communities by tracking their movement  through wearables"/>
    <x v="23"/>
    <x v="654"/>
    <x v="1"/>
    <x v="0"/>
    <s v="USD"/>
    <n v="1406474820"/>
    <n v="1403902060"/>
    <b v="0"/>
    <x v="81"/>
    <b v="0"/>
    <s v="technology/wearables"/>
    <x v="53"/>
    <n v="13"/>
    <s v="technology"/>
    <s v="wearables"/>
    <x v="2"/>
    <x v="8"/>
    <x v="996"/>
    <d v="2014-07-27T15:27:00"/>
    <x v="1"/>
  </r>
  <r>
    <n v="997"/>
    <s v="iPhanny"/>
    <s v="The iPhanny keeps your iPhone 6 safe from bending in those dangerous pants pockets."/>
    <x v="10"/>
    <x v="654"/>
    <x v="1"/>
    <x v="0"/>
    <s v="USD"/>
    <n v="1417145297"/>
    <n v="1414549697"/>
    <b v="0"/>
    <x v="22"/>
    <b v="0"/>
    <s v="technology/wearables"/>
    <x v="60"/>
    <n v="8.1300000000000008"/>
    <s v="technology"/>
    <s v="wearables"/>
    <x v="2"/>
    <x v="8"/>
    <x v="997"/>
    <d v="2014-11-28T03:28:17"/>
    <x v="1"/>
  </r>
  <r>
    <n v="998"/>
    <s v="Ollinfit: The Wearable Personal Trainer"/>
    <s v="Ollinfit is the first wearable fitness trainer with 3 sensors for superior accuracy, feedback and results."/>
    <x v="127"/>
    <x v="724"/>
    <x v="1"/>
    <x v="5"/>
    <s v="CAD"/>
    <n v="1447909401"/>
    <n v="1444017801"/>
    <b v="0"/>
    <x v="194"/>
    <b v="0"/>
    <s v="technology/wearables"/>
    <x v="155"/>
    <n v="153.43"/>
    <s v="technology"/>
    <s v="wearables"/>
    <x v="2"/>
    <x v="8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1"/>
    <x v="5"/>
    <s v="CAD"/>
    <n v="1415865720"/>
    <n v="1413270690"/>
    <b v="0"/>
    <x v="244"/>
    <b v="0"/>
    <s v="technology/wearables"/>
    <x v="59"/>
    <n v="292.08"/>
    <s v="technology"/>
    <s v="wearables"/>
    <x v="2"/>
    <x v="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x v="53"/>
    <n v="3304"/>
    <s v="technology"/>
    <s v="wearables"/>
    <x v="2"/>
    <x v="8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x v="3"/>
    <n v="1300"/>
    <s v="technology"/>
    <s v="wearables"/>
    <x v="2"/>
    <x v="8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x v="75"/>
    <n v="134.55000000000001"/>
    <s v="technology"/>
    <s v="wearables"/>
    <x v="2"/>
    <x v="8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x v="63"/>
    <n v="214.07"/>
    <s v="technology"/>
    <s v="wearables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x v="133"/>
    <n v="216.34"/>
    <s v="technology"/>
    <s v="wearables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x v="150"/>
    <n v="932.31"/>
    <s v="technology"/>
    <s v="wearables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x v="52"/>
    <n v="29.25"/>
    <s v="technology"/>
    <s v="wearables"/>
    <x v="2"/>
    <x v="8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x v="156"/>
    <n v="174.95"/>
    <s v="technology"/>
    <s v="wearables"/>
    <x v="2"/>
    <x v="8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x v="50"/>
    <n v="250"/>
    <s v="technology"/>
    <s v="wearables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x v="55"/>
    <n v="65"/>
    <s v="technology"/>
    <s v="wearables"/>
    <x v="2"/>
    <x v="8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x v="50"/>
    <n v="55"/>
    <s v="technology"/>
    <s v="wearables"/>
    <x v="2"/>
    <x v="8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x v="50"/>
    <n v="75"/>
    <s v="technology"/>
    <s v="wearables"/>
    <x v="2"/>
    <x v="8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x v="157"/>
    <n v="1389.36"/>
    <s v="technology"/>
    <s v="wearables"/>
    <x v="2"/>
    <x v="8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x v="131"/>
    <n v="95.91"/>
    <s v="technology"/>
    <s v="wearables"/>
    <x v="2"/>
    <x v="8"/>
    <x v="1013"/>
    <d v="2015-12-29T20:00:00"/>
    <x v="31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x v="134"/>
    <n v="191.25"/>
    <s v="technology"/>
    <s v="wearables"/>
    <x v="2"/>
    <x v="8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x v="56"/>
    <n v="40"/>
    <s v="technology"/>
    <s v="wearables"/>
    <x v="2"/>
    <x v="8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x v="56"/>
    <n v="74.790000000000006"/>
    <s v="technology"/>
    <s v="wearables"/>
    <x v="2"/>
    <x v="8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x v="61"/>
    <n v="161.12"/>
    <s v="technology"/>
    <s v="wearables"/>
    <x v="2"/>
    <x v="8"/>
    <x v="1017"/>
    <d v="2015-11-21T17:12:15"/>
    <x v="4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x v="56"/>
    <n v="88.71"/>
    <s v="technology"/>
    <s v="wearables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x v="153"/>
    <n v="53.25"/>
    <s v="technology"/>
    <s v="wearables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x v="158"/>
    <n v="106.2"/>
    <s v="music"/>
    <s v="electronic music"/>
    <x v="4"/>
    <x v="15"/>
    <x v="1020"/>
    <d v="2015-06-02T00:47:00"/>
    <x v="1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x v="159"/>
    <n v="22.08"/>
    <s v="music"/>
    <s v="electronic music"/>
    <x v="4"/>
    <x v="15"/>
    <x v="1021"/>
    <d v="2015-10-17T04:00:00"/>
    <x v="33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x v="41"/>
    <n v="31.05"/>
    <s v="music"/>
    <s v="electronic music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x v="160"/>
    <n v="36.21"/>
    <s v="music"/>
    <s v="electronic music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x v="17"/>
    <n v="388.98"/>
    <s v="music"/>
    <s v="electronic music"/>
    <x v="4"/>
    <x v="15"/>
    <x v="1024"/>
    <d v="2016-01-31T13:56:03"/>
    <x v="1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x v="5"/>
    <n v="71.849999999999994"/>
    <s v="music"/>
    <s v="electronic music"/>
    <x v="4"/>
    <x v="15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x v="8"/>
    <n v="57.38"/>
    <s v="music"/>
    <s v="electronic music"/>
    <x v="4"/>
    <x v="15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x v="33"/>
    <n v="69.67"/>
    <s v="music"/>
    <s v="electronic music"/>
    <x v="4"/>
    <x v="15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x v="16"/>
    <n v="45.99"/>
    <s v="music"/>
    <s v="electronic music"/>
    <x v="4"/>
    <x v="15"/>
    <x v="1028"/>
    <d v="2017-03-06T20:00:00"/>
    <x v="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x v="20"/>
    <n v="79.260000000000005"/>
    <s v="music"/>
    <s v="electronic music"/>
    <x v="4"/>
    <x v="15"/>
    <x v="1029"/>
    <d v="2015-04-04T21:59:00"/>
    <x v="61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x v="161"/>
    <n v="43.03"/>
    <s v="music"/>
    <s v="electronic music"/>
    <x v="4"/>
    <x v="15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x v="13"/>
    <n v="108.48"/>
    <s v="music"/>
    <s v="electronic music"/>
    <x v="4"/>
    <x v="15"/>
    <x v="1031"/>
    <d v="2015-12-16T18:20:10"/>
    <x v="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x v="29"/>
    <n v="61.03"/>
    <s v="music"/>
    <s v="electronic music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x v="33"/>
    <n v="50.59"/>
    <s v="music"/>
    <s v="electronic music"/>
    <x v="4"/>
    <x v="15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x v="22"/>
    <n v="39.159999999999997"/>
    <s v="music"/>
    <s v="electronic music"/>
    <x v="4"/>
    <x v="15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x v="29"/>
    <n v="65.16"/>
    <s v="music"/>
    <s v="electronic music"/>
    <x v="4"/>
    <x v="15"/>
    <x v="1035"/>
    <d v="2015-02-11T15:23:40"/>
    <x v="1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x v="20"/>
    <n v="23.96"/>
    <s v="music"/>
    <s v="electronic music"/>
    <x v="4"/>
    <x v="15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x v="21"/>
    <n v="48.62"/>
    <s v="music"/>
    <s v="electronic music"/>
    <x v="4"/>
    <x v="15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x v="14"/>
    <n v="35.74"/>
    <s v="music"/>
    <s v="electronic music"/>
    <x v="4"/>
    <x v="15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x v="30"/>
    <n v="21.37"/>
    <s v="music"/>
    <s v="electronic music"/>
    <x v="4"/>
    <x v="15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x v="50"/>
    <n v="250"/>
    <s v="journalism"/>
    <s v="audio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x v="50"/>
    <e v="#DIV/0!"/>
    <s v="journalism"/>
    <s v="audio"/>
    <x v="5"/>
    <x v="16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x v="53"/>
    <n v="10"/>
    <s v="journalism"/>
    <s v="audio"/>
    <x v="5"/>
    <x v="16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x v="114"/>
    <n v="29.24"/>
    <s v="journalism"/>
    <s v="audio"/>
    <x v="5"/>
    <x v="16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x v="50"/>
    <n v="3"/>
    <s v="journalism"/>
    <s v="audio"/>
    <x v="5"/>
    <x v="16"/>
    <x v="1044"/>
    <d v="2015-03-05T20:27:00"/>
    <x v="4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x v="56"/>
    <n v="33.25"/>
    <s v="journalism"/>
    <s v="audio"/>
    <x v="5"/>
    <x v="16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x v="50"/>
    <e v="#DIV/0!"/>
    <s v="journalism"/>
    <s v="audio"/>
    <x v="5"/>
    <x v="16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x v="50"/>
    <n v="1"/>
    <s v="journalism"/>
    <s v="audio"/>
    <x v="5"/>
    <x v="16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x v="60"/>
    <n v="53"/>
    <s v="journalism"/>
    <s v="audio"/>
    <x v="5"/>
    <x v="16"/>
    <x v="1048"/>
    <d v="2016-09-25T01:16:29"/>
    <x v="4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x v="50"/>
    <e v="#DIV/0!"/>
    <s v="journalism"/>
    <s v="audio"/>
    <x v="5"/>
    <x v="16"/>
    <x v="1049"/>
    <d v="2016-02-12T10:20:45"/>
    <x v="1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x v="50"/>
    <e v="#DIV/0!"/>
    <s v="journalism"/>
    <s v="audio"/>
    <x v="5"/>
    <x v="16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x v="50"/>
    <e v="#DIV/0!"/>
    <s v="journalism"/>
    <s v="audio"/>
    <x v="5"/>
    <x v="16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x v="50"/>
    <e v="#DIV/0!"/>
    <s v="journalism"/>
    <s v="audio"/>
    <x v="5"/>
    <x v="16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x v="60"/>
    <n v="15"/>
    <s v="journalism"/>
    <s v="audio"/>
    <x v="5"/>
    <x v="16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x v="50"/>
    <e v="#DIV/0!"/>
    <s v="journalism"/>
    <s v="audio"/>
    <x v="5"/>
    <x v="16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x v="50"/>
    <e v="#DIV/0!"/>
    <s v="journalism"/>
    <s v="audio"/>
    <x v="5"/>
    <x v="16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x v="50"/>
    <e v="#DIV/0!"/>
    <s v="journalism"/>
    <s v="audio"/>
    <x v="5"/>
    <x v="16"/>
    <x v="1056"/>
    <d v="2015-04-24T16:16:17"/>
    <x v="13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x v="50"/>
    <e v="#DIV/0!"/>
    <s v="journalism"/>
    <s v="audio"/>
    <x v="5"/>
    <x v="16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x v="50"/>
    <e v="#DIV/0!"/>
    <s v="journalism"/>
    <s v="audio"/>
    <x v="5"/>
    <x v="16"/>
    <x v="1058"/>
    <d v="2015-03-26T00:00:00"/>
    <x v="17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x v="50"/>
    <e v="#DIV/0!"/>
    <s v="journalism"/>
    <s v="audio"/>
    <x v="5"/>
    <x v="16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x v="60"/>
    <n v="50"/>
    <s v="journalism"/>
    <s v="audio"/>
    <x v="5"/>
    <x v="16"/>
    <x v="1060"/>
    <d v="2015-04-15T21:54:53"/>
    <x v="1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x v="50"/>
    <e v="#DIV/0!"/>
    <s v="journalism"/>
    <s v="audio"/>
    <x v="5"/>
    <x v="16"/>
    <x v="1061"/>
    <d v="2016-05-02T01:00:00"/>
    <x v="13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x v="162"/>
    <n v="47.5"/>
    <s v="journalism"/>
    <s v="audio"/>
    <x v="5"/>
    <x v="16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x v="50"/>
    <e v="#DIV/0!"/>
    <s v="journalism"/>
    <s v="audio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1"/>
    <x v="0"/>
    <s v="USD"/>
    <n v="1373174903"/>
    <n v="1369286903"/>
    <b v="0"/>
    <x v="252"/>
    <b v="0"/>
    <s v="games/video games"/>
    <x v="114"/>
    <n v="65.67"/>
    <s v="games"/>
    <s v="video games"/>
    <x v="6"/>
    <x v="17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1"/>
    <x v="2"/>
    <s v="AUD"/>
    <n v="1392800922"/>
    <n v="1390381722"/>
    <b v="0"/>
    <x v="81"/>
    <b v="0"/>
    <s v="games/video games"/>
    <x v="56"/>
    <n v="16.2"/>
    <s v="games"/>
    <s v="video games"/>
    <x v="6"/>
    <x v="17"/>
    <x v="1065"/>
    <d v="2014-02-19T09:08:42"/>
    <x v="31"/>
  </r>
  <r>
    <n v="1066"/>
    <s v="So I'm A Dark Lord"/>
    <s v="A parody of old school RPGs where you are a new Dark Lord on a quest to amass monsters and allies on your side."/>
    <x v="60"/>
    <x v="766"/>
    <x v="1"/>
    <x v="0"/>
    <s v="USD"/>
    <n v="1375657582"/>
    <n v="1371769582"/>
    <b v="0"/>
    <x v="265"/>
    <b v="0"/>
    <s v="games/video games"/>
    <x v="56"/>
    <n v="34.130000000000003"/>
    <s v="games"/>
    <s v="video games"/>
    <x v="6"/>
    <x v="17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x v="2"/>
    <x v="176"/>
    <x v="1"/>
    <x v="0"/>
    <s v="USD"/>
    <n v="1387657931"/>
    <n v="1385065931"/>
    <b v="0"/>
    <x v="73"/>
    <b v="0"/>
    <s v="games/video games"/>
    <x v="73"/>
    <n v="13"/>
    <s v="games"/>
    <s v="video games"/>
    <x v="6"/>
    <x v="17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x v="11"/>
    <x v="372"/>
    <x v="1"/>
    <x v="0"/>
    <s v="USD"/>
    <n v="1460274864"/>
    <n v="1457686464"/>
    <b v="0"/>
    <x v="80"/>
    <b v="0"/>
    <s v="games/video games"/>
    <x v="50"/>
    <n v="11.25"/>
    <s v="games"/>
    <s v="video games"/>
    <x v="6"/>
    <x v="17"/>
    <x v="1068"/>
    <d v="2016-04-10T07:54:24"/>
    <x v="1"/>
  </r>
  <r>
    <n v="1069"/>
    <s v="Until The End (PC, Mac, and Linux)"/>
    <s v="A run-n-gun zombie survival game where you scavenge for items to make the night a little less scary."/>
    <x v="41"/>
    <x v="447"/>
    <x v="1"/>
    <x v="0"/>
    <s v="USD"/>
    <n v="1385447459"/>
    <n v="1382679059"/>
    <b v="0"/>
    <x v="64"/>
    <b v="0"/>
    <s v="games/video games"/>
    <x v="115"/>
    <n v="40.479999999999997"/>
    <s v="games"/>
    <s v="video games"/>
    <x v="6"/>
    <x v="17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1"/>
    <x v="0"/>
    <s v="USD"/>
    <n v="1349050622"/>
    <n v="1347322622"/>
    <b v="0"/>
    <x v="84"/>
    <b v="0"/>
    <s v="games/video games"/>
    <x v="60"/>
    <n v="35"/>
    <s v="games"/>
    <s v="video games"/>
    <x v="6"/>
    <x v="17"/>
    <x v="1070"/>
    <d v="2012-10-01T00:17:02"/>
    <x v="20"/>
  </r>
  <r>
    <n v="1071"/>
    <s v="DJ's Bane"/>
    <s v="I'm making a game where you choose how you want to kill the DJ, so you yourself can decide what music will be played at the party."/>
    <x v="213"/>
    <x v="117"/>
    <x v="1"/>
    <x v="10"/>
    <s v="NOK"/>
    <n v="1447787093"/>
    <n v="1445191493"/>
    <b v="0"/>
    <x v="78"/>
    <b v="0"/>
    <s v="games/video games"/>
    <x v="50"/>
    <e v="#DIV/0!"/>
    <s v="games"/>
    <s v="video games"/>
    <x v="6"/>
    <x v="17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x v="96"/>
    <x v="152"/>
    <x v="1"/>
    <x v="0"/>
    <s v="USD"/>
    <n v="1391630297"/>
    <n v="1389038297"/>
    <b v="0"/>
    <x v="80"/>
    <b v="0"/>
    <s v="games/video games"/>
    <x v="50"/>
    <n v="12.75"/>
    <s v="games"/>
    <s v="video games"/>
    <x v="6"/>
    <x v="17"/>
    <x v="1072"/>
    <d v="2014-02-05T19:58:17"/>
    <x v="1"/>
  </r>
  <r>
    <n v="1073"/>
    <s v="Rainbow Ball to the Iphone"/>
    <s v="We want to bring our Game Rainbow Ball to the iphone and to do that we need a little help"/>
    <x v="47"/>
    <x v="115"/>
    <x v="1"/>
    <x v="0"/>
    <s v="USD"/>
    <n v="1318806541"/>
    <n v="1316214541"/>
    <b v="0"/>
    <x v="29"/>
    <b v="0"/>
    <s v="games/video games"/>
    <x v="60"/>
    <n v="10"/>
    <s v="games"/>
    <s v="video games"/>
    <x v="6"/>
    <x v="17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x v="214"/>
    <x v="767"/>
    <x v="1"/>
    <x v="0"/>
    <s v="USD"/>
    <n v="1388808545"/>
    <n v="1386216545"/>
    <b v="0"/>
    <x v="209"/>
    <b v="0"/>
    <s v="games/video games"/>
    <x v="52"/>
    <n v="113.57"/>
    <s v="games"/>
    <s v="video games"/>
    <x v="6"/>
    <x v="17"/>
    <x v="1074"/>
    <d v="2014-01-04T04:09:05"/>
    <x v="1"/>
  </r>
  <r>
    <n v="1075"/>
    <s v="Towers Of The Apocalypse"/>
    <s v="Fully 3D, post Apocalyptic themed tower defense video game. New take on the genre."/>
    <x v="28"/>
    <x v="372"/>
    <x v="1"/>
    <x v="0"/>
    <s v="USD"/>
    <n v="1336340516"/>
    <n v="1333748516"/>
    <b v="0"/>
    <x v="83"/>
    <b v="0"/>
    <s v="games/video games"/>
    <x v="62"/>
    <n v="15"/>
    <s v="games"/>
    <s v="video games"/>
    <x v="6"/>
    <x v="17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x v="96"/>
    <x v="768"/>
    <x v="1"/>
    <x v="0"/>
    <s v="USD"/>
    <n v="1410426250"/>
    <n v="1405674250"/>
    <b v="0"/>
    <x v="266"/>
    <b v="0"/>
    <s v="games/video games"/>
    <x v="163"/>
    <n v="48.28"/>
    <s v="games"/>
    <s v="video games"/>
    <x v="6"/>
    <x v="17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x v="31"/>
    <x v="769"/>
    <x v="1"/>
    <x v="0"/>
    <s v="USD"/>
    <n v="1452744011"/>
    <n v="1450152011"/>
    <b v="0"/>
    <x v="157"/>
    <b v="0"/>
    <s v="games/video games"/>
    <x v="129"/>
    <n v="43.98"/>
    <s v="games"/>
    <s v="video games"/>
    <x v="6"/>
    <x v="17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1"/>
    <x v="0"/>
    <s v="USD"/>
    <n v="1311309721"/>
    <n v="1307421721"/>
    <b v="0"/>
    <x v="81"/>
    <b v="0"/>
    <s v="games/video games"/>
    <x v="59"/>
    <n v="9"/>
    <s v="games"/>
    <s v="video games"/>
    <x v="6"/>
    <x v="17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x v="91"/>
    <x v="770"/>
    <x v="1"/>
    <x v="12"/>
    <s v="EUR"/>
    <n v="1463232936"/>
    <n v="1461072936"/>
    <b v="0"/>
    <x v="59"/>
    <b v="0"/>
    <s v="games/video games"/>
    <x v="56"/>
    <n v="37.67"/>
    <s v="games"/>
    <s v="video games"/>
    <x v="6"/>
    <x v="17"/>
    <x v="1079"/>
    <d v="2016-05-14T13:35:36"/>
    <x v="10"/>
  </r>
  <r>
    <n v="1080"/>
    <s v="Skullforge: The Hunt"/>
    <s v="A fantasy action RPG which follows an elven ex-slave on a journey of magic, revenge, intrigue, and deceit."/>
    <x v="22"/>
    <x v="771"/>
    <x v="1"/>
    <x v="0"/>
    <s v="USD"/>
    <n v="1399778333"/>
    <n v="1397186333"/>
    <b v="0"/>
    <x v="15"/>
    <b v="0"/>
    <s v="games/video games"/>
    <x v="114"/>
    <n v="18.579999999999998"/>
    <s v="games"/>
    <s v="video games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x v="118"/>
    <x v="433"/>
    <x v="1"/>
    <x v="0"/>
    <s v="USD"/>
    <n v="1422483292"/>
    <n v="1419891292"/>
    <b v="0"/>
    <x v="80"/>
    <b v="0"/>
    <s v="games/video games"/>
    <x v="50"/>
    <n v="3"/>
    <s v="games"/>
    <s v="video games"/>
    <x v="6"/>
    <x v="17"/>
    <x v="1081"/>
    <d v="2015-01-28T22:14:52"/>
    <x v="1"/>
  </r>
  <r>
    <n v="1082"/>
    <s v="T-Fighter: Code Name M - Mobile Edition"/>
    <s v="Challenge your trivia skills in this action oriented game against several opponents across time."/>
    <x v="3"/>
    <x v="443"/>
    <x v="1"/>
    <x v="0"/>
    <s v="USD"/>
    <n v="1344635088"/>
    <n v="1342043088"/>
    <b v="0"/>
    <x v="83"/>
    <b v="0"/>
    <s v="games/video games"/>
    <x v="60"/>
    <n v="18.670000000000002"/>
    <s v="games"/>
    <s v="video games"/>
    <x v="6"/>
    <x v="17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x v="63"/>
    <x v="22"/>
    <x v="1"/>
    <x v="5"/>
    <s v="CAD"/>
    <n v="1406994583"/>
    <n v="1401810583"/>
    <b v="0"/>
    <x v="29"/>
    <b v="0"/>
    <s v="games/video games"/>
    <x v="60"/>
    <n v="410"/>
    <s v="games"/>
    <s v="video games"/>
    <x v="6"/>
    <x v="17"/>
    <x v="1083"/>
    <d v="2014-08-02T15:49:43"/>
    <x v="13"/>
  </r>
  <r>
    <n v="1084"/>
    <s v="My own channel"/>
    <s v="I want to start my own channel for gaming"/>
    <x v="131"/>
    <x v="117"/>
    <x v="1"/>
    <x v="0"/>
    <s v="USD"/>
    <n v="1407534804"/>
    <n v="1404942804"/>
    <b v="0"/>
    <x v="78"/>
    <b v="0"/>
    <s v="games/video games"/>
    <x v="50"/>
    <e v="#DIV/0!"/>
    <s v="games"/>
    <s v="video games"/>
    <x v="6"/>
    <x v="17"/>
    <x v="1084"/>
    <d v="2014-08-08T21:53:24"/>
    <x v="1"/>
  </r>
  <r>
    <n v="1085"/>
    <s v="Sun Dryd Studios"/>
    <s v="The new kid on the block. Re-imagining old games and creating new ones. Ship, Lazer, Rock is first."/>
    <x v="11"/>
    <x v="772"/>
    <x v="1"/>
    <x v="5"/>
    <s v="CAD"/>
    <n v="1457967975"/>
    <n v="1455379575"/>
    <b v="0"/>
    <x v="82"/>
    <b v="0"/>
    <s v="games/video games"/>
    <x v="56"/>
    <n v="114"/>
    <s v="games"/>
    <s v="video games"/>
    <x v="6"/>
    <x v="17"/>
    <x v="1085"/>
    <d v="2016-03-14T15:06:15"/>
    <x v="1"/>
  </r>
  <r>
    <n v="1086"/>
    <s v="Cyber Universe Online"/>
    <s v="Humanity's future in the Galaxy"/>
    <x v="102"/>
    <x v="493"/>
    <x v="1"/>
    <x v="0"/>
    <s v="USD"/>
    <n v="1408913291"/>
    <n v="1406321291"/>
    <b v="0"/>
    <x v="84"/>
    <b v="0"/>
    <s v="games/video games"/>
    <x v="50"/>
    <n v="7.5"/>
    <s v="games"/>
    <s v="video games"/>
    <x v="6"/>
    <x v="17"/>
    <x v="1086"/>
    <d v="2014-08-24T20:48:11"/>
    <x v="1"/>
  </r>
  <r>
    <n v="1087"/>
    <s v="Idle Gamers"/>
    <s v="Idle gamers are the group of gamers worth watching play video games. We have a back log of video ideas and want to entertain you."/>
    <x v="184"/>
    <x v="117"/>
    <x v="1"/>
    <x v="0"/>
    <s v="USD"/>
    <n v="1402852087"/>
    <n v="1400260087"/>
    <b v="0"/>
    <x v="78"/>
    <b v="0"/>
    <s v="games/video games"/>
    <x v="50"/>
    <e v="#DIV/0!"/>
    <s v="games"/>
    <s v="video games"/>
    <x v="6"/>
    <x v="17"/>
    <x v="1087"/>
    <d v="2014-06-15T17:08:07"/>
    <x v="1"/>
  </r>
  <r>
    <n v="1088"/>
    <s v="Still Alive"/>
    <s v="A fresh twist on survival games. Intense, high-stakes 30 minute rounds for up to 10 players."/>
    <x v="101"/>
    <x v="773"/>
    <x v="1"/>
    <x v="0"/>
    <s v="USD"/>
    <n v="1398366667"/>
    <n v="1395774667"/>
    <b v="0"/>
    <x v="206"/>
    <b v="0"/>
    <s v="games/video games"/>
    <x v="51"/>
    <n v="43.42"/>
    <s v="games"/>
    <s v="video games"/>
    <x v="6"/>
    <x v="17"/>
    <x v="1088"/>
    <d v="2014-04-24T19:11:07"/>
    <x v="1"/>
  </r>
  <r>
    <n v="1089"/>
    <s v="Farabel"/>
    <s v="Farabel is a single player turn-based fantasy strategy game for Mac/PC/Linux"/>
    <x v="36"/>
    <x v="774"/>
    <x v="1"/>
    <x v="6"/>
    <s v="EUR"/>
    <n v="1435293175"/>
    <n v="1432701175"/>
    <b v="0"/>
    <x v="72"/>
    <b v="0"/>
    <s v="games/video games"/>
    <x v="59"/>
    <n v="23.96"/>
    <s v="games"/>
    <s v="video games"/>
    <x v="6"/>
    <x v="17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x v="215"/>
    <x v="139"/>
    <x v="1"/>
    <x v="2"/>
    <s v="AUD"/>
    <n v="1432873653"/>
    <n v="1430281653"/>
    <b v="0"/>
    <x v="29"/>
    <b v="0"/>
    <s v="games/video games"/>
    <x v="50"/>
    <n v="5"/>
    <s v="games"/>
    <s v="video games"/>
    <x v="6"/>
    <x v="17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1"/>
    <x v="1"/>
    <s v="GBP"/>
    <n v="1460313672"/>
    <n v="1457725272"/>
    <b v="0"/>
    <x v="84"/>
    <b v="0"/>
    <s v="games/video games"/>
    <x v="55"/>
    <n v="12.5"/>
    <s v="games"/>
    <s v="video games"/>
    <x v="6"/>
    <x v="17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1"/>
    <x v="0"/>
    <s v="USD"/>
    <n v="1357432638"/>
    <n v="1354840638"/>
    <b v="0"/>
    <x v="63"/>
    <b v="0"/>
    <s v="games/video games"/>
    <x v="60"/>
    <n v="3"/>
    <s v="games"/>
    <s v="video games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1"/>
    <x v="5"/>
    <s v="CAD"/>
    <n v="1455232937"/>
    <n v="1453936937"/>
    <b v="0"/>
    <x v="80"/>
    <b v="0"/>
    <s v="games/video games"/>
    <x v="51"/>
    <n v="10.56"/>
    <s v="games"/>
    <s v="video games"/>
    <x v="6"/>
    <x v="17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x v="102"/>
    <x v="776"/>
    <x v="1"/>
    <x v="0"/>
    <s v="USD"/>
    <n v="1318180033"/>
    <n v="1315588033"/>
    <b v="0"/>
    <x v="74"/>
    <b v="0"/>
    <s v="games/video games"/>
    <x v="82"/>
    <n v="122"/>
    <s v="games"/>
    <s v="video games"/>
    <x v="6"/>
    <x v="17"/>
    <x v="1094"/>
    <d v="2011-10-09T17:07:13"/>
    <x v="1"/>
  </r>
  <r>
    <n v="1095"/>
    <s v="Project Snowstorm"/>
    <s v="MMORPG with Real-Time Pet Battles, Expansive 3D World and Ranked Individual &amp; Guild PvP arenas all on your mobile device!"/>
    <x v="69"/>
    <x v="777"/>
    <x v="1"/>
    <x v="0"/>
    <s v="USD"/>
    <n v="1377867220"/>
    <n v="1375275220"/>
    <b v="0"/>
    <x v="225"/>
    <b v="0"/>
    <s v="games/video games"/>
    <x v="62"/>
    <n v="267.81"/>
    <s v="games"/>
    <s v="video games"/>
    <x v="6"/>
    <x v="17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1"/>
    <x v="0"/>
    <s v="USD"/>
    <n v="1412393400"/>
    <n v="1409747154"/>
    <b v="0"/>
    <x v="60"/>
    <b v="0"/>
    <s v="games/video games"/>
    <x v="82"/>
    <n v="74.209999999999994"/>
    <s v="games"/>
    <s v="video games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x v="779"/>
    <x v="1"/>
    <x v="0"/>
    <s v="USD"/>
    <n v="1393786877"/>
    <n v="1390330877"/>
    <b v="0"/>
    <x v="63"/>
    <b v="0"/>
    <s v="games/video games"/>
    <x v="50"/>
    <n v="6.71"/>
    <s v="games"/>
    <s v="video games"/>
    <x v="6"/>
    <x v="17"/>
    <x v="1097"/>
    <d v="2014-03-02T19:01:17"/>
    <x v="4"/>
  </r>
  <r>
    <n v="1098"/>
    <s v="Kick, Punch... Fireball"/>
    <s v="Kick, Punch... Fireball is an FPS type arena game set inside the fantasy world."/>
    <x v="31"/>
    <x v="780"/>
    <x v="1"/>
    <x v="0"/>
    <s v="USD"/>
    <n v="1397413095"/>
    <n v="1394821095"/>
    <b v="0"/>
    <x v="19"/>
    <b v="0"/>
    <s v="games/video games"/>
    <x v="113"/>
    <n v="81.95"/>
    <s v="games"/>
    <s v="video games"/>
    <x v="6"/>
    <x v="17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x v="10"/>
    <x v="379"/>
    <x v="1"/>
    <x v="1"/>
    <s v="GBP"/>
    <n v="1431547468"/>
    <n v="1428955468"/>
    <b v="0"/>
    <x v="29"/>
    <b v="0"/>
    <s v="games/video games"/>
    <x v="60"/>
    <n v="25"/>
    <s v="games"/>
    <s v="video games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x v="23"/>
    <x v="173"/>
    <x v="1"/>
    <x v="12"/>
    <s v="EUR"/>
    <n v="1455417571"/>
    <n v="1452825571"/>
    <b v="0"/>
    <x v="73"/>
    <b v="0"/>
    <s v="games/video games"/>
    <x v="56"/>
    <n v="10"/>
    <s v="games"/>
    <s v="video games"/>
    <x v="6"/>
    <x v="17"/>
    <x v="1100"/>
    <d v="2016-02-14T02:39:31"/>
    <x v="1"/>
  </r>
  <r>
    <n v="1101"/>
    <s v="Strain Wars"/>
    <s v="Different strains of marijuana leafs battling to the death to see which one is the top strain."/>
    <x v="57"/>
    <x v="781"/>
    <x v="1"/>
    <x v="0"/>
    <s v="USD"/>
    <n v="1468519920"/>
    <n v="1466188338"/>
    <b v="0"/>
    <x v="79"/>
    <b v="0"/>
    <s v="games/video games"/>
    <x v="50"/>
    <n v="6.83"/>
    <s v="games"/>
    <s v="video games"/>
    <x v="6"/>
    <x v="17"/>
    <x v="1101"/>
    <d v="2016-07-14T18:12:00"/>
    <x v="15"/>
  </r>
  <r>
    <n v="1102"/>
    <s v="Runers"/>
    <s v="Runers is a top-down rogue-like shooter where as you advance you create more powerful spells and fight fierce monsters and bosses."/>
    <x v="6"/>
    <x v="94"/>
    <x v="1"/>
    <x v="0"/>
    <s v="USD"/>
    <n v="1386568740"/>
    <n v="1383095125"/>
    <b v="0"/>
    <x v="54"/>
    <b v="0"/>
    <s v="games/video games"/>
    <x v="62"/>
    <n v="17.71"/>
    <s v="games"/>
    <s v="video games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1"/>
    <x v="0"/>
    <s v="USD"/>
    <n v="1466227190"/>
    <n v="1461043190"/>
    <b v="0"/>
    <x v="41"/>
    <b v="0"/>
    <s v="games/video games"/>
    <x v="53"/>
    <n v="16.2"/>
    <s v="games"/>
    <s v="video games"/>
    <x v="6"/>
    <x v="17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x v="127"/>
    <x v="783"/>
    <x v="1"/>
    <x v="1"/>
    <s v="GBP"/>
    <n v="1402480221"/>
    <n v="1399888221"/>
    <b v="0"/>
    <x v="77"/>
    <b v="0"/>
    <s v="games/video games"/>
    <x v="62"/>
    <n v="80.3"/>
    <s v="games"/>
    <s v="video games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x v="216"/>
    <x v="784"/>
    <x v="1"/>
    <x v="0"/>
    <s v="USD"/>
    <n v="1395627327"/>
    <n v="1393038927"/>
    <b v="0"/>
    <x v="9"/>
    <b v="0"/>
    <s v="games/video games"/>
    <x v="50"/>
    <n v="71.55"/>
    <s v="games"/>
    <s v="video games"/>
    <x v="6"/>
    <x v="17"/>
    <x v="1105"/>
    <d v="2014-03-24T02:15:27"/>
    <x v="1"/>
  </r>
  <r>
    <n v="1106"/>
    <s v="Backyard Zombies"/>
    <s v="Collect coins and save civilians while you blast your way through tons of zombies! Unlock new characters and levels!"/>
    <x v="44"/>
    <x v="785"/>
    <x v="1"/>
    <x v="0"/>
    <s v="USD"/>
    <n v="1333557975"/>
    <n v="1330969575"/>
    <b v="0"/>
    <x v="63"/>
    <b v="0"/>
    <s v="games/video games"/>
    <x v="139"/>
    <n v="23.57"/>
    <s v="games"/>
    <s v="video games"/>
    <x v="6"/>
    <x v="1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1"/>
    <x v="0"/>
    <s v="USD"/>
    <n v="1406148024"/>
    <n v="1403556024"/>
    <b v="0"/>
    <x v="78"/>
    <b v="0"/>
    <s v="games/video games"/>
    <x v="50"/>
    <e v="#DIV/0!"/>
    <s v="games"/>
    <s v="video games"/>
    <x v="6"/>
    <x v="17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x v="31"/>
    <x v="786"/>
    <x v="1"/>
    <x v="0"/>
    <s v="USD"/>
    <n v="1334326635"/>
    <n v="1329146235"/>
    <b v="0"/>
    <x v="64"/>
    <b v="0"/>
    <s v="games/video games"/>
    <x v="56"/>
    <n v="34.880000000000003"/>
    <s v="games"/>
    <s v="video games"/>
    <x v="6"/>
    <x v="17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1"/>
    <x v="0"/>
    <s v="USD"/>
    <n v="1479495790"/>
    <n v="1476900190"/>
    <b v="0"/>
    <x v="83"/>
    <b v="0"/>
    <s v="games/video games"/>
    <x v="50"/>
    <n v="15"/>
    <s v="games"/>
    <s v="video games"/>
    <x v="6"/>
    <x v="17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x v="63"/>
    <x v="787"/>
    <x v="1"/>
    <x v="0"/>
    <s v="USD"/>
    <n v="1354919022"/>
    <n v="1352327022"/>
    <b v="0"/>
    <x v="202"/>
    <b v="0"/>
    <s v="games/video games"/>
    <x v="60"/>
    <n v="23.18"/>
    <s v="games"/>
    <s v="video games"/>
    <x v="6"/>
    <x v="17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x v="30"/>
    <x v="116"/>
    <x v="1"/>
    <x v="0"/>
    <s v="USD"/>
    <n v="1452228790"/>
    <n v="1449636790"/>
    <b v="0"/>
    <x v="29"/>
    <b v="0"/>
    <s v="games/video games"/>
    <x v="50"/>
    <n v="1"/>
    <s v="games"/>
    <s v="video games"/>
    <x v="6"/>
    <x v="17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x v="217"/>
    <x v="788"/>
    <x v="1"/>
    <x v="0"/>
    <s v="USD"/>
    <n v="1421656200"/>
    <n v="1416507211"/>
    <b v="0"/>
    <x v="267"/>
    <b v="0"/>
    <s v="games/video games"/>
    <x v="71"/>
    <n v="100.23"/>
    <s v="games"/>
    <s v="video games"/>
    <x v="6"/>
    <x v="17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x v="28"/>
    <x v="139"/>
    <x v="1"/>
    <x v="1"/>
    <s v="GBP"/>
    <n v="1408058820"/>
    <n v="1405466820"/>
    <b v="0"/>
    <x v="29"/>
    <b v="0"/>
    <s v="games/video games"/>
    <x v="60"/>
    <n v="5"/>
    <s v="games"/>
    <s v="video games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x v="12"/>
    <x v="115"/>
    <x v="1"/>
    <x v="1"/>
    <s v="GBP"/>
    <n v="1381306687"/>
    <n v="1378714687"/>
    <b v="0"/>
    <x v="83"/>
    <b v="0"/>
    <s v="games/video games"/>
    <x v="50"/>
    <n v="3.33"/>
    <s v="games"/>
    <s v="video games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1"/>
    <x v="0"/>
    <s v="USD"/>
    <n v="1459352495"/>
    <n v="1456764095"/>
    <b v="0"/>
    <x v="80"/>
    <b v="0"/>
    <s v="games/video games"/>
    <x v="50"/>
    <n v="13.25"/>
    <s v="games"/>
    <s v="video games"/>
    <x v="6"/>
    <x v="17"/>
    <x v="1115"/>
    <d v="2016-03-30T15:41:35"/>
    <x v="1"/>
  </r>
  <r>
    <n v="1116"/>
    <s v="Quest Remnants of Chaos"/>
    <s v="A medieval, post apocolyptic, Online, MMORPG. Class morphing, character customization game."/>
    <x v="69"/>
    <x v="789"/>
    <x v="1"/>
    <x v="0"/>
    <s v="USD"/>
    <n v="1339273208"/>
    <n v="1334089208"/>
    <b v="0"/>
    <x v="73"/>
    <b v="0"/>
    <s v="games/video games"/>
    <x v="50"/>
    <n v="17.850000000000001"/>
    <s v="games"/>
    <s v="video games"/>
    <x v="6"/>
    <x v="17"/>
    <x v="1116"/>
    <d v="2012-06-09T20:20:08"/>
    <x v="13"/>
  </r>
  <r>
    <n v="1117"/>
    <s v="Medieval Village"/>
    <s v="Experience the Medieval in your own village. Increase your village into a city and walk through the streets."/>
    <x v="28"/>
    <x v="790"/>
    <x v="1"/>
    <x v="12"/>
    <s v="EUR"/>
    <n v="1451053313"/>
    <n v="1448461313"/>
    <b v="0"/>
    <x v="22"/>
    <b v="0"/>
    <s v="games/video games"/>
    <x v="59"/>
    <n v="10.38"/>
    <s v="games"/>
    <s v="video games"/>
    <x v="6"/>
    <x v="17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1"/>
    <x v="2"/>
    <s v="AUD"/>
    <n v="1396666779"/>
    <n v="1394078379"/>
    <b v="0"/>
    <x v="83"/>
    <b v="0"/>
    <s v="games/video games"/>
    <x v="53"/>
    <n v="36.33"/>
    <s v="games"/>
    <s v="video games"/>
    <x v="6"/>
    <x v="17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1"/>
    <x v="0"/>
    <s v="USD"/>
    <n v="1396810864"/>
    <n v="1395687664"/>
    <b v="0"/>
    <x v="29"/>
    <b v="0"/>
    <s v="games/video games"/>
    <x v="50"/>
    <n v="5"/>
    <s v="games"/>
    <s v="video games"/>
    <x v="6"/>
    <x v="17"/>
    <x v="1119"/>
    <d v="2014-04-06T19:01:04"/>
    <x v="58"/>
  </r>
  <r>
    <n v="1120"/>
    <s v="PlanEt Ninjahwah"/>
    <s v="Planet Ninjahwah is a highly anticipated futuristic action adventure game that will blow your mind!!"/>
    <x v="31"/>
    <x v="117"/>
    <x v="1"/>
    <x v="0"/>
    <s v="USD"/>
    <n v="1319835400"/>
    <n v="1315947400"/>
    <b v="0"/>
    <x v="78"/>
    <b v="0"/>
    <s v="games/video games"/>
    <x v="50"/>
    <e v="#DIV/0!"/>
    <s v="games"/>
    <s v="video games"/>
    <x v="6"/>
    <x v="17"/>
    <x v="1120"/>
    <d v="2011-10-28T20:56:40"/>
    <x v="8"/>
  </r>
  <r>
    <n v="1121"/>
    <s v="Pwincess"/>
    <s v="An action packed, side scrolling, platform jumping, laser shooting ADVENTURE that will be fun for everyone."/>
    <x v="65"/>
    <x v="792"/>
    <x v="1"/>
    <x v="0"/>
    <s v="USD"/>
    <n v="1457904316"/>
    <n v="1455315916"/>
    <b v="0"/>
    <x v="81"/>
    <b v="0"/>
    <s v="games/video games"/>
    <x v="50"/>
    <n v="5.8"/>
    <s v="games"/>
    <s v="video games"/>
    <x v="6"/>
    <x v="17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x v="50"/>
    <x v="117"/>
    <x v="1"/>
    <x v="1"/>
    <s v="GBP"/>
    <n v="1369932825"/>
    <n v="1368723225"/>
    <b v="0"/>
    <x v="78"/>
    <b v="0"/>
    <s v="games/video games"/>
    <x v="50"/>
    <e v="#DIV/0!"/>
    <s v="games"/>
    <s v="video games"/>
    <x v="6"/>
    <x v="17"/>
    <x v="1122"/>
    <d v="2013-05-30T16:53:45"/>
    <x v="22"/>
  </r>
  <r>
    <n v="1123"/>
    <s v="Droplets"/>
    <s v="Fast paced mobile game where you control a rain drop by tilting your screen. Absorb other rain drops to go faster, but avoid clouds."/>
    <x v="10"/>
    <x v="143"/>
    <x v="1"/>
    <x v="0"/>
    <s v="USD"/>
    <n v="1397910848"/>
    <n v="1395318848"/>
    <b v="0"/>
    <x v="83"/>
    <b v="0"/>
    <s v="games/video games"/>
    <x v="50"/>
    <n v="3.67"/>
    <s v="games"/>
    <s v="video games"/>
    <x v="6"/>
    <x v="1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1"/>
    <x v="0"/>
    <s v="USD"/>
    <n v="1430409651"/>
    <n v="1427817651"/>
    <b v="0"/>
    <x v="63"/>
    <b v="0"/>
    <s v="games/mobile games"/>
    <x v="50"/>
    <n v="60.71"/>
    <s v="games"/>
    <s v="mobile games"/>
    <x v="6"/>
    <x v="18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x v="9"/>
    <x v="117"/>
    <x v="1"/>
    <x v="1"/>
    <s v="GBP"/>
    <n v="1443193130"/>
    <n v="1438009130"/>
    <b v="0"/>
    <x v="78"/>
    <b v="0"/>
    <s v="games/mobile games"/>
    <x v="50"/>
    <e v="#DIV/0!"/>
    <s v="games"/>
    <s v="mobile games"/>
    <x v="6"/>
    <x v="18"/>
    <x v="1125"/>
    <d v="2015-09-25T14:58:50"/>
    <x v="13"/>
  </r>
  <r>
    <n v="1126"/>
    <s v="GAMING TO LEARN"/>
    <s v="Imagine a science class where the teacher walks in a says &quot;Take out your cell phone and play a game.&quot;"/>
    <x v="13"/>
    <x v="115"/>
    <x v="1"/>
    <x v="0"/>
    <s v="USD"/>
    <n v="1468482694"/>
    <n v="1465890694"/>
    <b v="0"/>
    <x v="84"/>
    <b v="0"/>
    <s v="games/mobile games"/>
    <x v="60"/>
    <n v="5"/>
    <s v="games"/>
    <s v="mobile games"/>
    <x v="6"/>
    <x v="18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x v="19"/>
    <x v="793"/>
    <x v="1"/>
    <x v="0"/>
    <s v="USD"/>
    <n v="1416000600"/>
    <n v="1413318600"/>
    <b v="0"/>
    <x v="23"/>
    <b v="0"/>
    <s v="games/mobile games"/>
    <x v="53"/>
    <n v="25.43"/>
    <s v="games"/>
    <s v="mobile games"/>
    <x v="6"/>
    <x v="18"/>
    <x v="1127"/>
    <d v="2014-11-14T21:30:00"/>
    <x v="0"/>
  </r>
  <r>
    <n v="1128"/>
    <s v="Flying Turds"/>
    <s v="#havingfunFTW"/>
    <x v="28"/>
    <x v="116"/>
    <x v="1"/>
    <x v="1"/>
    <s v="GBP"/>
    <n v="1407425717"/>
    <n v="1404833717"/>
    <b v="0"/>
    <x v="29"/>
    <b v="0"/>
    <s v="games/mobile games"/>
    <x v="50"/>
    <n v="1"/>
    <s v="games"/>
    <s v="mobile games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x v="22"/>
    <x v="577"/>
    <x v="1"/>
    <x v="0"/>
    <s v="USD"/>
    <n v="1465107693"/>
    <n v="1462515693"/>
    <b v="0"/>
    <x v="84"/>
    <b v="0"/>
    <s v="games/mobile games"/>
    <x v="50"/>
    <n v="10.5"/>
    <s v="games"/>
    <s v="mobile games"/>
    <x v="6"/>
    <x v="18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x v="10"/>
    <x v="143"/>
    <x v="1"/>
    <x v="0"/>
    <s v="USD"/>
    <n v="1416963300"/>
    <n v="1411775700"/>
    <b v="0"/>
    <x v="83"/>
    <b v="0"/>
    <s v="games/mobile games"/>
    <x v="50"/>
    <n v="3.67"/>
    <s v="games"/>
    <s v="mobile games"/>
    <x v="6"/>
    <x v="18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x v="79"/>
    <x v="117"/>
    <x v="1"/>
    <x v="2"/>
    <s v="AUD"/>
    <n v="1450993668"/>
    <n v="1448401668"/>
    <b v="0"/>
    <x v="78"/>
    <b v="0"/>
    <s v="games/mobile games"/>
    <x v="50"/>
    <e v="#DIV/0!"/>
    <s v="games"/>
    <s v="mobile games"/>
    <x v="6"/>
    <x v="18"/>
    <x v="1131"/>
    <d v="2015-12-24T21:47:48"/>
    <x v="1"/>
  </r>
  <r>
    <n v="1132"/>
    <s v="One"/>
    <s v="One is a simple mobile game about exploring the connections between all living things. Featuring hand-painted art."/>
    <x v="3"/>
    <x v="794"/>
    <x v="1"/>
    <x v="5"/>
    <s v="CAD"/>
    <n v="1483238771"/>
    <n v="1480646771"/>
    <b v="0"/>
    <x v="62"/>
    <b v="0"/>
    <s v="games/mobile games"/>
    <x v="51"/>
    <n v="110.62"/>
    <s v="games"/>
    <s v="mobile games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x v="170"/>
    <x v="1"/>
    <x v="1"/>
    <s v="GBP"/>
    <n v="1406799981"/>
    <n v="1404207981"/>
    <b v="0"/>
    <x v="29"/>
    <b v="0"/>
    <s v="games/mobile games"/>
    <x v="60"/>
    <n v="20"/>
    <s v="games"/>
    <s v="mobile games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x v="31"/>
    <x v="116"/>
    <x v="1"/>
    <x v="2"/>
    <s v="AUD"/>
    <n v="1417235580"/>
    <n v="1416034228"/>
    <b v="0"/>
    <x v="29"/>
    <b v="0"/>
    <s v="games/mobile games"/>
    <x v="50"/>
    <n v="1"/>
    <s v="games"/>
    <s v="mobile games"/>
    <x v="6"/>
    <x v="18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x v="28"/>
    <x v="155"/>
    <x v="1"/>
    <x v="12"/>
    <s v="EUR"/>
    <n v="1470527094"/>
    <n v="1467935094"/>
    <b v="0"/>
    <x v="29"/>
    <b v="0"/>
    <s v="games/mobile games"/>
    <x v="62"/>
    <n v="50"/>
    <s v="games"/>
    <s v="mobile games"/>
    <x v="6"/>
    <x v="18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1"/>
    <x v="6"/>
    <s v="EUR"/>
    <n v="1450541229"/>
    <n v="1447949229"/>
    <b v="0"/>
    <x v="79"/>
    <b v="0"/>
    <s v="games/mobile games"/>
    <x v="52"/>
    <n v="45"/>
    <s v="games"/>
    <s v="mobile games"/>
    <x v="6"/>
    <x v="18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1"/>
    <x v="0"/>
    <s v="USD"/>
    <n v="1461440421"/>
    <n v="1458848421"/>
    <b v="0"/>
    <x v="70"/>
    <b v="0"/>
    <s v="games/mobile games"/>
    <x v="67"/>
    <n v="253.21"/>
    <s v="games"/>
    <s v="mobile games"/>
    <x v="6"/>
    <x v="18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1"/>
    <x v="0"/>
    <s v="USD"/>
    <n v="1485035131"/>
    <n v="1483307131"/>
    <b v="0"/>
    <x v="80"/>
    <b v="0"/>
    <s v="games/mobile games"/>
    <x v="50"/>
    <n v="31.25"/>
    <s v="games"/>
    <s v="mobile games"/>
    <x v="6"/>
    <x v="18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x v="6"/>
    <x v="139"/>
    <x v="1"/>
    <x v="0"/>
    <s v="USD"/>
    <n v="1420100426"/>
    <n v="1417508426"/>
    <b v="0"/>
    <x v="29"/>
    <b v="0"/>
    <s v="games/mobile games"/>
    <x v="50"/>
    <n v="5"/>
    <s v="games"/>
    <s v="mobile games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x v="10"/>
    <x v="117"/>
    <x v="1"/>
    <x v="1"/>
    <s v="GBP"/>
    <n v="1438859121"/>
    <n v="1436267121"/>
    <b v="0"/>
    <x v="78"/>
    <b v="0"/>
    <s v="games/mobile games"/>
    <x v="50"/>
    <e v="#DIV/0!"/>
    <s v="games"/>
    <s v="mobile games"/>
    <x v="6"/>
    <x v="18"/>
    <x v="1140"/>
    <d v="2015-08-06T11:05:21"/>
    <x v="1"/>
  </r>
  <r>
    <n v="1141"/>
    <s v="Arena Z - Zombie Survival"/>
    <s v="I think this will be a great game!"/>
    <x v="2"/>
    <x v="117"/>
    <x v="1"/>
    <x v="12"/>
    <s v="EUR"/>
    <n v="1436460450"/>
    <n v="1433868450"/>
    <b v="0"/>
    <x v="78"/>
    <b v="0"/>
    <s v="games/mobile games"/>
    <x v="50"/>
    <e v="#DIV/0!"/>
    <s v="games"/>
    <s v="mobile games"/>
    <x v="6"/>
    <x v="18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x v="23"/>
    <x v="117"/>
    <x v="1"/>
    <x v="0"/>
    <s v="USD"/>
    <n v="1424131727"/>
    <n v="1421539727"/>
    <b v="0"/>
    <x v="78"/>
    <b v="0"/>
    <s v="games/mobile games"/>
    <x v="50"/>
    <e v="#DIV/0!"/>
    <s v="games"/>
    <s v="mobile games"/>
    <x v="6"/>
    <x v="18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x v="101"/>
    <x v="797"/>
    <x v="1"/>
    <x v="0"/>
    <s v="USD"/>
    <n v="1450327126"/>
    <n v="1447735126"/>
    <b v="0"/>
    <x v="22"/>
    <b v="0"/>
    <s v="games/mobile games"/>
    <x v="50"/>
    <n v="23.25"/>
    <s v="games"/>
    <s v="mobile games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x v="219"/>
    <x v="117"/>
    <x v="1"/>
    <x v="0"/>
    <s v="USD"/>
    <n v="1430281320"/>
    <n v="1427689320"/>
    <b v="0"/>
    <x v="78"/>
    <b v="0"/>
    <s v="food/food trucks"/>
    <x v="50"/>
    <e v="#DIV/0!"/>
    <s v="food"/>
    <s v="food trucks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x v="58"/>
    <x v="173"/>
    <x v="1"/>
    <x v="0"/>
    <s v="USD"/>
    <n v="1412272592"/>
    <n v="1407088592"/>
    <b v="0"/>
    <x v="29"/>
    <b v="0"/>
    <s v="food/food trucks"/>
    <x v="50"/>
    <n v="100"/>
    <s v="food"/>
    <s v="food trucks"/>
    <x v="7"/>
    <x v="19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x v="12"/>
    <x v="798"/>
    <x v="1"/>
    <x v="0"/>
    <s v="USD"/>
    <n v="1399071173"/>
    <n v="1395787973"/>
    <b v="0"/>
    <x v="8"/>
    <b v="0"/>
    <s v="food/food trucks"/>
    <x v="114"/>
    <n v="44.17"/>
    <s v="food"/>
    <s v="food trucks"/>
    <x v="7"/>
    <x v="19"/>
    <x v="1146"/>
    <d v="2014-05-02T22:52:53"/>
    <x v="54"/>
  </r>
  <r>
    <n v="1147"/>
    <s v="baked pugtato"/>
    <s v="amazing gourmet baked potato truck with variable options for everyone, its always been my dream, help me make it come true :)."/>
    <x v="31"/>
    <x v="117"/>
    <x v="1"/>
    <x v="5"/>
    <s v="CAD"/>
    <n v="1413760783"/>
    <n v="1408576783"/>
    <b v="0"/>
    <x v="78"/>
    <b v="0"/>
    <s v="food/food trucks"/>
    <x v="50"/>
    <e v="#DIV/0!"/>
    <s v="food"/>
    <s v="food trucks"/>
    <x v="7"/>
    <x v="19"/>
    <x v="1147"/>
    <d v="2014-10-19T23:19:43"/>
    <x v="13"/>
  </r>
  <r>
    <n v="1148"/>
    <s v="Warren's / Adilyn's Rollin' Bistro"/>
    <s v="New local (Louisville, KY.) food truck with a refreshing spin on rolling kitchens."/>
    <x v="36"/>
    <x v="799"/>
    <x v="1"/>
    <x v="0"/>
    <s v="USD"/>
    <n v="1480568781"/>
    <n v="1477973181"/>
    <b v="0"/>
    <x v="83"/>
    <b v="0"/>
    <s v="food/food trucks"/>
    <x v="50"/>
    <n v="24.33"/>
    <s v="food"/>
    <s v="food trucks"/>
    <x v="7"/>
    <x v="19"/>
    <x v="1148"/>
    <d v="2016-12-01T05:06:21"/>
    <x v="1"/>
  </r>
  <r>
    <n v="1149"/>
    <s v="The Floridian Food Truck"/>
    <s v="Bringing culturally diverse Floridian cuisine to the people!"/>
    <x v="63"/>
    <x v="735"/>
    <x v="1"/>
    <x v="0"/>
    <s v="USD"/>
    <n v="1466096566"/>
    <n v="1463504566"/>
    <b v="0"/>
    <x v="84"/>
    <b v="0"/>
    <s v="food/food trucks"/>
    <x v="50"/>
    <n v="37.5"/>
    <s v="food"/>
    <s v="food trucks"/>
    <x v="7"/>
    <x v="19"/>
    <x v="1149"/>
    <d v="2016-06-16T17:02:46"/>
    <x v="1"/>
  </r>
  <r>
    <n v="1150"/>
    <s v="Chef Po's Food Truck"/>
    <s v="Bringing delicious authentic and fusion Taiwanese Food to the West Coast."/>
    <x v="30"/>
    <x v="800"/>
    <x v="1"/>
    <x v="0"/>
    <s v="USD"/>
    <n v="1452293675"/>
    <n v="1447109675"/>
    <b v="0"/>
    <x v="79"/>
    <b v="0"/>
    <s v="food/food trucks"/>
    <x v="54"/>
    <n v="42"/>
    <s v="food"/>
    <s v="food trucks"/>
    <x v="7"/>
    <x v="19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x v="31"/>
    <x v="117"/>
    <x v="1"/>
    <x v="0"/>
    <s v="USD"/>
    <n v="1441592863"/>
    <n v="1439000863"/>
    <b v="0"/>
    <x v="78"/>
    <b v="0"/>
    <s v="food/food trucks"/>
    <x v="50"/>
    <e v="#DIV/0!"/>
    <s v="food"/>
    <s v="food trucks"/>
    <x v="7"/>
    <x v="19"/>
    <x v="1151"/>
    <d v="2015-09-07T02:27:43"/>
    <x v="1"/>
  </r>
  <r>
    <n v="1152"/>
    <s v="Peruvian King Food Truck"/>
    <s v="Peruvian food truck with an LA twist."/>
    <x v="194"/>
    <x v="608"/>
    <x v="1"/>
    <x v="0"/>
    <s v="USD"/>
    <n v="1431709312"/>
    <n v="1429117312"/>
    <b v="0"/>
    <x v="41"/>
    <b v="0"/>
    <s v="food/food trucks"/>
    <x v="52"/>
    <n v="60.73"/>
    <s v="food"/>
    <s v="food trucks"/>
    <x v="7"/>
    <x v="19"/>
    <x v="1152"/>
    <d v="2015-05-15T17:01:52"/>
    <x v="1"/>
  </r>
  <r>
    <n v="1153"/>
    <s v="The Cold Spot Mobile Trailer"/>
    <s v="A mobile concession trailer for snow cones, ice cream, smoothies and more"/>
    <x v="6"/>
    <x v="155"/>
    <x v="1"/>
    <x v="0"/>
    <s v="USD"/>
    <n v="1434647305"/>
    <n v="1432055305"/>
    <b v="0"/>
    <x v="29"/>
    <b v="0"/>
    <s v="food/food trucks"/>
    <x v="60"/>
    <n v="50"/>
    <s v="food"/>
    <s v="food trucks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x v="10"/>
    <x v="144"/>
    <x v="1"/>
    <x v="0"/>
    <s v="USD"/>
    <n v="1441507006"/>
    <n v="1438915006"/>
    <b v="0"/>
    <x v="83"/>
    <b v="0"/>
    <s v="food/food trucks"/>
    <x v="113"/>
    <n v="108.33"/>
    <s v="food"/>
    <s v="food trucks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x v="31"/>
    <x v="801"/>
    <x v="1"/>
    <x v="0"/>
    <s v="USD"/>
    <n v="1408040408"/>
    <n v="1405448408"/>
    <b v="0"/>
    <x v="22"/>
    <b v="0"/>
    <s v="food/food trucks"/>
    <x v="60"/>
    <n v="23.5"/>
    <s v="food"/>
    <s v="food trucks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x v="115"/>
    <x v="117"/>
    <x v="1"/>
    <x v="0"/>
    <s v="USD"/>
    <n v="1424742162"/>
    <n v="1422150162"/>
    <b v="0"/>
    <x v="78"/>
    <b v="0"/>
    <s v="food/food trucks"/>
    <x v="50"/>
    <e v="#DIV/0!"/>
    <s v="food"/>
    <s v="food trucks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1"/>
    <x v="0"/>
    <s v="USD"/>
    <n v="1417795480"/>
    <n v="1412607880"/>
    <b v="0"/>
    <x v="83"/>
    <b v="0"/>
    <s v="food/food trucks"/>
    <x v="53"/>
    <n v="50.33"/>
    <s v="food"/>
    <s v="food trucks"/>
    <x v="7"/>
    <x v="19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1"/>
    <x v="0"/>
    <s v="USD"/>
    <n v="1418091128"/>
    <n v="1415499128"/>
    <b v="0"/>
    <x v="83"/>
    <b v="0"/>
    <s v="food/food trucks"/>
    <x v="50"/>
    <n v="11.67"/>
    <s v="food"/>
    <s v="food trucks"/>
    <x v="7"/>
    <x v="19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x v="220"/>
    <x v="117"/>
    <x v="1"/>
    <x v="0"/>
    <s v="USD"/>
    <n v="1435679100"/>
    <n v="1433006765"/>
    <b v="0"/>
    <x v="78"/>
    <b v="0"/>
    <s v="food/food trucks"/>
    <x v="50"/>
    <e v="#DIV/0!"/>
    <s v="food"/>
    <s v="food trucks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1"/>
    <x v="0"/>
    <s v="USD"/>
    <n v="1427510586"/>
    <n v="1424922186"/>
    <b v="0"/>
    <x v="10"/>
    <b v="0"/>
    <s v="food/food trucks"/>
    <x v="65"/>
    <n v="60.79"/>
    <s v="food"/>
    <s v="food trucks"/>
    <x v="7"/>
    <x v="1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1"/>
    <x v="0"/>
    <s v="USD"/>
    <n v="1432047989"/>
    <n v="1430233589"/>
    <b v="0"/>
    <x v="78"/>
    <b v="0"/>
    <s v="food/food trucks"/>
    <x v="50"/>
    <e v="#DIV/0!"/>
    <s v="food"/>
    <s v="food trucks"/>
    <x v="7"/>
    <x v="19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x v="127"/>
    <x v="428"/>
    <x v="1"/>
    <x v="0"/>
    <s v="USD"/>
    <n v="1411662264"/>
    <n v="1408983864"/>
    <b v="0"/>
    <x v="84"/>
    <b v="0"/>
    <s v="food/food trucks"/>
    <x v="50"/>
    <n v="17.5"/>
    <s v="food"/>
    <s v="food trucks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1"/>
    <x v="0"/>
    <s v="USD"/>
    <n v="1407604920"/>
    <n v="1405012920"/>
    <b v="0"/>
    <x v="78"/>
    <b v="0"/>
    <s v="food/food trucks"/>
    <x v="50"/>
    <e v="#DIV/0!"/>
    <s v="food"/>
    <s v="food trucks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x v="3"/>
    <x v="117"/>
    <x v="1"/>
    <x v="0"/>
    <s v="USD"/>
    <n v="1466270582"/>
    <n v="1463678582"/>
    <b v="0"/>
    <x v="78"/>
    <b v="0"/>
    <s v="food/food trucks"/>
    <x v="50"/>
    <e v="#DIV/0!"/>
    <s v="food"/>
    <s v="food trucks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1"/>
    <x v="0"/>
    <s v="USD"/>
    <n v="1404623330"/>
    <n v="1401685730"/>
    <b v="0"/>
    <x v="20"/>
    <b v="0"/>
    <s v="food/food trucks"/>
    <x v="70"/>
    <n v="82.82"/>
    <s v="food"/>
    <s v="food trucks"/>
    <x v="7"/>
    <x v="19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1"/>
    <x v="0"/>
    <s v="USD"/>
    <n v="1435291200"/>
    <n v="1432640342"/>
    <b v="0"/>
    <x v="22"/>
    <b v="0"/>
    <s v="food/food trucks"/>
    <x v="118"/>
    <n v="358.88"/>
    <s v="food"/>
    <s v="food trucks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1"/>
    <x v="0"/>
    <s v="USD"/>
    <n v="1410543495"/>
    <n v="1407865095"/>
    <b v="0"/>
    <x v="38"/>
    <b v="0"/>
    <s v="food/food trucks"/>
    <x v="53"/>
    <n v="61.19"/>
    <s v="food"/>
    <s v="food trucks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x v="806"/>
    <x v="1"/>
    <x v="0"/>
    <s v="USD"/>
    <n v="1474507065"/>
    <n v="1471915065"/>
    <b v="0"/>
    <x v="83"/>
    <b v="0"/>
    <s v="food/food trucks"/>
    <x v="52"/>
    <n v="340"/>
    <s v="food"/>
    <s v="food trucks"/>
    <x v="7"/>
    <x v="19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x v="3"/>
    <x v="157"/>
    <x v="1"/>
    <x v="0"/>
    <s v="USD"/>
    <n v="1424593763"/>
    <n v="1422001763"/>
    <b v="0"/>
    <x v="83"/>
    <b v="0"/>
    <s v="food/food trucks"/>
    <x v="50"/>
    <n v="5.67"/>
    <s v="food"/>
    <s v="food trucks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x v="31"/>
    <x v="173"/>
    <x v="1"/>
    <x v="1"/>
    <s v="GBP"/>
    <n v="1433021171"/>
    <n v="1430429171"/>
    <b v="0"/>
    <x v="84"/>
    <b v="0"/>
    <s v="food/food trucks"/>
    <x v="50"/>
    <n v="50"/>
    <s v="food"/>
    <s v="food trucks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x v="31"/>
    <x v="379"/>
    <x v="1"/>
    <x v="0"/>
    <s v="USD"/>
    <n v="1415909927"/>
    <n v="1414351127"/>
    <b v="0"/>
    <x v="29"/>
    <b v="0"/>
    <s v="food/food trucks"/>
    <x v="50"/>
    <n v="25"/>
    <s v="food"/>
    <s v="food trucks"/>
    <x v="7"/>
    <x v="19"/>
    <x v="1171"/>
    <d v="2014-11-13T20:18:47"/>
    <x v="11"/>
  </r>
  <r>
    <n v="1172"/>
    <s v="let your dayz take you to the dogs."/>
    <s v="Bringing YOUR favorite dog recipes to the streets."/>
    <x v="7"/>
    <x v="117"/>
    <x v="1"/>
    <x v="0"/>
    <s v="USD"/>
    <n v="1408551752"/>
    <n v="1405959752"/>
    <b v="0"/>
    <x v="78"/>
    <b v="0"/>
    <s v="food/food trucks"/>
    <x v="50"/>
    <e v="#DIV/0!"/>
    <s v="food"/>
    <s v="food trucks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1"/>
    <x v="0"/>
    <s v="USD"/>
    <n v="1438576057"/>
    <n v="1435552057"/>
    <b v="0"/>
    <x v="29"/>
    <b v="0"/>
    <s v="food/food trucks"/>
    <x v="50"/>
    <n v="30"/>
    <s v="food"/>
    <s v="food trucks"/>
    <x v="7"/>
    <x v="19"/>
    <x v="1173"/>
    <d v="2015-08-03T04:27:37"/>
    <x v="6"/>
  </r>
  <r>
    <n v="1174"/>
    <s v="Give The Black Burro a Stable Stable"/>
    <s v="Help me purchase a parking space to be the Burro's permanant home, I need your help to raise $15,000!"/>
    <x v="36"/>
    <x v="807"/>
    <x v="1"/>
    <x v="0"/>
    <s v="USD"/>
    <n v="1462738327"/>
    <n v="1460146327"/>
    <b v="0"/>
    <x v="10"/>
    <b v="0"/>
    <s v="food/food trucks"/>
    <x v="52"/>
    <n v="46.63"/>
    <s v="food"/>
    <s v="food trucks"/>
    <x v="7"/>
    <x v="19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x v="22"/>
    <x v="793"/>
    <x v="1"/>
    <x v="0"/>
    <s v="USD"/>
    <n v="1436981339"/>
    <n v="1434389339"/>
    <b v="0"/>
    <x v="82"/>
    <b v="0"/>
    <s v="food/food trucks"/>
    <x v="56"/>
    <n v="65"/>
    <s v="food"/>
    <s v="food trucks"/>
    <x v="7"/>
    <x v="19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x v="164"/>
    <x v="115"/>
    <x v="1"/>
    <x v="2"/>
    <s v="AUD"/>
    <n v="1488805200"/>
    <n v="1484094498"/>
    <b v="0"/>
    <x v="29"/>
    <b v="0"/>
    <s v="food/food trucks"/>
    <x v="50"/>
    <n v="10"/>
    <s v="food"/>
    <s v="food trucks"/>
    <x v="7"/>
    <x v="19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x v="12"/>
    <x v="117"/>
    <x v="1"/>
    <x v="1"/>
    <s v="GBP"/>
    <n v="1413388296"/>
    <n v="1410796296"/>
    <b v="0"/>
    <x v="78"/>
    <b v="0"/>
    <s v="food/food trucks"/>
    <x v="50"/>
    <e v="#DIV/0!"/>
    <s v="food"/>
    <s v="food trucks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x v="96"/>
    <x v="139"/>
    <x v="1"/>
    <x v="0"/>
    <s v="USD"/>
    <n v="1408225452"/>
    <n v="1405633452"/>
    <b v="0"/>
    <x v="29"/>
    <b v="0"/>
    <s v="food/food trucks"/>
    <x v="50"/>
    <n v="5"/>
    <s v="food"/>
    <s v="food trucks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x v="127"/>
    <x v="667"/>
    <x v="1"/>
    <x v="5"/>
    <s v="CAD"/>
    <n v="1446052627"/>
    <n v="1443460627"/>
    <b v="0"/>
    <x v="81"/>
    <b v="0"/>
    <s v="food/food trucks"/>
    <x v="62"/>
    <n v="640"/>
    <s v="food"/>
    <s v="food trucks"/>
    <x v="7"/>
    <x v="19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x v="63"/>
    <x v="808"/>
    <x v="1"/>
    <x v="0"/>
    <s v="USD"/>
    <n v="1403983314"/>
    <n v="1400786514"/>
    <b v="0"/>
    <x v="268"/>
    <b v="0"/>
    <s v="food/food trucks"/>
    <x v="81"/>
    <n v="69.12"/>
    <s v="food"/>
    <s v="food trucks"/>
    <x v="7"/>
    <x v="19"/>
    <x v="1180"/>
    <d v="2014-06-28T19:21:54"/>
    <x v="46"/>
  </r>
  <r>
    <n v="1181"/>
    <s v="Gringo Loco Tacos Food Truck"/>
    <s v="Bringing the best tacos to the streets of Chicago!"/>
    <x v="63"/>
    <x v="460"/>
    <x v="1"/>
    <x v="0"/>
    <s v="USD"/>
    <n v="1425197321"/>
    <n v="1422605321"/>
    <b v="0"/>
    <x v="83"/>
    <b v="0"/>
    <s v="food/food trucks"/>
    <x v="50"/>
    <n v="1.33"/>
    <s v="food"/>
    <s v="food trucks"/>
    <x v="7"/>
    <x v="19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x v="28"/>
    <x v="809"/>
    <x v="1"/>
    <x v="0"/>
    <s v="USD"/>
    <n v="1484239320"/>
    <n v="1482609088"/>
    <b v="0"/>
    <x v="80"/>
    <b v="0"/>
    <s v="food/food trucks"/>
    <x v="65"/>
    <n v="10.5"/>
    <s v="food"/>
    <s v="food trucks"/>
    <x v="7"/>
    <x v="19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x v="30"/>
    <x v="173"/>
    <x v="1"/>
    <x v="0"/>
    <s v="USD"/>
    <n v="1478059140"/>
    <n v="1476391223"/>
    <b v="0"/>
    <x v="83"/>
    <b v="0"/>
    <s v="food/food trucks"/>
    <x v="65"/>
    <n v="33.33"/>
    <s v="food"/>
    <s v="food trucks"/>
    <x v="7"/>
    <x v="19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x v="2"/>
    <n v="61.56"/>
    <s v="photography"/>
    <s v="photobooks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x v="2"/>
    <n v="118.74"/>
    <s v="photography"/>
    <s v="photobooks"/>
    <x v="8"/>
    <x v="20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x v="13"/>
    <n v="65.08"/>
    <s v="photography"/>
    <s v="photobooks"/>
    <x v="8"/>
    <x v="20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x v="3"/>
    <n v="130.16"/>
    <s v="photography"/>
    <s v="photobooks"/>
    <x v="8"/>
    <x v="20"/>
    <x v="1187"/>
    <d v="2015-05-17T18:00:00"/>
    <x v="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x v="164"/>
    <n v="37.78"/>
    <s v="photography"/>
    <s v="photobooks"/>
    <x v="8"/>
    <x v="20"/>
    <x v="1188"/>
    <d v="2016-12-28T16:49:00"/>
    <x v="23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x v="29"/>
    <n v="112.79"/>
    <s v="photography"/>
    <s v="photobooks"/>
    <x v="8"/>
    <x v="20"/>
    <x v="1189"/>
    <d v="2016-06-29T23:29:55"/>
    <x v="23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x v="165"/>
    <n v="51.92"/>
    <s v="photography"/>
    <s v="photobooks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x v="15"/>
    <n v="89.24"/>
    <s v="photography"/>
    <s v="photobooks"/>
    <x v="8"/>
    <x v="20"/>
    <x v="1191"/>
    <d v="2016-03-20T13:29:20"/>
    <x v="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x v="166"/>
    <n v="19.329999999999998"/>
    <s v="photography"/>
    <s v="photobooks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x v="3"/>
    <n v="79.97"/>
    <s v="photography"/>
    <s v="photobooks"/>
    <x v="8"/>
    <x v="20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x v="167"/>
    <n v="56.41"/>
    <s v="photography"/>
    <s v="photobooks"/>
    <x v="8"/>
    <x v="20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x v="165"/>
    <n v="79.41"/>
    <s v="photography"/>
    <s v="photobooks"/>
    <x v="8"/>
    <x v="20"/>
    <x v="1195"/>
    <d v="2015-12-20T09:00:00"/>
    <x v="13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x v="168"/>
    <n v="76.44"/>
    <s v="photography"/>
    <s v="photobooks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x v="169"/>
    <n v="121"/>
    <s v="photography"/>
    <s v="photobooks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x v="170"/>
    <n v="54.62"/>
    <s v="photography"/>
    <s v="photobooks"/>
    <x v="8"/>
    <x v="20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x v="7"/>
    <n v="299.22000000000003"/>
    <s v="photography"/>
    <s v="photobooks"/>
    <x v="8"/>
    <x v="20"/>
    <x v="1199"/>
    <d v="2015-07-08T18:30:00"/>
    <x v="7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x v="9"/>
    <n v="58.53"/>
    <s v="photography"/>
    <s v="photobooks"/>
    <x v="8"/>
    <x v="20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x v="21"/>
    <n v="55.37"/>
    <s v="photography"/>
    <s v="photobooks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x v="171"/>
    <n v="183.8"/>
    <s v="photography"/>
    <s v="photobooks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x v="21"/>
    <n v="165.35"/>
    <s v="photography"/>
    <s v="photobooks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x v="33"/>
    <n v="234.79"/>
    <s v="photography"/>
    <s v="photobooks"/>
    <x v="8"/>
    <x v="20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x v="7"/>
    <n v="211.48"/>
    <s v="photography"/>
    <s v="photobooks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x v="41"/>
    <n v="32.340000000000003"/>
    <s v="photography"/>
    <s v="photobooks"/>
    <x v="8"/>
    <x v="20"/>
    <x v="1206"/>
    <d v="2017-03-11T13:29:00"/>
    <x v="1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x v="3"/>
    <n v="123.38"/>
    <s v="photography"/>
    <s v="photobooks"/>
    <x v="8"/>
    <x v="20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x v="19"/>
    <n v="207.07"/>
    <s v="photography"/>
    <s v="photobooks"/>
    <x v="8"/>
    <x v="20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x v="6"/>
    <n v="138.26"/>
    <s v="photography"/>
    <s v="photobooks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x v="172"/>
    <n v="493.82"/>
    <s v="photography"/>
    <s v="photobooks"/>
    <x v="8"/>
    <x v="20"/>
    <x v="1210"/>
    <d v="2015-05-31T21:00:00"/>
    <x v="33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x v="7"/>
    <n v="168.5"/>
    <s v="photography"/>
    <s v="photobooks"/>
    <x v="8"/>
    <x v="20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x v="32"/>
    <n v="38.869999999999997"/>
    <s v="photography"/>
    <s v="photobooks"/>
    <x v="8"/>
    <x v="20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x v="21"/>
    <n v="61.53"/>
    <s v="photography"/>
    <s v="photobooks"/>
    <x v="8"/>
    <x v="20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x v="88"/>
    <n v="105.44"/>
    <s v="photography"/>
    <s v="photobooks"/>
    <x v="8"/>
    <x v="20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x v="173"/>
    <n v="71.59"/>
    <s v="photography"/>
    <s v="photobooks"/>
    <x v="8"/>
    <x v="20"/>
    <x v="1215"/>
    <d v="2014-05-30T22:09:16"/>
    <x v="1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x v="91"/>
    <n v="91.88"/>
    <s v="photography"/>
    <s v="photobooks"/>
    <x v="8"/>
    <x v="20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x v="33"/>
    <n v="148.57"/>
    <s v="photography"/>
    <s v="photobooks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x v="174"/>
    <n v="174.21"/>
    <s v="photography"/>
    <s v="photobooks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x v="175"/>
    <n v="102.86"/>
    <s v="photography"/>
    <s v="photobooks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x v="3"/>
    <n v="111.18"/>
    <s v="photography"/>
    <s v="photobooks"/>
    <x v="8"/>
    <x v="20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x v="38"/>
    <n v="23.8"/>
    <s v="photography"/>
    <s v="photobooks"/>
    <x v="8"/>
    <x v="20"/>
    <x v="1221"/>
    <d v="2016-12-04T00:00:00"/>
    <x v="3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x v="176"/>
    <n v="81.27"/>
    <s v="photography"/>
    <s v="photobooks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x v="20"/>
    <n v="116.21"/>
    <s v="photography"/>
    <s v="photobooks"/>
    <x v="8"/>
    <x v="20"/>
    <x v="1223"/>
    <d v="2016-11-10T05:15:09"/>
    <x v="1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x v="113"/>
    <n v="58.89"/>
    <s v="music"/>
    <s v="world music"/>
    <x v="4"/>
    <x v="21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x v="65"/>
    <n v="44"/>
    <s v="music"/>
    <s v="world music"/>
    <x v="4"/>
    <x v="21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x v="65"/>
    <n v="48.43"/>
    <s v="music"/>
    <s v="world music"/>
    <x v="4"/>
    <x v="21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x v="50"/>
    <e v="#DIV/0!"/>
    <s v="music"/>
    <s v="world music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x v="129"/>
    <n v="61.04"/>
    <s v="music"/>
    <s v="world music"/>
    <x v="4"/>
    <x v="21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x v="60"/>
    <n v="25"/>
    <s v="music"/>
    <s v="world music"/>
    <x v="4"/>
    <x v="21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x v="50"/>
    <e v="#DIV/0!"/>
    <s v="music"/>
    <s v="world music"/>
    <x v="4"/>
    <x v="21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x v="50"/>
    <e v="#DIV/0!"/>
    <s v="music"/>
    <s v="world music"/>
    <x v="4"/>
    <x v="21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x v="60"/>
    <n v="40"/>
    <s v="music"/>
    <s v="world music"/>
    <x v="4"/>
    <x v="21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x v="81"/>
    <n v="19.329999999999998"/>
    <s v="music"/>
    <s v="world music"/>
    <x v="4"/>
    <x v="21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x v="50"/>
    <e v="#DIV/0!"/>
    <s v="music"/>
    <s v="world music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x v="56"/>
    <n v="35"/>
    <s v="music"/>
    <s v="world music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x v="50"/>
    <e v="#DIV/0!"/>
    <s v="music"/>
    <s v="world music"/>
    <x v="4"/>
    <x v="21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x v="50"/>
    <e v="#DIV/0!"/>
    <s v="music"/>
    <s v="world music"/>
    <x v="4"/>
    <x v="21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x v="82"/>
    <n v="59.33"/>
    <s v="music"/>
    <s v="world music"/>
    <x v="4"/>
    <x v="21"/>
    <x v="1238"/>
    <d v="2011-08-06T14:38:56"/>
    <x v="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x v="50"/>
    <e v="#DIV/0!"/>
    <s v="music"/>
    <s v="world music"/>
    <x v="4"/>
    <x v="21"/>
    <x v="1239"/>
    <d v="2012-01-05T23:06:07"/>
    <x v="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x v="56"/>
    <n v="30.13"/>
    <s v="music"/>
    <s v="world music"/>
    <x v="4"/>
    <x v="21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x v="76"/>
    <n v="74.62"/>
    <s v="music"/>
    <s v="world music"/>
    <x v="4"/>
    <x v="21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x v="60"/>
    <n v="5"/>
    <s v="music"/>
    <s v="world music"/>
    <x v="4"/>
    <x v="21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x v="51"/>
    <n v="44.5"/>
    <s v="music"/>
    <s v="world music"/>
    <x v="4"/>
    <x v="21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x v="3"/>
    <n v="46.13"/>
    <s v="music"/>
    <s v="rock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x v="28"/>
    <n v="141.47"/>
    <s v="music"/>
    <s v="rock"/>
    <x v="4"/>
    <x v="11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x v="16"/>
    <n v="75.48"/>
    <s v="music"/>
    <s v="rock"/>
    <x v="4"/>
    <x v="11"/>
    <x v="1246"/>
    <d v="2011-12-06T02:02:29"/>
    <x v="8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x v="108"/>
    <n v="85.5"/>
    <s v="music"/>
    <s v="rock"/>
    <x v="4"/>
    <x v="11"/>
    <x v="1247"/>
    <d v="2013-05-06T07:00:55"/>
    <x v="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x v="143"/>
    <n v="64.25"/>
    <s v="music"/>
    <s v="rock"/>
    <x v="4"/>
    <x v="11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x v="3"/>
    <n v="64.47"/>
    <s v="music"/>
    <s v="rock"/>
    <x v="4"/>
    <x v="11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x v="177"/>
    <n v="118.2"/>
    <s v="music"/>
    <s v="rock"/>
    <x v="4"/>
    <x v="11"/>
    <x v="1250"/>
    <d v="2014-09-06T15:25:31"/>
    <x v="8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x v="21"/>
    <n v="82.54"/>
    <s v="music"/>
    <s v="rock"/>
    <x v="4"/>
    <x v="11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x v="178"/>
    <n v="34.17"/>
    <s v="music"/>
    <s v="rock"/>
    <x v="4"/>
    <x v="11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x v="179"/>
    <n v="42.73"/>
    <s v="music"/>
    <s v="rock"/>
    <x v="4"/>
    <x v="11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x v="171"/>
    <n v="94.49"/>
    <s v="music"/>
    <s v="rock"/>
    <x v="4"/>
    <x v="11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x v="180"/>
    <n v="55.7"/>
    <s v="music"/>
    <s v="rock"/>
    <x v="4"/>
    <x v="11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x v="90"/>
    <n v="98.03"/>
    <s v="music"/>
    <s v="rock"/>
    <x v="4"/>
    <x v="11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x v="181"/>
    <n v="92.1"/>
    <s v="music"/>
    <s v="rock"/>
    <x v="4"/>
    <x v="11"/>
    <x v="1257"/>
    <d v="2011-04-03T01:03:10"/>
    <x v="45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x v="182"/>
    <n v="38.18"/>
    <s v="music"/>
    <s v="rock"/>
    <x v="4"/>
    <x v="11"/>
    <x v="1258"/>
    <d v="2013-08-31T14:40:12"/>
    <x v="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x v="3"/>
    <n v="27.15"/>
    <s v="music"/>
    <s v="rock"/>
    <x v="4"/>
    <x v="11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x v="35"/>
    <n v="50.69"/>
    <s v="music"/>
    <s v="rock"/>
    <x v="4"/>
    <x v="11"/>
    <x v="1260"/>
    <d v="2014-02-26T20:13:40"/>
    <x v="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x v="7"/>
    <n v="38.94"/>
    <s v="music"/>
    <s v="rock"/>
    <x v="4"/>
    <x v="11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x v="105"/>
    <n v="77.64"/>
    <s v="music"/>
    <s v="rock"/>
    <x v="4"/>
    <x v="11"/>
    <x v="1262"/>
    <d v="2014-02-16T18:18:12"/>
    <x v="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x v="17"/>
    <n v="43.54"/>
    <s v="music"/>
    <s v="rock"/>
    <x v="4"/>
    <x v="11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x v="183"/>
    <n v="31.82"/>
    <s v="music"/>
    <s v="rock"/>
    <x v="4"/>
    <x v="11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x v="17"/>
    <n v="63.18"/>
    <s v="music"/>
    <s v="rock"/>
    <x v="4"/>
    <x v="11"/>
    <x v="1265"/>
    <d v="2010-11-30T15:43:35"/>
    <x v="5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x v="8"/>
    <n v="190.9"/>
    <s v="music"/>
    <s v="rock"/>
    <x v="4"/>
    <x v="11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x v="21"/>
    <n v="140.86000000000001"/>
    <s v="music"/>
    <s v="rock"/>
    <x v="4"/>
    <x v="11"/>
    <x v="1267"/>
    <d v="2013-07-24T14:02:38"/>
    <x v="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x v="16"/>
    <n v="76.92"/>
    <s v="music"/>
    <s v="rock"/>
    <x v="4"/>
    <x v="11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x v="15"/>
    <n v="99.16"/>
    <s v="music"/>
    <s v="rock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x v="41"/>
    <n v="67.88"/>
    <s v="music"/>
    <s v="rock"/>
    <x v="4"/>
    <x v="11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x v="21"/>
    <n v="246.29"/>
    <s v="music"/>
    <s v="rock"/>
    <x v="4"/>
    <x v="11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x v="6"/>
    <n v="189.29"/>
    <s v="music"/>
    <s v="rock"/>
    <x v="4"/>
    <x v="11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x v="3"/>
    <n v="76.67"/>
    <s v="music"/>
    <s v="rock"/>
    <x v="4"/>
    <x v="11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x v="19"/>
    <n v="82.96"/>
    <s v="music"/>
    <s v="rock"/>
    <x v="4"/>
    <x v="11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x v="184"/>
    <n v="62.52"/>
    <s v="music"/>
    <s v="rock"/>
    <x v="4"/>
    <x v="11"/>
    <x v="1275"/>
    <d v="2013-08-07T20:49:47"/>
    <x v="6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x v="3"/>
    <n v="46.07"/>
    <s v="music"/>
    <s v="rock"/>
    <x v="4"/>
    <x v="11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x v="6"/>
    <n v="38.54"/>
    <s v="music"/>
    <s v="rock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x v="19"/>
    <n v="53.01"/>
    <s v="music"/>
    <s v="rock"/>
    <x v="4"/>
    <x v="11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x v="38"/>
    <n v="73.36"/>
    <s v="music"/>
    <s v="rock"/>
    <x v="4"/>
    <x v="11"/>
    <x v="1279"/>
    <d v="2014-03-24T01:22:50"/>
    <x v="4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x v="38"/>
    <n v="127.98"/>
    <s v="music"/>
    <s v="rock"/>
    <x v="4"/>
    <x v="11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x v="38"/>
    <n v="104.73"/>
    <s v="music"/>
    <s v="rock"/>
    <x v="4"/>
    <x v="11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x v="39"/>
    <n v="67.67"/>
    <s v="music"/>
    <s v="rock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x v="185"/>
    <n v="95.93"/>
    <s v="music"/>
    <s v="rock"/>
    <x v="4"/>
    <x v="11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x v="7"/>
    <n v="65.16"/>
    <s v="theater"/>
    <s v="plays"/>
    <x v="1"/>
    <x v="6"/>
    <x v="1284"/>
    <d v="2016-12-31T16:59:00"/>
    <x v="33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x v="21"/>
    <n v="32.270000000000003"/>
    <s v="theater"/>
    <s v="plays"/>
    <x v="1"/>
    <x v="6"/>
    <x v="1285"/>
    <d v="2015-06-20T13:59:35"/>
    <x v="18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x v="29"/>
    <n v="81.25"/>
    <s v="theater"/>
    <s v="plays"/>
    <x v="1"/>
    <x v="6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x v="186"/>
    <n v="24.2"/>
    <s v="theater"/>
    <s v="plays"/>
    <x v="1"/>
    <x v="6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x v="8"/>
    <n v="65.87"/>
    <s v="theater"/>
    <s v="plays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x v="105"/>
    <n v="36.08"/>
    <s v="theater"/>
    <s v="plays"/>
    <x v="1"/>
    <x v="6"/>
    <x v="1289"/>
    <d v="2017-01-04T03:14:05"/>
    <x v="1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x v="15"/>
    <n v="44.19"/>
    <s v="theater"/>
    <s v="plays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x v="91"/>
    <n v="104.07"/>
    <s v="theater"/>
    <s v="plays"/>
    <x v="1"/>
    <x v="6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x v="5"/>
    <n v="35.96"/>
    <s v="theater"/>
    <s v="plays"/>
    <x v="1"/>
    <x v="6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x v="21"/>
    <n v="127.79"/>
    <s v="theater"/>
    <s v="plays"/>
    <x v="1"/>
    <x v="6"/>
    <x v="1293"/>
    <d v="2015-11-14T17:49:31"/>
    <x v="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x v="108"/>
    <n v="27.73"/>
    <s v="theater"/>
    <s v="plays"/>
    <x v="1"/>
    <x v="6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x v="21"/>
    <n v="39.83"/>
    <s v="theater"/>
    <s v="plays"/>
    <x v="1"/>
    <x v="6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x v="48"/>
    <n v="52.17"/>
    <s v="theater"/>
    <s v="plays"/>
    <x v="1"/>
    <x v="6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x v="5"/>
    <n v="92.04"/>
    <s v="theater"/>
    <s v="plays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x v="2"/>
    <n v="63.42"/>
    <s v="theater"/>
    <s v="plays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x v="39"/>
    <n v="135.63"/>
    <s v="theater"/>
    <s v="plays"/>
    <x v="1"/>
    <x v="6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x v="165"/>
    <n v="168.75"/>
    <s v="theater"/>
    <s v="plays"/>
    <x v="1"/>
    <x v="6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x v="33"/>
    <n v="70.86"/>
    <s v="theater"/>
    <s v="plays"/>
    <x v="1"/>
    <x v="6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x v="8"/>
    <n v="50"/>
    <s v="theater"/>
    <s v="plays"/>
    <x v="1"/>
    <x v="6"/>
    <x v="1302"/>
    <d v="2016-12-01T02:23:31"/>
    <x v="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x v="22"/>
    <n v="42.21"/>
    <s v="theater"/>
    <s v="plays"/>
    <x v="1"/>
    <x v="6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x v="67"/>
    <n v="152.41"/>
    <s v="technology"/>
    <s v="wearables"/>
    <x v="2"/>
    <x v="8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x v="73"/>
    <n v="90.62"/>
    <s v="technology"/>
    <s v="wearables"/>
    <x v="2"/>
    <x v="8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x v="187"/>
    <n v="201.6"/>
    <s v="technology"/>
    <s v="wearables"/>
    <x v="2"/>
    <x v="8"/>
    <x v="1306"/>
    <d v="2014-12-04T10:58:54"/>
    <x v="1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x v="81"/>
    <n v="127.93"/>
    <s v="technology"/>
    <s v="wearables"/>
    <x v="2"/>
    <x v="8"/>
    <x v="1307"/>
    <d v="2016-02-17T12:04:39"/>
    <x v="1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x v="57"/>
    <n v="29.89"/>
    <s v="technology"/>
    <s v="wearables"/>
    <x v="2"/>
    <x v="8"/>
    <x v="1308"/>
    <d v="2016-10-08T14:43:32"/>
    <x v="4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x v="20"/>
    <n v="367.97"/>
    <s v="technology"/>
    <s v="wearables"/>
    <x v="2"/>
    <x v="8"/>
    <x v="1309"/>
    <d v="2015-10-15T21:11:08"/>
    <x v="6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x v="63"/>
    <n v="129.16999999999999"/>
    <s v="technology"/>
    <s v="wearables"/>
    <x v="2"/>
    <x v="8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x v="188"/>
    <n v="800.7"/>
    <s v="technology"/>
    <s v="wearables"/>
    <x v="2"/>
    <x v="8"/>
    <x v="1311"/>
    <d v="2016-11-30T20:15:19"/>
    <x v="6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x v="60"/>
    <n v="28"/>
    <s v="technology"/>
    <s v="wearables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x v="134"/>
    <n v="102.02"/>
    <s v="technology"/>
    <s v="wearables"/>
    <x v="2"/>
    <x v="8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x v="60"/>
    <n v="184.36"/>
    <s v="technology"/>
    <s v="wearables"/>
    <x v="2"/>
    <x v="8"/>
    <x v="1314"/>
    <d v="2016-10-21T16:04:20"/>
    <x v="13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x v="67"/>
    <n v="162.91999999999999"/>
    <s v="technology"/>
    <s v="wearables"/>
    <x v="2"/>
    <x v="8"/>
    <x v="1315"/>
    <d v="2015-11-06T01:00:00"/>
    <x v="9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x v="50"/>
    <n v="1"/>
    <s v="technology"/>
    <s v="wearables"/>
    <x v="2"/>
    <x v="8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x v="52"/>
    <n v="603.53"/>
    <s v="technology"/>
    <s v="wearables"/>
    <x v="2"/>
    <x v="8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x v="77"/>
    <n v="45.41"/>
    <s v="technology"/>
    <s v="wearables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x v="77"/>
    <n v="97.33"/>
    <s v="technology"/>
    <s v="wearables"/>
    <x v="2"/>
    <x v="8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x v="60"/>
    <n v="167.67"/>
    <s v="technology"/>
    <s v="wearables"/>
    <x v="2"/>
    <x v="8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x v="60"/>
    <n v="859.86"/>
    <s v="technology"/>
    <s v="wearables"/>
    <x v="2"/>
    <x v="8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x v="50"/>
    <n v="26.5"/>
    <s v="technology"/>
    <s v="wearables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x v="114"/>
    <n v="30.27"/>
    <s v="technology"/>
    <s v="wearables"/>
    <x v="2"/>
    <x v="8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x v="54"/>
    <n v="54.67"/>
    <s v="technology"/>
    <s v="wearables"/>
    <x v="2"/>
    <x v="8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x v="53"/>
    <n v="60.75"/>
    <s v="technology"/>
    <s v="wearables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x v="60"/>
    <n v="102.73"/>
    <s v="technology"/>
    <s v="wearables"/>
    <x v="2"/>
    <x v="8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x v="65"/>
    <n v="41.59"/>
    <s v="technology"/>
    <s v="wearables"/>
    <x v="2"/>
    <x v="8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x v="53"/>
    <n v="116.53"/>
    <s v="technology"/>
    <s v="wearables"/>
    <x v="2"/>
    <x v="8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x v="60"/>
    <n v="45.33"/>
    <s v="technology"/>
    <s v="wearables"/>
    <x v="2"/>
    <x v="8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x v="66"/>
    <n v="157.46"/>
    <s v="technology"/>
    <s v="wearables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x v="60"/>
    <n v="100.5"/>
    <s v="technology"/>
    <s v="wearables"/>
    <x v="2"/>
    <x v="8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x v="50"/>
    <e v="#DIV/0!"/>
    <s v="technology"/>
    <s v="wearables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x v="50"/>
    <e v="#DIV/0!"/>
    <s v="technology"/>
    <s v="wearables"/>
    <x v="2"/>
    <x v="8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x v="57"/>
    <n v="51.82"/>
    <s v="technology"/>
    <s v="wearables"/>
    <x v="2"/>
    <x v="8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x v="68"/>
    <n v="308.75"/>
    <s v="technology"/>
    <s v="wearables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x v="189"/>
    <n v="379.23"/>
    <s v="technology"/>
    <s v="wearables"/>
    <x v="2"/>
    <x v="8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x v="190"/>
    <n v="176.36"/>
    <s v="technology"/>
    <s v="wearables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x v="56"/>
    <n v="66.069999999999993"/>
    <s v="technology"/>
    <s v="wearables"/>
    <x v="2"/>
    <x v="8"/>
    <x v="1338"/>
    <d v="2015-08-02T19:17:13"/>
    <x v="1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x v="113"/>
    <n v="89.65"/>
    <s v="technology"/>
    <s v="wearables"/>
    <x v="2"/>
    <x v="8"/>
    <x v="1339"/>
    <d v="2014-12-08T16:31:55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x v="50"/>
    <e v="#DIV/0!"/>
    <s v="technology"/>
    <s v="wearables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x v="140"/>
    <n v="382.39"/>
    <s v="technology"/>
    <s v="wearables"/>
    <x v="2"/>
    <x v="8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x v="50"/>
    <n v="100"/>
    <s v="technology"/>
    <s v="wearables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x v="21"/>
    <n v="158.36000000000001"/>
    <s v="technology"/>
    <s v="wearables"/>
    <x v="2"/>
    <x v="8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x v="191"/>
    <n v="40.76"/>
    <s v="publishing"/>
    <s v="nonfiction"/>
    <x v="3"/>
    <x v="9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x v="105"/>
    <n v="53.57"/>
    <s v="publishing"/>
    <s v="nonfiction"/>
    <x v="3"/>
    <x v="9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x v="92"/>
    <n v="48.45"/>
    <s v="publishing"/>
    <s v="nonfiction"/>
    <x v="3"/>
    <x v="9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x v="21"/>
    <n v="82.42"/>
    <s v="publishing"/>
    <s v="nonfiction"/>
    <x v="3"/>
    <x v="9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x v="21"/>
    <n v="230.19"/>
    <s v="publishing"/>
    <s v="nonfiction"/>
    <x v="3"/>
    <x v="9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x v="142"/>
    <n v="59.36"/>
    <s v="publishing"/>
    <s v="nonfiction"/>
    <x v="3"/>
    <x v="9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x v="3"/>
    <n v="66.7"/>
    <s v="publishing"/>
    <s v="nonfiction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x v="7"/>
    <n v="168.78"/>
    <s v="publishing"/>
    <s v="nonfiction"/>
    <x v="3"/>
    <x v="9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x v="104"/>
    <n v="59.97"/>
    <s v="publishing"/>
    <s v="nonfiction"/>
    <x v="3"/>
    <x v="9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x v="84"/>
    <n v="31.81"/>
    <s v="publishing"/>
    <s v="nonfiction"/>
    <x v="3"/>
    <x v="9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x v="22"/>
    <n v="24.42"/>
    <s v="publishing"/>
    <s v="nonfiction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x v="4"/>
    <n v="25.35"/>
    <s v="publishing"/>
    <s v="nonfiction"/>
    <x v="3"/>
    <x v="9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x v="25"/>
    <n v="71.44"/>
    <s v="publishing"/>
    <s v="nonfiction"/>
    <x v="3"/>
    <x v="9"/>
    <x v="1356"/>
    <d v="2013-07-05T00:56:00"/>
    <x v="1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x v="105"/>
    <n v="38.549999999999997"/>
    <s v="publishing"/>
    <s v="nonfiction"/>
    <x v="3"/>
    <x v="9"/>
    <x v="1357"/>
    <d v="2013-03-01T05:59:00"/>
    <x v="1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x v="20"/>
    <n v="68.37"/>
    <s v="publishing"/>
    <s v="nonfiction"/>
    <x v="3"/>
    <x v="9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x v="31"/>
    <n v="40.21"/>
    <s v="publishing"/>
    <s v="nonfiction"/>
    <x v="3"/>
    <x v="9"/>
    <x v="1359"/>
    <d v="2011-07-06T19:33:10"/>
    <x v="65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x v="36"/>
    <n v="32.07"/>
    <s v="publishing"/>
    <s v="nonfiction"/>
    <x v="3"/>
    <x v="9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x v="9"/>
    <n v="28.63"/>
    <s v="publishing"/>
    <s v="nonfiction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x v="15"/>
    <n v="43.64"/>
    <s v="publishing"/>
    <s v="nonfiction"/>
    <x v="3"/>
    <x v="9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x v="8"/>
    <n v="40"/>
    <s v="publishing"/>
    <s v="nonfiction"/>
    <x v="3"/>
    <x v="9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x v="17"/>
    <n v="346.04"/>
    <s v="music"/>
    <s v="rock"/>
    <x v="4"/>
    <x v="11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x v="8"/>
    <n v="81.739999999999995"/>
    <s v="music"/>
    <s v="rock"/>
    <x v="4"/>
    <x v="11"/>
    <x v="1365"/>
    <d v="2015-03-16T16:35:52"/>
    <x v="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x v="9"/>
    <n v="64.540000000000006"/>
    <s v="music"/>
    <s v="rock"/>
    <x v="4"/>
    <x v="11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x v="35"/>
    <n v="63.48"/>
    <s v="music"/>
    <s v="rock"/>
    <x v="4"/>
    <x v="11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x v="38"/>
    <n v="63.62"/>
    <s v="music"/>
    <s v="rock"/>
    <x v="4"/>
    <x v="11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x v="2"/>
    <n v="83.97"/>
    <s v="music"/>
    <s v="rock"/>
    <x v="4"/>
    <x v="11"/>
    <x v="1369"/>
    <d v="2014-04-11T14:15:46"/>
    <x v="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x v="3"/>
    <n v="77.75"/>
    <s v="music"/>
    <s v="rock"/>
    <x v="4"/>
    <x v="11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x v="13"/>
    <n v="107.07"/>
    <s v="music"/>
    <s v="rock"/>
    <x v="4"/>
    <x v="11"/>
    <x v="1371"/>
    <d v="2015-05-07T18:12:22"/>
    <x v="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x v="39"/>
    <n v="38.75"/>
    <s v="music"/>
    <s v="rock"/>
    <x v="4"/>
    <x v="11"/>
    <x v="1372"/>
    <d v="2012-07-12T17:45:32"/>
    <x v="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x v="2"/>
    <n v="201.94"/>
    <s v="music"/>
    <s v="rock"/>
    <x v="4"/>
    <x v="11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x v="192"/>
    <n v="43.06"/>
    <s v="music"/>
    <s v="rock"/>
    <x v="4"/>
    <x v="11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x v="193"/>
    <n v="62.87"/>
    <s v="music"/>
    <s v="rock"/>
    <x v="4"/>
    <x v="11"/>
    <x v="1375"/>
    <d v="2017-01-15T01:35:19"/>
    <x v="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x v="194"/>
    <n v="55.61"/>
    <s v="music"/>
    <s v="rock"/>
    <x v="4"/>
    <x v="1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x v="31"/>
    <n v="48.71"/>
    <s v="music"/>
    <s v="rock"/>
    <x v="4"/>
    <x v="11"/>
    <x v="1377"/>
    <d v="2017-02-03T04:11:00"/>
    <x v="24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x v="195"/>
    <n v="30.58"/>
    <s v="music"/>
    <s v="rock"/>
    <x v="4"/>
    <x v="11"/>
    <x v="1378"/>
    <d v="2016-08-01T18:13:30"/>
    <x v="1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x v="20"/>
    <n v="73.91"/>
    <s v="music"/>
    <s v="rock"/>
    <x v="4"/>
    <x v="11"/>
    <x v="1379"/>
    <d v="2015-06-05T11:47:56"/>
    <x v="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x v="196"/>
    <n v="21.2"/>
    <s v="music"/>
    <s v="rock"/>
    <x v="4"/>
    <x v="11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x v="13"/>
    <n v="73.36"/>
    <s v="music"/>
    <s v="rock"/>
    <x v="4"/>
    <x v="11"/>
    <x v="1381"/>
    <d v="2016-12-29T05:08:45"/>
    <x v="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x v="3"/>
    <n v="56.41"/>
    <s v="music"/>
    <s v="rock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x v="197"/>
    <n v="50.25"/>
    <s v="music"/>
    <s v="rock"/>
    <x v="4"/>
    <x v="11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x v="39"/>
    <n v="68.94"/>
    <s v="music"/>
    <s v="rock"/>
    <x v="4"/>
    <x v="11"/>
    <x v="1384"/>
    <d v="2015-07-05T17:38:42"/>
    <x v="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x v="5"/>
    <n v="65.91"/>
    <s v="music"/>
    <s v="rock"/>
    <x v="4"/>
    <x v="11"/>
    <x v="1385"/>
    <d v="2016-04-29T12:11:00"/>
    <x v="59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x v="198"/>
    <n v="62.5"/>
    <s v="music"/>
    <s v="rock"/>
    <x v="4"/>
    <x v="11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x v="0"/>
    <n v="70.06"/>
    <s v="music"/>
    <s v="rock"/>
    <x v="4"/>
    <x v="11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x v="165"/>
    <n v="60.18"/>
    <s v="music"/>
    <s v="rock"/>
    <x v="4"/>
    <x v="11"/>
    <x v="1388"/>
    <d v="2016-10-17T16:14:00"/>
    <x v="29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x v="14"/>
    <n v="21.38"/>
    <s v="music"/>
    <s v="rock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x v="15"/>
    <n v="160.79"/>
    <s v="music"/>
    <s v="rock"/>
    <x v="4"/>
    <x v="11"/>
    <x v="1390"/>
    <d v="2015-04-27T17:12:00"/>
    <x v="5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x v="5"/>
    <n v="42.38"/>
    <s v="music"/>
    <s v="rock"/>
    <x v="4"/>
    <x v="11"/>
    <x v="1391"/>
    <d v="2015-08-22T04:59:00"/>
    <x v="8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x v="35"/>
    <n v="27.32"/>
    <s v="music"/>
    <s v="rock"/>
    <x v="4"/>
    <x v="11"/>
    <x v="1392"/>
    <d v="2016-03-03T03:43:06"/>
    <x v="0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x v="21"/>
    <n v="196.83"/>
    <s v="music"/>
    <s v="rock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x v="108"/>
    <n v="53.88"/>
    <s v="music"/>
    <s v="rock"/>
    <x v="4"/>
    <x v="11"/>
    <x v="1394"/>
    <d v="2017-03-01T03:00:00"/>
    <x v="4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x v="20"/>
    <n v="47.76"/>
    <s v="music"/>
    <s v="rock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x v="13"/>
    <n v="88.19"/>
    <s v="music"/>
    <s v="rock"/>
    <x v="4"/>
    <x v="11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x v="35"/>
    <n v="72.06"/>
    <s v="music"/>
    <s v="rock"/>
    <x v="4"/>
    <x v="11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x v="5"/>
    <n v="74.25"/>
    <s v="music"/>
    <s v="rock"/>
    <x v="4"/>
    <x v="11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x v="9"/>
    <n v="61.7"/>
    <s v="music"/>
    <s v="rock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x v="23"/>
    <n v="17.239999999999998"/>
    <s v="music"/>
    <s v="rock"/>
    <x v="4"/>
    <x v="11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x v="199"/>
    <n v="51.72"/>
    <s v="music"/>
    <s v="rock"/>
    <x v="4"/>
    <x v="11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x v="15"/>
    <n v="24.15"/>
    <s v="music"/>
    <s v="rock"/>
    <x v="4"/>
    <x v="11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x v="33"/>
    <n v="62.17"/>
    <s v="music"/>
    <s v="rock"/>
    <x v="4"/>
    <x v="11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x v="107"/>
    <x v="854"/>
    <x v="1"/>
    <x v="1"/>
    <s v="GBP"/>
    <n v="1424607285"/>
    <n v="1422447285"/>
    <b v="1"/>
    <x v="81"/>
    <b v="0"/>
    <s v="publishing/translations"/>
    <x v="53"/>
    <n v="48.2"/>
    <s v="publishing"/>
    <s v="translations"/>
    <x v="3"/>
    <x v="22"/>
    <x v="1404"/>
    <d v="2015-02-22T12:14:45"/>
    <x v="10"/>
  </r>
  <r>
    <n v="1405"/>
    <s v="The Bible translated into Emoticons"/>
    <s v="Will more people read the Bible if it were translated into Emoticons?"/>
    <x v="31"/>
    <x v="522"/>
    <x v="1"/>
    <x v="0"/>
    <s v="USD"/>
    <n v="1417195201"/>
    <n v="1414599601"/>
    <b v="1"/>
    <x v="57"/>
    <b v="0"/>
    <s v="publishing/translations"/>
    <x v="50"/>
    <n v="6.18"/>
    <s v="publishing"/>
    <s v="translations"/>
    <x v="3"/>
    <x v="22"/>
    <x v="1405"/>
    <d v="2014-11-28T17:20:01"/>
    <x v="1"/>
  </r>
  <r>
    <n v="1406"/>
    <s v="Man Down! Translation project"/>
    <s v="The White coat and the battle dress uniform"/>
    <x v="14"/>
    <x v="493"/>
    <x v="1"/>
    <x v="13"/>
    <s v="EUR"/>
    <n v="1449914400"/>
    <n v="1445336607"/>
    <b v="0"/>
    <x v="83"/>
    <b v="0"/>
    <s v="publishing/translations"/>
    <x v="50"/>
    <n v="5"/>
    <s v="publishing"/>
    <s v="translations"/>
    <x v="3"/>
    <x v="22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x v="9"/>
    <x v="493"/>
    <x v="1"/>
    <x v="0"/>
    <s v="USD"/>
    <n v="1407847978"/>
    <n v="1405687978"/>
    <b v="0"/>
    <x v="84"/>
    <b v="0"/>
    <s v="publishing/translations"/>
    <x v="60"/>
    <n v="7.5"/>
    <s v="publishing"/>
    <s v="translations"/>
    <x v="3"/>
    <x v="22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1"/>
    <x v="1"/>
    <s v="GBP"/>
    <n v="1447451756"/>
    <n v="1444856156"/>
    <b v="0"/>
    <x v="79"/>
    <b v="0"/>
    <s v="publishing/translations"/>
    <x v="113"/>
    <n v="12"/>
    <s v="publishing"/>
    <s v="translations"/>
    <x v="3"/>
    <x v="2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x v="23"/>
    <x v="117"/>
    <x v="1"/>
    <x v="0"/>
    <s v="USD"/>
    <n v="1420085535"/>
    <n v="1414897935"/>
    <b v="0"/>
    <x v="78"/>
    <b v="0"/>
    <s v="publishing/translations"/>
    <x v="50"/>
    <e v="#DIV/0!"/>
    <s v="publishing"/>
    <s v="translations"/>
    <x v="3"/>
    <x v="22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1"/>
    <x v="13"/>
    <s v="EUR"/>
    <n v="1464939520"/>
    <n v="1461051520"/>
    <b v="0"/>
    <x v="29"/>
    <b v="0"/>
    <s v="publishing/translations"/>
    <x v="50"/>
    <n v="1"/>
    <s v="publishing"/>
    <s v="translations"/>
    <x v="3"/>
    <x v="22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1"/>
    <x v="1"/>
    <s v="GBP"/>
    <n v="1423185900"/>
    <n v="1420766700"/>
    <b v="0"/>
    <x v="83"/>
    <b v="0"/>
    <s v="publishing/translations"/>
    <x v="50"/>
    <n v="2.33"/>
    <s v="publishing"/>
    <s v="translations"/>
    <x v="3"/>
    <x v="22"/>
    <x v="1411"/>
    <d v="2015-02-06T01:25:00"/>
    <x v="31"/>
  </r>
  <r>
    <n v="1412"/>
    <s v="For overseas shogi fans! Shogi novel translation project"/>
    <s v="â€œClimbing Silver!â€- An English translation of the Young Adult Shogi novella"/>
    <x v="39"/>
    <x v="1002"/>
    <x v="1"/>
    <x v="0"/>
    <s v="USD"/>
    <n v="1417656699"/>
    <n v="1415064699"/>
    <b v="0"/>
    <x v="62"/>
    <b v="0"/>
    <s v="publishing/translations"/>
    <x v="62"/>
    <n v="24.62"/>
    <s v="publishing"/>
    <s v="translations"/>
    <x v="3"/>
    <x v="2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x v="13"/>
    <x v="173"/>
    <x v="1"/>
    <x v="13"/>
    <s v="EUR"/>
    <n v="1455964170"/>
    <n v="1450780170"/>
    <b v="0"/>
    <x v="29"/>
    <b v="0"/>
    <s v="publishing/translations"/>
    <x v="62"/>
    <n v="100"/>
    <s v="publishing"/>
    <s v="translations"/>
    <x v="3"/>
    <x v="22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x v="2"/>
    <x v="116"/>
    <x v="1"/>
    <x v="0"/>
    <s v="USD"/>
    <n v="1483423467"/>
    <n v="1480831467"/>
    <b v="0"/>
    <x v="29"/>
    <b v="0"/>
    <s v="publishing/translations"/>
    <x v="50"/>
    <n v="1"/>
    <s v="publishing"/>
    <s v="translations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1"/>
    <x v="0"/>
    <s v="USD"/>
    <n v="1439741591"/>
    <n v="1436285591"/>
    <b v="0"/>
    <x v="82"/>
    <b v="0"/>
    <s v="publishing/translations"/>
    <x v="82"/>
    <n v="88.89"/>
    <s v="publishing"/>
    <s v="translations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63"/>
    <x v="117"/>
    <x v="1"/>
    <x v="0"/>
    <s v="USD"/>
    <n v="1448147619"/>
    <n v="1445552019"/>
    <b v="0"/>
    <x v="78"/>
    <b v="0"/>
    <s v="publishing/translations"/>
    <x v="50"/>
    <e v="#DIV/0!"/>
    <s v="publishing"/>
    <s v="translations"/>
    <x v="3"/>
    <x v="22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x v="37"/>
    <x v="434"/>
    <x v="1"/>
    <x v="0"/>
    <s v="USD"/>
    <n v="1442315460"/>
    <n v="1439696174"/>
    <b v="0"/>
    <x v="84"/>
    <b v="0"/>
    <s v="publishing/translations"/>
    <x v="60"/>
    <n v="27.5"/>
    <s v="publishing"/>
    <s v="translations"/>
    <x v="3"/>
    <x v="22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x v="9"/>
    <x v="360"/>
    <x v="1"/>
    <x v="3"/>
    <s v="EUR"/>
    <n v="1456397834"/>
    <n v="1453805834"/>
    <b v="0"/>
    <x v="29"/>
    <b v="0"/>
    <s v="publishing/translations"/>
    <x v="50"/>
    <n v="6"/>
    <s v="publishing"/>
    <s v="translations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1"/>
    <x v="0"/>
    <s v="USD"/>
    <n v="1476010619"/>
    <n v="1473418619"/>
    <b v="0"/>
    <x v="73"/>
    <b v="0"/>
    <s v="publishing/translations"/>
    <x v="113"/>
    <n v="44.5"/>
    <s v="publishing"/>
    <s v="translations"/>
    <x v="3"/>
    <x v="22"/>
    <x v="1419"/>
    <d v="2016-10-09T10:56:59"/>
    <x v="1"/>
  </r>
  <r>
    <n v="1420"/>
    <s v="Shakespeare in the Hood - Romeo and Juliet"/>
    <s v="Help me butcher Shakespeare in a satirical fashion."/>
    <x v="252"/>
    <x v="158"/>
    <x v="1"/>
    <x v="0"/>
    <s v="USD"/>
    <n v="1467129686"/>
    <n v="1464969686"/>
    <b v="0"/>
    <x v="83"/>
    <b v="0"/>
    <s v="publishing/translations"/>
    <x v="56"/>
    <n v="1"/>
    <s v="publishing"/>
    <s v="translations"/>
    <x v="3"/>
    <x v="22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1"/>
    <x v="11"/>
    <s v="SEK"/>
    <n v="1423432709"/>
    <n v="1420840709"/>
    <b v="0"/>
    <x v="84"/>
    <b v="0"/>
    <s v="publishing/translations"/>
    <x v="50"/>
    <n v="100"/>
    <s v="publishing"/>
    <s v="translations"/>
    <x v="3"/>
    <x v="22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1"/>
    <x v="4"/>
    <s v="NZD"/>
    <n v="1474436704"/>
    <n v="1471844704"/>
    <b v="0"/>
    <x v="84"/>
    <b v="0"/>
    <s v="publishing/translations"/>
    <x v="50"/>
    <n v="13"/>
    <s v="publishing"/>
    <s v="translations"/>
    <x v="3"/>
    <x v="22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1"/>
    <x v="2"/>
    <s v="AUD"/>
    <n v="1451637531"/>
    <n v="1449045531"/>
    <b v="0"/>
    <x v="29"/>
    <b v="0"/>
    <s v="publishing/translations"/>
    <x v="50"/>
    <n v="100"/>
    <s v="publishing"/>
    <s v="translations"/>
    <x v="3"/>
    <x v="22"/>
    <x v="1423"/>
    <d v="2016-01-01T08:38:51"/>
    <x v="1"/>
  </r>
  <r>
    <n v="1424"/>
    <s v="Subway Mantras"/>
    <s v="A short book of practical mantras that can be used every day of the week. Mantras are cogwheels of universal engines."/>
    <x v="51"/>
    <x v="1004"/>
    <x v="1"/>
    <x v="0"/>
    <s v="USD"/>
    <n v="1479233602"/>
    <n v="1478106802"/>
    <b v="0"/>
    <x v="25"/>
    <b v="0"/>
    <s v="publishing/translations"/>
    <x v="68"/>
    <n v="109.07"/>
    <s v="publishing"/>
    <s v="translations"/>
    <x v="3"/>
    <x v="22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1"/>
    <x v="0"/>
    <s v="USD"/>
    <n v="1430276959"/>
    <n v="1427684959"/>
    <b v="0"/>
    <x v="78"/>
    <b v="0"/>
    <s v="publishing/translations"/>
    <x v="50"/>
    <e v="#DIV/0!"/>
    <s v="publishing"/>
    <s v="translations"/>
    <x v="3"/>
    <x v="22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1"/>
    <x v="12"/>
    <s v="EUR"/>
    <n v="1440408120"/>
    <n v="1435224120"/>
    <b v="0"/>
    <x v="78"/>
    <b v="0"/>
    <s v="publishing/translations"/>
    <x v="50"/>
    <e v="#DIV/0!"/>
    <s v="publishing"/>
    <s v="translations"/>
    <x v="3"/>
    <x v="22"/>
    <x v="1426"/>
    <d v="2015-08-24T09:22:00"/>
    <x v="13"/>
  </r>
  <r>
    <n v="1427"/>
    <s v="WHAT CAN I DO?..."/>
    <s v="The book with advices that can save many lives._x000a_You will find here many case studies, extreme situations and solutions."/>
    <x v="10"/>
    <x v="1005"/>
    <x v="1"/>
    <x v="12"/>
    <s v="EUR"/>
    <n v="1474230385"/>
    <n v="1471638385"/>
    <b v="0"/>
    <x v="80"/>
    <b v="0"/>
    <s v="publishing/translations"/>
    <x v="59"/>
    <n v="104.75"/>
    <s v="publishing"/>
    <s v="translations"/>
    <x v="3"/>
    <x v="22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1"/>
    <x v="3"/>
    <s v="EUR"/>
    <n v="1459584417"/>
    <n v="1456996017"/>
    <b v="0"/>
    <x v="83"/>
    <b v="0"/>
    <s v="publishing/translations"/>
    <x v="62"/>
    <n v="15"/>
    <s v="publishing"/>
    <s v="translations"/>
    <x v="3"/>
    <x v="22"/>
    <x v="1428"/>
    <d v="2016-04-02T08:06:57"/>
    <x v="1"/>
  </r>
  <r>
    <n v="1429"/>
    <s v="10 P.M."/>
    <s v="A guy in his 30's tries to live his &quot;American Dream&quot;, but quickly it turns into a nightmare. (A Novel)"/>
    <x v="3"/>
    <x v="117"/>
    <x v="1"/>
    <x v="0"/>
    <s v="USD"/>
    <n v="1428629242"/>
    <n v="1426037242"/>
    <b v="0"/>
    <x v="78"/>
    <b v="0"/>
    <s v="publishing/translations"/>
    <x v="50"/>
    <e v="#DIV/0!"/>
    <s v="publishing"/>
    <s v="translations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x v="10"/>
    <x v="124"/>
    <x v="1"/>
    <x v="0"/>
    <s v="USD"/>
    <n v="1419017488"/>
    <n v="1416339088"/>
    <b v="0"/>
    <x v="81"/>
    <b v="0"/>
    <s v="publishing/translations"/>
    <x v="59"/>
    <n v="80.599999999999994"/>
    <s v="publishing"/>
    <s v="translations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1"/>
    <x v="0"/>
    <s v="USD"/>
    <n v="1448517816"/>
    <n v="1445922216"/>
    <b v="0"/>
    <x v="5"/>
    <b v="0"/>
    <s v="publishing/translations"/>
    <x v="188"/>
    <n v="115.55"/>
    <s v="publishing"/>
    <s v="translations"/>
    <x v="3"/>
    <x v="22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x v="79"/>
    <x v="117"/>
    <x v="1"/>
    <x v="0"/>
    <s v="USD"/>
    <n v="1437417828"/>
    <n v="1434825828"/>
    <b v="0"/>
    <x v="78"/>
    <b v="0"/>
    <s v="publishing/translations"/>
    <x v="50"/>
    <e v="#DIV/0!"/>
    <s v="publishing"/>
    <s v="translations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x v="14"/>
    <x v="1007"/>
    <x v="1"/>
    <x v="13"/>
    <s v="EUR"/>
    <n v="1481367600"/>
    <n v="1477839675"/>
    <b v="0"/>
    <x v="73"/>
    <b v="0"/>
    <s v="publishing/translations"/>
    <x v="113"/>
    <n v="80.5"/>
    <s v="publishing"/>
    <s v="translations"/>
    <x v="3"/>
    <x v="22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x v="253"/>
    <x v="1008"/>
    <x v="1"/>
    <x v="8"/>
    <s v="DKK"/>
    <n v="1433775600"/>
    <n v="1431973478"/>
    <b v="0"/>
    <x v="202"/>
    <b v="0"/>
    <s v="publishing/translations"/>
    <x v="54"/>
    <n v="744.55"/>
    <s v="publishing"/>
    <s v="translations"/>
    <x v="3"/>
    <x v="22"/>
    <x v="1434"/>
    <d v="2015-06-08T15:00:00"/>
    <x v="23"/>
  </r>
  <r>
    <n v="1435"/>
    <s v="Trilogy of Crystals, book 1, translation"/>
    <s v="English translation of the first book from a sword and sorcery Fantasy trilogy, by Paolo Parente"/>
    <x v="36"/>
    <x v="493"/>
    <x v="1"/>
    <x v="13"/>
    <s v="EUR"/>
    <n v="1444589020"/>
    <n v="1441997020"/>
    <b v="0"/>
    <x v="84"/>
    <b v="0"/>
    <s v="publishing/translations"/>
    <x v="50"/>
    <n v="7.5"/>
    <s v="publishing"/>
    <s v="translations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1"/>
    <x v="12"/>
    <s v="EUR"/>
    <n v="1456043057"/>
    <n v="1453451057"/>
    <b v="0"/>
    <x v="84"/>
    <b v="0"/>
    <s v="publishing/translations"/>
    <x v="60"/>
    <n v="38.5"/>
    <s v="publishing"/>
    <s v="translations"/>
    <x v="3"/>
    <x v="22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x v="9"/>
    <x v="1010"/>
    <x v="1"/>
    <x v="0"/>
    <s v="USD"/>
    <n v="1405227540"/>
    <n v="1402058739"/>
    <b v="0"/>
    <x v="19"/>
    <b v="0"/>
    <s v="publishing/translations"/>
    <x v="117"/>
    <n v="36.68"/>
    <s v="publishing"/>
    <s v="translations"/>
    <x v="3"/>
    <x v="22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1"/>
    <x v="8"/>
    <s v="DKK"/>
    <n v="1461765300"/>
    <n v="1459198499"/>
    <b v="0"/>
    <x v="22"/>
    <b v="0"/>
    <s v="publishing/translations"/>
    <x v="56"/>
    <n v="75"/>
    <s v="publishing"/>
    <s v="translations"/>
    <x v="3"/>
    <x v="22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1"/>
    <x v="5"/>
    <s v="CAD"/>
    <n v="1425758101"/>
    <n v="1423166101"/>
    <b v="0"/>
    <x v="79"/>
    <b v="0"/>
    <s v="publishing/translations"/>
    <x v="113"/>
    <n v="30"/>
    <s v="publishing"/>
    <s v="translations"/>
    <x v="3"/>
    <x v="22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1"/>
    <x v="13"/>
    <s v="EUR"/>
    <n v="1464285463"/>
    <n v="1461693463"/>
    <b v="0"/>
    <x v="29"/>
    <b v="0"/>
    <s v="publishing/translations"/>
    <x v="50"/>
    <n v="1"/>
    <s v="publishing"/>
    <s v="translations"/>
    <x v="3"/>
    <x v="22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1"/>
    <x v="1"/>
    <s v="GBP"/>
    <n v="1441995769"/>
    <n v="1436811769"/>
    <b v="0"/>
    <x v="83"/>
    <b v="0"/>
    <s v="publishing/translations"/>
    <x v="60"/>
    <n v="673.33"/>
    <s v="publishing"/>
    <s v="translations"/>
    <x v="3"/>
    <x v="22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1"/>
    <x v="0"/>
    <s v="USD"/>
    <n v="1464190158"/>
    <n v="1461598158"/>
    <b v="0"/>
    <x v="78"/>
    <b v="0"/>
    <s v="publishing/translations"/>
    <x v="50"/>
    <e v="#DIV/0!"/>
    <s v="publishing"/>
    <s v="translations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1"/>
    <x v="6"/>
    <s v="EUR"/>
    <n v="1483395209"/>
    <n v="1480803209"/>
    <b v="0"/>
    <x v="78"/>
    <b v="0"/>
    <s v="publishing/translations"/>
    <x v="50"/>
    <e v="#DIV/0!"/>
    <s v="publishing"/>
    <s v="translations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x v="117"/>
    <x v="1"/>
    <x v="12"/>
    <s v="EUR"/>
    <n v="1442091462"/>
    <n v="1436907462"/>
    <b v="0"/>
    <x v="78"/>
    <b v="0"/>
    <s v="publishing/translations"/>
    <x v="50"/>
    <e v="#DIV/0!"/>
    <s v="publishing"/>
    <s v="translations"/>
    <x v="3"/>
    <x v="22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1"/>
    <x v="12"/>
    <s v="EUR"/>
    <n v="1434286855"/>
    <n v="1431694855"/>
    <b v="0"/>
    <x v="78"/>
    <b v="0"/>
    <s v="publishing/translations"/>
    <x v="50"/>
    <e v="#DIV/0!"/>
    <s v="publishing"/>
    <s v="translations"/>
    <x v="3"/>
    <x v="22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1"/>
    <x v="13"/>
    <s v="EUR"/>
    <n v="1461235478"/>
    <n v="1459507478"/>
    <b v="0"/>
    <x v="78"/>
    <b v="0"/>
    <s v="publishing/translations"/>
    <x v="50"/>
    <e v="#DIV/0!"/>
    <s v="publishing"/>
    <s v="translations"/>
    <x v="3"/>
    <x v="22"/>
    <x v="1446"/>
    <d v="2016-04-21T10:44:38"/>
    <x v="20"/>
  </r>
  <r>
    <n v="1447"/>
    <s v="Indian Language Dictionary"/>
    <s v="I'm creating a dictionary of multiple Indian languages."/>
    <x v="69"/>
    <x v="735"/>
    <x v="1"/>
    <x v="0"/>
    <s v="USD"/>
    <n v="1467999134"/>
    <n v="1465407134"/>
    <b v="0"/>
    <x v="83"/>
    <b v="0"/>
    <s v="publishing/translations"/>
    <x v="50"/>
    <n v="25"/>
    <s v="publishing"/>
    <s v="translations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x v="61"/>
    <x v="117"/>
    <x v="1"/>
    <x v="2"/>
    <s v="AUD"/>
    <n v="1432272300"/>
    <n v="1429655318"/>
    <b v="0"/>
    <x v="78"/>
    <b v="0"/>
    <s v="publishing/translations"/>
    <x v="50"/>
    <e v="#DIV/0!"/>
    <s v="publishing"/>
    <s v="translations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1"/>
    <x v="0"/>
    <s v="USD"/>
    <n v="1431286105"/>
    <n v="1427138905"/>
    <b v="0"/>
    <x v="78"/>
    <b v="0"/>
    <s v="publishing/translations"/>
    <x v="50"/>
    <e v="#DIV/0!"/>
    <s v="publishing"/>
    <s v="translations"/>
    <x v="3"/>
    <x v="22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x v="57"/>
    <x v="116"/>
    <x v="1"/>
    <x v="0"/>
    <s v="USD"/>
    <n v="1455941197"/>
    <n v="1453349197"/>
    <b v="0"/>
    <x v="29"/>
    <b v="0"/>
    <s v="publishing/translations"/>
    <x v="50"/>
    <n v="1"/>
    <s v="publishing"/>
    <s v="translations"/>
    <x v="3"/>
    <x v="22"/>
    <x v="1450"/>
    <d v="2016-02-20T04:06:37"/>
    <x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x v="50"/>
    <n v="1"/>
    <s v="publishing"/>
    <s v="translations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x v="50"/>
    <e v="#DIV/0!"/>
    <s v="publishing"/>
    <s v="translations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x v="50"/>
    <e v="#DIV/0!"/>
    <s v="publishing"/>
    <s v="translations"/>
    <x v="3"/>
    <x v="22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x v="60"/>
    <n v="15"/>
    <s v="publishing"/>
    <s v="translations"/>
    <x v="3"/>
    <x v="22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x v="57"/>
    <n v="225"/>
    <s v="publishing"/>
    <s v="translations"/>
    <x v="3"/>
    <x v="22"/>
    <x v="1455"/>
    <d v="2014-09-05T13:39:00"/>
    <x v="57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x v="56"/>
    <n v="48.33"/>
    <s v="publishing"/>
    <s v="translations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x v="50"/>
    <e v="#DIV/0!"/>
    <s v="publishing"/>
    <s v="translations"/>
    <x v="3"/>
    <x v="22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x v="50"/>
    <e v="#DIV/0!"/>
    <s v="publishing"/>
    <s v="translations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x v="50"/>
    <e v="#DIV/0!"/>
    <s v="publishing"/>
    <s v="translations"/>
    <x v="3"/>
    <x v="22"/>
    <x v="1459"/>
    <d v="2015-12-02T17:25:00"/>
    <x v="31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x v="50"/>
    <e v="#DIV/0!"/>
    <s v="publishing"/>
    <s v="translations"/>
    <x v="3"/>
    <x v="22"/>
    <x v="1460"/>
    <d v="2014-11-30T23:45:00"/>
    <x v="4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x v="7"/>
    <n v="44.67"/>
    <s v="publishing"/>
    <s v="radio &amp; podcasts"/>
    <x v="3"/>
    <x v="23"/>
    <x v="1461"/>
    <d v="2014-10-21T00:00:00"/>
    <x v="5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x v="15"/>
    <n v="28.94"/>
    <s v="publishing"/>
    <s v="radio &amp; podcasts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x v="34"/>
    <n v="35.44"/>
    <s v="publishing"/>
    <s v="radio &amp; podcasts"/>
    <x v="3"/>
    <x v="23"/>
    <x v="1463"/>
    <d v="2013-04-07T20:52:18"/>
    <x v="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x v="200"/>
    <n v="34.869999999999997"/>
    <s v="publishing"/>
    <s v="radio &amp; podcasts"/>
    <x v="3"/>
    <x v="23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x v="201"/>
    <n v="52.62"/>
    <s v="publishing"/>
    <s v="radio &amp; podcasts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x v="29"/>
    <n v="69.599999999999994"/>
    <s v="publishing"/>
    <s v="radio &amp; podcasts"/>
    <x v="3"/>
    <x v="23"/>
    <x v="1466"/>
    <d v="2016-01-12T05:00:00"/>
    <x v="4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x v="41"/>
    <n v="76.72"/>
    <s v="publishing"/>
    <s v="radio &amp; podcasts"/>
    <x v="3"/>
    <x v="23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x v="21"/>
    <n v="33.19"/>
    <s v="publishing"/>
    <s v="radio &amp; podcasts"/>
    <x v="3"/>
    <x v="23"/>
    <x v="1468"/>
    <d v="2011-06-12T00:20:49"/>
    <x v="1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x v="29"/>
    <n v="149.46"/>
    <s v="publishing"/>
    <s v="radio &amp; podcasts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x v="105"/>
    <n v="23.17"/>
    <s v="publishing"/>
    <s v="radio &amp; podcasts"/>
    <x v="3"/>
    <x v="23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x v="3"/>
    <n v="96.88"/>
    <s v="publishing"/>
    <s v="radio &amp; podcasts"/>
    <x v="3"/>
    <x v="23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x v="86"/>
    <n v="103.2"/>
    <s v="publishing"/>
    <s v="radio &amp; podcasts"/>
    <x v="3"/>
    <x v="23"/>
    <x v="1472"/>
    <d v="2013-10-16T13:01:43"/>
    <x v="1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x v="10"/>
    <n v="38.46"/>
    <s v="publishing"/>
    <s v="radio &amp; podcasts"/>
    <x v="3"/>
    <x v="23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x v="20"/>
    <n v="44.32"/>
    <s v="publishing"/>
    <s v="radio &amp; podcasts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x v="192"/>
    <n v="64.17"/>
    <s v="publishing"/>
    <s v="radio &amp; podcasts"/>
    <x v="3"/>
    <x v="23"/>
    <x v="1475"/>
    <d v="2014-12-20T04:59:00"/>
    <x v="16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x v="202"/>
    <n v="43.33"/>
    <s v="publishing"/>
    <s v="radio &amp; podcasts"/>
    <x v="3"/>
    <x v="2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x v="38"/>
    <n v="90.5"/>
    <s v="publishing"/>
    <s v="radio &amp; podcasts"/>
    <x v="3"/>
    <x v="23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x v="203"/>
    <n v="29.19"/>
    <s v="publishing"/>
    <s v="radio &amp; podcasts"/>
    <x v="3"/>
    <x v="23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x v="0"/>
    <n v="30.96"/>
    <s v="publishing"/>
    <s v="radio &amp; podcasts"/>
    <x v="3"/>
    <x v="23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x v="16"/>
    <n v="92.16"/>
    <s v="publishing"/>
    <s v="radio &amp; podcasts"/>
    <x v="3"/>
    <x v="23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1"/>
    <x v="5"/>
    <s v="CAD"/>
    <n v="1383430145"/>
    <n v="1380838145"/>
    <b v="0"/>
    <x v="79"/>
    <b v="0"/>
    <s v="publishing/fiction"/>
    <x v="53"/>
    <n v="17.5"/>
    <s v="publishing"/>
    <s v="fiction"/>
    <x v="3"/>
    <x v="10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1"/>
    <x v="0"/>
    <s v="USD"/>
    <n v="1347004260"/>
    <n v="1345062936"/>
    <b v="0"/>
    <x v="29"/>
    <b v="0"/>
    <s v="publishing/fiction"/>
    <x v="50"/>
    <n v="5"/>
    <s v="publishing"/>
    <s v="fiction"/>
    <x v="3"/>
    <x v="10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x v="39"/>
    <x v="155"/>
    <x v="1"/>
    <x v="0"/>
    <s v="USD"/>
    <n v="1469162275"/>
    <n v="1467002275"/>
    <b v="0"/>
    <x v="84"/>
    <b v="0"/>
    <s v="publishing/fiction"/>
    <x v="60"/>
    <n v="25"/>
    <s v="publishing"/>
    <s v="fiction"/>
    <x v="3"/>
    <x v="10"/>
    <x v="1483"/>
    <d v="2016-07-22T04:37:55"/>
    <x v="10"/>
  </r>
  <r>
    <n v="1484"/>
    <s v="a book called filtered down thru the stars"/>
    <s v="The mussings of an old wizard"/>
    <x v="13"/>
    <x v="117"/>
    <x v="1"/>
    <x v="0"/>
    <s v="USD"/>
    <n v="1342882260"/>
    <n v="1337834963"/>
    <b v="0"/>
    <x v="78"/>
    <b v="0"/>
    <s v="publishing/fiction"/>
    <x v="50"/>
    <e v="#DIV/0!"/>
    <s v="publishing"/>
    <s v="fiction"/>
    <x v="3"/>
    <x v="10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x v="233"/>
    <x v="403"/>
    <x v="1"/>
    <x v="0"/>
    <s v="USD"/>
    <n v="1434827173"/>
    <n v="1430939173"/>
    <b v="0"/>
    <x v="83"/>
    <b v="0"/>
    <s v="publishing/fiction"/>
    <x v="53"/>
    <n v="50"/>
    <s v="publishing"/>
    <s v="fiction"/>
    <x v="3"/>
    <x v="10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1"/>
    <x v="0"/>
    <s v="USD"/>
    <n v="1425009761"/>
    <n v="1422417761"/>
    <b v="0"/>
    <x v="83"/>
    <b v="0"/>
    <s v="publishing/fiction"/>
    <x v="50"/>
    <n v="16"/>
    <s v="publishing"/>
    <s v="fiction"/>
    <x v="3"/>
    <x v="10"/>
    <x v="1486"/>
    <d v="2015-02-27T04:02:41"/>
    <x v="1"/>
  </r>
  <r>
    <n v="1487"/>
    <s v="You Killed Me First"/>
    <s v="A lover becomes an enemy when a line has been crossed. Torn between memories and reality, his mask of sanity is slipping."/>
    <x v="3"/>
    <x v="117"/>
    <x v="1"/>
    <x v="0"/>
    <s v="USD"/>
    <n v="1470175271"/>
    <n v="1467583271"/>
    <b v="0"/>
    <x v="78"/>
    <b v="0"/>
    <s v="publishing/fiction"/>
    <x v="50"/>
    <e v="#DIV/0!"/>
    <s v="publishing"/>
    <s v="fiction"/>
    <x v="3"/>
    <x v="10"/>
    <x v="1487"/>
    <d v="2016-08-02T22:01:11"/>
    <x v="1"/>
  </r>
  <r>
    <n v="1488"/>
    <s v="Nanolution"/>
    <s v="A blockbuster sci-fi adventure. What would you do if one day your life changed to beyond the imaginable?"/>
    <x v="36"/>
    <x v="175"/>
    <x v="1"/>
    <x v="2"/>
    <s v="AUD"/>
    <n v="1388928660"/>
    <n v="1386336660"/>
    <b v="0"/>
    <x v="79"/>
    <b v="0"/>
    <s v="publishing/fiction"/>
    <x v="53"/>
    <n v="60"/>
    <s v="publishing"/>
    <s v="fiction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1"/>
    <x v="0"/>
    <s v="USD"/>
    <n v="1352994052"/>
    <n v="1350398452"/>
    <b v="0"/>
    <x v="78"/>
    <b v="0"/>
    <s v="publishing/fiction"/>
    <x v="50"/>
    <e v="#DIV/0!"/>
    <s v="publishing"/>
    <s v="fiction"/>
    <x v="3"/>
    <x v="1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1"/>
    <x v="0"/>
    <s v="USD"/>
    <n v="1380720474"/>
    <n v="1378214874"/>
    <b v="0"/>
    <x v="10"/>
    <b v="0"/>
    <s v="publishing/fiction"/>
    <x v="134"/>
    <n v="47.11"/>
    <s v="publishing"/>
    <s v="fiction"/>
    <x v="3"/>
    <x v="10"/>
    <x v="1490"/>
    <d v="2013-10-02T13:27:54"/>
    <x v="37"/>
  </r>
  <r>
    <n v="1491"/>
    <s v="Tales of guns, gold and a beagle in the Old West"/>
    <s v="What do you get when you take outlaws, guns, gold and and old beagle in the old west? Adventure!"/>
    <x v="38"/>
    <x v="173"/>
    <x v="1"/>
    <x v="0"/>
    <s v="USD"/>
    <n v="1424014680"/>
    <n v="1418922443"/>
    <b v="0"/>
    <x v="29"/>
    <b v="0"/>
    <s v="publishing/fiction"/>
    <x v="59"/>
    <n v="100"/>
    <s v="publishing"/>
    <s v="fiction"/>
    <x v="3"/>
    <x v="10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x v="23"/>
    <x v="134"/>
    <x v="1"/>
    <x v="0"/>
    <s v="USD"/>
    <n v="1308431646"/>
    <n v="1305839646"/>
    <b v="0"/>
    <x v="84"/>
    <b v="0"/>
    <s v="publishing/fiction"/>
    <x v="60"/>
    <n v="15"/>
    <s v="publishing"/>
    <s v="fiction"/>
    <x v="3"/>
    <x v="10"/>
    <x v="1492"/>
    <d v="2011-06-18T21:14:06"/>
    <x v="1"/>
  </r>
  <r>
    <n v="1493"/>
    <s v="The Great Grand Zeppelin Chase"/>
    <s v="Help illustrate the sequel to the bestselling _x000a_The Transylvania Flying Squad of Detectives"/>
    <x v="262"/>
    <x v="117"/>
    <x v="1"/>
    <x v="0"/>
    <s v="USD"/>
    <n v="1371415675"/>
    <n v="1368823675"/>
    <b v="0"/>
    <x v="78"/>
    <b v="0"/>
    <s v="publishing/fiction"/>
    <x v="50"/>
    <e v="#DIV/0!"/>
    <s v="publishing"/>
    <s v="fiction"/>
    <x v="3"/>
    <x v="1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1"/>
    <x v="0"/>
    <s v="USD"/>
    <n v="1428075480"/>
    <n v="1425489613"/>
    <b v="0"/>
    <x v="202"/>
    <b v="0"/>
    <s v="publishing/fiction"/>
    <x v="114"/>
    <n v="40.450000000000003"/>
    <s v="publishing"/>
    <s v="fiction"/>
    <x v="3"/>
    <x v="10"/>
    <x v="1494"/>
    <d v="2015-04-03T15:38:00"/>
    <x v="1"/>
  </r>
  <r>
    <n v="1495"/>
    <s v="A Magical Bildungsroman with a Female Heroine"/>
    <s v="The Adventures of Penelope Hawthorne. Part One: The Spellbook of Dracone."/>
    <x v="13"/>
    <x v="117"/>
    <x v="1"/>
    <x v="0"/>
    <s v="USD"/>
    <n v="1314471431"/>
    <n v="1311879431"/>
    <b v="0"/>
    <x v="78"/>
    <b v="0"/>
    <s v="publishing/fiction"/>
    <x v="50"/>
    <e v="#DIV/0!"/>
    <s v="publishing"/>
    <s v="fiction"/>
    <x v="3"/>
    <x v="1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x v="15"/>
    <x v="117"/>
    <x v="1"/>
    <x v="0"/>
    <s v="USD"/>
    <n v="1410866659"/>
    <n v="1405682659"/>
    <b v="0"/>
    <x v="78"/>
    <b v="0"/>
    <s v="publishing/fiction"/>
    <x v="50"/>
    <e v="#DIV/0!"/>
    <s v="publishing"/>
    <s v="fiction"/>
    <x v="3"/>
    <x v="10"/>
    <x v="1496"/>
    <d v="2014-09-16T11:24:19"/>
    <x v="13"/>
  </r>
  <r>
    <n v="1497"/>
    <s v="Daddy"/>
    <s v="After 25 years apart, a father and son's reunion is less magical and more explosive as the revelations come out and the gloves come off"/>
    <x v="36"/>
    <x v="116"/>
    <x v="1"/>
    <x v="0"/>
    <s v="USD"/>
    <n v="1375299780"/>
    <n v="1371655522"/>
    <b v="0"/>
    <x v="29"/>
    <b v="0"/>
    <s v="publishing/fiction"/>
    <x v="50"/>
    <n v="1"/>
    <s v="publishing"/>
    <s v="fiction"/>
    <x v="3"/>
    <x v="10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1"/>
    <x v="0"/>
    <s v="USD"/>
    <n v="1409787378"/>
    <n v="1405899378"/>
    <b v="0"/>
    <x v="83"/>
    <b v="0"/>
    <s v="publishing/fiction"/>
    <x v="53"/>
    <n v="19"/>
    <s v="publishing"/>
    <s v="fiction"/>
    <x v="3"/>
    <x v="10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x v="13"/>
    <x v="139"/>
    <x v="1"/>
    <x v="0"/>
    <s v="USD"/>
    <n v="1470355833"/>
    <n v="1465171833"/>
    <b v="0"/>
    <x v="29"/>
    <b v="0"/>
    <s v="publishing/fiction"/>
    <x v="50"/>
    <n v="5"/>
    <s v="publishing"/>
    <s v="fiction"/>
    <x v="3"/>
    <x v="10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1"/>
    <x v="0"/>
    <s v="USD"/>
    <n v="1367444557"/>
    <n v="1364852557"/>
    <b v="0"/>
    <x v="41"/>
    <b v="0"/>
    <s v="publishing/fiction"/>
    <x v="78"/>
    <n v="46.73"/>
    <s v="publishing"/>
    <s v="fiction"/>
    <x v="3"/>
    <x v="10"/>
    <x v="1500"/>
    <d v="2013-05-01T21:42:37"/>
    <x v="1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x v="183"/>
    <n v="97.73"/>
    <s v="photography"/>
    <s v="photobooks"/>
    <x v="8"/>
    <x v="20"/>
    <x v="1501"/>
    <d v="2015-07-08T14:00:23"/>
    <x v="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x v="7"/>
    <n v="67.84"/>
    <s v="photography"/>
    <s v="photobooks"/>
    <x v="8"/>
    <x v="20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x v="29"/>
    <n v="56.98"/>
    <s v="photography"/>
    <s v="photobooks"/>
    <x v="8"/>
    <x v="20"/>
    <x v="1503"/>
    <d v="2016-10-23T08:20:01"/>
    <x v="1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x v="204"/>
    <n v="67.16"/>
    <s v="photography"/>
    <s v="photobooks"/>
    <x v="8"/>
    <x v="20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x v="3"/>
    <n v="48.04"/>
    <s v="photography"/>
    <s v="photobooks"/>
    <x v="8"/>
    <x v="20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x v="38"/>
    <n v="38.86"/>
    <s v="photography"/>
    <s v="photobooks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x v="205"/>
    <n v="78.180000000000007"/>
    <s v="photography"/>
    <s v="photobooks"/>
    <x v="8"/>
    <x v="20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x v="38"/>
    <n v="97.11"/>
    <s v="photography"/>
    <s v="photobooks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x v="39"/>
    <n v="110.39"/>
    <s v="photography"/>
    <s v="photobooks"/>
    <x v="8"/>
    <x v="20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x v="7"/>
    <n v="39.92"/>
    <s v="photography"/>
    <s v="photobooks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x v="20"/>
    <n v="75.98"/>
    <s v="photography"/>
    <s v="photobooks"/>
    <x v="8"/>
    <x v="20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x v="206"/>
    <n v="58.38"/>
    <s v="photography"/>
    <s v="photobooks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x v="95"/>
    <n v="55.82"/>
    <s v="photography"/>
    <s v="photobooks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x v="6"/>
    <n v="151.24"/>
    <s v="photography"/>
    <s v="photobooks"/>
    <x v="8"/>
    <x v="20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x v="96"/>
    <n v="849.67"/>
    <s v="photography"/>
    <s v="photobooks"/>
    <x v="8"/>
    <x v="20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x v="15"/>
    <n v="159.24"/>
    <s v="photography"/>
    <s v="photobooks"/>
    <x v="8"/>
    <x v="20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x v="184"/>
    <n v="39.51"/>
    <s v="photography"/>
    <s v="photobooks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x v="207"/>
    <n v="130.53"/>
    <s v="photography"/>
    <s v="photobooks"/>
    <x v="8"/>
    <x v="20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x v="33"/>
    <n v="64.16"/>
    <s v="photography"/>
    <s v="photobooks"/>
    <x v="8"/>
    <x v="20"/>
    <x v="1519"/>
    <d v="2014-06-20T21:59:00"/>
    <x v="31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x v="33"/>
    <n v="111.53"/>
    <s v="photography"/>
    <s v="photobooks"/>
    <x v="8"/>
    <x v="20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x v="13"/>
    <n v="170.45"/>
    <s v="photography"/>
    <s v="photobooks"/>
    <x v="8"/>
    <x v="20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x v="86"/>
    <n v="133.74"/>
    <s v="photography"/>
    <s v="photobooks"/>
    <x v="8"/>
    <x v="20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x v="105"/>
    <n v="95.83"/>
    <s v="photography"/>
    <s v="photobooks"/>
    <x v="8"/>
    <x v="20"/>
    <x v="1523"/>
    <d v="2014-12-23T00:00:00"/>
    <x v="7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x v="110"/>
    <n v="221.79"/>
    <s v="photography"/>
    <s v="photobooks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x v="107"/>
    <n v="32.32"/>
    <s v="photography"/>
    <s v="photobooks"/>
    <x v="8"/>
    <x v="20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x v="28"/>
    <n v="98.84"/>
    <s v="photography"/>
    <s v="photobooks"/>
    <x v="8"/>
    <x v="20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x v="5"/>
    <n v="55.22"/>
    <s v="photography"/>
    <s v="photobooks"/>
    <x v="8"/>
    <x v="20"/>
    <x v="1527"/>
    <d v="2017-03-14T13:24:46"/>
    <x v="3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x v="208"/>
    <n v="52.79"/>
    <s v="photography"/>
    <s v="photobooks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x v="7"/>
    <n v="135.66999999999999"/>
    <s v="photography"/>
    <s v="photobooks"/>
    <x v="8"/>
    <x v="20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x v="165"/>
    <n v="53.99"/>
    <s v="photography"/>
    <s v="photobooks"/>
    <x v="8"/>
    <x v="20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x v="98"/>
    <n v="56.64"/>
    <s v="photography"/>
    <s v="photobooks"/>
    <x v="8"/>
    <x v="20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x v="209"/>
    <n v="82.32"/>
    <s v="photography"/>
    <s v="photobooks"/>
    <x v="8"/>
    <x v="20"/>
    <x v="1532"/>
    <d v="2016-02-15T15:00:00"/>
    <x v="19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x v="14"/>
    <n v="88.26"/>
    <s v="photography"/>
    <s v="photobooks"/>
    <x v="8"/>
    <x v="20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x v="210"/>
    <n v="84.91"/>
    <s v="photography"/>
    <s v="photobooks"/>
    <x v="8"/>
    <x v="20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x v="88"/>
    <n v="48.15"/>
    <s v="photography"/>
    <s v="photobooks"/>
    <x v="8"/>
    <x v="20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x v="211"/>
    <n v="66.02"/>
    <s v="photography"/>
    <s v="photobooks"/>
    <x v="8"/>
    <x v="20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x v="144"/>
    <n v="96.38"/>
    <s v="photography"/>
    <s v="photobooks"/>
    <x v="8"/>
    <x v="20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x v="33"/>
    <n v="156.16999999999999"/>
    <s v="photography"/>
    <s v="photobooks"/>
    <x v="8"/>
    <x v="20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x v="104"/>
    <n v="95.76"/>
    <s v="photography"/>
    <s v="photobooks"/>
    <x v="8"/>
    <x v="20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x v="90"/>
    <n v="180.41"/>
    <s v="photography"/>
    <s v="photobooks"/>
    <x v="8"/>
    <x v="20"/>
    <x v="1540"/>
    <d v="2014-11-26T01:15:00"/>
    <x v="1"/>
  </r>
  <r>
    <n v="1541"/>
    <s v="The Panama Canal Bridge of the Americas"/>
    <s v="My Goal is to travel across Panama with my team and capture the beauty and wildlife throughout the canal."/>
    <x v="102"/>
    <x v="360"/>
    <x v="1"/>
    <x v="0"/>
    <s v="USD"/>
    <n v="1420045538"/>
    <n v="1417453538"/>
    <b v="0"/>
    <x v="84"/>
    <b v="0"/>
    <s v="photography/nature"/>
    <x v="50"/>
    <n v="3"/>
    <s v="photography"/>
    <s v="nature"/>
    <x v="8"/>
    <x v="24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x v="2"/>
    <x v="170"/>
    <x v="1"/>
    <x v="5"/>
    <s v="CAD"/>
    <n v="1435708500"/>
    <n v="1434412500"/>
    <b v="0"/>
    <x v="29"/>
    <b v="0"/>
    <s v="photography/nature"/>
    <x v="65"/>
    <n v="20"/>
    <s v="photography"/>
    <s v="nature"/>
    <x v="8"/>
    <x v="24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x v="268"/>
    <x v="115"/>
    <x v="1"/>
    <x v="0"/>
    <s v="USD"/>
    <n v="1416662034"/>
    <n v="1414066434"/>
    <b v="0"/>
    <x v="29"/>
    <b v="0"/>
    <s v="photography/nature"/>
    <x v="50"/>
    <n v="10"/>
    <s v="photography"/>
    <s v="nature"/>
    <x v="8"/>
    <x v="24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x v="28"/>
    <x v="117"/>
    <x v="1"/>
    <x v="0"/>
    <s v="USD"/>
    <n v="1427847480"/>
    <n v="1424222024"/>
    <b v="0"/>
    <x v="78"/>
    <b v="0"/>
    <s v="photography/nature"/>
    <x v="50"/>
    <e v="#DIV/0!"/>
    <s v="photography"/>
    <s v="nature"/>
    <x v="8"/>
    <x v="24"/>
    <x v="1544"/>
    <d v="2015-04-01T00:18:00"/>
    <x v="17"/>
  </r>
  <r>
    <n v="1545"/>
    <s v="Nevada County Hearts"/>
    <s v="&quot;He will not be a wise man who does not study human hearts!&quot;_x000a_Hope in natural art, creation!"/>
    <x v="9"/>
    <x v="116"/>
    <x v="1"/>
    <x v="0"/>
    <s v="USD"/>
    <n v="1425330960"/>
    <n v="1422393234"/>
    <b v="0"/>
    <x v="29"/>
    <b v="0"/>
    <s v="photography/nature"/>
    <x v="50"/>
    <n v="1"/>
    <s v="photography"/>
    <s v="nature"/>
    <x v="8"/>
    <x v="24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x v="28"/>
    <x v="683"/>
    <x v="1"/>
    <x v="1"/>
    <s v="GBP"/>
    <n v="1410930399"/>
    <n v="1405746399"/>
    <b v="0"/>
    <x v="202"/>
    <b v="0"/>
    <s v="photography/nature"/>
    <x v="129"/>
    <n v="26.27"/>
    <s v="photography"/>
    <s v="nature"/>
    <x v="8"/>
    <x v="24"/>
    <x v="1546"/>
    <d v="2014-09-17T05:06:39"/>
    <x v="13"/>
  </r>
  <r>
    <n v="1547"/>
    <s v="Sound Photography"/>
    <s v="I have produced a limited number (100) of five 8x10 prints of mixed photography I would like to share with you."/>
    <x v="269"/>
    <x v="117"/>
    <x v="1"/>
    <x v="0"/>
    <s v="USD"/>
    <n v="1487844882"/>
    <n v="1487240082"/>
    <b v="0"/>
    <x v="78"/>
    <b v="0"/>
    <s v="photography/nature"/>
    <x v="50"/>
    <e v="#DIV/0!"/>
    <s v="photography"/>
    <s v="nature"/>
    <x v="8"/>
    <x v="24"/>
    <x v="1547"/>
    <d v="2017-02-23T10:14:42"/>
    <x v="5"/>
  </r>
  <r>
    <n v="1548"/>
    <s v="Change the World through Color"/>
    <s v="Beauty is in the eye of the beholder and I want to inspire conservation through color."/>
    <x v="176"/>
    <x v="177"/>
    <x v="1"/>
    <x v="0"/>
    <s v="USD"/>
    <n v="1447020620"/>
    <n v="1444425020"/>
    <b v="0"/>
    <x v="29"/>
    <b v="0"/>
    <s v="photography/nature"/>
    <x v="114"/>
    <n v="60"/>
    <s v="photography"/>
    <s v="nature"/>
    <x v="8"/>
    <x v="24"/>
    <x v="1548"/>
    <d v="2015-11-08T22:10:20"/>
    <x v="1"/>
  </r>
  <r>
    <n v="1549"/>
    <s v="2016 Calendar:  Wonders of Nature"/>
    <s v="A 2016 calendar collection of landscape and wildlife photographs from award winning photographer, Steve Marler."/>
    <x v="2"/>
    <x v="575"/>
    <x v="1"/>
    <x v="0"/>
    <s v="USD"/>
    <n v="1446524159"/>
    <n v="1443928559"/>
    <b v="0"/>
    <x v="79"/>
    <b v="0"/>
    <s v="photography/nature"/>
    <x v="122"/>
    <n v="28.33"/>
    <s v="photography"/>
    <s v="nature"/>
    <x v="8"/>
    <x v="24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1"/>
    <x v="1"/>
    <s v="GBP"/>
    <n v="1463050034"/>
    <n v="1460458034"/>
    <b v="0"/>
    <x v="63"/>
    <b v="0"/>
    <s v="photography/nature"/>
    <x v="55"/>
    <n v="14.43"/>
    <s v="photography"/>
    <s v="nature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x v="8"/>
    <x v="117"/>
    <x v="1"/>
    <x v="0"/>
    <s v="USD"/>
    <n v="1432756039"/>
    <n v="1430164039"/>
    <b v="0"/>
    <x v="78"/>
    <b v="0"/>
    <s v="photography/nature"/>
    <x v="50"/>
    <e v="#DIV/0!"/>
    <s v="photography"/>
    <s v="nature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1"/>
    <x v="0"/>
    <s v="USD"/>
    <n v="1412135940"/>
    <n v="1410366708"/>
    <b v="0"/>
    <x v="38"/>
    <b v="0"/>
    <s v="photography/nature"/>
    <x v="190"/>
    <n v="132.19"/>
    <s v="photography"/>
    <s v="nature"/>
    <x v="8"/>
    <x v="24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1"/>
    <x v="0"/>
    <s v="USD"/>
    <n v="1441176447"/>
    <n v="1438584447"/>
    <b v="0"/>
    <x v="78"/>
    <b v="0"/>
    <s v="photography/nature"/>
    <x v="50"/>
    <e v="#DIV/0!"/>
    <s v="photography"/>
    <s v="nature"/>
    <x v="8"/>
    <x v="24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x v="22"/>
    <x v="117"/>
    <x v="1"/>
    <x v="2"/>
    <s v="AUD"/>
    <n v="1438495390"/>
    <n v="1435903390"/>
    <b v="0"/>
    <x v="78"/>
    <b v="0"/>
    <s v="photography/nature"/>
    <x v="50"/>
    <e v="#DIV/0!"/>
    <s v="photography"/>
    <s v="nature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x v="47"/>
    <x v="117"/>
    <x v="1"/>
    <x v="0"/>
    <s v="USD"/>
    <n v="1442509200"/>
    <n v="1440513832"/>
    <b v="0"/>
    <x v="78"/>
    <b v="0"/>
    <s v="photography/nature"/>
    <x v="50"/>
    <e v="#DIV/0!"/>
    <s v="photography"/>
    <s v="nature"/>
    <x v="8"/>
    <x v="24"/>
    <x v="1555"/>
    <d v="2015-09-17T17:00:00"/>
    <x v="33"/>
  </r>
  <r>
    <n v="1556"/>
    <s v="West Canada - A Coffee Table Book"/>
    <s v="To gather a collection of photographs for a coffee table book that displays the beauty of Canada's west."/>
    <x v="15"/>
    <x v="1076"/>
    <x v="1"/>
    <x v="5"/>
    <s v="CAD"/>
    <n v="1467603624"/>
    <n v="1465011624"/>
    <b v="0"/>
    <x v="8"/>
    <b v="0"/>
    <s v="photography/nature"/>
    <x v="79"/>
    <n v="56.42"/>
    <s v="photography"/>
    <s v="nature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x v="30"/>
    <x v="173"/>
    <x v="1"/>
    <x v="0"/>
    <s v="USD"/>
    <n v="1411227633"/>
    <n v="1408549233"/>
    <b v="0"/>
    <x v="29"/>
    <b v="0"/>
    <s v="photography/nature"/>
    <x v="65"/>
    <n v="100"/>
    <s v="photography"/>
    <s v="nature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x v="428"/>
    <x v="1"/>
    <x v="1"/>
    <s v="GBP"/>
    <n v="1440763920"/>
    <n v="1435656759"/>
    <b v="0"/>
    <x v="83"/>
    <b v="0"/>
    <s v="photography/nature"/>
    <x v="62"/>
    <n v="11.67"/>
    <s v="photography"/>
    <s v="nature"/>
    <x v="8"/>
    <x v="24"/>
    <x v="1558"/>
    <d v="2015-08-28T12:12:00"/>
    <x v="44"/>
  </r>
  <r>
    <n v="1559"/>
    <s v="North Cascades Bigfoot Photo Expedition"/>
    <s v="The goal of this project is to provide scientific evidence of bigfoot in the North Cascades."/>
    <x v="36"/>
    <x v="155"/>
    <x v="1"/>
    <x v="0"/>
    <s v="USD"/>
    <n v="1430270199"/>
    <n v="1428974199"/>
    <b v="0"/>
    <x v="29"/>
    <b v="0"/>
    <s v="photography/nature"/>
    <x v="50"/>
    <n v="50"/>
    <s v="photography"/>
    <s v="nature"/>
    <x v="8"/>
    <x v="24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x v="30"/>
    <x v="1077"/>
    <x v="1"/>
    <x v="0"/>
    <s v="USD"/>
    <n v="1415842193"/>
    <n v="1414110593"/>
    <b v="0"/>
    <x v="80"/>
    <b v="0"/>
    <s v="photography/nature"/>
    <x v="65"/>
    <n v="23.5"/>
    <s v="photography"/>
    <s v="nature"/>
    <x v="8"/>
    <x v="24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x v="60"/>
    <n v="67"/>
    <s v="publishing"/>
    <s v="art books"/>
    <x v="3"/>
    <x v="25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x v="50"/>
    <e v="#DIV/0!"/>
    <s v="publishing"/>
    <s v="art books"/>
    <x v="3"/>
    <x v="25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x v="60"/>
    <n v="42.5"/>
    <s v="publishing"/>
    <s v="art books"/>
    <x v="3"/>
    <x v="25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x v="50"/>
    <n v="10"/>
    <s v="publishing"/>
    <s v="art books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x v="56"/>
    <n v="100"/>
    <s v="publishing"/>
    <s v="art books"/>
    <x v="3"/>
    <x v="25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x v="70"/>
    <n v="108.05"/>
    <s v="publishing"/>
    <s v="art books"/>
    <x v="3"/>
    <x v="25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x v="65"/>
    <n v="26.92"/>
    <s v="publishing"/>
    <s v="art books"/>
    <x v="3"/>
    <x v="25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x v="51"/>
    <n v="155"/>
    <s v="publishing"/>
    <s v="art books"/>
    <x v="3"/>
    <x v="25"/>
    <x v="1568"/>
    <d v="2014-12-24T01:29:45"/>
    <x v="6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x v="50"/>
    <e v="#DIV/0!"/>
    <s v="publishing"/>
    <s v="art books"/>
    <x v="3"/>
    <x v="25"/>
    <x v="1569"/>
    <d v="2013-05-25T16:18:34"/>
    <x v="1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x v="139"/>
    <n v="47.77"/>
    <s v="publishing"/>
    <s v="art books"/>
    <x v="3"/>
    <x v="25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x v="60"/>
    <n v="20"/>
    <s v="publishing"/>
    <s v="art books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x v="62"/>
    <n v="41.67"/>
    <s v="publishing"/>
    <s v="art books"/>
    <x v="3"/>
    <x v="25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x v="53"/>
    <n v="74.33"/>
    <s v="publishing"/>
    <s v="art books"/>
    <x v="3"/>
    <x v="25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x v="62"/>
    <n v="84.33"/>
    <s v="publishing"/>
    <s v="art books"/>
    <x v="3"/>
    <x v="25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x v="61"/>
    <n v="65.459999999999994"/>
    <s v="publishing"/>
    <s v="art books"/>
    <x v="3"/>
    <x v="25"/>
    <x v="1575"/>
    <d v="2014-07-09T12:34:56"/>
    <x v="1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x v="55"/>
    <n v="65"/>
    <s v="publishing"/>
    <s v="art books"/>
    <x v="3"/>
    <x v="25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x v="60"/>
    <n v="27.5"/>
    <s v="publishing"/>
    <s v="art books"/>
    <x v="3"/>
    <x v="25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x v="57"/>
    <n v="51.25"/>
    <s v="publishing"/>
    <s v="art books"/>
    <x v="3"/>
    <x v="25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x v="60"/>
    <n v="14"/>
    <s v="publishing"/>
    <s v="art books"/>
    <x v="3"/>
    <x v="25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x v="50"/>
    <e v="#DIV/0!"/>
    <s v="publishing"/>
    <s v="art books"/>
    <x v="3"/>
    <x v="25"/>
    <x v="1580"/>
    <d v="2012-05-21T01:12:06"/>
    <x v="13"/>
  </r>
  <r>
    <n v="1581"/>
    <s v="The Sharper Image"/>
    <s v="Photographic canvas prints depicting different scenes from around the globe, including local images taken in Sussex England."/>
    <x v="28"/>
    <x v="139"/>
    <x v="1"/>
    <x v="1"/>
    <s v="GBP"/>
    <n v="1450521990"/>
    <n v="1447757190"/>
    <b v="0"/>
    <x v="29"/>
    <b v="0"/>
    <s v="photography/places"/>
    <x v="60"/>
    <n v="5"/>
    <s v="photography"/>
    <s v="places"/>
    <x v="8"/>
    <x v="26"/>
    <x v="1581"/>
    <d v="2015-12-19T10:46:30"/>
    <x v="7"/>
  </r>
  <r>
    <n v="1582"/>
    <s v="Scenes from New Orleans"/>
    <s v="I create canvas prints of images from in and around New Orleans"/>
    <x v="28"/>
    <x v="1085"/>
    <x v="1"/>
    <x v="0"/>
    <s v="USD"/>
    <n v="1445894400"/>
    <n v="1440961053"/>
    <b v="0"/>
    <x v="83"/>
    <b v="0"/>
    <s v="photography/places"/>
    <x v="114"/>
    <n v="31"/>
    <s v="photography"/>
    <s v="places"/>
    <x v="8"/>
    <x v="26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1"/>
    <x v="1"/>
    <s v="GBP"/>
    <n v="1411681391"/>
    <n v="1409089391"/>
    <b v="0"/>
    <x v="29"/>
    <b v="0"/>
    <s v="photography/places"/>
    <x v="50"/>
    <n v="15"/>
    <s v="photography"/>
    <s v="places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x v="38"/>
    <x v="117"/>
    <x v="1"/>
    <x v="0"/>
    <s v="USD"/>
    <n v="1401464101"/>
    <n v="1400600101"/>
    <b v="0"/>
    <x v="78"/>
    <b v="0"/>
    <s v="photography/places"/>
    <x v="50"/>
    <e v="#DIV/0!"/>
    <s v="photography"/>
    <s v="places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x v="13"/>
    <x v="1086"/>
    <x v="1"/>
    <x v="5"/>
    <s v="CAD"/>
    <n v="1482663600"/>
    <n v="1480800568"/>
    <b v="0"/>
    <x v="8"/>
    <b v="0"/>
    <s v="photography/places"/>
    <x v="135"/>
    <n v="131.66999999999999"/>
    <s v="photography"/>
    <s v="places"/>
    <x v="8"/>
    <x v="26"/>
    <x v="1585"/>
    <d v="2016-12-25T11:00:00"/>
    <x v="24"/>
  </r>
  <r>
    <n v="1586"/>
    <s v="Missouri In Pictures"/>
    <s v="Show the world the beauty that is in all of our back yards!"/>
    <x v="15"/>
    <x v="117"/>
    <x v="1"/>
    <x v="0"/>
    <s v="USD"/>
    <n v="1428197422"/>
    <n v="1425609022"/>
    <b v="0"/>
    <x v="78"/>
    <b v="0"/>
    <s v="photography/places"/>
    <x v="50"/>
    <e v="#DIV/0!"/>
    <s v="photography"/>
    <s v="places"/>
    <x v="8"/>
    <x v="26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1"/>
    <x v="0"/>
    <s v="USD"/>
    <n v="1418510965"/>
    <n v="1415918965"/>
    <b v="0"/>
    <x v="29"/>
    <b v="0"/>
    <s v="photography/places"/>
    <x v="50"/>
    <n v="1"/>
    <s v="photography"/>
    <s v="places"/>
    <x v="8"/>
    <x v="26"/>
    <x v="1587"/>
    <d v="2014-12-13T22:49:25"/>
    <x v="1"/>
  </r>
  <r>
    <n v="1588"/>
    <s v="The Right Side of Texas"/>
    <s v="Southeast Texas as seen through the lens of a cell phone camera"/>
    <x v="274"/>
    <x v="117"/>
    <x v="1"/>
    <x v="0"/>
    <s v="USD"/>
    <n v="1422735120"/>
    <n v="1420091999"/>
    <b v="0"/>
    <x v="78"/>
    <b v="0"/>
    <s v="photography/places"/>
    <x v="50"/>
    <e v="#DIV/0!"/>
    <s v="photography"/>
    <s v="places"/>
    <x v="8"/>
    <x v="26"/>
    <x v="1588"/>
    <d v="2015-01-31T20:12:00"/>
    <x v="1"/>
  </r>
  <r>
    <n v="1589"/>
    <s v="A Side Of The World In Canvas"/>
    <s v="I want to be able to have my own photography inside a canvas and have it be displayed everywhere."/>
    <x v="38"/>
    <x v="117"/>
    <x v="1"/>
    <x v="0"/>
    <s v="USD"/>
    <n v="1444433886"/>
    <n v="1441841886"/>
    <b v="0"/>
    <x v="78"/>
    <b v="0"/>
    <s v="photography/places"/>
    <x v="50"/>
    <e v="#DIV/0!"/>
    <s v="photography"/>
    <s v="places"/>
    <x v="8"/>
    <x v="26"/>
    <x v="1589"/>
    <d v="2015-10-09T23:38:06"/>
    <x v="1"/>
  </r>
  <r>
    <n v="1590"/>
    <s v="An Italian Adventure"/>
    <s v="Discover Italy through photography."/>
    <x v="127"/>
    <x v="806"/>
    <x v="1"/>
    <x v="13"/>
    <s v="EUR"/>
    <n v="1443040464"/>
    <n v="1440448464"/>
    <b v="0"/>
    <x v="84"/>
    <b v="0"/>
    <s v="photography/places"/>
    <x v="53"/>
    <n v="510"/>
    <s v="photography"/>
    <s v="places"/>
    <x v="8"/>
    <x v="26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1"/>
    <x v="1"/>
    <s v="GBP"/>
    <n v="1459700741"/>
    <n v="1457112341"/>
    <b v="0"/>
    <x v="297"/>
    <b v="0"/>
    <s v="photography/places"/>
    <x v="129"/>
    <n v="44.48"/>
    <s v="photography"/>
    <s v="places"/>
    <x v="8"/>
    <x v="26"/>
    <x v="1591"/>
    <d v="2016-04-03T16:25:41"/>
    <x v="1"/>
  </r>
  <r>
    <n v="1592"/>
    <s v="The Views of Pittsburgh"/>
    <s v="A portfolio collage of beautiful pictures of authentic Pittsburgh locations and scenery."/>
    <x v="251"/>
    <x v="117"/>
    <x v="1"/>
    <x v="0"/>
    <s v="USD"/>
    <n v="1427503485"/>
    <n v="1423619085"/>
    <b v="0"/>
    <x v="78"/>
    <b v="0"/>
    <s v="photography/places"/>
    <x v="50"/>
    <e v="#DIV/0!"/>
    <s v="photography"/>
    <s v="places"/>
    <x v="8"/>
    <x v="26"/>
    <x v="1592"/>
    <d v="2015-03-28T00:44:45"/>
    <x v="8"/>
  </r>
  <r>
    <n v="1593"/>
    <s v="Picturing Italy"/>
    <s v="A trip to fulfill a dream of capturing the wonders and history of ancient Italy in person."/>
    <x v="29"/>
    <x v="158"/>
    <x v="1"/>
    <x v="0"/>
    <s v="USD"/>
    <n v="1425154655"/>
    <n v="1422562655"/>
    <b v="0"/>
    <x v="83"/>
    <b v="0"/>
    <s v="photography/places"/>
    <x v="50"/>
    <n v="1"/>
    <s v="photography"/>
    <s v="places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x v="28"/>
    <x v="82"/>
    <x v="1"/>
    <x v="0"/>
    <s v="USD"/>
    <n v="1463329260"/>
    <n v="1458147982"/>
    <b v="0"/>
    <x v="73"/>
    <b v="0"/>
    <s v="photography/places"/>
    <x v="70"/>
    <n v="20.5"/>
    <s v="photography"/>
    <s v="places"/>
    <x v="8"/>
    <x v="26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x v="57"/>
    <x v="668"/>
    <x v="1"/>
    <x v="0"/>
    <s v="USD"/>
    <n v="1403122380"/>
    <n v="1400634728"/>
    <b v="0"/>
    <x v="63"/>
    <b v="0"/>
    <s v="photography/places"/>
    <x v="50"/>
    <n v="40"/>
    <s v="photography"/>
    <s v="places"/>
    <x v="8"/>
    <x v="26"/>
    <x v="1595"/>
    <d v="2014-06-18T20:13:00"/>
    <x v="31"/>
  </r>
  <r>
    <n v="1596"/>
    <s v="The Town We Live In"/>
    <s v="London is beautiful. I want to create a book of stunning images from in and around our great city"/>
    <x v="53"/>
    <x v="735"/>
    <x v="1"/>
    <x v="1"/>
    <s v="GBP"/>
    <n v="1418469569"/>
    <n v="1414577969"/>
    <b v="0"/>
    <x v="83"/>
    <b v="0"/>
    <s v="photography/places"/>
    <x v="53"/>
    <n v="25"/>
    <s v="photography"/>
    <s v="places"/>
    <x v="8"/>
    <x v="26"/>
    <x v="1596"/>
    <d v="2014-12-13T11:19:29"/>
    <x v="8"/>
  </r>
  <r>
    <n v="1597"/>
    <s v="Vacation Days in Big Bear"/>
    <s v="We're starting up a new an improved way to do vacation rental management, but we need some funding to kick start it!"/>
    <x v="36"/>
    <x v="117"/>
    <x v="1"/>
    <x v="0"/>
    <s v="USD"/>
    <n v="1474360197"/>
    <n v="1471768197"/>
    <b v="0"/>
    <x v="78"/>
    <b v="0"/>
    <s v="photography/places"/>
    <x v="50"/>
    <e v="#DIV/0!"/>
    <s v="photography"/>
    <s v="places"/>
    <x v="8"/>
    <x v="26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x v="134"/>
    <x v="116"/>
    <x v="1"/>
    <x v="0"/>
    <s v="USD"/>
    <n v="1437926458"/>
    <n v="1432742458"/>
    <b v="0"/>
    <x v="29"/>
    <b v="0"/>
    <s v="photography/places"/>
    <x v="50"/>
    <n v="1"/>
    <s v="photography"/>
    <s v="places"/>
    <x v="8"/>
    <x v="26"/>
    <x v="1598"/>
    <d v="2015-07-26T16:00:58"/>
    <x v="13"/>
  </r>
  <r>
    <n v="1599"/>
    <s v="The Londoner: Prints &amp; Canvas"/>
    <s v="A London photographer trekking 5,895m up Africa's Mount Kilimanjaro to pursue and enrich a career."/>
    <x v="2"/>
    <x v="117"/>
    <x v="1"/>
    <x v="1"/>
    <s v="GBP"/>
    <n v="1460116576"/>
    <n v="1457528176"/>
    <b v="0"/>
    <x v="78"/>
    <b v="0"/>
    <s v="photography/places"/>
    <x v="50"/>
    <e v="#DIV/0!"/>
    <s v="photography"/>
    <s v="places"/>
    <x v="8"/>
    <x v="26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x v="10"/>
    <x v="1088"/>
    <x v="1"/>
    <x v="0"/>
    <s v="USD"/>
    <n v="1405401060"/>
    <n v="1401585752"/>
    <b v="0"/>
    <x v="82"/>
    <b v="0"/>
    <s v="photography/places"/>
    <x v="113"/>
    <n v="40.78"/>
    <s v="photography"/>
    <s v="places"/>
    <x v="8"/>
    <x v="26"/>
    <x v="1600"/>
    <d v="2014-07-15T05:11:00"/>
    <x v="38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x v="29"/>
    <n v="48.33"/>
    <s v="music"/>
    <s v="rock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x v="8"/>
    <n v="46.95"/>
    <s v="music"/>
    <s v="rock"/>
    <x v="4"/>
    <x v="11"/>
    <x v="1602"/>
    <d v="2011-10-14T23:00:00"/>
    <x v="17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x v="8"/>
    <n v="66.69"/>
    <s v="music"/>
    <s v="rock"/>
    <x v="4"/>
    <x v="11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x v="108"/>
    <n v="48.84"/>
    <s v="music"/>
    <s v="rock"/>
    <x v="4"/>
    <x v="11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x v="7"/>
    <n v="137.31"/>
    <s v="music"/>
    <s v="rock"/>
    <x v="4"/>
    <x v="11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x v="7"/>
    <n v="87.83"/>
    <s v="music"/>
    <s v="rock"/>
    <x v="4"/>
    <x v="11"/>
    <x v="1606"/>
    <d v="2011-03-24T01:40:38"/>
    <x v="36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x v="14"/>
    <n v="70.790000000000006"/>
    <s v="music"/>
    <s v="rock"/>
    <x v="4"/>
    <x v="11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x v="7"/>
    <n v="52.83"/>
    <s v="music"/>
    <s v="rock"/>
    <x v="4"/>
    <x v="11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x v="90"/>
    <n v="443.75"/>
    <s v="music"/>
    <s v="rock"/>
    <x v="4"/>
    <x v="11"/>
    <x v="1609"/>
    <d v="2011-11-02T08:00:00"/>
    <x v="2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x v="212"/>
    <n v="48.54"/>
    <s v="music"/>
    <s v="rock"/>
    <x v="4"/>
    <x v="11"/>
    <x v="1610"/>
    <d v="2012-12-15T22:11:50"/>
    <x v="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x v="105"/>
    <n v="37.07"/>
    <s v="music"/>
    <s v="rock"/>
    <x v="4"/>
    <x v="11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x v="5"/>
    <n v="50"/>
    <s v="music"/>
    <s v="rock"/>
    <x v="4"/>
    <x v="11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x v="21"/>
    <n v="39.04"/>
    <s v="music"/>
    <s v="rock"/>
    <x v="4"/>
    <x v="11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x v="33"/>
    <n v="66.69"/>
    <s v="music"/>
    <s v="rock"/>
    <x v="4"/>
    <x v="11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x v="35"/>
    <n v="67.13"/>
    <s v="music"/>
    <s v="rock"/>
    <x v="4"/>
    <x v="11"/>
    <x v="1615"/>
    <d v="2011-12-13T02:13:16"/>
    <x v="8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x v="3"/>
    <n v="66.37"/>
    <s v="music"/>
    <s v="rock"/>
    <x v="4"/>
    <x v="11"/>
    <x v="1616"/>
    <d v="2012-11-22T22:00:00"/>
    <x v="43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x v="91"/>
    <n v="64.62"/>
    <s v="music"/>
    <s v="rock"/>
    <x v="4"/>
    <x v="11"/>
    <x v="1617"/>
    <d v="2013-11-01T19:00:00"/>
    <x v="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x v="2"/>
    <n v="58.37"/>
    <s v="music"/>
    <s v="rock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x v="18"/>
    <n v="86.96"/>
    <s v="music"/>
    <s v="rock"/>
    <x v="4"/>
    <x v="11"/>
    <x v="1619"/>
    <d v="2014-09-15T04:28:06"/>
    <x v="2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x v="40"/>
    <n v="66.47"/>
    <s v="music"/>
    <s v="rock"/>
    <x v="4"/>
    <x v="11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x v="10"/>
    <n v="163.78"/>
    <s v="music"/>
    <s v="rock"/>
    <x v="4"/>
    <x v="11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x v="21"/>
    <n v="107.98"/>
    <s v="music"/>
    <s v="rock"/>
    <x v="4"/>
    <x v="11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x v="7"/>
    <n v="42.11"/>
    <s v="music"/>
    <s v="rock"/>
    <x v="4"/>
    <x v="11"/>
    <x v="1623"/>
    <d v="2013-08-27T16:31:29"/>
    <x v="13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x v="90"/>
    <n v="47.2"/>
    <s v="music"/>
    <s v="rock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x v="19"/>
    <n v="112.02"/>
    <s v="music"/>
    <s v="rock"/>
    <x v="4"/>
    <x v="11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x v="7"/>
    <n v="74.95"/>
    <s v="music"/>
    <s v="rock"/>
    <x v="4"/>
    <x v="11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x v="16"/>
    <n v="61.58"/>
    <s v="music"/>
    <s v="rock"/>
    <x v="4"/>
    <x v="11"/>
    <x v="1627"/>
    <d v="2012-11-26T04:59:00"/>
    <x v="5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x v="7"/>
    <n v="45.88"/>
    <s v="music"/>
    <s v="rock"/>
    <x v="4"/>
    <x v="11"/>
    <x v="1628"/>
    <d v="2014-06-17T17:41:22"/>
    <x v="16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x v="3"/>
    <n v="75.849999999999994"/>
    <s v="music"/>
    <s v="rock"/>
    <x v="4"/>
    <x v="11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x v="213"/>
    <n v="84.21"/>
    <s v="music"/>
    <s v="rock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x v="94"/>
    <n v="117.23"/>
    <s v="music"/>
    <s v="rock"/>
    <x v="4"/>
    <x v="11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x v="21"/>
    <n v="86.49"/>
    <s v="music"/>
    <s v="rock"/>
    <x v="4"/>
    <x v="11"/>
    <x v="1632"/>
    <d v="2011-09-24T08:10:54"/>
    <x v="13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x v="8"/>
    <n v="172.41"/>
    <s v="music"/>
    <s v="rock"/>
    <x v="4"/>
    <x v="11"/>
    <x v="1633"/>
    <d v="2012-01-16T05:00:00"/>
    <x v="3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x v="7"/>
    <n v="62.81"/>
    <s v="music"/>
    <s v="rock"/>
    <x v="4"/>
    <x v="11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x v="105"/>
    <n v="67.73"/>
    <s v="music"/>
    <s v="rock"/>
    <x v="4"/>
    <x v="11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x v="3"/>
    <n v="53.56"/>
    <s v="music"/>
    <s v="rock"/>
    <x v="4"/>
    <x v="11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x v="3"/>
    <n v="34.6"/>
    <s v="music"/>
    <s v="rock"/>
    <x v="4"/>
    <x v="11"/>
    <x v="1637"/>
    <d v="2009-12-31T23:39:00"/>
    <x v="59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x v="2"/>
    <n v="38.89"/>
    <s v="music"/>
    <s v="rock"/>
    <x v="4"/>
    <x v="11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x v="8"/>
    <n v="94.74"/>
    <s v="music"/>
    <s v="rock"/>
    <x v="4"/>
    <x v="11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x v="106"/>
    <n v="39.97"/>
    <s v="music"/>
    <s v="rock"/>
    <x v="4"/>
    <x v="11"/>
    <x v="1640"/>
    <d v="2010-08-03T01:59:00"/>
    <x v="22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x v="7"/>
    <n v="97.5"/>
    <s v="music"/>
    <s v="pop"/>
    <x v="4"/>
    <x v="27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x v="8"/>
    <n v="42.86"/>
    <s v="music"/>
    <s v="pop"/>
    <x v="4"/>
    <x v="27"/>
    <x v="1642"/>
    <d v="2011-06-14T00:35:27"/>
    <x v="20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x v="105"/>
    <n v="168.51"/>
    <s v="music"/>
    <s v="pop"/>
    <x v="4"/>
    <x v="27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x v="5"/>
    <n v="85.55"/>
    <s v="music"/>
    <s v="pop"/>
    <x v="4"/>
    <x v="27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x v="38"/>
    <n v="554"/>
    <s v="music"/>
    <s v="pop"/>
    <x v="4"/>
    <x v="27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x v="5"/>
    <n v="26.55"/>
    <s v="music"/>
    <s v="pop"/>
    <x v="4"/>
    <x v="27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x v="2"/>
    <n v="113.83"/>
    <s v="music"/>
    <s v="pop"/>
    <x v="4"/>
    <x v="27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x v="105"/>
    <n v="32.01"/>
    <s v="music"/>
    <s v="pop"/>
    <x v="4"/>
    <x v="27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x v="7"/>
    <n v="47.19"/>
    <s v="music"/>
    <s v="pop"/>
    <x v="4"/>
    <x v="27"/>
    <x v="1649"/>
    <d v="2014-05-23T16:25:55"/>
    <x v="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x v="24"/>
    <n v="88.47"/>
    <s v="music"/>
    <s v="pop"/>
    <x v="4"/>
    <x v="2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x v="7"/>
    <n v="100.75"/>
    <s v="music"/>
    <s v="pop"/>
    <x v="4"/>
    <x v="27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x v="7"/>
    <n v="64.709999999999994"/>
    <s v="music"/>
    <s v="pop"/>
    <x v="4"/>
    <x v="27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x v="107"/>
    <n v="51.85"/>
    <s v="music"/>
    <s v="pop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x v="28"/>
    <n v="38.79"/>
    <s v="music"/>
    <s v="pop"/>
    <x v="4"/>
    <x v="27"/>
    <x v="1654"/>
    <d v="2012-04-18T21:22:40"/>
    <x v="1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x v="1"/>
    <n v="44.65"/>
    <s v="music"/>
    <s v="pop"/>
    <x v="4"/>
    <x v="27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x v="8"/>
    <n v="156.77000000000001"/>
    <s v="music"/>
    <s v="pop"/>
    <x v="4"/>
    <x v="27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x v="2"/>
    <n v="118.7"/>
    <s v="music"/>
    <s v="pop"/>
    <x v="4"/>
    <x v="2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x v="88"/>
    <n v="74.150000000000006"/>
    <s v="music"/>
    <s v="pop"/>
    <x v="4"/>
    <x v="27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x v="40"/>
    <n v="12.53"/>
    <s v="music"/>
    <s v="pop"/>
    <x v="4"/>
    <x v="27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x v="214"/>
    <n v="27.86"/>
    <s v="music"/>
    <s v="pop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x v="33"/>
    <n v="80.180000000000007"/>
    <s v="music"/>
    <s v="pop"/>
    <x v="4"/>
    <x v="27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x v="33"/>
    <n v="132.44"/>
    <s v="music"/>
    <s v="pop"/>
    <x v="4"/>
    <x v="27"/>
    <x v="1662"/>
    <d v="2011-12-31T05:45:36"/>
    <x v="13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x v="29"/>
    <n v="33.75"/>
    <s v="music"/>
    <s v="pop"/>
    <x v="4"/>
    <x v="27"/>
    <x v="1663"/>
    <d v="2015-02-01T00:31:47"/>
    <x v="1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x v="108"/>
    <n v="34.380000000000003"/>
    <s v="music"/>
    <s v="pop"/>
    <x v="4"/>
    <x v="27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x v="17"/>
    <n v="44.96"/>
    <s v="music"/>
    <s v="pop"/>
    <x v="4"/>
    <x v="27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x v="164"/>
    <n v="41.04"/>
    <s v="music"/>
    <s v="pop"/>
    <x v="4"/>
    <x v="27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x v="37"/>
    <n v="52.6"/>
    <s v="music"/>
    <s v="pop"/>
    <x v="4"/>
    <x v="27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x v="33"/>
    <n v="70.78"/>
    <s v="music"/>
    <s v="pop"/>
    <x v="4"/>
    <x v="27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x v="49"/>
    <n v="53.75"/>
    <s v="music"/>
    <s v="pop"/>
    <x v="4"/>
    <x v="27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x v="33"/>
    <n v="44.61"/>
    <s v="music"/>
    <s v="pop"/>
    <x v="4"/>
    <x v="27"/>
    <x v="1670"/>
    <d v="2010-07-05T04:00:00"/>
    <x v="5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x v="7"/>
    <n v="26.15"/>
    <s v="music"/>
    <s v="pop"/>
    <x v="4"/>
    <x v="27"/>
    <x v="1671"/>
    <d v="2016-08-01T13:03:34"/>
    <x v="1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x v="40"/>
    <n v="39.18"/>
    <s v="music"/>
    <s v="pop"/>
    <x v="4"/>
    <x v="27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x v="30"/>
    <n v="45.59"/>
    <s v="music"/>
    <s v="pop"/>
    <x v="4"/>
    <x v="27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x v="180"/>
    <n v="89.25"/>
    <s v="music"/>
    <s v="pop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x v="0"/>
    <n v="40.42"/>
    <s v="music"/>
    <s v="pop"/>
    <x v="4"/>
    <x v="27"/>
    <x v="1675"/>
    <d v="2011-10-16T22:03:00"/>
    <x v="1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x v="41"/>
    <n v="82.38"/>
    <s v="music"/>
    <s v="pop"/>
    <x v="4"/>
    <x v="27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x v="20"/>
    <n v="159.52000000000001"/>
    <s v="music"/>
    <s v="pop"/>
    <x v="4"/>
    <x v="27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x v="90"/>
    <n v="36.24"/>
    <s v="music"/>
    <s v="pop"/>
    <x v="4"/>
    <x v="27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x v="215"/>
    <n v="62.5"/>
    <s v="music"/>
    <s v="pop"/>
    <x v="4"/>
    <x v="27"/>
    <x v="1679"/>
    <d v="2011-07-22T01:39:05"/>
    <x v="33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x v="90"/>
    <n v="47"/>
    <s v="music"/>
    <s v="pop"/>
    <x v="4"/>
    <x v="2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1"/>
    <x v="0"/>
    <s v="USD"/>
    <n v="1490752800"/>
    <n v="1486522484"/>
    <b v="0"/>
    <x v="330"/>
    <b v="0"/>
    <s v="music/faith"/>
    <x v="7"/>
    <n v="74.58"/>
    <s v="music"/>
    <s v="faith"/>
    <x v="4"/>
    <x v="28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x v="12"/>
    <x v="117"/>
    <x v="1"/>
    <x v="0"/>
    <s v="USD"/>
    <n v="1492142860"/>
    <n v="1486962460"/>
    <b v="0"/>
    <x v="78"/>
    <b v="0"/>
    <s v="music/faith"/>
    <x v="50"/>
    <e v="#DIV/0!"/>
    <s v="music"/>
    <s v="faith"/>
    <x v="4"/>
    <x v="28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x v="8"/>
    <x v="1158"/>
    <x v="1"/>
    <x v="6"/>
    <s v="EUR"/>
    <n v="1491590738"/>
    <n v="1489517138"/>
    <b v="0"/>
    <x v="73"/>
    <b v="0"/>
    <s v="music/faith"/>
    <x v="66"/>
    <n v="76"/>
    <s v="music"/>
    <s v="faith"/>
    <x v="4"/>
    <x v="28"/>
    <x v="1683"/>
    <d v="2017-04-07T18:45:38"/>
    <x v="19"/>
  </r>
  <r>
    <n v="1684"/>
    <s v="Goodness &amp; Mercy EP - Marty Mikles"/>
    <s v="New Music from Marty Mikles!  A new EP all about God's Goodness &amp; Mercy."/>
    <x v="6"/>
    <x v="1159"/>
    <x v="1"/>
    <x v="0"/>
    <s v="USD"/>
    <n v="1489775641"/>
    <n v="1487360041"/>
    <b v="0"/>
    <x v="21"/>
    <b v="0"/>
    <s v="music/faith"/>
    <x v="15"/>
    <n v="86.44"/>
    <s v="music"/>
    <s v="faith"/>
    <x v="4"/>
    <x v="28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x v="18"/>
    <x v="175"/>
    <x v="1"/>
    <x v="0"/>
    <s v="USD"/>
    <n v="1490331623"/>
    <n v="1487743223"/>
    <b v="0"/>
    <x v="41"/>
    <b v="0"/>
    <s v="music/faith"/>
    <x v="33"/>
    <n v="24"/>
    <s v="music"/>
    <s v="faith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1"/>
    <x v="5"/>
    <s v="CAD"/>
    <n v="1493320519"/>
    <n v="1488140119"/>
    <b v="0"/>
    <x v="29"/>
    <b v="0"/>
    <s v="music/faith"/>
    <x v="50"/>
    <n v="18"/>
    <s v="music"/>
    <s v="faith"/>
    <x v="4"/>
    <x v="28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1"/>
    <x v="0"/>
    <s v="USD"/>
    <n v="1491855300"/>
    <n v="1488935245"/>
    <b v="0"/>
    <x v="70"/>
    <b v="0"/>
    <s v="music/faith"/>
    <x v="134"/>
    <n v="80.13"/>
    <s v="music"/>
    <s v="faith"/>
    <x v="4"/>
    <x v="28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x v="23"/>
    <x v="1161"/>
    <x v="1"/>
    <x v="0"/>
    <s v="USD"/>
    <n v="1491738594"/>
    <n v="1489150194"/>
    <b v="0"/>
    <x v="63"/>
    <b v="0"/>
    <s v="music/faith"/>
    <x v="156"/>
    <n v="253.14"/>
    <s v="music"/>
    <s v="faith"/>
    <x v="4"/>
    <x v="28"/>
    <x v="1688"/>
    <d v="2017-04-09T11:49:54"/>
    <x v="1"/>
  </r>
  <r>
    <n v="1689"/>
    <s v="Fly Away"/>
    <s v="Praising the Living God in the second half of life."/>
    <x v="262"/>
    <x v="1162"/>
    <x v="1"/>
    <x v="0"/>
    <s v="USD"/>
    <n v="1489700230"/>
    <n v="1487111830"/>
    <b v="0"/>
    <x v="25"/>
    <b v="0"/>
    <s v="music/faith"/>
    <x v="8"/>
    <n v="171.43"/>
    <s v="music"/>
    <s v="faith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1"/>
    <x v="0"/>
    <s v="USD"/>
    <n v="1491470442"/>
    <n v="1488882042"/>
    <b v="0"/>
    <x v="202"/>
    <b v="0"/>
    <s v="music/faith"/>
    <x v="78"/>
    <n v="57.73"/>
    <s v="music"/>
    <s v="faith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1"/>
    <x v="0"/>
    <s v="USD"/>
    <n v="1491181200"/>
    <n v="1488387008"/>
    <b v="0"/>
    <x v="44"/>
    <b v="0"/>
    <s v="music/faith"/>
    <x v="69"/>
    <n v="264.26"/>
    <s v="music"/>
    <s v="faith"/>
    <x v="4"/>
    <x v="28"/>
    <x v="1691"/>
    <d v="2017-04-03T01:00:00"/>
    <x v="16"/>
  </r>
  <r>
    <n v="1692"/>
    <s v="Get Your Hopes Up"/>
    <s v="After 3 years.....It's time for some new music! Album #2 is in motion and I can't wait to share it with all of you!"/>
    <x v="10"/>
    <x v="1165"/>
    <x v="1"/>
    <x v="0"/>
    <s v="USD"/>
    <n v="1490572740"/>
    <n v="1487734667"/>
    <b v="0"/>
    <x v="41"/>
    <b v="0"/>
    <s v="music/faith"/>
    <x v="216"/>
    <n v="159.33000000000001"/>
    <s v="music"/>
    <s v="faith"/>
    <x v="4"/>
    <x v="28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x v="9"/>
    <x v="668"/>
    <x v="1"/>
    <x v="1"/>
    <s v="GBP"/>
    <n v="1491768000"/>
    <n v="1489097112"/>
    <b v="0"/>
    <x v="22"/>
    <b v="0"/>
    <s v="music/faith"/>
    <x v="114"/>
    <n v="35"/>
    <s v="music"/>
    <s v="faith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x v="139"/>
    <x v="1"/>
    <x v="0"/>
    <s v="USD"/>
    <n v="1490589360"/>
    <n v="1488038674"/>
    <b v="0"/>
    <x v="29"/>
    <b v="0"/>
    <s v="music/faith"/>
    <x v="50"/>
    <n v="5"/>
    <s v="music"/>
    <s v="faith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1"/>
    <x v="0"/>
    <s v="USD"/>
    <n v="1491786000"/>
    <n v="1488847514"/>
    <b v="0"/>
    <x v="23"/>
    <b v="0"/>
    <s v="music/faith"/>
    <x v="81"/>
    <n v="61.09"/>
    <s v="music"/>
    <s v="faith"/>
    <x v="4"/>
    <x v="28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1"/>
    <x v="0"/>
    <s v="USD"/>
    <n v="1491007211"/>
    <n v="1488418811"/>
    <b v="0"/>
    <x v="78"/>
    <b v="0"/>
    <s v="music/faith"/>
    <x v="50"/>
    <e v="#DIV/0!"/>
    <s v="music"/>
    <s v="faith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1"/>
    <x v="0"/>
    <s v="USD"/>
    <n v="1491781648"/>
    <n v="1489193248"/>
    <b v="0"/>
    <x v="19"/>
    <b v="0"/>
    <s v="music/faith"/>
    <x v="68"/>
    <n v="114.82"/>
    <s v="music"/>
    <s v="faith"/>
    <x v="4"/>
    <x v="28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1"/>
    <x v="0"/>
    <s v="USD"/>
    <n v="1490499180"/>
    <n v="1488430760"/>
    <b v="0"/>
    <x v="78"/>
    <b v="0"/>
    <s v="music/faith"/>
    <x v="50"/>
    <e v="#DIV/0!"/>
    <s v="music"/>
    <s v="faith"/>
    <x v="4"/>
    <x v="28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x v="279"/>
    <x v="1168"/>
    <x v="1"/>
    <x v="0"/>
    <s v="USD"/>
    <n v="1491943445"/>
    <n v="1489351445"/>
    <b v="0"/>
    <x v="80"/>
    <b v="0"/>
    <s v="music/faith"/>
    <x v="65"/>
    <n v="54"/>
    <s v="music"/>
    <s v="faith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1"/>
    <x v="0"/>
    <s v="USD"/>
    <n v="1491019200"/>
    <n v="1488418990"/>
    <b v="0"/>
    <x v="1"/>
    <b v="0"/>
    <s v="music/faith"/>
    <x v="73"/>
    <n v="65.97"/>
    <s v="music"/>
    <s v="faith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1"/>
    <x v="0"/>
    <s v="USD"/>
    <n v="1421337405"/>
    <n v="1418745405"/>
    <b v="0"/>
    <x v="84"/>
    <b v="0"/>
    <s v="music/faith"/>
    <x v="50"/>
    <n v="5"/>
    <s v="music"/>
    <s v="faith"/>
    <x v="4"/>
    <x v="28"/>
    <x v="1701"/>
    <d v="2015-01-15T15:56:45"/>
    <x v="1"/>
  </r>
  <r>
    <n v="1702"/>
    <s v="lyndale lewis and new vision prosper cd release"/>
    <s v="I can do all things through christ jesus"/>
    <x v="281"/>
    <x v="116"/>
    <x v="1"/>
    <x v="0"/>
    <s v="USD"/>
    <n v="1427745150"/>
    <n v="1425156750"/>
    <b v="0"/>
    <x v="29"/>
    <b v="0"/>
    <s v="music/faith"/>
    <x v="50"/>
    <n v="1"/>
    <s v="music"/>
    <s v="faith"/>
    <x v="4"/>
    <x v="28"/>
    <x v="1702"/>
    <d v="2015-03-30T19:52:30"/>
    <x v="1"/>
  </r>
  <r>
    <n v="1703"/>
    <s v="Joy Full Noise!"/>
    <s v="I would love for you to be a part of helping me raise money for music and video production to launch my first Worship album!"/>
    <x v="10"/>
    <x v="152"/>
    <x v="1"/>
    <x v="0"/>
    <s v="USD"/>
    <n v="1441003537"/>
    <n v="1435819537"/>
    <b v="0"/>
    <x v="84"/>
    <b v="0"/>
    <s v="music/faith"/>
    <x v="60"/>
    <n v="25.5"/>
    <s v="music"/>
    <s v="faith"/>
    <x v="4"/>
    <x v="28"/>
    <x v="1703"/>
    <d v="2015-08-31T06:45:37"/>
    <x v="13"/>
  </r>
  <r>
    <n v="1704"/>
    <s v="Jericho Down Worship Album"/>
    <s v="We want to record an album of popular praise &amp; worship songs with our own influence and style."/>
    <x v="13"/>
    <x v="1170"/>
    <x v="1"/>
    <x v="0"/>
    <s v="USD"/>
    <n v="1424056873"/>
    <n v="1421464873"/>
    <b v="0"/>
    <x v="202"/>
    <b v="0"/>
    <s v="music/faith"/>
    <x v="187"/>
    <n v="118.36"/>
    <s v="music"/>
    <s v="faith"/>
    <x v="4"/>
    <x v="28"/>
    <x v="1704"/>
    <d v="2015-02-16T03:21:13"/>
    <x v="1"/>
  </r>
  <r>
    <n v="1705"/>
    <s v="Piano Prayer Album - Russ James"/>
    <s v="An instrumental album that ranges from hymns to contemporary music. All the music is recorded by myself."/>
    <x v="13"/>
    <x v="117"/>
    <x v="1"/>
    <x v="0"/>
    <s v="USD"/>
    <n v="1441814400"/>
    <n v="1440807846"/>
    <b v="0"/>
    <x v="78"/>
    <b v="0"/>
    <s v="music/faith"/>
    <x v="50"/>
    <e v="#DIV/0!"/>
    <s v="music"/>
    <s v="faith"/>
    <x v="4"/>
    <x v="28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x v="62"/>
    <x v="117"/>
    <x v="1"/>
    <x v="12"/>
    <s v="EUR"/>
    <n v="1440314472"/>
    <n v="1435130472"/>
    <b v="0"/>
    <x v="78"/>
    <b v="0"/>
    <s v="music/faith"/>
    <x v="50"/>
    <e v="#DIV/0!"/>
    <s v="music"/>
    <s v="faith"/>
    <x v="4"/>
    <x v="28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1"/>
    <x v="0"/>
    <s v="USD"/>
    <n v="1459181895"/>
    <n v="1456593495"/>
    <b v="0"/>
    <x v="82"/>
    <b v="0"/>
    <s v="music/faith"/>
    <x v="54"/>
    <n v="54.11"/>
    <s v="music"/>
    <s v="faith"/>
    <x v="4"/>
    <x v="28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x v="39"/>
    <x v="117"/>
    <x v="1"/>
    <x v="0"/>
    <s v="USD"/>
    <n v="1462135706"/>
    <n v="1458679706"/>
    <b v="0"/>
    <x v="78"/>
    <b v="0"/>
    <s v="music/faith"/>
    <x v="50"/>
    <e v="#DIV/0!"/>
    <s v="music"/>
    <s v="faith"/>
    <x v="4"/>
    <x v="28"/>
    <x v="1708"/>
    <d v="2016-05-01T20:48:26"/>
    <x v="4"/>
  </r>
  <r>
    <n v="1709"/>
    <s v="Psalms"/>
    <s v="A project to set psalms to music. The psalms are taken from the English Standard Version (ESV) of the Bible."/>
    <x v="257"/>
    <x v="1079"/>
    <x v="1"/>
    <x v="0"/>
    <s v="USD"/>
    <n v="1409513940"/>
    <n v="1405949514"/>
    <b v="0"/>
    <x v="80"/>
    <b v="0"/>
    <s v="music/faith"/>
    <x v="62"/>
    <n v="21.25"/>
    <s v="music"/>
    <s v="faith"/>
    <x v="4"/>
    <x v="28"/>
    <x v="1709"/>
    <d v="2014-08-31T19:39:00"/>
    <x v="43"/>
  </r>
  <r>
    <n v="1710"/>
    <s v="Producing a live album of our upcoming Europe tour"/>
    <s v="We want to create a gospel live album which has never been produced before."/>
    <x v="10"/>
    <x v="1172"/>
    <x v="1"/>
    <x v="12"/>
    <s v="EUR"/>
    <n v="1453122000"/>
    <n v="1449151888"/>
    <b v="0"/>
    <x v="29"/>
    <b v="0"/>
    <s v="music/faith"/>
    <x v="60"/>
    <n v="34"/>
    <s v="music"/>
    <s v="faith"/>
    <x v="4"/>
    <x v="28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1"/>
    <x v="0"/>
    <s v="USD"/>
    <n v="1409585434"/>
    <n v="1406907034"/>
    <b v="0"/>
    <x v="84"/>
    <b v="0"/>
    <s v="music/faith"/>
    <x v="57"/>
    <n v="525"/>
    <s v="music"/>
    <s v="faith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x v="117"/>
    <x v="1"/>
    <x v="0"/>
    <s v="USD"/>
    <n v="1435701353"/>
    <n v="1430517353"/>
    <b v="0"/>
    <x v="78"/>
    <b v="0"/>
    <s v="music/faith"/>
    <x v="50"/>
    <e v="#DIV/0!"/>
    <s v="music"/>
    <s v="faith"/>
    <x v="4"/>
    <x v="28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x v="9"/>
    <x v="155"/>
    <x v="1"/>
    <x v="0"/>
    <s v="USD"/>
    <n v="1412536412"/>
    <n v="1409944412"/>
    <b v="0"/>
    <x v="29"/>
    <b v="0"/>
    <s v="music/faith"/>
    <x v="53"/>
    <n v="50"/>
    <s v="music"/>
    <s v="faith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1"/>
    <x v="0"/>
    <s v="USD"/>
    <n v="1430517761"/>
    <n v="1427925761"/>
    <b v="0"/>
    <x v="57"/>
    <b v="0"/>
    <s v="music/faith"/>
    <x v="59"/>
    <n v="115.71"/>
    <s v="music"/>
    <s v="faith"/>
    <x v="4"/>
    <x v="28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x v="10"/>
    <x v="143"/>
    <x v="1"/>
    <x v="0"/>
    <s v="USD"/>
    <n v="1427772120"/>
    <n v="1425186785"/>
    <b v="0"/>
    <x v="84"/>
    <b v="0"/>
    <s v="music/faith"/>
    <x v="50"/>
    <n v="5.5"/>
    <s v="music"/>
    <s v="faith"/>
    <x v="4"/>
    <x v="28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1"/>
    <x v="0"/>
    <s v="USD"/>
    <n v="1481295099"/>
    <n v="1477835499"/>
    <b v="0"/>
    <x v="83"/>
    <b v="0"/>
    <s v="music/faith"/>
    <x v="59"/>
    <n v="50"/>
    <s v="music"/>
    <s v="faith"/>
    <x v="4"/>
    <x v="28"/>
    <x v="1716"/>
    <d v="2016-12-09T14:51:39"/>
    <x v="4"/>
  </r>
  <r>
    <n v="1717"/>
    <s v="Shift Records A New EP!"/>
    <s v="Our first record created to reach, inspire, and ultimately express the love of Jesus to our generation."/>
    <x v="282"/>
    <x v="1174"/>
    <x v="1"/>
    <x v="0"/>
    <s v="USD"/>
    <n v="1461211200"/>
    <n v="1459467238"/>
    <b v="0"/>
    <x v="14"/>
    <b v="0"/>
    <s v="music/faith"/>
    <x v="152"/>
    <n v="34.020000000000003"/>
    <s v="music"/>
    <s v="faith"/>
    <x v="4"/>
    <x v="28"/>
    <x v="1717"/>
    <d v="2016-04-21T04:00:00"/>
    <x v="23"/>
  </r>
  <r>
    <n v="1718"/>
    <s v="The Prodigal Son"/>
    <s v="A melody for the galaxy."/>
    <x v="19"/>
    <x v="735"/>
    <x v="1"/>
    <x v="0"/>
    <s v="USD"/>
    <n v="1463201940"/>
    <n v="1459435149"/>
    <b v="0"/>
    <x v="84"/>
    <b v="0"/>
    <s v="music/faith"/>
    <x v="50"/>
    <n v="37.5"/>
    <s v="music"/>
    <s v="faith"/>
    <x v="4"/>
    <x v="28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1"/>
    <x v="0"/>
    <s v="USD"/>
    <n v="1410958191"/>
    <n v="1408366191"/>
    <b v="0"/>
    <x v="83"/>
    <b v="0"/>
    <s v="music/faith"/>
    <x v="60"/>
    <n v="11.67"/>
    <s v="music"/>
    <s v="faith"/>
    <x v="4"/>
    <x v="28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x v="23"/>
    <x v="1175"/>
    <x v="1"/>
    <x v="0"/>
    <s v="USD"/>
    <n v="1415562471"/>
    <n v="1412966871"/>
    <b v="0"/>
    <x v="22"/>
    <b v="0"/>
    <s v="music/faith"/>
    <x v="52"/>
    <n v="28.13"/>
    <s v="music"/>
    <s v="faith"/>
    <x v="4"/>
    <x v="28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x v="10"/>
    <x v="117"/>
    <x v="1"/>
    <x v="0"/>
    <s v="USD"/>
    <n v="1449831863"/>
    <n v="1447239863"/>
    <b v="0"/>
    <x v="78"/>
    <b v="0"/>
    <s v="music/faith"/>
    <x v="50"/>
    <e v="#DIV/0!"/>
    <s v="music"/>
    <s v="faith"/>
    <x v="4"/>
    <x v="28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x v="283"/>
    <x v="116"/>
    <x v="1"/>
    <x v="0"/>
    <s v="USD"/>
    <n v="1459642200"/>
    <n v="1456441429"/>
    <b v="0"/>
    <x v="29"/>
    <b v="0"/>
    <s v="music/faith"/>
    <x v="50"/>
    <n v="1"/>
    <s v="music"/>
    <s v="faith"/>
    <x v="4"/>
    <x v="28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x v="3"/>
    <x v="1084"/>
    <x v="1"/>
    <x v="0"/>
    <s v="USD"/>
    <n v="1435730400"/>
    <n v="1430855315"/>
    <b v="0"/>
    <x v="83"/>
    <b v="0"/>
    <s v="music/faith"/>
    <x v="113"/>
    <n v="216.67"/>
    <s v="music"/>
    <s v="faith"/>
    <x v="4"/>
    <x v="28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x v="12"/>
    <x v="428"/>
    <x v="1"/>
    <x v="0"/>
    <s v="USD"/>
    <n v="1414707762"/>
    <n v="1412115762"/>
    <b v="0"/>
    <x v="80"/>
    <b v="0"/>
    <s v="music/faith"/>
    <x v="60"/>
    <n v="8.75"/>
    <s v="music"/>
    <s v="faith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x v="62"/>
    <x v="145"/>
    <x v="1"/>
    <x v="0"/>
    <s v="USD"/>
    <n v="1408922049"/>
    <n v="1406330049"/>
    <b v="0"/>
    <x v="82"/>
    <b v="0"/>
    <s v="music/faith"/>
    <x v="54"/>
    <n v="62.22"/>
    <s v="music"/>
    <s v="faith"/>
    <x v="4"/>
    <x v="28"/>
    <x v="1725"/>
    <d v="2014-08-24T23:14:09"/>
    <x v="1"/>
  </r>
  <r>
    <n v="1726"/>
    <s v="&quot;Every Day&quot; CD by Amanda Joy Hall"/>
    <s v="Amanda Joy Hall's sophomore album, &quot;Every Day&quot;. Release expected July 2014"/>
    <x v="115"/>
    <x v="1176"/>
    <x v="1"/>
    <x v="0"/>
    <s v="USD"/>
    <n v="1403906664"/>
    <n v="1401401064"/>
    <b v="0"/>
    <x v="38"/>
    <b v="0"/>
    <s v="music/faith"/>
    <x v="122"/>
    <n v="137.25"/>
    <s v="music"/>
    <s v="faith"/>
    <x v="4"/>
    <x v="28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x v="9"/>
    <x v="116"/>
    <x v="1"/>
    <x v="1"/>
    <s v="GBP"/>
    <n v="1428231600"/>
    <n v="1423520177"/>
    <b v="0"/>
    <x v="29"/>
    <b v="0"/>
    <s v="music/faith"/>
    <x v="50"/>
    <n v="1"/>
    <s v="music"/>
    <s v="faith"/>
    <x v="4"/>
    <x v="28"/>
    <x v="1727"/>
    <d v="2015-04-05T11:00:00"/>
    <x v="57"/>
  </r>
  <r>
    <n v="1728"/>
    <s v="With His Presence"/>
    <s v="Be in God's presence through instrumental covers of hymns. Help me build a home studio to freely distribute this album."/>
    <x v="21"/>
    <x v="1177"/>
    <x v="1"/>
    <x v="0"/>
    <s v="USD"/>
    <n v="1445439674"/>
    <n v="1442847674"/>
    <b v="0"/>
    <x v="63"/>
    <b v="0"/>
    <s v="music/faith"/>
    <x v="149"/>
    <n v="122.14"/>
    <s v="music"/>
    <s v="faith"/>
    <x v="4"/>
    <x v="28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x v="3"/>
    <x v="117"/>
    <x v="1"/>
    <x v="0"/>
    <s v="USD"/>
    <n v="1465521306"/>
    <n v="1460337306"/>
    <b v="0"/>
    <x v="78"/>
    <b v="0"/>
    <s v="music/faith"/>
    <x v="50"/>
    <e v="#DIV/0!"/>
    <s v="music"/>
    <s v="faith"/>
    <x v="4"/>
    <x v="28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x v="9"/>
    <x v="117"/>
    <x v="1"/>
    <x v="0"/>
    <s v="USD"/>
    <n v="1445738783"/>
    <n v="1443146783"/>
    <b v="0"/>
    <x v="78"/>
    <b v="0"/>
    <s v="music/faith"/>
    <x v="50"/>
    <e v="#DIV/0!"/>
    <s v="music"/>
    <s v="faith"/>
    <x v="4"/>
    <x v="28"/>
    <x v="1730"/>
    <d v="2015-10-25T02:06:23"/>
    <x v="1"/>
  </r>
  <r>
    <n v="1731"/>
    <s v="Sam Cox Band First Christian Tour"/>
    <s v="We are a Christin Worship band looking to midwest tour. God Bless!"/>
    <x v="28"/>
    <x v="117"/>
    <x v="1"/>
    <x v="0"/>
    <s v="USD"/>
    <n v="1434034800"/>
    <n v="1432849552"/>
    <b v="0"/>
    <x v="78"/>
    <b v="0"/>
    <s v="music/faith"/>
    <x v="50"/>
    <e v="#DIV/0!"/>
    <s v="music"/>
    <s v="faith"/>
    <x v="4"/>
    <x v="28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1"/>
    <x v="0"/>
    <s v="USD"/>
    <n v="1452920400"/>
    <n v="1447777481"/>
    <b v="0"/>
    <x v="78"/>
    <b v="0"/>
    <s v="music/faith"/>
    <x v="50"/>
    <e v="#DIV/0!"/>
    <s v="music"/>
    <s v="faith"/>
    <x v="4"/>
    <x v="28"/>
    <x v="1732"/>
    <d v="2016-01-16T05:00:00"/>
    <x v="13"/>
  </r>
  <r>
    <n v="1733"/>
    <s v="What Faith Is EP/Album"/>
    <s v="I am trying to share the music I am blessed to have written. https://www.johncox4.com or https://reverbnation.com/johncox4"/>
    <x v="3"/>
    <x v="117"/>
    <x v="1"/>
    <x v="0"/>
    <s v="USD"/>
    <n v="1473802200"/>
    <n v="1472746374"/>
    <b v="0"/>
    <x v="78"/>
    <b v="0"/>
    <s v="music/faith"/>
    <x v="50"/>
    <e v="#DIV/0!"/>
    <s v="music"/>
    <s v="faith"/>
    <x v="4"/>
    <x v="28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x v="37"/>
    <x v="116"/>
    <x v="1"/>
    <x v="0"/>
    <s v="USD"/>
    <n v="1431046356"/>
    <n v="1428454356"/>
    <b v="0"/>
    <x v="29"/>
    <b v="0"/>
    <s v="music/faith"/>
    <x v="50"/>
    <n v="1"/>
    <s v="music"/>
    <s v="faith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x v="28"/>
    <x v="178"/>
    <x v="1"/>
    <x v="0"/>
    <s v="USD"/>
    <n v="1470598345"/>
    <n v="1468006345"/>
    <b v="0"/>
    <x v="84"/>
    <b v="0"/>
    <s v="music/faith"/>
    <x v="57"/>
    <n v="55"/>
    <s v="music"/>
    <s v="faith"/>
    <x v="4"/>
    <x v="28"/>
    <x v="1735"/>
    <d v="2016-08-07T19:32:25"/>
    <x v="1"/>
  </r>
  <r>
    <n v="1736"/>
    <s v="In His Presence"/>
    <s v="A unique meditative album reflecting on the life of Christ, inviting Him into your presence"/>
    <x v="9"/>
    <x v="1178"/>
    <x v="1"/>
    <x v="0"/>
    <s v="USD"/>
    <n v="1447018833"/>
    <n v="1444423233"/>
    <b v="0"/>
    <x v="29"/>
    <b v="0"/>
    <s v="music/faith"/>
    <x v="60"/>
    <n v="22"/>
    <s v="music"/>
    <s v="faith"/>
    <x v="4"/>
    <x v="28"/>
    <x v="1736"/>
    <d v="2015-11-08T21:40:33"/>
    <x v="1"/>
  </r>
  <r>
    <n v="1737"/>
    <s v="Healing"/>
    <s v="An instrumental project in which all songs are incorporated around the healing power of our God. Used for times of prayer &amp; devotion"/>
    <x v="23"/>
    <x v="447"/>
    <x v="1"/>
    <x v="0"/>
    <s v="USD"/>
    <n v="1437432392"/>
    <n v="1434840392"/>
    <b v="0"/>
    <x v="41"/>
    <b v="0"/>
    <s v="music/faith"/>
    <x v="70"/>
    <n v="56.67"/>
    <s v="music"/>
    <s v="faith"/>
    <x v="4"/>
    <x v="28"/>
    <x v="1737"/>
    <d v="2015-07-20T22:46:32"/>
    <x v="1"/>
  </r>
  <r>
    <n v="1738"/>
    <s v="The Flashing Lights"/>
    <s v="Music that inspires and gives hope for overcoming and change. And it is good music."/>
    <x v="10"/>
    <x v="170"/>
    <x v="1"/>
    <x v="0"/>
    <s v="USD"/>
    <n v="1412283542"/>
    <n v="1409691542"/>
    <b v="0"/>
    <x v="29"/>
    <b v="0"/>
    <s v="music/faith"/>
    <x v="50"/>
    <n v="20"/>
    <s v="music"/>
    <s v="faith"/>
    <x v="4"/>
    <x v="28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1"/>
    <x v="0"/>
    <s v="USD"/>
    <n v="1462391932"/>
    <n v="1457297932"/>
    <b v="0"/>
    <x v="29"/>
    <b v="0"/>
    <s v="music/faith"/>
    <x v="50"/>
    <n v="1"/>
    <s v="music"/>
    <s v="faith"/>
    <x v="4"/>
    <x v="28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x v="9"/>
    <x v="117"/>
    <x v="1"/>
    <x v="0"/>
    <s v="USD"/>
    <n v="1437075422"/>
    <n v="1434483422"/>
    <b v="0"/>
    <x v="78"/>
    <b v="0"/>
    <s v="music/faith"/>
    <x v="50"/>
    <e v="#DIV/0!"/>
    <s v="music"/>
    <s v="faith"/>
    <x v="4"/>
    <x v="28"/>
    <x v="1740"/>
    <d v="2015-07-16T19:37:02"/>
    <x v="1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x v="38"/>
    <n v="25.58"/>
    <s v="photography"/>
    <s v="photobooks"/>
    <x v="8"/>
    <x v="20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x v="15"/>
    <n v="63.97"/>
    <s v="photography"/>
    <s v="photobooks"/>
    <x v="8"/>
    <x v="20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x v="8"/>
    <n v="89.93"/>
    <s v="photography"/>
    <s v="photobooks"/>
    <x v="8"/>
    <x v="20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x v="90"/>
    <n v="93.07"/>
    <s v="photography"/>
    <s v="photobooks"/>
    <x v="8"/>
    <x v="20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x v="35"/>
    <n v="89.67"/>
    <s v="photography"/>
    <s v="photobooks"/>
    <x v="8"/>
    <x v="20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x v="34"/>
    <n v="207.62"/>
    <s v="photography"/>
    <s v="photobooks"/>
    <x v="8"/>
    <x v="20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x v="2"/>
    <n v="59.41"/>
    <s v="photography"/>
    <s v="photobooks"/>
    <x v="8"/>
    <x v="20"/>
    <x v="1747"/>
    <d v="2015-11-13T15:00:00"/>
    <x v="37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x v="22"/>
    <n v="358.97"/>
    <s v="photography"/>
    <s v="photobooks"/>
    <x v="8"/>
    <x v="20"/>
    <x v="1748"/>
    <d v="2015-09-02T22:49:03"/>
    <x v="1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x v="4"/>
    <n v="94.74"/>
    <s v="photography"/>
    <s v="photobooks"/>
    <x v="8"/>
    <x v="20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x v="180"/>
    <n v="80.650000000000006"/>
    <s v="photography"/>
    <s v="photobooks"/>
    <x v="8"/>
    <x v="20"/>
    <x v="1750"/>
    <d v="2016-04-19T20:05:04"/>
    <x v="1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x v="33"/>
    <n v="168.69"/>
    <s v="photography"/>
    <s v="photobooks"/>
    <x v="8"/>
    <x v="20"/>
    <x v="1751"/>
    <d v="2015-03-19T17:45:23"/>
    <x v="1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x v="217"/>
    <n v="34.69"/>
    <s v="photography"/>
    <s v="photobooks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x v="29"/>
    <n v="462.86"/>
    <s v="photography"/>
    <s v="photobooks"/>
    <x v="8"/>
    <x v="20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x v="38"/>
    <n v="104.39"/>
    <s v="photography"/>
    <s v="photobooks"/>
    <x v="8"/>
    <x v="20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x v="28"/>
    <n v="7.5"/>
    <s v="photography"/>
    <s v="photobooks"/>
    <x v="8"/>
    <x v="20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x v="33"/>
    <n v="47.13"/>
    <s v="photography"/>
    <s v="photobooks"/>
    <x v="8"/>
    <x v="20"/>
    <x v="1756"/>
    <d v="2016-08-29T04:01:09"/>
    <x v="4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x v="31"/>
    <n v="414.29"/>
    <s v="photography"/>
    <s v="photobooks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x v="41"/>
    <n v="42.48"/>
    <s v="photography"/>
    <s v="photobooks"/>
    <x v="8"/>
    <x v="20"/>
    <x v="1758"/>
    <d v="2016-07-14T22:56:32"/>
    <x v="13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x v="13"/>
    <n v="108.78"/>
    <s v="photography"/>
    <s v="photobooks"/>
    <x v="8"/>
    <x v="20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x v="11"/>
    <n v="81.099999999999994"/>
    <s v="photography"/>
    <s v="photobooks"/>
    <x v="8"/>
    <x v="20"/>
    <x v="1760"/>
    <d v="2016-02-25T16:08:33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x v="19"/>
    <n v="51.67"/>
    <s v="photography"/>
    <s v="photobooks"/>
    <x v="8"/>
    <x v="20"/>
    <x v="1761"/>
    <d v="2015-09-12T13:37:40"/>
    <x v="39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x v="218"/>
    <n v="35.4"/>
    <s v="photography"/>
    <s v="photobooks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x v="21"/>
    <n v="103.64"/>
    <s v="photography"/>
    <s v="photobooks"/>
    <x v="8"/>
    <x v="20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x v="34"/>
    <x v="1199"/>
    <x v="1"/>
    <x v="1"/>
    <s v="GBP"/>
    <n v="1407065979"/>
    <n v="1404560379"/>
    <b v="1"/>
    <x v="70"/>
    <b v="0"/>
    <s v="photography/photobooks"/>
    <x v="68"/>
    <n v="55.28"/>
    <s v="photography"/>
    <s v="photobooks"/>
    <x v="8"/>
    <x v="20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x v="78"/>
    <x v="1200"/>
    <x v="1"/>
    <x v="0"/>
    <s v="USD"/>
    <n v="1407972712"/>
    <n v="1405380712"/>
    <b v="1"/>
    <x v="273"/>
    <b v="0"/>
    <s v="photography/photobooks"/>
    <x v="155"/>
    <n v="72.17"/>
    <s v="photography"/>
    <s v="photobooks"/>
    <x v="8"/>
    <x v="20"/>
    <x v="1765"/>
    <d v="2014-08-13T23:31:52"/>
    <x v="1"/>
  </r>
  <r>
    <n v="1766"/>
    <s v="Photographic book on Melbourne's music scene"/>
    <s v="I want to create a beautiful book which documents the Melbourne music scene."/>
    <x v="15"/>
    <x v="117"/>
    <x v="1"/>
    <x v="2"/>
    <s v="AUD"/>
    <n v="1408999088"/>
    <n v="1407184688"/>
    <b v="1"/>
    <x v="78"/>
    <b v="0"/>
    <s v="photography/photobooks"/>
    <x v="50"/>
    <e v="#DIV/0!"/>
    <s v="photography"/>
    <s v="photobooks"/>
    <x v="8"/>
    <x v="20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x v="10"/>
    <x v="1201"/>
    <x v="1"/>
    <x v="0"/>
    <s v="USD"/>
    <n v="1407080884"/>
    <n v="1404488884"/>
    <b v="1"/>
    <x v="70"/>
    <b v="0"/>
    <s v="photography/photobooks"/>
    <x v="132"/>
    <n v="58.62"/>
    <s v="photography"/>
    <s v="photobooks"/>
    <x v="8"/>
    <x v="20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x v="10"/>
    <x v="1202"/>
    <x v="1"/>
    <x v="0"/>
    <s v="USD"/>
    <n v="1411824444"/>
    <n v="1406640444"/>
    <b v="1"/>
    <x v="41"/>
    <b v="0"/>
    <s v="photography/photobooks"/>
    <x v="65"/>
    <n v="12.47"/>
    <s v="photography"/>
    <s v="photobooks"/>
    <x v="8"/>
    <x v="20"/>
    <x v="1768"/>
    <d v="2014-09-27T13:27:24"/>
    <x v="13"/>
  </r>
  <r>
    <n v="1769"/>
    <s v="Navajo Textile Project"/>
    <s v="To create a publication, and exhibition documenting the collection of Jamie Ross, longtime collector of Navajo Textiles"/>
    <x v="79"/>
    <x v="1203"/>
    <x v="1"/>
    <x v="0"/>
    <s v="USD"/>
    <n v="1421177959"/>
    <n v="1418585959"/>
    <b v="1"/>
    <x v="19"/>
    <b v="0"/>
    <s v="photography/photobooks"/>
    <x v="56"/>
    <n v="49.14"/>
    <s v="photography"/>
    <s v="photobooks"/>
    <x v="8"/>
    <x v="20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1"/>
    <x v="0"/>
    <s v="USD"/>
    <n v="1413312194"/>
    <n v="1410288194"/>
    <b v="1"/>
    <x v="297"/>
    <b v="0"/>
    <s v="photography/photobooks"/>
    <x v="219"/>
    <n v="150.5"/>
    <s v="photography"/>
    <s v="photobooks"/>
    <x v="8"/>
    <x v="20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x v="285"/>
    <x v="1032"/>
    <x v="1"/>
    <x v="1"/>
    <s v="GBP"/>
    <n v="1414107040"/>
    <n v="1411515040"/>
    <b v="1"/>
    <x v="20"/>
    <b v="0"/>
    <s v="photography/photobooks"/>
    <x v="70"/>
    <n v="35.799999999999997"/>
    <s v="photography"/>
    <s v="photobooks"/>
    <x v="8"/>
    <x v="20"/>
    <x v="1771"/>
    <d v="2014-10-23T23:30:40"/>
    <x v="1"/>
  </r>
  <r>
    <n v="1772"/>
    <s v="White Mountain"/>
    <s v="A photobook and a short documentary film telling the story of Holocaust in Northwestern Lithuania"/>
    <x v="62"/>
    <x v="1205"/>
    <x v="1"/>
    <x v="1"/>
    <s v="GBP"/>
    <n v="1404666836"/>
    <n v="1399482836"/>
    <b v="1"/>
    <x v="10"/>
    <b v="0"/>
    <s v="photography/photobooks"/>
    <x v="63"/>
    <n v="45.16"/>
    <s v="photography"/>
    <s v="photobooks"/>
    <x v="8"/>
    <x v="20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1"/>
    <x v="0"/>
    <s v="USD"/>
    <n v="1421691298"/>
    <n v="1417803298"/>
    <b v="1"/>
    <x v="10"/>
    <b v="0"/>
    <s v="photography/photobooks"/>
    <x v="52"/>
    <n v="98.79"/>
    <s v="photography"/>
    <s v="photobooks"/>
    <x v="8"/>
    <x v="20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x v="30"/>
    <x v="1206"/>
    <x v="1"/>
    <x v="0"/>
    <s v="USD"/>
    <n v="1417273140"/>
    <n v="1413609292"/>
    <b v="1"/>
    <x v="62"/>
    <b v="0"/>
    <s v="photography/photobooks"/>
    <x v="132"/>
    <n v="88.31"/>
    <s v="photography"/>
    <s v="photobooks"/>
    <x v="8"/>
    <x v="20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x v="286"/>
    <x v="1207"/>
    <x v="1"/>
    <x v="0"/>
    <s v="USD"/>
    <n v="1414193160"/>
    <n v="1410305160"/>
    <b v="1"/>
    <x v="204"/>
    <b v="0"/>
    <s v="photography/photobooks"/>
    <x v="187"/>
    <n v="170.63"/>
    <s v="photography"/>
    <s v="photobooks"/>
    <x v="8"/>
    <x v="20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x v="10"/>
    <x v="400"/>
    <x v="1"/>
    <x v="1"/>
    <s v="GBP"/>
    <n v="1414623471"/>
    <n v="1411513071"/>
    <b v="1"/>
    <x v="80"/>
    <b v="0"/>
    <s v="photography/photobooks"/>
    <x v="113"/>
    <n v="83.75"/>
    <s v="photography"/>
    <s v="photobooks"/>
    <x v="8"/>
    <x v="20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x v="225"/>
    <x v="1208"/>
    <x v="1"/>
    <x v="9"/>
    <s v="EUR"/>
    <n v="1424421253"/>
    <n v="1421829253"/>
    <b v="1"/>
    <x v="73"/>
    <b v="0"/>
    <s v="photography/photobooks"/>
    <x v="51"/>
    <n v="65.099999999999994"/>
    <s v="photography"/>
    <s v="photobooks"/>
    <x v="8"/>
    <x v="20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1"/>
    <x v="0"/>
    <s v="USD"/>
    <n v="1427485395"/>
    <n v="1423600995"/>
    <b v="1"/>
    <x v="41"/>
    <b v="0"/>
    <s v="photography/photobooks"/>
    <x v="53"/>
    <n v="66.33"/>
    <s v="photography"/>
    <s v="photobooks"/>
    <x v="8"/>
    <x v="20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x v="34"/>
    <x v="1210"/>
    <x v="1"/>
    <x v="0"/>
    <s v="USD"/>
    <n v="1472834180"/>
    <n v="1470242180"/>
    <b v="1"/>
    <x v="44"/>
    <b v="0"/>
    <s v="photography/photobooks"/>
    <x v="71"/>
    <n v="104.89"/>
    <s v="photography"/>
    <s v="photobooks"/>
    <x v="8"/>
    <x v="20"/>
    <x v="1779"/>
    <d v="2016-09-02T16:36:20"/>
    <x v="1"/>
  </r>
  <r>
    <n v="1780"/>
    <s v="Native Nation"/>
    <s v="It is time to recognize and give to the indigenus groups the credit they deserve. It is time to understand where we come from."/>
    <x v="11"/>
    <x v="1211"/>
    <x v="1"/>
    <x v="0"/>
    <s v="USD"/>
    <n v="1467469510"/>
    <n v="1462285510"/>
    <b v="1"/>
    <x v="215"/>
    <b v="0"/>
    <s v="photography/photobooks"/>
    <x v="67"/>
    <n v="78.44"/>
    <s v="photography"/>
    <s v="photobooks"/>
    <x v="8"/>
    <x v="20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1"/>
    <x v="0"/>
    <s v="USD"/>
    <n v="1473950945"/>
    <n v="1471272545"/>
    <b v="1"/>
    <x v="54"/>
    <b v="0"/>
    <s v="photography/photobooks"/>
    <x v="73"/>
    <n v="59.04"/>
    <s v="photography"/>
    <s v="photobooks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1"/>
    <x v="0"/>
    <s v="USD"/>
    <n v="1456062489"/>
    <n v="1453211289"/>
    <b v="1"/>
    <x v="88"/>
    <b v="0"/>
    <s v="photography/photobooks"/>
    <x v="77"/>
    <n v="71.34"/>
    <s v="photography"/>
    <s v="photobooks"/>
    <x v="8"/>
    <x v="20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x v="79"/>
    <x v="1214"/>
    <x v="1"/>
    <x v="0"/>
    <s v="USD"/>
    <n v="1432248478"/>
    <n v="1429656478"/>
    <b v="1"/>
    <x v="333"/>
    <b v="0"/>
    <s v="photography/photobooks"/>
    <x v="148"/>
    <n v="51.23"/>
    <s v="photography"/>
    <s v="photobooks"/>
    <x v="8"/>
    <x v="20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1"/>
    <x v="0"/>
    <s v="USD"/>
    <n v="1422674700"/>
    <n v="1419954240"/>
    <b v="1"/>
    <x v="51"/>
    <b v="0"/>
    <s v="photography/photobooks"/>
    <x v="67"/>
    <n v="60.24"/>
    <s v="photography"/>
    <s v="photobooks"/>
    <x v="8"/>
    <x v="20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x v="95"/>
    <x v="1216"/>
    <x v="1"/>
    <x v="0"/>
    <s v="USD"/>
    <n v="1413417600"/>
    <n v="1410750855"/>
    <b v="1"/>
    <x v="52"/>
    <b v="0"/>
    <s v="photography/photobooks"/>
    <x v="68"/>
    <n v="44.94"/>
    <s v="photography"/>
    <s v="photobooks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x v="1217"/>
    <x v="1"/>
    <x v="9"/>
    <s v="EUR"/>
    <n v="1418649177"/>
    <n v="1416057177"/>
    <b v="1"/>
    <x v="60"/>
    <b v="0"/>
    <s v="photography/photobooks"/>
    <x v="216"/>
    <n v="31.21"/>
    <s v="photography"/>
    <s v="photobooks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x v="3"/>
    <x v="1218"/>
    <x v="1"/>
    <x v="0"/>
    <s v="USD"/>
    <n v="1428158637"/>
    <n v="1425570237"/>
    <b v="1"/>
    <x v="54"/>
    <b v="0"/>
    <s v="photography/photobooks"/>
    <x v="77"/>
    <n v="63.88"/>
    <s v="photography"/>
    <s v="photobooks"/>
    <x v="8"/>
    <x v="20"/>
    <x v="1787"/>
    <d v="2015-04-04T14:43:57"/>
    <x v="1"/>
  </r>
  <r>
    <n v="1788"/>
    <s v="Beyond the Pale"/>
    <s v="A photo book celebrating Goths, exploring their lives and giving an insight into what Goth is for them."/>
    <x v="62"/>
    <x v="382"/>
    <x v="1"/>
    <x v="1"/>
    <s v="GBP"/>
    <n v="1414795542"/>
    <n v="1412203542"/>
    <b v="1"/>
    <x v="80"/>
    <b v="0"/>
    <s v="photography/photobooks"/>
    <x v="60"/>
    <n v="19"/>
    <s v="photography"/>
    <s v="photobooks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x v="6"/>
    <x v="130"/>
    <x v="1"/>
    <x v="0"/>
    <s v="USD"/>
    <n v="1421042403"/>
    <n v="1415858403"/>
    <b v="1"/>
    <x v="80"/>
    <b v="0"/>
    <s v="photography/photobooks"/>
    <x v="60"/>
    <n v="10"/>
    <s v="photography"/>
    <s v="photobooks"/>
    <x v="8"/>
    <x v="20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x v="287"/>
    <x v="1219"/>
    <x v="1"/>
    <x v="0"/>
    <s v="USD"/>
    <n v="1423152678"/>
    <n v="1420560678"/>
    <b v="1"/>
    <x v="41"/>
    <b v="0"/>
    <s v="photography/photobooks"/>
    <x v="62"/>
    <n v="109.07"/>
    <s v="photography"/>
    <s v="photobooks"/>
    <x v="8"/>
    <x v="20"/>
    <x v="1790"/>
    <d v="2015-02-05T16:11:18"/>
    <x v="1"/>
  </r>
  <r>
    <n v="1791"/>
    <s v="disCover: Napoli"/>
    <s v="For the love of street photography and the beauty of traditional cultures in southern Italy."/>
    <x v="9"/>
    <x v="1220"/>
    <x v="1"/>
    <x v="1"/>
    <s v="GBP"/>
    <n v="1422553565"/>
    <n v="1417369565"/>
    <b v="1"/>
    <x v="80"/>
    <b v="0"/>
    <s v="photography/photobooks"/>
    <x v="65"/>
    <n v="26.75"/>
    <s v="photography"/>
    <s v="photobooks"/>
    <x v="8"/>
    <x v="20"/>
    <x v="1791"/>
    <d v="2015-01-29T17:46:05"/>
    <x v="13"/>
  </r>
  <r>
    <n v="1792"/>
    <s v="Bensinger's: Photographs by Helaine Garren"/>
    <s v="In 1970 Helaine Garren shot a series of images at Bensingerâ€™s Pool Hall in Chicago, Illinois."/>
    <x v="31"/>
    <x v="1221"/>
    <x v="1"/>
    <x v="0"/>
    <s v="USD"/>
    <n v="1439189940"/>
    <n v="1435970682"/>
    <b v="1"/>
    <x v="237"/>
    <b v="0"/>
    <s v="photography/photobooks"/>
    <x v="220"/>
    <n v="109.94"/>
    <s v="photography"/>
    <s v="photobooks"/>
    <x v="8"/>
    <x v="20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x v="9"/>
    <x v="130"/>
    <x v="1"/>
    <x v="2"/>
    <s v="AUD"/>
    <n v="1417127040"/>
    <n v="1414531440"/>
    <b v="1"/>
    <x v="84"/>
    <b v="0"/>
    <s v="photography/photobooks"/>
    <x v="60"/>
    <n v="20"/>
    <s v="photography"/>
    <s v="photobooks"/>
    <x v="8"/>
    <x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x v="7"/>
    <x v="1222"/>
    <x v="1"/>
    <x v="0"/>
    <s v="USD"/>
    <n v="1423660422"/>
    <n v="1420636422"/>
    <b v="1"/>
    <x v="59"/>
    <b v="0"/>
    <s v="photography/photobooks"/>
    <x v="57"/>
    <n v="55.39"/>
    <s v="photography"/>
    <s v="photobooks"/>
    <x v="8"/>
    <x v="20"/>
    <x v="1794"/>
    <d v="2015-02-11T13:13:42"/>
    <x v="6"/>
  </r>
  <r>
    <n v="1795"/>
    <s v="THE AFGHANS - A Photo Book"/>
    <s v="A photography book documenting the impact of the ISAF mission on the Afghan people of Mazar-e Sharif."/>
    <x v="89"/>
    <x v="1223"/>
    <x v="1"/>
    <x v="12"/>
    <s v="EUR"/>
    <n v="1476460800"/>
    <n v="1473922541"/>
    <b v="1"/>
    <x v="75"/>
    <b v="0"/>
    <s v="photography/photobooks"/>
    <x v="115"/>
    <n v="133.9"/>
    <s v="photography"/>
    <s v="photobooks"/>
    <x v="8"/>
    <x v="20"/>
    <x v="1795"/>
    <d v="2016-10-14T16:00:00"/>
    <x v="37"/>
  </r>
  <r>
    <n v="1796"/>
    <s v="Kenema"/>
    <s v="Kenema is a stunning portrait photography book by British Photographer, Peter Dibdin, capturing community life in Kenema, Sierra Leone."/>
    <x v="266"/>
    <x v="1224"/>
    <x v="1"/>
    <x v="1"/>
    <s v="GBP"/>
    <n v="1469356366"/>
    <n v="1464172366"/>
    <b v="1"/>
    <x v="48"/>
    <b v="0"/>
    <s v="photography/photobooks"/>
    <x v="66"/>
    <n v="48.72"/>
    <s v="photography"/>
    <s v="photobooks"/>
    <x v="8"/>
    <x v="20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x v="3"/>
    <x v="1225"/>
    <x v="1"/>
    <x v="0"/>
    <s v="USD"/>
    <n v="1481809189"/>
    <n v="1479217189"/>
    <b v="1"/>
    <x v="205"/>
    <b v="0"/>
    <s v="photography/photobooks"/>
    <x v="149"/>
    <n v="48.25"/>
    <s v="photography"/>
    <s v="photobooks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1"/>
    <x v="0"/>
    <s v="USD"/>
    <n v="1454572233"/>
    <n v="1449388233"/>
    <b v="1"/>
    <x v="77"/>
    <b v="0"/>
    <s v="photography/photobooks"/>
    <x v="51"/>
    <n v="58.97"/>
    <s v="photography"/>
    <s v="photobooks"/>
    <x v="8"/>
    <x v="20"/>
    <x v="1798"/>
    <d v="2016-02-04T07:50:33"/>
    <x v="13"/>
  </r>
  <r>
    <n v="1799"/>
    <s v="The UnDiscovered Image"/>
    <s v="The UnDiscovered Image, a monthly publication dedicated to photographers."/>
    <x v="23"/>
    <x v="1227"/>
    <x v="1"/>
    <x v="1"/>
    <s v="GBP"/>
    <n v="1415740408"/>
    <n v="1414008808"/>
    <b v="1"/>
    <x v="79"/>
    <b v="0"/>
    <s v="photography/photobooks"/>
    <x v="53"/>
    <n v="11.64"/>
    <s v="photography"/>
    <s v="photobooks"/>
    <x v="8"/>
    <x v="20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1"/>
    <x v="1"/>
    <s v="GBP"/>
    <n v="1476109970"/>
    <n v="1473517970"/>
    <b v="1"/>
    <x v="116"/>
    <b v="0"/>
    <s v="photography/photobooks"/>
    <x v="68"/>
    <n v="83.72"/>
    <s v="photography"/>
    <s v="photobooks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x v="73"/>
    <x v="1229"/>
    <x v="1"/>
    <x v="1"/>
    <s v="GBP"/>
    <n v="1450181400"/>
    <n v="1447429868"/>
    <b v="1"/>
    <x v="77"/>
    <b v="0"/>
    <s v="photography/photobooks"/>
    <x v="51"/>
    <n v="63.65"/>
    <s v="photography"/>
    <s v="photobooks"/>
    <x v="8"/>
    <x v="20"/>
    <x v="1801"/>
    <d v="2015-12-15T12:10:00"/>
    <x v="7"/>
  </r>
  <r>
    <n v="1802"/>
    <s v="Out Of The Dark"/>
    <s v="Inner Darkness turned into a photobook. Personal work i shot during my recovery...in Berlin."/>
    <x v="8"/>
    <x v="1230"/>
    <x v="1"/>
    <x v="12"/>
    <s v="EUR"/>
    <n v="1435442340"/>
    <n v="1433416830"/>
    <b v="1"/>
    <x v="59"/>
    <b v="0"/>
    <s v="photography/photobooks"/>
    <x v="216"/>
    <n v="94.28"/>
    <s v="photography"/>
    <s v="photobooks"/>
    <x v="8"/>
    <x v="20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x v="178"/>
    <x v="1231"/>
    <x v="1"/>
    <x v="0"/>
    <s v="USD"/>
    <n v="1423878182"/>
    <n v="1421199782"/>
    <b v="1"/>
    <x v="11"/>
    <b v="0"/>
    <s v="photography/photobooks"/>
    <x v="134"/>
    <n v="71.87"/>
    <s v="photography"/>
    <s v="photobooks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1"/>
    <x v="0"/>
    <s v="USD"/>
    <n v="1447521404"/>
    <n v="1444061804"/>
    <b v="1"/>
    <x v="47"/>
    <b v="0"/>
    <s v="photography/photobooks"/>
    <x v="131"/>
    <n v="104.85"/>
    <s v="photography"/>
    <s v="photobooks"/>
    <x v="8"/>
    <x v="20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x v="290"/>
    <x v="1233"/>
    <x v="1"/>
    <x v="12"/>
    <s v="EUR"/>
    <n v="1443808800"/>
    <n v="1441048658"/>
    <b v="1"/>
    <x v="259"/>
    <b v="0"/>
    <s v="photography/photobooks"/>
    <x v="71"/>
    <n v="67.14"/>
    <s v="photography"/>
    <s v="photobooks"/>
    <x v="8"/>
    <x v="20"/>
    <x v="1805"/>
    <d v="2015-10-02T18:00:00"/>
    <x v="7"/>
  </r>
  <r>
    <n v="1806"/>
    <s v="American Presidents Naked"/>
    <s v="Join me in publishing an amazing and unprecedented book with full frontal photopraphs of 8 American Presidents Naked"/>
    <x v="22"/>
    <x v="1234"/>
    <x v="1"/>
    <x v="1"/>
    <s v="GBP"/>
    <n v="1412090349"/>
    <n v="1409066349"/>
    <b v="1"/>
    <x v="22"/>
    <b v="0"/>
    <s v="photography/photobooks"/>
    <x v="56"/>
    <n v="73.88"/>
    <s v="photography"/>
    <s v="photobooks"/>
    <x v="8"/>
    <x v="20"/>
    <x v="1806"/>
    <d v="2014-09-30T15:19:09"/>
    <x v="6"/>
  </r>
  <r>
    <n v="1807"/>
    <s v="Anywhere but Here"/>
    <s v="I want to explore alternative cultures and lifestyles in America."/>
    <x v="10"/>
    <x v="503"/>
    <x v="1"/>
    <x v="0"/>
    <s v="USD"/>
    <n v="1411868313"/>
    <n v="1409276313"/>
    <b v="1"/>
    <x v="22"/>
    <b v="0"/>
    <s v="photography/photobooks"/>
    <x v="57"/>
    <n v="69.13"/>
    <s v="photography"/>
    <s v="photobooks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x v="89"/>
    <x v="1235"/>
    <x v="1"/>
    <x v="0"/>
    <s v="USD"/>
    <n v="1486830030"/>
    <n v="1483806030"/>
    <b v="1"/>
    <x v="93"/>
    <b v="0"/>
    <s v="photography/photobooks"/>
    <x v="139"/>
    <n v="120.77"/>
    <s v="photography"/>
    <s v="photobooks"/>
    <x v="8"/>
    <x v="20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x v="8"/>
    <x v="163"/>
    <x v="1"/>
    <x v="5"/>
    <s v="CAD"/>
    <n v="1425246439"/>
    <n v="1422222439"/>
    <b v="1"/>
    <x v="82"/>
    <b v="0"/>
    <s v="photography/photobooks"/>
    <x v="57"/>
    <n v="42.22"/>
    <s v="photography"/>
    <s v="photobooks"/>
    <x v="8"/>
    <x v="20"/>
    <x v="1809"/>
    <d v="2015-03-01T21:47:19"/>
    <x v="6"/>
  </r>
  <r>
    <n v="1810"/>
    <s v="Film Speed"/>
    <s v="Film Speed is a series of Zines focusing on architecture shot completely on 35 and 120mm film."/>
    <x v="52"/>
    <x v="493"/>
    <x v="1"/>
    <x v="0"/>
    <s v="USD"/>
    <n v="1408657826"/>
    <n v="1407621026"/>
    <b v="0"/>
    <x v="84"/>
    <b v="0"/>
    <s v="photography/photobooks"/>
    <x v="56"/>
    <n v="7.5"/>
    <s v="photography"/>
    <s v="photobooks"/>
    <x v="8"/>
    <x v="20"/>
    <x v="1810"/>
    <d v="2014-08-21T21:50:26"/>
    <x v="56"/>
  </r>
  <r>
    <n v="1811"/>
    <s v="The Year of Sunsets"/>
    <s v="A collection of 365 color photographs of sunsets in 2014, beautifully presented in a hardcover book."/>
    <x v="214"/>
    <x v="130"/>
    <x v="1"/>
    <x v="0"/>
    <s v="USD"/>
    <n v="1414123200"/>
    <n v="1408962270"/>
    <b v="0"/>
    <x v="55"/>
    <b v="0"/>
    <s v="photography/photobooks"/>
    <x v="50"/>
    <n v="1.54"/>
    <s v="photography"/>
    <s v="photobooks"/>
    <x v="8"/>
    <x v="20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1"/>
    <x v="1"/>
    <s v="GBP"/>
    <n v="1467531536"/>
    <n v="1464939536"/>
    <b v="0"/>
    <x v="23"/>
    <b v="0"/>
    <s v="photography/photobooks"/>
    <x v="55"/>
    <n v="37.61"/>
    <s v="photography"/>
    <s v="photobooks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x v="222"/>
    <x v="117"/>
    <x v="1"/>
    <x v="1"/>
    <s v="GBP"/>
    <n v="1407532812"/>
    <n v="1404940812"/>
    <b v="0"/>
    <x v="78"/>
    <b v="0"/>
    <s v="photography/photobooks"/>
    <x v="50"/>
    <e v="#DIV/0!"/>
    <s v="photography"/>
    <s v="photobooks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x v="14"/>
    <x v="1237"/>
    <x v="1"/>
    <x v="1"/>
    <s v="GBP"/>
    <n v="1425108736"/>
    <n v="1422516736"/>
    <b v="0"/>
    <x v="205"/>
    <b v="0"/>
    <s v="photography/photobooks"/>
    <x v="190"/>
    <n v="42.16"/>
    <s v="photography"/>
    <s v="photobooks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x v="9"/>
    <x v="117"/>
    <x v="1"/>
    <x v="0"/>
    <s v="USD"/>
    <n v="1435787137"/>
    <n v="1434577537"/>
    <b v="0"/>
    <x v="78"/>
    <b v="0"/>
    <s v="photography/photobooks"/>
    <x v="50"/>
    <e v="#DIV/0!"/>
    <s v="photography"/>
    <s v="photobooks"/>
    <x v="8"/>
    <x v="20"/>
    <x v="1815"/>
    <d v="2015-07-01T21:45:37"/>
    <x v="22"/>
  </r>
  <r>
    <n v="1816"/>
    <s v="Moments of Passion"/>
    <s v="A unique Photographic Book Project about the Passionate Moments and Strong Emotions that lie within Karate"/>
    <x v="31"/>
    <x v="1238"/>
    <x v="1"/>
    <x v="16"/>
    <s v="CHF"/>
    <n v="1469473200"/>
    <n v="1467061303"/>
    <b v="0"/>
    <x v="79"/>
    <b v="0"/>
    <s v="photography/photobooks"/>
    <x v="53"/>
    <n v="84.83"/>
    <s v="photography"/>
    <s v="photobooks"/>
    <x v="8"/>
    <x v="20"/>
    <x v="1816"/>
    <d v="2016-07-25T19:00:00"/>
    <x v="31"/>
  </r>
  <r>
    <n v="1817"/>
    <s v="Through the Lens of Jerry Gustafson"/>
    <s v="Hundreds of breathtaking rodeo photographs collected in a beautiful coffee table book."/>
    <x v="102"/>
    <x v="1239"/>
    <x v="1"/>
    <x v="0"/>
    <s v="USD"/>
    <n v="1485759540"/>
    <n v="1480607607"/>
    <b v="0"/>
    <x v="61"/>
    <b v="0"/>
    <s v="photography/photobooks"/>
    <x v="221"/>
    <n v="94.19"/>
    <s v="photography"/>
    <s v="photobooks"/>
    <x v="8"/>
    <x v="20"/>
    <x v="1817"/>
    <d v="2017-01-30T06:59:00"/>
    <x v="13"/>
  </r>
  <r>
    <n v="1818"/>
    <s v="Give Me Your Goofy-ist"/>
    <s v="We are all different, this is a way to honor and celebrate the authenticity in being different."/>
    <x v="36"/>
    <x v="117"/>
    <x v="1"/>
    <x v="0"/>
    <s v="USD"/>
    <n v="1428035850"/>
    <n v="1425447450"/>
    <b v="0"/>
    <x v="78"/>
    <b v="0"/>
    <s v="photography/photobooks"/>
    <x v="50"/>
    <e v="#DIV/0!"/>
    <s v="photography"/>
    <s v="photobooks"/>
    <x v="8"/>
    <x v="2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1"/>
    <x v="0"/>
    <s v="USD"/>
    <n v="1406743396"/>
    <n v="1404151396"/>
    <b v="0"/>
    <x v="80"/>
    <b v="0"/>
    <s v="photography/photobooks"/>
    <x v="53"/>
    <n v="6.25"/>
    <s v="photography"/>
    <s v="photobooks"/>
    <x v="8"/>
    <x v="20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1"/>
    <x v="0"/>
    <s v="USD"/>
    <n v="1427850090"/>
    <n v="1425261690"/>
    <b v="0"/>
    <x v="22"/>
    <b v="0"/>
    <s v="photography/photobooks"/>
    <x v="113"/>
    <n v="213.38"/>
    <s v="photography"/>
    <s v="photobooks"/>
    <x v="8"/>
    <x v="20"/>
    <x v="1820"/>
    <d v="2015-04-01T01:01:30"/>
    <x v="1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x v="165"/>
    <n v="59.16"/>
    <s v="music"/>
    <s v="rock"/>
    <x v="4"/>
    <x v="11"/>
    <x v="1821"/>
    <d v="2012-03-03T07:39:27"/>
    <x v="8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x v="8"/>
    <n v="27.27"/>
    <s v="music"/>
    <s v="rock"/>
    <x v="4"/>
    <x v="11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x v="31"/>
    <n v="24.58"/>
    <s v="music"/>
    <s v="rock"/>
    <x v="4"/>
    <x v="11"/>
    <x v="1823"/>
    <d v="2012-10-24T16:26:16"/>
    <x v="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x v="8"/>
    <n v="75.05"/>
    <s v="music"/>
    <s v="rock"/>
    <x v="4"/>
    <x v="11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x v="2"/>
    <n v="42.02"/>
    <s v="music"/>
    <s v="rock"/>
    <x v="4"/>
    <x v="11"/>
    <x v="1825"/>
    <d v="2013-07-11T20:01:43"/>
    <x v="3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x v="7"/>
    <n v="53.16"/>
    <s v="music"/>
    <s v="rock"/>
    <x v="4"/>
    <x v="11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x v="7"/>
    <n v="83.89"/>
    <s v="music"/>
    <s v="rock"/>
    <x v="4"/>
    <x v="11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x v="8"/>
    <n v="417.33"/>
    <s v="music"/>
    <s v="rock"/>
    <x v="4"/>
    <x v="11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x v="23"/>
    <n v="75.77"/>
    <s v="music"/>
    <s v="rock"/>
    <x v="4"/>
    <x v="11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x v="21"/>
    <n v="67.39"/>
    <s v="music"/>
    <s v="rock"/>
    <x v="4"/>
    <x v="11"/>
    <x v="1830"/>
    <d v="2014-02-24T16:25:07"/>
    <x v="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x v="33"/>
    <n v="73.569999999999993"/>
    <s v="music"/>
    <s v="rock"/>
    <x v="4"/>
    <x v="11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x v="1"/>
    <n v="25"/>
    <s v="music"/>
    <s v="rock"/>
    <x v="4"/>
    <x v="11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x v="222"/>
    <n v="42"/>
    <s v="music"/>
    <s v="rock"/>
    <x v="4"/>
    <x v="11"/>
    <x v="1833"/>
    <d v="2013-03-02T07:59:00"/>
    <x v="7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x v="90"/>
    <n v="131.16999999999999"/>
    <s v="music"/>
    <s v="rock"/>
    <x v="4"/>
    <x v="11"/>
    <x v="1834"/>
    <d v="2015-01-24T23:08:15"/>
    <x v="4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x v="3"/>
    <n v="47.27"/>
    <s v="music"/>
    <s v="rock"/>
    <x v="4"/>
    <x v="11"/>
    <x v="1835"/>
    <d v="2016-03-31T15:51:11"/>
    <x v="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x v="177"/>
    <n v="182.13"/>
    <s v="music"/>
    <s v="rock"/>
    <x v="4"/>
    <x v="11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x v="223"/>
    <n v="61.37"/>
    <s v="music"/>
    <s v="rock"/>
    <x v="4"/>
    <x v="11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x v="8"/>
    <n v="35.770000000000003"/>
    <s v="music"/>
    <s v="rock"/>
    <x v="4"/>
    <x v="11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x v="207"/>
    <n v="45.62"/>
    <s v="music"/>
    <s v="rock"/>
    <x v="4"/>
    <x v="11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x v="15"/>
    <n v="75.38"/>
    <s v="music"/>
    <s v="rock"/>
    <x v="4"/>
    <x v="11"/>
    <x v="1840"/>
    <d v="2013-05-07T04:59:00"/>
    <x v="3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x v="21"/>
    <n v="50.88"/>
    <s v="music"/>
    <s v="rock"/>
    <x v="4"/>
    <x v="11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x v="105"/>
    <n v="119.29"/>
    <s v="music"/>
    <s v="rock"/>
    <x v="4"/>
    <x v="11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x v="39"/>
    <n v="92.54"/>
    <s v="music"/>
    <s v="rock"/>
    <x v="4"/>
    <x v="11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x v="7"/>
    <n v="76.05"/>
    <s v="music"/>
    <s v="rock"/>
    <x v="4"/>
    <x v="11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x v="8"/>
    <n v="52.63"/>
    <s v="music"/>
    <s v="rock"/>
    <x v="4"/>
    <x v="11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x v="178"/>
    <n v="98.99"/>
    <s v="music"/>
    <s v="rock"/>
    <x v="4"/>
    <x v="11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x v="10"/>
    <n v="79.53"/>
    <s v="music"/>
    <s v="rock"/>
    <x v="4"/>
    <x v="11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x v="13"/>
    <n v="134.21"/>
    <s v="music"/>
    <s v="rock"/>
    <x v="4"/>
    <x v="11"/>
    <x v="1848"/>
    <d v="2011-07-31T06:59:00"/>
    <x v="48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x v="8"/>
    <n v="37.630000000000003"/>
    <s v="music"/>
    <s v="rock"/>
    <x v="4"/>
    <x v="11"/>
    <x v="1849"/>
    <d v="2012-10-17T20:17:39"/>
    <x v="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x v="21"/>
    <n v="51.04"/>
    <s v="music"/>
    <s v="rock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x v="8"/>
    <n v="50.04"/>
    <s v="music"/>
    <s v="rock"/>
    <x v="4"/>
    <x v="11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x v="16"/>
    <n v="133.93"/>
    <s v="music"/>
    <s v="rock"/>
    <x v="4"/>
    <x v="11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x v="21"/>
    <n v="58.21"/>
    <s v="music"/>
    <s v="rock"/>
    <x v="4"/>
    <x v="11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x v="21"/>
    <n v="88.04"/>
    <s v="music"/>
    <s v="rock"/>
    <x v="4"/>
    <x v="11"/>
    <x v="1854"/>
    <d v="2013-05-24T00:30:37"/>
    <x v="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x v="224"/>
    <n v="70.58"/>
    <s v="music"/>
    <s v="rock"/>
    <x v="4"/>
    <x v="11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x v="7"/>
    <n v="53.29"/>
    <s v="music"/>
    <s v="rock"/>
    <x v="4"/>
    <x v="11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x v="8"/>
    <n v="136.36000000000001"/>
    <s v="music"/>
    <s v="rock"/>
    <x v="4"/>
    <x v="1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x v="15"/>
    <n v="40.549999999999997"/>
    <s v="music"/>
    <s v="rock"/>
    <x v="4"/>
    <x v="11"/>
    <x v="1858"/>
    <d v="2011-12-16T05:48:41"/>
    <x v="13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x v="88"/>
    <n v="70.63"/>
    <s v="music"/>
    <s v="rock"/>
    <x v="4"/>
    <x v="11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x v="18"/>
    <n v="52.68"/>
    <s v="music"/>
    <s v="rock"/>
    <x v="4"/>
    <x v="11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x v="65"/>
    <x v="117"/>
    <x v="1"/>
    <x v="1"/>
    <s v="GBP"/>
    <n v="1422256341"/>
    <n v="1419664341"/>
    <b v="0"/>
    <x v="78"/>
    <b v="0"/>
    <s v="games/mobile games"/>
    <x v="50"/>
    <e v="#DIV/0!"/>
    <s v="games"/>
    <s v="mobile games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1"/>
    <x v="0"/>
    <s v="USD"/>
    <n v="1488958200"/>
    <n v="1484912974"/>
    <b v="0"/>
    <x v="38"/>
    <b v="0"/>
    <s v="games/mobile games"/>
    <x v="59"/>
    <n v="90.94"/>
    <s v="games"/>
    <s v="mobile games"/>
    <x v="6"/>
    <x v="18"/>
    <x v="1862"/>
    <d v="2017-03-08T07:30:00"/>
    <x v="55"/>
  </r>
  <r>
    <n v="1863"/>
    <s v="Project: 20M813"/>
    <s v="This is an Android game where you take control of the zombies and try to eat your way to world domination!"/>
    <x v="30"/>
    <x v="115"/>
    <x v="1"/>
    <x v="0"/>
    <s v="USD"/>
    <n v="1402600085"/>
    <n v="1400008085"/>
    <b v="0"/>
    <x v="84"/>
    <b v="0"/>
    <s v="games/mobile games"/>
    <x v="50"/>
    <n v="5"/>
    <s v="games"/>
    <s v="mobile games"/>
    <x v="6"/>
    <x v="18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1"/>
    <x v="0"/>
    <s v="USD"/>
    <n v="1399223500"/>
    <n v="1396631500"/>
    <b v="0"/>
    <x v="53"/>
    <b v="0"/>
    <s v="games/mobile games"/>
    <x v="152"/>
    <n v="58.08"/>
    <s v="games"/>
    <s v="mobile games"/>
    <x v="6"/>
    <x v="1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x v="74"/>
    <x v="460"/>
    <x v="1"/>
    <x v="1"/>
    <s v="GBP"/>
    <n v="1478425747"/>
    <n v="1475398147"/>
    <b v="0"/>
    <x v="84"/>
    <b v="0"/>
    <s v="games/mobile games"/>
    <x v="50"/>
    <n v="2"/>
    <s v="games"/>
    <s v="mobile games"/>
    <x v="6"/>
    <x v="18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x v="31"/>
    <x v="366"/>
    <x v="1"/>
    <x v="0"/>
    <s v="USD"/>
    <n v="1488340800"/>
    <n v="1483768497"/>
    <b v="0"/>
    <x v="84"/>
    <b v="0"/>
    <s v="games/mobile games"/>
    <x v="60"/>
    <n v="62.5"/>
    <s v="games"/>
    <s v="mobile games"/>
    <x v="6"/>
    <x v="18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x v="22"/>
    <x v="115"/>
    <x v="1"/>
    <x v="0"/>
    <s v="USD"/>
    <n v="1478383912"/>
    <n v="1475791912"/>
    <b v="0"/>
    <x v="29"/>
    <b v="0"/>
    <s v="games/mobile games"/>
    <x v="50"/>
    <n v="10"/>
    <s v="games"/>
    <s v="mobile games"/>
    <x v="6"/>
    <x v="18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x v="31"/>
    <x v="1272"/>
    <x v="1"/>
    <x v="0"/>
    <s v="USD"/>
    <n v="1450166340"/>
    <n v="1448044925"/>
    <b v="0"/>
    <x v="57"/>
    <b v="0"/>
    <s v="games/mobile games"/>
    <x v="62"/>
    <n v="71.59"/>
    <s v="games"/>
    <s v="mobile games"/>
    <x v="6"/>
    <x v="18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x v="3"/>
    <x v="117"/>
    <x v="1"/>
    <x v="0"/>
    <s v="USD"/>
    <n v="1483488249"/>
    <n v="1480896249"/>
    <b v="0"/>
    <x v="78"/>
    <b v="0"/>
    <s v="games/mobile games"/>
    <x v="50"/>
    <e v="#DIV/0!"/>
    <s v="games"/>
    <s v="mobile games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x v="1273"/>
    <x v="1"/>
    <x v="0"/>
    <s v="USD"/>
    <n v="1454213820"/>
    <n v="1451723535"/>
    <b v="0"/>
    <x v="202"/>
    <b v="0"/>
    <s v="games/mobile games"/>
    <x v="54"/>
    <n v="32.82"/>
    <s v="games"/>
    <s v="mobile games"/>
    <x v="6"/>
    <x v="18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x v="115"/>
    <x v="1274"/>
    <x v="1"/>
    <x v="0"/>
    <s v="USD"/>
    <n v="1416512901"/>
    <n v="1413053301"/>
    <b v="0"/>
    <x v="195"/>
    <b v="0"/>
    <s v="games/mobile games"/>
    <x v="225"/>
    <n v="49.12"/>
    <s v="games"/>
    <s v="mobile games"/>
    <x v="6"/>
    <x v="18"/>
    <x v="1871"/>
    <d v="2014-11-20T19:48:21"/>
    <x v="4"/>
  </r>
  <r>
    <n v="1872"/>
    <s v="ZombieTime!"/>
    <s v="A Top-View Action game where you play as Bob, the FIRST zombie to rise from the grave. Bring chaos to town, feast and don't die again."/>
    <x v="22"/>
    <x v="719"/>
    <x v="1"/>
    <x v="0"/>
    <s v="USD"/>
    <n v="1435633602"/>
    <n v="1433041602"/>
    <b v="0"/>
    <x v="62"/>
    <b v="0"/>
    <s v="games/mobile games"/>
    <x v="60"/>
    <n v="16.309999999999999"/>
    <s v="games"/>
    <s v="mobile games"/>
    <x v="6"/>
    <x v="18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x v="6"/>
    <x v="1275"/>
    <x v="1"/>
    <x v="5"/>
    <s v="CAD"/>
    <n v="1436373900"/>
    <n v="1433861210"/>
    <b v="0"/>
    <x v="84"/>
    <b v="0"/>
    <s v="games/mobile games"/>
    <x v="50"/>
    <n v="18"/>
    <s v="games"/>
    <s v="mobile games"/>
    <x v="6"/>
    <x v="18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x v="292"/>
    <x v="375"/>
    <x v="1"/>
    <x v="0"/>
    <s v="USD"/>
    <n v="1467155733"/>
    <n v="1465427733"/>
    <b v="0"/>
    <x v="84"/>
    <b v="0"/>
    <s v="games/mobile games"/>
    <x v="50"/>
    <n v="13"/>
    <s v="games"/>
    <s v="mobile games"/>
    <x v="6"/>
    <x v="18"/>
    <x v="1874"/>
    <d v="2016-06-28T23:15:33"/>
    <x v="20"/>
  </r>
  <r>
    <n v="1875"/>
    <s v="Claws &amp; Fins"/>
    <s v="Sea opposition of Crab's family and angry fishes. Who is going to win, and who is going to loose ?!"/>
    <x v="3"/>
    <x v="152"/>
    <x v="1"/>
    <x v="0"/>
    <s v="USD"/>
    <n v="1470519308"/>
    <n v="1465335308"/>
    <b v="0"/>
    <x v="83"/>
    <b v="0"/>
    <s v="games/mobile games"/>
    <x v="60"/>
    <n v="17"/>
    <s v="games"/>
    <s v="mobile games"/>
    <x v="6"/>
    <x v="18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x v="293"/>
    <x v="117"/>
    <x v="1"/>
    <x v="2"/>
    <s v="AUD"/>
    <n v="1402901405"/>
    <n v="1400309405"/>
    <b v="0"/>
    <x v="78"/>
    <b v="0"/>
    <s v="games/mobile games"/>
    <x v="50"/>
    <e v="#DIV/0!"/>
    <s v="games"/>
    <s v="mobile games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x v="294"/>
    <x v="117"/>
    <x v="1"/>
    <x v="0"/>
    <s v="USD"/>
    <n v="1425170525"/>
    <n v="1422664925"/>
    <b v="0"/>
    <x v="78"/>
    <b v="0"/>
    <s v="games/mobile games"/>
    <x v="50"/>
    <e v="#DIV/0!"/>
    <s v="games"/>
    <s v="mobile games"/>
    <x v="6"/>
    <x v="18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x v="6"/>
    <x v="117"/>
    <x v="1"/>
    <x v="2"/>
    <s v="AUD"/>
    <n v="1402618355"/>
    <n v="1400026355"/>
    <b v="0"/>
    <x v="78"/>
    <b v="0"/>
    <s v="games/mobile games"/>
    <x v="50"/>
    <e v="#DIV/0!"/>
    <s v="games"/>
    <s v="mobile games"/>
    <x v="6"/>
    <x v="18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x v="10"/>
    <x v="360"/>
    <x v="1"/>
    <x v="3"/>
    <s v="EUR"/>
    <n v="1457966129"/>
    <n v="1455377729"/>
    <b v="0"/>
    <x v="84"/>
    <b v="0"/>
    <s v="games/mobile games"/>
    <x v="50"/>
    <n v="3"/>
    <s v="games"/>
    <s v="mobile games"/>
    <x v="6"/>
    <x v="18"/>
    <x v="1879"/>
    <d v="2016-03-14T14:35:29"/>
    <x v="1"/>
  </r>
  <r>
    <n v="1880"/>
    <s v="Sim Betting Football"/>
    <s v="Sim Betting Football is the only football (soccer) betting simulation  game."/>
    <x v="10"/>
    <x v="1276"/>
    <x v="1"/>
    <x v="1"/>
    <s v="GBP"/>
    <n v="1459341380"/>
    <n v="1456839380"/>
    <b v="0"/>
    <x v="54"/>
    <b v="0"/>
    <s v="games/mobile games"/>
    <x v="68"/>
    <n v="41.83"/>
    <s v="games"/>
    <s v="mobile games"/>
    <x v="6"/>
    <x v="18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x v="36"/>
    <n v="49.34"/>
    <s v="music"/>
    <s v="indie rock"/>
    <x v="4"/>
    <x v="1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x v="7"/>
    <n v="41.73"/>
    <s v="music"/>
    <s v="indie rock"/>
    <x v="4"/>
    <x v="14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x v="2"/>
    <n v="32.72"/>
    <s v="music"/>
    <s v="indie rock"/>
    <x v="4"/>
    <x v="14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x v="165"/>
    <n v="51.96"/>
    <s v="music"/>
    <s v="indie rock"/>
    <x v="4"/>
    <x v="14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x v="31"/>
    <n v="50.69"/>
    <s v="music"/>
    <s v="indie rock"/>
    <x v="4"/>
    <x v="14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x v="21"/>
    <n v="42.24"/>
    <s v="music"/>
    <s v="indie rock"/>
    <x v="4"/>
    <x v="1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x v="38"/>
    <n v="416.88"/>
    <s v="music"/>
    <s v="indie rock"/>
    <x v="4"/>
    <x v="14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x v="183"/>
    <n v="46.65"/>
    <s v="music"/>
    <s v="indie rock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x v="13"/>
    <n v="48.45"/>
    <s v="music"/>
    <s v="indie rock"/>
    <x v="4"/>
    <x v="14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x v="14"/>
    <n v="70.53"/>
    <s v="music"/>
    <s v="indie rock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x v="6"/>
    <n v="87.96"/>
    <s v="music"/>
    <s v="indie rock"/>
    <x v="4"/>
    <x v="14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x v="0"/>
    <n v="26.27"/>
    <s v="music"/>
    <s v="indie rock"/>
    <x v="4"/>
    <x v="14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x v="3"/>
    <n v="57.78"/>
    <s v="music"/>
    <s v="indie rock"/>
    <x v="4"/>
    <x v="14"/>
    <x v="1893"/>
    <d v="2011-04-16T03:59:00"/>
    <x v="3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x v="41"/>
    <n v="57.25"/>
    <s v="music"/>
    <s v="indie rock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x v="21"/>
    <n v="196.34"/>
    <s v="music"/>
    <s v="indie rock"/>
    <x v="4"/>
    <x v="14"/>
    <x v="1895"/>
    <d v="2015-10-20T17:55:22"/>
    <x v="1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x v="39"/>
    <n v="43"/>
    <s v="music"/>
    <s v="indie rock"/>
    <x v="4"/>
    <x v="14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x v="21"/>
    <n v="35.549999999999997"/>
    <s v="music"/>
    <s v="indie rock"/>
    <x v="4"/>
    <x v="14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x v="14"/>
    <n v="68.81"/>
    <s v="music"/>
    <s v="indie rock"/>
    <x v="4"/>
    <x v="14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x v="18"/>
    <n v="28.57"/>
    <s v="music"/>
    <s v="indie rock"/>
    <x v="4"/>
    <x v="14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x v="15"/>
    <n v="50.63"/>
    <s v="music"/>
    <s v="indie rock"/>
    <x v="4"/>
    <x v="14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1"/>
    <x v="1"/>
    <s v="GBP"/>
    <n v="1432299600"/>
    <n v="1429707729"/>
    <b v="0"/>
    <x v="20"/>
    <b v="0"/>
    <s v="technology/gadgets"/>
    <x v="56"/>
    <n v="106.8"/>
    <s v="technology"/>
    <s v="gadgets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x v="28"/>
    <x v="433"/>
    <x v="1"/>
    <x v="9"/>
    <s v="EUR"/>
    <n v="1425495447"/>
    <n v="1422903447"/>
    <b v="0"/>
    <x v="83"/>
    <b v="0"/>
    <s v="technology/gadgets"/>
    <x v="60"/>
    <n v="4"/>
    <s v="technology"/>
    <s v="gadgets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x v="9"/>
    <x v="1294"/>
    <x v="1"/>
    <x v="0"/>
    <s v="USD"/>
    <n v="1485541791"/>
    <n v="1480357791"/>
    <b v="0"/>
    <x v="14"/>
    <b v="0"/>
    <s v="technology/gadgets"/>
    <x v="153"/>
    <n v="34.1"/>
    <s v="technology"/>
    <s v="gadgets"/>
    <x v="2"/>
    <x v="29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x v="63"/>
    <x v="155"/>
    <x v="1"/>
    <x v="0"/>
    <s v="USD"/>
    <n v="1451752021"/>
    <n v="1447864021"/>
    <b v="0"/>
    <x v="84"/>
    <b v="0"/>
    <s v="technology/gadgets"/>
    <x v="50"/>
    <n v="25"/>
    <s v="technology"/>
    <s v="gadgets"/>
    <x v="2"/>
    <x v="29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1"/>
    <x v="0"/>
    <s v="USD"/>
    <n v="1410127994"/>
    <n v="1407535994"/>
    <b v="0"/>
    <x v="80"/>
    <b v="0"/>
    <s v="technology/gadgets"/>
    <x v="50"/>
    <n v="10.5"/>
    <s v="technology"/>
    <s v="gadgets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x v="63"/>
    <x v="1295"/>
    <x v="1"/>
    <x v="0"/>
    <s v="USD"/>
    <n v="1466697983"/>
    <n v="1464105983"/>
    <b v="0"/>
    <x v="221"/>
    <b v="0"/>
    <s v="technology/gadgets"/>
    <x v="152"/>
    <n v="215.96"/>
    <s v="technology"/>
    <s v="gadgets"/>
    <x v="2"/>
    <x v="29"/>
    <x v="1906"/>
    <d v="2016-06-23T16:06:23"/>
    <x v="1"/>
  </r>
  <r>
    <n v="1907"/>
    <s v="Litter-Buddy"/>
    <s v="Litter-Buddy is great economical alternative to leading pet waste disposal systems with cartridge bag elements."/>
    <x v="11"/>
    <x v="1079"/>
    <x v="1"/>
    <x v="0"/>
    <s v="USD"/>
    <n v="1400853925"/>
    <n v="1399557925"/>
    <b v="0"/>
    <x v="80"/>
    <b v="0"/>
    <s v="technology/gadgets"/>
    <x v="50"/>
    <n v="21.25"/>
    <s v="technology"/>
    <s v="gadgets"/>
    <x v="2"/>
    <x v="29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1"/>
    <x v="0"/>
    <s v="USD"/>
    <n v="1483048900"/>
    <n v="1480456900"/>
    <b v="0"/>
    <x v="80"/>
    <b v="0"/>
    <s v="technology/gadgets"/>
    <x v="53"/>
    <n v="108.25"/>
    <s v="technology"/>
    <s v="gadgets"/>
    <x v="2"/>
    <x v="29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1"/>
    <x v="0"/>
    <s v="USD"/>
    <n v="1414059479"/>
    <n v="1411467479"/>
    <b v="0"/>
    <x v="44"/>
    <b v="0"/>
    <s v="technology/gadgets"/>
    <x v="51"/>
    <n v="129.97"/>
    <s v="technology"/>
    <s v="gadgets"/>
    <x v="2"/>
    <x v="29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1"/>
    <x v="9"/>
    <s v="EUR"/>
    <n v="1446331500"/>
    <n v="1442531217"/>
    <b v="0"/>
    <x v="168"/>
    <b v="0"/>
    <s v="technology/gadgets"/>
    <x v="115"/>
    <n v="117.49"/>
    <s v="technology"/>
    <s v="gadgets"/>
    <x v="2"/>
    <x v="29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x v="301"/>
    <x v="115"/>
    <x v="1"/>
    <x v="4"/>
    <s v="NZD"/>
    <n v="1407545334"/>
    <n v="1404953334"/>
    <b v="0"/>
    <x v="29"/>
    <b v="0"/>
    <s v="technology/gadgets"/>
    <x v="50"/>
    <n v="10"/>
    <s v="technology"/>
    <s v="gadgets"/>
    <x v="2"/>
    <x v="29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1"/>
    <x v="0"/>
    <s v="USD"/>
    <n v="1433395560"/>
    <n v="1430803560"/>
    <b v="0"/>
    <x v="288"/>
    <b v="0"/>
    <s v="technology/gadgets"/>
    <x v="155"/>
    <n v="70.599999999999994"/>
    <s v="technology"/>
    <s v="gadgets"/>
    <x v="2"/>
    <x v="29"/>
    <x v="1912"/>
    <d v="2015-06-04T05:26:00"/>
    <x v="1"/>
  </r>
  <r>
    <n v="1913"/>
    <s v="Tibio - Spreading warmth in everyones home"/>
    <s v="Tibio is a revolutionary new product designed to solve an age old problem."/>
    <x v="240"/>
    <x v="1300"/>
    <x v="1"/>
    <x v="1"/>
    <s v="GBP"/>
    <n v="1412770578"/>
    <n v="1410178578"/>
    <b v="0"/>
    <x v="55"/>
    <b v="0"/>
    <s v="technology/gadgets"/>
    <x v="60"/>
    <n v="24.5"/>
    <s v="technology"/>
    <s v="gadgets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1"/>
    <x v="0"/>
    <s v="USD"/>
    <n v="1414814340"/>
    <n v="1413519073"/>
    <b v="0"/>
    <x v="84"/>
    <b v="0"/>
    <s v="technology/gadgets"/>
    <x v="114"/>
    <n v="30"/>
    <s v="technology"/>
    <s v="gadgets"/>
    <x v="2"/>
    <x v="29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x v="2"/>
    <x v="138"/>
    <x v="1"/>
    <x v="0"/>
    <s v="USD"/>
    <n v="1409620222"/>
    <n v="1407892222"/>
    <b v="0"/>
    <x v="80"/>
    <b v="0"/>
    <s v="technology/gadgets"/>
    <x v="53"/>
    <n v="2"/>
    <s v="technology"/>
    <s v="gadgets"/>
    <x v="2"/>
    <x v="29"/>
    <x v="1915"/>
    <d v="2014-09-02T01:10:22"/>
    <x v="20"/>
  </r>
  <r>
    <n v="1916"/>
    <s v="The Paint Can Holder by U.S. Green Products"/>
    <s v="The Paint Can Holder Makes Painting Easier and Safer on Extension Ladders."/>
    <x v="22"/>
    <x v="1301"/>
    <x v="1"/>
    <x v="0"/>
    <s v="USD"/>
    <n v="1478542375"/>
    <n v="1476378775"/>
    <b v="0"/>
    <x v="79"/>
    <b v="0"/>
    <s v="technology/gadgets"/>
    <x v="60"/>
    <n v="17"/>
    <s v="technology"/>
    <s v="gadgets"/>
    <x v="2"/>
    <x v="29"/>
    <x v="1916"/>
    <d v="2016-11-07T18:12:55"/>
    <x v="10"/>
  </r>
  <r>
    <n v="1917"/>
    <s v="Chronovisor:The MOST innovative watch for night time reading"/>
    <s v="Let's build a legendary brand altogether"/>
    <x v="303"/>
    <x v="1302"/>
    <x v="1"/>
    <x v="7"/>
    <s v="HKD"/>
    <n v="1486708133"/>
    <n v="1484116133"/>
    <b v="0"/>
    <x v="16"/>
    <b v="0"/>
    <s v="technology/gadgets"/>
    <x v="226"/>
    <n v="2928.93"/>
    <s v="technology"/>
    <s v="gadgets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1"/>
    <x v="0"/>
    <s v="USD"/>
    <n v="1407869851"/>
    <n v="1404845851"/>
    <b v="0"/>
    <x v="82"/>
    <b v="0"/>
    <s v="technology/gadgets"/>
    <x v="60"/>
    <n v="28.89"/>
    <s v="technology"/>
    <s v="gadgets"/>
    <x v="2"/>
    <x v="2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1"/>
    <x v="0"/>
    <s v="USD"/>
    <n v="1432069249"/>
    <n v="1429477249"/>
    <b v="0"/>
    <x v="22"/>
    <b v="0"/>
    <s v="technology/gadgets"/>
    <x v="153"/>
    <n v="29.63"/>
    <s v="technology"/>
    <s v="gadgets"/>
    <x v="2"/>
    <x v="29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x v="3"/>
    <x v="1304"/>
    <x v="1"/>
    <x v="1"/>
    <s v="GBP"/>
    <n v="1445468400"/>
    <n v="1443042061"/>
    <b v="0"/>
    <x v="217"/>
    <b v="0"/>
    <s v="technology/gadgets"/>
    <x v="152"/>
    <n v="40.98"/>
    <s v="technology"/>
    <s v="gadgets"/>
    <x v="2"/>
    <x v="29"/>
    <x v="1920"/>
    <d v="2015-10-21T23:00:00"/>
    <x v="31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x v="0"/>
    <n v="54"/>
    <s v="music"/>
    <s v="indie rock"/>
    <x v="4"/>
    <x v="14"/>
    <x v="1921"/>
    <d v="2012-07-14T05:19:03"/>
    <x v="1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x v="31"/>
    <n v="36.11"/>
    <s v="music"/>
    <s v="indie rock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x v="227"/>
    <n v="23.15"/>
    <s v="music"/>
    <s v="indie rock"/>
    <x v="4"/>
    <x v="14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x v="35"/>
    <n v="104"/>
    <s v="music"/>
    <s v="indie rock"/>
    <x v="4"/>
    <x v="14"/>
    <x v="1924"/>
    <d v="2014-01-15T19:33:00"/>
    <x v="31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x v="5"/>
    <n v="31.83"/>
    <s v="music"/>
    <s v="indie rock"/>
    <x v="4"/>
    <x v="14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x v="228"/>
    <n v="27.39"/>
    <s v="music"/>
    <s v="indie rock"/>
    <x v="4"/>
    <x v="14"/>
    <x v="1926"/>
    <d v="2010-11-02T00:26:00"/>
    <x v="31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x v="33"/>
    <n v="56.36"/>
    <s v="music"/>
    <s v="indie rock"/>
    <x v="4"/>
    <x v="14"/>
    <x v="1927"/>
    <d v="2012-03-08T04:59:00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x v="33"/>
    <n v="77.349999999999994"/>
    <s v="music"/>
    <s v="indie rock"/>
    <x v="4"/>
    <x v="1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x v="8"/>
    <n v="42.8"/>
    <s v="music"/>
    <s v="indie rock"/>
    <x v="4"/>
    <x v="14"/>
    <x v="1929"/>
    <d v="2011-07-05T00:31:06"/>
    <x v="17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x v="37"/>
    <n v="48.85"/>
    <s v="music"/>
    <s v="indie rock"/>
    <x v="4"/>
    <x v="14"/>
    <x v="1930"/>
    <d v="2013-07-07T13:24:42"/>
    <x v="13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x v="10"/>
    <n v="48.24"/>
    <s v="music"/>
    <s v="indie rock"/>
    <x v="4"/>
    <x v="14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x v="13"/>
    <n v="70.209999999999994"/>
    <s v="music"/>
    <s v="indie rock"/>
    <x v="4"/>
    <x v="14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x v="174"/>
    <n v="94.05"/>
    <s v="music"/>
    <s v="indie rock"/>
    <x v="4"/>
    <x v="14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x v="39"/>
    <n v="80.27"/>
    <s v="music"/>
    <s v="indie rock"/>
    <x v="4"/>
    <x v="14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x v="29"/>
    <n v="54.2"/>
    <s v="music"/>
    <s v="indie rock"/>
    <x v="4"/>
    <x v="14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x v="16"/>
    <n v="60.27"/>
    <s v="music"/>
    <s v="indie rock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x v="229"/>
    <n v="38.74"/>
    <s v="music"/>
    <s v="indie rock"/>
    <x v="4"/>
    <x v="14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x v="31"/>
    <n v="152.54"/>
    <s v="music"/>
    <s v="indie rock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x v="38"/>
    <n v="115.31"/>
    <s v="music"/>
    <s v="indie rock"/>
    <x v="4"/>
    <x v="14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x v="193"/>
    <n v="35.840000000000003"/>
    <s v="music"/>
    <s v="indie rock"/>
    <x v="4"/>
    <x v="14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x v="9"/>
    <n v="64.569999999999993"/>
    <s v="technology"/>
    <s v="hardware"/>
    <x v="2"/>
    <x v="30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x v="178"/>
    <n v="87.44"/>
    <s v="technology"/>
    <s v="hardware"/>
    <x v="2"/>
    <x v="30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x v="230"/>
    <n v="68.819999999999993"/>
    <s v="technology"/>
    <s v="hardware"/>
    <x v="2"/>
    <x v="30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x v="231"/>
    <n v="176.2"/>
    <s v="technology"/>
    <s v="hardware"/>
    <x v="2"/>
    <x v="30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x v="232"/>
    <n v="511.79"/>
    <s v="technology"/>
    <s v="hardware"/>
    <x v="2"/>
    <x v="30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x v="95"/>
    <n v="160.44"/>
    <s v="technology"/>
    <s v="hardware"/>
    <x v="2"/>
    <x v="30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x v="7"/>
    <n v="35"/>
    <s v="technology"/>
    <s v="hardware"/>
    <x v="2"/>
    <x v="30"/>
    <x v="1947"/>
    <d v="2009-11-23T05:59:00"/>
    <x v="54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x v="233"/>
    <n v="188.51"/>
    <s v="technology"/>
    <s v="hardware"/>
    <x v="2"/>
    <x v="30"/>
    <x v="1948"/>
    <d v="2016-06-06T17:02:00"/>
    <x v="61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x v="6"/>
    <n v="56.2"/>
    <s v="technology"/>
    <s v="hardware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x v="234"/>
    <n v="51.31"/>
    <s v="technology"/>
    <s v="hardware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x v="197"/>
    <n v="127.36"/>
    <s v="technology"/>
    <s v="hardware"/>
    <x v="2"/>
    <x v="30"/>
    <x v="1951"/>
    <d v="2016-11-07T11:05:37"/>
    <x v="1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x v="45"/>
    <n v="101.86"/>
    <s v="technology"/>
    <s v="hardware"/>
    <x v="2"/>
    <x v="30"/>
    <x v="1952"/>
    <d v="2013-10-16T14:33:35"/>
    <x v="46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x v="235"/>
    <n v="230.56"/>
    <s v="technology"/>
    <s v="hardware"/>
    <x v="2"/>
    <x v="30"/>
    <x v="1953"/>
    <d v="2012-03-02T03:00:00"/>
    <x v="37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x v="236"/>
    <n v="842.11"/>
    <s v="technology"/>
    <s v="hardware"/>
    <x v="2"/>
    <x v="30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x v="237"/>
    <n v="577.28"/>
    <s v="technology"/>
    <s v="hardware"/>
    <x v="2"/>
    <x v="30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x v="238"/>
    <n v="483.34"/>
    <s v="technology"/>
    <s v="hardware"/>
    <x v="2"/>
    <x v="30"/>
    <x v="1956"/>
    <d v="2015-04-18T21:10:05"/>
    <x v="8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x v="239"/>
    <n v="76.14"/>
    <s v="technology"/>
    <s v="hardware"/>
    <x v="2"/>
    <x v="30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x v="240"/>
    <n v="74.11"/>
    <s v="technology"/>
    <s v="hardware"/>
    <x v="2"/>
    <x v="30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x v="96"/>
    <n v="36.97"/>
    <s v="technology"/>
    <s v="hardware"/>
    <x v="2"/>
    <x v="30"/>
    <x v="1959"/>
    <d v="2014-10-01T00:00:00"/>
    <x v="17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x v="90"/>
    <n v="2500.9699999999998"/>
    <s v="technology"/>
    <s v="hardware"/>
    <x v="2"/>
    <x v="30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x v="241"/>
    <n v="67.69"/>
    <s v="technology"/>
    <s v="hardware"/>
    <x v="2"/>
    <x v="30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x v="242"/>
    <n v="63.05"/>
    <s v="technology"/>
    <s v="hardware"/>
    <x v="2"/>
    <x v="30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x v="37"/>
    <n v="117.6"/>
    <s v="technology"/>
    <s v="hardware"/>
    <x v="2"/>
    <x v="30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x v="217"/>
    <n v="180.75"/>
    <s v="technology"/>
    <s v="hardware"/>
    <x v="2"/>
    <x v="30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x v="243"/>
    <n v="127.32"/>
    <s v="technology"/>
    <s v="hardware"/>
    <x v="2"/>
    <x v="30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x v="110"/>
    <n v="136.63999999999999"/>
    <s v="technology"/>
    <s v="hardware"/>
    <x v="2"/>
    <x v="30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x v="244"/>
    <n v="182.78"/>
    <s v="technology"/>
    <s v="hardware"/>
    <x v="2"/>
    <x v="30"/>
    <x v="1967"/>
    <d v="2014-05-01T15:55:29"/>
    <x v="1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x v="245"/>
    <n v="279.38"/>
    <s v="technology"/>
    <s v="hardware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x v="246"/>
    <n v="61.38"/>
    <s v="technology"/>
    <s v="hardware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x v="247"/>
    <n v="80.73"/>
    <s v="technology"/>
    <s v="hardware"/>
    <x v="2"/>
    <x v="30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x v="222"/>
    <n v="272.36"/>
    <s v="technology"/>
    <s v="hardware"/>
    <x v="2"/>
    <x v="30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x v="248"/>
    <n v="70.849999999999994"/>
    <s v="technology"/>
    <s v="hardware"/>
    <x v="2"/>
    <x v="30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x v="249"/>
    <n v="247.94"/>
    <s v="technology"/>
    <s v="hardware"/>
    <x v="2"/>
    <x v="30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x v="250"/>
    <n v="186.81"/>
    <s v="technology"/>
    <s v="hardware"/>
    <x v="2"/>
    <x v="30"/>
    <x v="1974"/>
    <d v="2013-08-19T08:01:09"/>
    <x v="1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x v="251"/>
    <n v="131.99"/>
    <s v="technology"/>
    <s v="hardware"/>
    <x v="2"/>
    <x v="30"/>
    <x v="1975"/>
    <d v="2013-03-10T18:07:31"/>
    <x v="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x v="252"/>
    <n v="29.31"/>
    <s v="technology"/>
    <s v="hardware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x v="253"/>
    <n v="245.02"/>
    <s v="technology"/>
    <s v="hardware"/>
    <x v="2"/>
    <x v="30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x v="254"/>
    <n v="1323.25"/>
    <s v="technology"/>
    <s v="hardware"/>
    <x v="2"/>
    <x v="30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x v="41"/>
    <n v="282.66000000000003"/>
    <s v="technology"/>
    <s v="hardware"/>
    <x v="2"/>
    <x v="30"/>
    <x v="1979"/>
    <d v="2015-11-19T04:59:00"/>
    <x v="46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x v="255"/>
    <n v="91.21"/>
    <s v="technology"/>
    <s v="hardware"/>
    <x v="2"/>
    <x v="30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1"/>
    <x v="5"/>
    <s v="CAD"/>
    <n v="1404926665"/>
    <n v="1402334665"/>
    <b v="0"/>
    <x v="8"/>
    <b v="0"/>
    <s v="photography/people"/>
    <x v="62"/>
    <n v="31.75"/>
    <s v="photography"/>
    <s v="people"/>
    <x v="8"/>
    <x v="31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x v="237"/>
    <x v="117"/>
    <x v="1"/>
    <x v="7"/>
    <s v="HKD"/>
    <n v="1480863887"/>
    <n v="1478268287"/>
    <b v="0"/>
    <x v="78"/>
    <b v="0"/>
    <s v="photography/people"/>
    <x v="50"/>
    <e v="#DIV/0!"/>
    <s v="photography"/>
    <s v="people"/>
    <x v="8"/>
    <x v="31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x v="287"/>
    <x v="1364"/>
    <x v="1"/>
    <x v="0"/>
    <s v="USD"/>
    <n v="1472799600"/>
    <n v="1470874618"/>
    <b v="0"/>
    <x v="38"/>
    <b v="0"/>
    <s v="photography/people"/>
    <x v="65"/>
    <n v="88.69"/>
    <s v="photography"/>
    <s v="people"/>
    <x v="8"/>
    <x v="31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x v="36"/>
    <x v="1365"/>
    <x v="1"/>
    <x v="0"/>
    <s v="USD"/>
    <n v="1417377481"/>
    <n v="1412189881"/>
    <b v="0"/>
    <x v="63"/>
    <b v="0"/>
    <s v="photography/people"/>
    <x v="70"/>
    <n v="453.14"/>
    <s v="photography"/>
    <s v="people"/>
    <x v="8"/>
    <x v="31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x v="183"/>
    <x v="152"/>
    <x v="1"/>
    <x v="1"/>
    <s v="GBP"/>
    <n v="1470178800"/>
    <n v="1467650771"/>
    <b v="0"/>
    <x v="80"/>
    <b v="0"/>
    <s v="photography/people"/>
    <x v="56"/>
    <n v="12.75"/>
    <s v="photography"/>
    <s v="people"/>
    <x v="8"/>
    <x v="31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1"/>
    <x v="1"/>
    <s v="GBP"/>
    <n v="1457947483"/>
    <n v="1455359083"/>
    <b v="0"/>
    <x v="29"/>
    <b v="0"/>
    <s v="photography/people"/>
    <x v="50"/>
    <n v="1"/>
    <s v="photography"/>
    <s v="people"/>
    <x v="8"/>
    <x v="31"/>
    <x v="1986"/>
    <d v="2016-03-14T09:24:43"/>
    <x v="1"/>
  </r>
  <r>
    <n v="1987"/>
    <s v="Ethiopia: Beheld"/>
    <s v="A collection of images that depicts the beauty and diversity within Ethiopia"/>
    <x v="62"/>
    <x v="1366"/>
    <x v="1"/>
    <x v="1"/>
    <s v="GBP"/>
    <n v="1425223276"/>
    <n v="1422631276"/>
    <b v="0"/>
    <x v="33"/>
    <b v="0"/>
    <s v="photography/people"/>
    <x v="72"/>
    <n v="83.43"/>
    <s v="photography"/>
    <s v="people"/>
    <x v="8"/>
    <x v="31"/>
    <x v="1987"/>
    <d v="2015-03-01T15:21:16"/>
    <x v="1"/>
  </r>
  <r>
    <n v="1988"/>
    <s v="Phillip Michael Photography"/>
    <s v="Expressing art in an image!"/>
    <x v="12"/>
    <x v="379"/>
    <x v="1"/>
    <x v="0"/>
    <s v="USD"/>
    <n v="1440094742"/>
    <n v="1437502742"/>
    <b v="0"/>
    <x v="29"/>
    <b v="0"/>
    <s v="photography/people"/>
    <x v="50"/>
    <n v="25"/>
    <s v="photography"/>
    <s v="people"/>
    <x v="8"/>
    <x v="31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x v="10"/>
    <x v="155"/>
    <x v="1"/>
    <x v="0"/>
    <s v="USD"/>
    <n v="1481473208"/>
    <n v="1478881208"/>
    <b v="0"/>
    <x v="29"/>
    <b v="0"/>
    <s v="photography/people"/>
    <x v="60"/>
    <n v="50"/>
    <s v="photography"/>
    <s v="people"/>
    <x v="8"/>
    <x v="31"/>
    <x v="1989"/>
    <d v="2016-12-11T16:20:08"/>
    <x v="1"/>
  </r>
  <r>
    <n v="1990"/>
    <s v="The Virgin of the Path"/>
    <s v="An art nude photography book that includes traditional black and white sepia nudes as well as experimiental color nudes."/>
    <x v="9"/>
    <x v="1238"/>
    <x v="1"/>
    <x v="0"/>
    <s v="USD"/>
    <n v="1455338532"/>
    <n v="1454042532"/>
    <b v="0"/>
    <x v="81"/>
    <b v="0"/>
    <s v="photography/people"/>
    <x v="123"/>
    <n v="101.8"/>
    <s v="photography"/>
    <s v="people"/>
    <x v="8"/>
    <x v="31"/>
    <x v="1990"/>
    <d v="2016-02-13T04:42:12"/>
    <x v="18"/>
  </r>
  <r>
    <n v="1991"/>
    <s v="Portraits of Resilience"/>
    <s v="Taking (and giving) professional portraits of survivors of human trafficking in Myanmar."/>
    <x v="13"/>
    <x v="133"/>
    <x v="1"/>
    <x v="0"/>
    <s v="USD"/>
    <n v="1435958786"/>
    <n v="1434144386"/>
    <b v="0"/>
    <x v="83"/>
    <b v="0"/>
    <s v="photography/people"/>
    <x v="113"/>
    <n v="46.67"/>
    <s v="photography"/>
    <s v="people"/>
    <x v="8"/>
    <x v="31"/>
    <x v="1991"/>
    <d v="2015-07-03T21:26:26"/>
    <x v="23"/>
  </r>
  <r>
    <n v="1992"/>
    <s v="The Wonderful World of Princes &amp; Princesses"/>
    <s v="A complete revamp of all the Disney Princes &amp; Princesses!"/>
    <x v="15"/>
    <x v="369"/>
    <x v="1"/>
    <x v="0"/>
    <s v="USD"/>
    <n v="1424229991"/>
    <n v="1421637991"/>
    <b v="0"/>
    <x v="84"/>
    <b v="0"/>
    <s v="photography/people"/>
    <x v="50"/>
    <n v="1"/>
    <s v="photography"/>
    <s v="people"/>
    <x v="8"/>
    <x v="3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1"/>
    <x v="1"/>
    <s v="GBP"/>
    <n v="1450706837"/>
    <n v="1448114837"/>
    <b v="0"/>
    <x v="78"/>
    <b v="0"/>
    <s v="photography/people"/>
    <x v="50"/>
    <e v="#DIV/0!"/>
    <s v="photography"/>
    <s v="people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1"/>
    <x v="0"/>
    <s v="USD"/>
    <n v="1481072942"/>
    <n v="1475885342"/>
    <b v="0"/>
    <x v="78"/>
    <b v="0"/>
    <s v="photography/people"/>
    <x v="50"/>
    <e v="#DIV/0!"/>
    <s v="photography"/>
    <s v="people"/>
    <x v="8"/>
    <x v="31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x v="28"/>
    <x v="1367"/>
    <x v="1"/>
    <x v="5"/>
    <s v="CAD"/>
    <n v="1437082736"/>
    <n v="1435354736"/>
    <b v="0"/>
    <x v="83"/>
    <b v="0"/>
    <s v="photography/people"/>
    <x v="59"/>
    <n v="26"/>
    <s v="photography"/>
    <s v="people"/>
    <x v="8"/>
    <x v="31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1"/>
    <x v="0"/>
    <s v="USD"/>
    <n v="1405021211"/>
    <n v="1402429211"/>
    <b v="0"/>
    <x v="78"/>
    <b v="0"/>
    <s v="photography/people"/>
    <x v="50"/>
    <e v="#DIV/0!"/>
    <s v="photography"/>
    <s v="people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1"/>
    <x v="0"/>
    <s v="USD"/>
    <n v="1409091612"/>
    <n v="1406499612"/>
    <b v="0"/>
    <x v="78"/>
    <b v="0"/>
    <s v="photography/people"/>
    <x v="50"/>
    <e v="#DIV/0!"/>
    <s v="photography"/>
    <s v="people"/>
    <x v="8"/>
    <x v="31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x v="30"/>
    <x v="1368"/>
    <x v="1"/>
    <x v="0"/>
    <s v="USD"/>
    <n v="1406861438"/>
    <n v="1402973438"/>
    <b v="0"/>
    <x v="83"/>
    <b v="0"/>
    <s v="photography/people"/>
    <x v="73"/>
    <n v="218.33"/>
    <s v="photography"/>
    <s v="people"/>
    <x v="8"/>
    <x v="31"/>
    <x v="1998"/>
    <d v="2014-08-01T02:50:38"/>
    <x v="8"/>
  </r>
  <r>
    <n v="1999"/>
    <s v="Planet Venus"/>
    <s v="This is a portrait photo project aiming to inspire women to explore themselves and live their passion"/>
    <x v="310"/>
    <x v="1369"/>
    <x v="1"/>
    <x v="1"/>
    <s v="GBP"/>
    <n v="1415882108"/>
    <n v="1413286508"/>
    <b v="0"/>
    <x v="63"/>
    <b v="0"/>
    <s v="photography/people"/>
    <x v="60"/>
    <n v="33.71"/>
    <s v="photography"/>
    <s v="people"/>
    <x v="8"/>
    <x v="3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x v="10"/>
    <x v="1370"/>
    <x v="1"/>
    <x v="5"/>
    <s v="CAD"/>
    <n v="1452120613"/>
    <n v="1449528613"/>
    <b v="0"/>
    <x v="20"/>
    <b v="0"/>
    <s v="photography/people"/>
    <x v="55"/>
    <n v="25"/>
    <s v="photography"/>
    <s v="people"/>
    <x v="8"/>
    <x v="31"/>
    <x v="2000"/>
    <d v="2016-01-06T22:50:13"/>
    <x v="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x v="256"/>
    <n v="128.38999999999999"/>
    <s v="technology"/>
    <s v="hardware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x v="257"/>
    <n v="78.83"/>
    <s v="technology"/>
    <s v="hardware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x v="258"/>
    <n v="91.76"/>
    <s v="technology"/>
    <s v="hardware"/>
    <x v="2"/>
    <x v="30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x v="259"/>
    <n v="331.1"/>
    <s v="technology"/>
    <s v="hardware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x v="39"/>
    <n v="194.26"/>
    <s v="technology"/>
    <s v="hardware"/>
    <x v="2"/>
    <x v="30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x v="260"/>
    <n v="408.98"/>
    <s v="technology"/>
    <s v="hardware"/>
    <x v="2"/>
    <x v="30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x v="31"/>
    <n v="84.46"/>
    <s v="technology"/>
    <s v="hardware"/>
    <x v="2"/>
    <x v="30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x v="16"/>
    <n v="44.85"/>
    <s v="technology"/>
    <s v="hardware"/>
    <x v="2"/>
    <x v="30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x v="83"/>
    <n v="383.36"/>
    <s v="technology"/>
    <s v="hardware"/>
    <x v="2"/>
    <x v="30"/>
    <x v="2009"/>
    <d v="2016-11-23T08:45:43"/>
    <x v="9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x v="261"/>
    <n v="55.28"/>
    <s v="technology"/>
    <s v="hardware"/>
    <x v="2"/>
    <x v="30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x v="262"/>
    <n v="422.02"/>
    <s v="technology"/>
    <s v="hardware"/>
    <x v="2"/>
    <x v="30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x v="263"/>
    <n v="64.180000000000007"/>
    <s v="technology"/>
    <s v="hardware"/>
    <x v="2"/>
    <x v="30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x v="264"/>
    <n v="173.58"/>
    <s v="technology"/>
    <s v="hardware"/>
    <x v="2"/>
    <x v="30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x v="265"/>
    <n v="88.6"/>
    <s v="technology"/>
    <s v="hardware"/>
    <x v="2"/>
    <x v="30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x v="40"/>
    <n v="50.22"/>
    <s v="technology"/>
    <s v="hardware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x v="266"/>
    <n v="192.39"/>
    <s v="technology"/>
    <s v="hardware"/>
    <x v="2"/>
    <x v="30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x v="105"/>
    <n v="73.42"/>
    <s v="technology"/>
    <s v="hardware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x v="21"/>
    <n v="147.68"/>
    <s v="technology"/>
    <s v="hardware"/>
    <x v="2"/>
    <x v="30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x v="267"/>
    <n v="108.97"/>
    <s v="technology"/>
    <s v="hardware"/>
    <x v="2"/>
    <x v="30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x v="268"/>
    <n v="23.65"/>
    <s v="technology"/>
    <s v="hardware"/>
    <x v="2"/>
    <x v="30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x v="269"/>
    <n v="147.94999999999999"/>
    <s v="technology"/>
    <s v="hardware"/>
    <x v="2"/>
    <x v="30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x v="105"/>
    <n v="385.04"/>
    <s v="technology"/>
    <s v="hardware"/>
    <x v="2"/>
    <x v="30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x v="164"/>
    <n v="457.39"/>
    <s v="technology"/>
    <s v="hardware"/>
    <x v="2"/>
    <x v="30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x v="270"/>
    <n v="222.99"/>
    <s v="technology"/>
    <s v="hardware"/>
    <x v="2"/>
    <x v="30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x v="234"/>
    <n v="220.74"/>
    <s v="technology"/>
    <s v="hardware"/>
    <x v="2"/>
    <x v="30"/>
    <x v="2025"/>
    <d v="2015-06-11T04:25:46"/>
    <x v="1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x v="18"/>
    <n v="73.5"/>
    <s v="technology"/>
    <s v="hardware"/>
    <x v="2"/>
    <x v="30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x v="28"/>
    <n v="223.1"/>
    <s v="technology"/>
    <s v="hardware"/>
    <x v="2"/>
    <x v="30"/>
    <x v="2027"/>
    <d v="2015-03-30T18:31:59"/>
    <x v="8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x v="9"/>
    <n v="47.91"/>
    <s v="technology"/>
    <s v="hardware"/>
    <x v="2"/>
    <x v="30"/>
    <x v="2028"/>
    <d v="2010-03-15T21:55:00"/>
    <x v="46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x v="271"/>
    <n v="96.06"/>
    <s v="technology"/>
    <s v="hardware"/>
    <x v="2"/>
    <x v="30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x v="235"/>
    <n v="118.61"/>
    <s v="technology"/>
    <s v="hardware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x v="28"/>
    <n v="118.45"/>
    <s v="technology"/>
    <s v="hardware"/>
    <x v="2"/>
    <x v="30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x v="272"/>
    <n v="143.21"/>
    <s v="technology"/>
    <s v="hardware"/>
    <x v="2"/>
    <x v="30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x v="99"/>
    <n v="282.72000000000003"/>
    <s v="technology"/>
    <s v="hardware"/>
    <x v="2"/>
    <x v="30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x v="273"/>
    <n v="593.94000000000005"/>
    <s v="technology"/>
    <s v="hardware"/>
    <x v="2"/>
    <x v="30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x v="185"/>
    <n v="262.16000000000003"/>
    <s v="technology"/>
    <s v="hardware"/>
    <x v="2"/>
    <x v="30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x v="88"/>
    <n v="46.58"/>
    <s v="technology"/>
    <s v="hardware"/>
    <x v="2"/>
    <x v="30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x v="126"/>
    <n v="70.040000000000006"/>
    <s v="technology"/>
    <s v="hardware"/>
    <x v="2"/>
    <x v="30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x v="274"/>
    <n v="164.91"/>
    <s v="technology"/>
    <s v="hardware"/>
    <x v="2"/>
    <x v="30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x v="104"/>
    <n v="449.26"/>
    <s v="technology"/>
    <s v="hardware"/>
    <x v="2"/>
    <x v="30"/>
    <x v="2039"/>
    <d v="2016-12-01T04:59:00"/>
    <x v="1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x v="260"/>
    <n v="27.47"/>
    <s v="technology"/>
    <s v="hardware"/>
    <x v="2"/>
    <x v="30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x v="112"/>
    <n v="143.97999999999999"/>
    <s v="technology"/>
    <s v="hardware"/>
    <x v="2"/>
    <x v="30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x v="39"/>
    <n v="88.24"/>
    <s v="technology"/>
    <s v="hardware"/>
    <x v="2"/>
    <x v="30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x v="275"/>
    <n v="36.33"/>
    <s v="technology"/>
    <s v="hardware"/>
    <x v="2"/>
    <x v="30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x v="29"/>
    <n v="90.18"/>
    <s v="technology"/>
    <s v="hardware"/>
    <x v="2"/>
    <x v="30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x v="276"/>
    <n v="152.62"/>
    <s v="technology"/>
    <s v="hardware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x v="10"/>
    <n v="55.81"/>
    <s v="technology"/>
    <s v="hardware"/>
    <x v="2"/>
    <x v="30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x v="33"/>
    <n v="227.85"/>
    <s v="technology"/>
    <s v="hardware"/>
    <x v="2"/>
    <x v="30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x v="34"/>
    <n v="91.83"/>
    <s v="technology"/>
    <s v="hardware"/>
    <x v="2"/>
    <x v="30"/>
    <x v="2048"/>
    <d v="2013-05-23T15:38:11"/>
    <x v="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x v="28"/>
    <n v="80.989999999999995"/>
    <s v="technology"/>
    <s v="hardware"/>
    <x v="2"/>
    <x v="30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x v="277"/>
    <n v="278.39"/>
    <s v="technology"/>
    <s v="hardware"/>
    <x v="2"/>
    <x v="30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x v="22"/>
    <n v="43.1"/>
    <s v="technology"/>
    <s v="hardware"/>
    <x v="2"/>
    <x v="30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x v="278"/>
    <n v="326.29000000000002"/>
    <s v="technology"/>
    <s v="hardware"/>
    <x v="2"/>
    <x v="30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x v="7"/>
    <n v="41.74"/>
    <s v="technology"/>
    <s v="hardware"/>
    <x v="2"/>
    <x v="30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x v="35"/>
    <n v="64.02"/>
    <s v="technology"/>
    <s v="hardware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x v="23"/>
    <n v="99.46"/>
    <s v="technology"/>
    <s v="hardware"/>
    <x v="2"/>
    <x v="30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x v="42"/>
    <n v="138.49"/>
    <s v="technology"/>
    <s v="hardware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x v="180"/>
    <n v="45.55"/>
    <s v="technology"/>
    <s v="hardware"/>
    <x v="2"/>
    <x v="30"/>
    <x v="2057"/>
    <d v="2016-02-26T11:52:12"/>
    <x v="1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x v="239"/>
    <n v="10.51"/>
    <s v="technology"/>
    <s v="hardware"/>
    <x v="2"/>
    <x v="30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x v="1"/>
    <n v="114.77"/>
    <s v="technology"/>
    <s v="hardware"/>
    <x v="2"/>
    <x v="30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x v="279"/>
    <n v="36"/>
    <s v="technology"/>
    <s v="hardware"/>
    <x v="2"/>
    <x v="30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x v="29"/>
    <n v="154.16999999999999"/>
    <s v="technology"/>
    <s v="hardware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x v="41"/>
    <n v="566.39"/>
    <s v="technology"/>
    <s v="hardware"/>
    <x v="2"/>
    <x v="30"/>
    <x v="2062"/>
    <d v="2016-03-24T08:11:38"/>
    <x v="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x v="34"/>
    <n v="120.86"/>
    <s v="technology"/>
    <s v="hardware"/>
    <x v="2"/>
    <x v="30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x v="87"/>
    <n v="86.16"/>
    <s v="technology"/>
    <s v="hardware"/>
    <x v="2"/>
    <x v="30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x v="171"/>
    <n v="51.21"/>
    <s v="technology"/>
    <s v="hardware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x v="198"/>
    <n v="67.260000000000005"/>
    <s v="technology"/>
    <s v="hardware"/>
    <x v="2"/>
    <x v="30"/>
    <x v="2066"/>
    <d v="2014-08-23T18:31:23"/>
    <x v="1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x v="37"/>
    <n v="62.8"/>
    <s v="technology"/>
    <s v="hardware"/>
    <x v="2"/>
    <x v="30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x v="2"/>
    <n v="346.13"/>
    <s v="technology"/>
    <s v="hardware"/>
    <x v="2"/>
    <x v="30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x v="30"/>
    <n v="244.12"/>
    <s v="technology"/>
    <s v="hardware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x v="280"/>
    <n v="259.25"/>
    <s v="technology"/>
    <s v="hardware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x v="269"/>
    <n v="201.96"/>
    <s v="technology"/>
    <s v="hardware"/>
    <x v="2"/>
    <x v="30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x v="38"/>
    <n v="226.21"/>
    <s v="technology"/>
    <s v="hardware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x v="42"/>
    <n v="324.69"/>
    <s v="technology"/>
    <s v="hardware"/>
    <x v="2"/>
    <x v="30"/>
    <x v="2073"/>
    <d v="2015-05-08T16:01:58"/>
    <x v="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x v="33"/>
    <n v="205"/>
    <s v="technology"/>
    <s v="hardware"/>
    <x v="2"/>
    <x v="30"/>
    <x v="2074"/>
    <d v="2016-05-06T19:49:42"/>
    <x v="1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x v="281"/>
    <n v="20.47"/>
    <s v="technology"/>
    <s v="hardware"/>
    <x v="2"/>
    <x v="30"/>
    <x v="2075"/>
    <d v="2013-07-25T16:21:28"/>
    <x v="1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x v="282"/>
    <n v="116.35"/>
    <s v="technology"/>
    <s v="hardware"/>
    <x v="2"/>
    <x v="30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x v="31"/>
    <n v="307.2"/>
    <s v="technology"/>
    <s v="hardware"/>
    <x v="2"/>
    <x v="30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x v="26"/>
    <n v="546.69000000000005"/>
    <s v="technology"/>
    <s v="hardware"/>
    <x v="2"/>
    <x v="30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x v="283"/>
    <n v="47.47"/>
    <s v="technology"/>
    <s v="hardware"/>
    <x v="2"/>
    <x v="30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x v="284"/>
    <n v="101.56"/>
    <s v="technology"/>
    <s v="hardware"/>
    <x v="2"/>
    <x v="30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x v="41"/>
    <n v="72.91"/>
    <s v="music"/>
    <s v="indie rock"/>
    <x v="4"/>
    <x v="14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x v="38"/>
    <n v="43.71"/>
    <s v="music"/>
    <s v="indie rock"/>
    <x v="4"/>
    <x v="14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x v="40"/>
    <n v="34"/>
    <s v="music"/>
    <s v="indie rock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x v="29"/>
    <n v="70.650000000000006"/>
    <s v="music"/>
    <s v="indie rock"/>
    <x v="4"/>
    <x v="14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x v="39"/>
    <n v="89.3"/>
    <s v="music"/>
    <s v="indie rock"/>
    <x v="4"/>
    <x v="14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x v="7"/>
    <n v="115.09"/>
    <s v="music"/>
    <s v="indie rock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x v="3"/>
    <n v="62.12"/>
    <s v="music"/>
    <s v="indie rock"/>
    <x v="4"/>
    <x v="14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x v="31"/>
    <n v="46.2"/>
    <s v="music"/>
    <s v="indie rock"/>
    <x v="4"/>
    <x v="14"/>
    <x v="2088"/>
    <d v="2010-09-11T03:59:00"/>
    <x v="46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x v="28"/>
    <n v="48.55"/>
    <s v="music"/>
    <s v="indie rock"/>
    <x v="4"/>
    <x v="14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x v="41"/>
    <n v="57.52"/>
    <s v="music"/>
    <s v="indie rock"/>
    <x v="4"/>
    <x v="14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x v="28"/>
    <n v="88.15"/>
    <s v="music"/>
    <s v="indie rock"/>
    <x v="4"/>
    <x v="14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x v="7"/>
    <n v="110.49"/>
    <s v="music"/>
    <s v="indie rock"/>
    <x v="4"/>
    <x v="14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x v="21"/>
    <n v="66.83"/>
    <s v="music"/>
    <s v="indie rock"/>
    <x v="4"/>
    <x v="14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x v="10"/>
    <n v="58.6"/>
    <s v="music"/>
    <s v="indie rock"/>
    <x v="4"/>
    <x v="14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x v="8"/>
    <n v="113.64"/>
    <s v="music"/>
    <s v="indie rock"/>
    <x v="4"/>
    <x v="14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x v="21"/>
    <n v="43.57"/>
    <s v="music"/>
    <s v="indie rock"/>
    <x v="4"/>
    <x v="14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x v="8"/>
    <n v="78.95"/>
    <s v="music"/>
    <s v="indie rock"/>
    <x v="4"/>
    <x v="14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x v="8"/>
    <n v="188.13"/>
    <s v="music"/>
    <s v="indie rock"/>
    <x v="4"/>
    <x v="14"/>
    <x v="2098"/>
    <d v="2012-03-08T02:43:55"/>
    <x v="1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x v="88"/>
    <n v="63.03"/>
    <s v="music"/>
    <s v="indie rock"/>
    <x v="4"/>
    <x v="14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x v="0"/>
    <n v="30.37"/>
    <s v="music"/>
    <s v="indie rock"/>
    <x v="4"/>
    <x v="14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x v="40"/>
    <n v="51.48"/>
    <s v="music"/>
    <s v="indie rock"/>
    <x v="4"/>
    <x v="14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x v="104"/>
    <n v="35.79"/>
    <s v="music"/>
    <s v="indie rock"/>
    <x v="4"/>
    <x v="14"/>
    <x v="2102"/>
    <d v="2011-05-05T20:50:48"/>
    <x v="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x v="91"/>
    <n v="98.82"/>
    <s v="music"/>
    <s v="indie rock"/>
    <x v="4"/>
    <x v="14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x v="22"/>
    <n v="28"/>
    <s v="music"/>
    <s v="indie rock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x v="172"/>
    <n v="51.31"/>
    <s v="music"/>
    <s v="indie rock"/>
    <x v="4"/>
    <x v="14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x v="13"/>
    <n v="53.52"/>
    <s v="music"/>
    <s v="indie rock"/>
    <x v="4"/>
    <x v="14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x v="29"/>
    <n v="37.15"/>
    <s v="music"/>
    <s v="indie rock"/>
    <x v="4"/>
    <x v="14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x v="13"/>
    <n v="89.9"/>
    <s v="music"/>
    <s v="indie rock"/>
    <x v="4"/>
    <x v="14"/>
    <x v="2108"/>
    <d v="2012-09-10T03:55:00"/>
    <x v="1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x v="13"/>
    <n v="106.53"/>
    <s v="music"/>
    <s v="indie rock"/>
    <x v="4"/>
    <x v="14"/>
    <x v="2109"/>
    <d v="2015-07-05T17:00:17"/>
    <x v="1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x v="8"/>
    <n v="52.82"/>
    <s v="music"/>
    <s v="indie rock"/>
    <x v="4"/>
    <x v="14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x v="13"/>
    <n v="54.62"/>
    <s v="music"/>
    <s v="indie rock"/>
    <x v="4"/>
    <x v="14"/>
    <x v="2111"/>
    <d v="2011-08-15T01:00:00"/>
    <x v="32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x v="8"/>
    <n v="27.27"/>
    <s v="music"/>
    <s v="indie rock"/>
    <x v="4"/>
    <x v="14"/>
    <x v="2112"/>
    <d v="2013-04-15T22:16:33"/>
    <x v="22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x v="2"/>
    <n v="68.599999999999994"/>
    <s v="music"/>
    <s v="indie rock"/>
    <x v="4"/>
    <x v="1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x v="2"/>
    <n v="35.61"/>
    <s v="music"/>
    <s v="indie rock"/>
    <x v="4"/>
    <x v="14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x v="235"/>
    <n v="94.03"/>
    <s v="music"/>
    <s v="indie rock"/>
    <x v="4"/>
    <x v="14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x v="7"/>
    <n v="526.46"/>
    <s v="music"/>
    <s v="indie rock"/>
    <x v="4"/>
    <x v="14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x v="34"/>
    <n v="50.66"/>
    <s v="music"/>
    <s v="indie rock"/>
    <x v="4"/>
    <x v="14"/>
    <x v="2117"/>
    <d v="2015-10-27T04:59:00"/>
    <x v="22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x v="165"/>
    <n v="79.180000000000007"/>
    <s v="music"/>
    <s v="indie rock"/>
    <x v="4"/>
    <x v="14"/>
    <x v="2118"/>
    <d v="2011-07-24T20:08:56"/>
    <x v="1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x v="7"/>
    <n v="91.59"/>
    <s v="music"/>
    <s v="indie rock"/>
    <x v="4"/>
    <x v="14"/>
    <x v="2119"/>
    <d v="2012-08-16T03:07:25"/>
    <x v="1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x v="7"/>
    <n v="116.96"/>
    <s v="music"/>
    <s v="indie rock"/>
    <x v="4"/>
    <x v="14"/>
    <x v="2120"/>
    <d v="2014-01-01T23:08:56"/>
    <x v="45"/>
  </r>
  <r>
    <n v="2121"/>
    <s v="Legend of Decay"/>
    <s v="Join us on an epic journey to discover a millennia old secret which will change the world forever."/>
    <x v="63"/>
    <x v="1482"/>
    <x v="1"/>
    <x v="16"/>
    <s v="CHF"/>
    <n v="1484156948"/>
    <n v="1481564948"/>
    <b v="0"/>
    <x v="73"/>
    <b v="0"/>
    <s v="games/video games"/>
    <x v="60"/>
    <n v="28.4"/>
    <s v="games"/>
    <s v="video games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x v="622"/>
    <x v="1"/>
    <x v="14"/>
    <s v="MXN"/>
    <n v="1483773169"/>
    <n v="1481181169"/>
    <b v="0"/>
    <x v="83"/>
    <b v="0"/>
    <s v="games/video games"/>
    <x v="50"/>
    <n v="103.33"/>
    <s v="games"/>
    <s v="video games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1"/>
    <x v="0"/>
    <s v="USD"/>
    <n v="1268636340"/>
    <n v="1263982307"/>
    <b v="0"/>
    <x v="81"/>
    <b v="0"/>
    <s v="games/video games"/>
    <x v="54"/>
    <n v="10"/>
    <s v="games"/>
    <s v="video games"/>
    <x v="6"/>
    <x v="17"/>
    <x v="2123"/>
    <d v="2010-03-15T06:59:00"/>
    <x v="61"/>
  </r>
  <r>
    <n v="2124"/>
    <s v="AZAMAR"/>
    <s v="AZAMAR is a Role Playing Game world involving fantasy and high magic, based on the popular OpenD6 OGL using the Cinema6 RPG Framework."/>
    <x v="184"/>
    <x v="129"/>
    <x v="1"/>
    <x v="0"/>
    <s v="USD"/>
    <n v="1291093200"/>
    <n v="1286930435"/>
    <b v="0"/>
    <x v="81"/>
    <b v="0"/>
    <s v="games/video games"/>
    <x v="54"/>
    <n v="23"/>
    <s v="games"/>
    <s v="video games"/>
    <x v="6"/>
    <x v="17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x v="127"/>
    <x v="1483"/>
    <x v="1"/>
    <x v="0"/>
    <s v="USD"/>
    <n v="1438734833"/>
    <n v="1436142833"/>
    <b v="0"/>
    <x v="74"/>
    <b v="0"/>
    <s v="games/video games"/>
    <x v="60"/>
    <n v="31.56"/>
    <s v="games"/>
    <s v="video games"/>
    <x v="6"/>
    <x v="17"/>
    <x v="2125"/>
    <d v="2015-08-05T00:33:53"/>
    <x v="1"/>
  </r>
  <r>
    <n v="2126"/>
    <s v="DodgeBall Blitz"/>
    <s v="Lead your team to victory in this fast-paced, action, sports game! Use Power-ups and avoid attacks as you fight for victory!"/>
    <x v="22"/>
    <x v="115"/>
    <x v="1"/>
    <x v="0"/>
    <s v="USD"/>
    <n v="1418080887"/>
    <n v="1415488887"/>
    <b v="0"/>
    <x v="84"/>
    <b v="0"/>
    <s v="games/video games"/>
    <x v="50"/>
    <n v="5"/>
    <s v="games"/>
    <s v="video games"/>
    <x v="6"/>
    <x v="17"/>
    <x v="2126"/>
    <d v="2014-12-08T23:21:27"/>
    <x v="1"/>
  </r>
  <r>
    <n v="2127"/>
    <s v="Three Monkeys - Part 1: Into the Abyss"/>
    <s v="Three Monkeys is an audio adventure game for PC."/>
    <x v="89"/>
    <x v="1484"/>
    <x v="1"/>
    <x v="1"/>
    <s v="GBP"/>
    <n v="1426158463"/>
    <n v="1423570063"/>
    <b v="0"/>
    <x v="163"/>
    <b v="0"/>
    <s v="games/video games"/>
    <x v="129"/>
    <n v="34.22"/>
    <s v="games"/>
    <s v="video games"/>
    <x v="6"/>
    <x v="17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x v="36"/>
    <x v="379"/>
    <x v="1"/>
    <x v="5"/>
    <s v="CAD"/>
    <n v="1411324369"/>
    <n v="1406140369"/>
    <b v="0"/>
    <x v="29"/>
    <b v="0"/>
    <s v="games/video games"/>
    <x v="50"/>
    <n v="25"/>
    <s v="games"/>
    <s v="video games"/>
    <x v="6"/>
    <x v="17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x v="13"/>
    <x v="1369"/>
    <x v="1"/>
    <x v="0"/>
    <s v="USD"/>
    <n v="1457570100"/>
    <n v="1454978100"/>
    <b v="0"/>
    <x v="8"/>
    <b v="0"/>
    <s v="games/video games"/>
    <x v="81"/>
    <n v="19.670000000000002"/>
    <s v="games"/>
    <s v="video games"/>
    <x v="6"/>
    <x v="17"/>
    <x v="2129"/>
    <d v="2016-03-10T00:35:00"/>
    <x v="1"/>
  </r>
  <r>
    <n v="2130"/>
    <s v="Wondrous Adventures: A Kid's Game"/>
    <s v="You are the hero tasked to save your home from the villainous Sanword."/>
    <x v="247"/>
    <x v="1079"/>
    <x v="1"/>
    <x v="0"/>
    <s v="USD"/>
    <n v="1408154663"/>
    <n v="1405130663"/>
    <b v="0"/>
    <x v="80"/>
    <b v="0"/>
    <s v="games/video games"/>
    <x v="50"/>
    <n v="21.25"/>
    <s v="games"/>
    <s v="video games"/>
    <x v="6"/>
    <x v="17"/>
    <x v="2130"/>
    <d v="2014-08-16T02:04:23"/>
    <x v="6"/>
  </r>
  <r>
    <n v="2131"/>
    <s v="Scout's Honor"/>
    <s v="From frightened girl to empowered woman, Scout's Honor is a tale about facing your fears and overcoming odds."/>
    <x v="2"/>
    <x v="379"/>
    <x v="1"/>
    <x v="0"/>
    <s v="USD"/>
    <n v="1436677091"/>
    <n v="1434085091"/>
    <b v="0"/>
    <x v="83"/>
    <b v="0"/>
    <s v="games/video games"/>
    <x v="62"/>
    <n v="8.33"/>
    <s v="games"/>
    <s v="video games"/>
    <x v="6"/>
    <x v="17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x v="57"/>
    <x v="1485"/>
    <x v="1"/>
    <x v="0"/>
    <s v="USD"/>
    <n v="1391427692"/>
    <n v="1388835692"/>
    <b v="0"/>
    <x v="221"/>
    <b v="0"/>
    <s v="games/video games"/>
    <x v="53"/>
    <n v="21.34"/>
    <s v="games"/>
    <s v="video games"/>
    <x v="6"/>
    <x v="17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1"/>
    <x v="0"/>
    <s v="USD"/>
    <n v="1303628340"/>
    <n v="1300328399"/>
    <b v="0"/>
    <x v="83"/>
    <b v="0"/>
    <s v="games/video games"/>
    <x v="53"/>
    <n v="5.33"/>
    <s v="games"/>
    <s v="video games"/>
    <x v="6"/>
    <x v="17"/>
    <x v="2133"/>
    <d v="2011-04-24T06:59:00"/>
    <x v="54"/>
  </r>
  <r>
    <n v="2134"/>
    <s v="Prehistoric Landing"/>
    <s v="1st person Action Survivalist Rpg game. You get sent to a deadly Island to die not knowing that your not alone on the island."/>
    <x v="12"/>
    <x v="1487"/>
    <x v="1"/>
    <x v="0"/>
    <s v="USD"/>
    <n v="1367097391"/>
    <n v="1364505391"/>
    <b v="0"/>
    <x v="83"/>
    <b v="0"/>
    <s v="games/video games"/>
    <x v="53"/>
    <n v="34.67"/>
    <s v="games"/>
    <s v="video games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x v="10"/>
    <x v="1488"/>
    <x v="1"/>
    <x v="0"/>
    <s v="USD"/>
    <n v="1349392033"/>
    <n v="1346800033"/>
    <b v="0"/>
    <x v="19"/>
    <b v="0"/>
    <s v="games/video games"/>
    <x v="54"/>
    <n v="21.73"/>
    <s v="games"/>
    <s v="video games"/>
    <x v="6"/>
    <x v="17"/>
    <x v="2135"/>
    <d v="2012-10-04T23:07:13"/>
    <x v="1"/>
  </r>
  <r>
    <n v="2136"/>
    <s v="Dark Paradise"/>
    <s v="A dark and twisted game with physiological madness and corruption as a man becomes the ultimate bio weapon."/>
    <x v="58"/>
    <x v="1489"/>
    <x v="1"/>
    <x v="0"/>
    <s v="USD"/>
    <n v="1382184786"/>
    <n v="1379592786"/>
    <b v="0"/>
    <x v="80"/>
    <b v="0"/>
    <s v="games/video games"/>
    <x v="50"/>
    <n v="11.92"/>
    <s v="games"/>
    <s v="video games"/>
    <x v="6"/>
    <x v="17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x v="63"/>
    <x v="1490"/>
    <x v="1"/>
    <x v="5"/>
    <s v="CAD"/>
    <n v="1417804229"/>
    <n v="1415212229"/>
    <b v="0"/>
    <x v="408"/>
    <b v="0"/>
    <s v="games/video games"/>
    <x v="58"/>
    <n v="26.6"/>
    <s v="games"/>
    <s v="video games"/>
    <x v="6"/>
    <x v="17"/>
    <x v="2137"/>
    <d v="2014-12-05T18:30:29"/>
    <x v="1"/>
  </r>
  <r>
    <n v="2138"/>
    <s v="Tales Of Tameria - Dawning Light"/>
    <s v="A game with a mixture of a few genres from RPG, Simulation and to adventure elements."/>
    <x v="28"/>
    <x v="1491"/>
    <x v="1"/>
    <x v="1"/>
    <s v="GBP"/>
    <n v="1383959939"/>
    <n v="1381364339"/>
    <b v="0"/>
    <x v="8"/>
    <b v="0"/>
    <s v="games/video games"/>
    <x v="55"/>
    <n v="10.67"/>
    <s v="games"/>
    <s v="video games"/>
    <x v="6"/>
    <x v="17"/>
    <x v="2138"/>
    <d v="2013-11-09T01:18:59"/>
    <x v="1"/>
  </r>
  <r>
    <n v="2139"/>
    <s v="Manorkept"/>
    <s v="An adventuring RPG with ghosts, mysteries, and flexible gameplay paths, Manorkept is a game that promises an unforgettable experience."/>
    <x v="11"/>
    <x v="1492"/>
    <x v="1"/>
    <x v="0"/>
    <s v="USD"/>
    <n v="1478196008"/>
    <n v="1475604008"/>
    <b v="0"/>
    <x v="66"/>
    <b v="0"/>
    <s v="games/video games"/>
    <x v="62"/>
    <n v="29.04"/>
    <s v="games"/>
    <s v="video games"/>
    <x v="6"/>
    <x v="17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1"/>
    <x v="0"/>
    <s v="USD"/>
    <n v="1357934424"/>
    <n v="1355342424"/>
    <b v="0"/>
    <x v="202"/>
    <b v="0"/>
    <s v="games/video games"/>
    <x v="50"/>
    <n v="50.91"/>
    <s v="games"/>
    <s v="video games"/>
    <x v="6"/>
    <x v="17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x v="36"/>
    <x v="117"/>
    <x v="1"/>
    <x v="0"/>
    <s v="USD"/>
    <n v="1415947159"/>
    <n v="1413351559"/>
    <b v="0"/>
    <x v="78"/>
    <b v="0"/>
    <s v="games/video games"/>
    <x v="50"/>
    <e v="#DIV/0!"/>
    <s v="games"/>
    <s v="video games"/>
    <x v="6"/>
    <x v="17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1"/>
    <x v="12"/>
    <s v="EUR"/>
    <n v="1451494210"/>
    <n v="1449075010"/>
    <b v="0"/>
    <x v="8"/>
    <b v="0"/>
    <s v="games/video games"/>
    <x v="52"/>
    <n v="50.08"/>
    <s v="games"/>
    <s v="video games"/>
    <x v="6"/>
    <x v="17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1"/>
    <x v="0"/>
    <s v="USD"/>
    <n v="1279738800"/>
    <n v="1275599812"/>
    <b v="0"/>
    <x v="81"/>
    <b v="0"/>
    <s v="games/video games"/>
    <x v="57"/>
    <n v="45"/>
    <s v="games"/>
    <s v="video games"/>
    <x v="6"/>
    <x v="17"/>
    <x v="2143"/>
    <d v="2010-07-21T19:00:00"/>
    <x v="66"/>
  </r>
  <r>
    <n v="2144"/>
    <s v="Project Starborn"/>
    <s v="A thousand community-built sandbox games (and more!) with a fully-customizable game engine."/>
    <x v="322"/>
    <x v="1493"/>
    <x v="1"/>
    <x v="0"/>
    <s v="USD"/>
    <n v="1379164040"/>
    <n v="1376399240"/>
    <b v="0"/>
    <x v="54"/>
    <b v="0"/>
    <s v="games/video games"/>
    <x v="53"/>
    <n v="25.29"/>
    <s v="games"/>
    <s v="video games"/>
    <x v="6"/>
    <x v="17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1"/>
    <x v="0"/>
    <s v="USD"/>
    <n v="1385534514"/>
    <n v="1382938914"/>
    <b v="0"/>
    <x v="30"/>
    <b v="0"/>
    <s v="games/video games"/>
    <x v="75"/>
    <n v="51.29"/>
    <s v="games"/>
    <s v="video games"/>
    <x v="6"/>
    <x v="17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x v="10"/>
    <x v="116"/>
    <x v="1"/>
    <x v="0"/>
    <s v="USD"/>
    <n v="1455207510"/>
    <n v="1453997910"/>
    <b v="0"/>
    <x v="29"/>
    <b v="0"/>
    <s v="games/video games"/>
    <x v="50"/>
    <n v="1"/>
    <s v="games"/>
    <s v="video games"/>
    <x v="6"/>
    <x v="17"/>
    <x v="2146"/>
    <d v="2016-02-11T16:18:30"/>
    <x v="22"/>
  </r>
  <r>
    <n v="2147"/>
    <s v="Johnny Rocketfingers 3"/>
    <s v="A Point and Click Adventure on Steroids."/>
    <x v="303"/>
    <x v="1495"/>
    <x v="1"/>
    <x v="0"/>
    <s v="USD"/>
    <n v="1416125148"/>
    <n v="1413356748"/>
    <b v="0"/>
    <x v="165"/>
    <b v="0"/>
    <s v="games/video games"/>
    <x v="60"/>
    <n v="49.38"/>
    <s v="games"/>
    <s v="video games"/>
    <x v="6"/>
    <x v="17"/>
    <x v="2147"/>
    <d v="2014-11-16T08:05:48"/>
    <x v="7"/>
  </r>
  <r>
    <n v="2148"/>
    <s v="ZomBlock's"/>
    <s v="zomblock's is a online zombie survival game where you can craft new weapons,find food and water to keep yourself alive."/>
    <x v="213"/>
    <x v="369"/>
    <x v="1"/>
    <x v="1"/>
    <s v="GBP"/>
    <n v="1427992582"/>
    <n v="1425404182"/>
    <b v="0"/>
    <x v="84"/>
    <b v="0"/>
    <s v="games/video games"/>
    <x v="53"/>
    <n v="1"/>
    <s v="games"/>
    <s v="video games"/>
    <x v="6"/>
    <x v="17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x v="13"/>
    <x v="117"/>
    <x v="1"/>
    <x v="0"/>
    <s v="USD"/>
    <n v="1280534400"/>
    <n v="1277512556"/>
    <b v="0"/>
    <x v="78"/>
    <b v="0"/>
    <s v="games/video games"/>
    <x v="50"/>
    <e v="#DIV/0!"/>
    <s v="games"/>
    <s v="video games"/>
    <x v="6"/>
    <x v="17"/>
    <x v="2149"/>
    <d v="2010-07-31T00:00:00"/>
    <x v="6"/>
  </r>
  <r>
    <n v="2150"/>
    <s v="The Unknown Door"/>
    <s v="A pixel styled open world detective game."/>
    <x v="63"/>
    <x v="1496"/>
    <x v="1"/>
    <x v="10"/>
    <s v="NOK"/>
    <n v="1468392599"/>
    <n v="1465800599"/>
    <b v="0"/>
    <x v="80"/>
    <b v="0"/>
    <s v="games/video games"/>
    <x v="60"/>
    <n v="101.25"/>
    <s v="games"/>
    <s v="video games"/>
    <x v="6"/>
    <x v="17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x v="101"/>
    <x v="1497"/>
    <x v="1"/>
    <x v="0"/>
    <s v="USD"/>
    <n v="1467231614"/>
    <n v="1464639614"/>
    <b v="0"/>
    <x v="79"/>
    <b v="0"/>
    <s v="games/video games"/>
    <x v="50"/>
    <n v="19.670000000000002"/>
    <s v="games"/>
    <s v="video games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x v="11"/>
    <x v="155"/>
    <x v="1"/>
    <x v="0"/>
    <s v="USD"/>
    <n v="1394909909"/>
    <n v="1392321509"/>
    <b v="0"/>
    <x v="80"/>
    <b v="0"/>
    <s v="games/video games"/>
    <x v="50"/>
    <n v="12.5"/>
    <s v="games"/>
    <s v="video games"/>
    <x v="6"/>
    <x v="17"/>
    <x v="2152"/>
    <d v="2014-03-15T18:58:29"/>
    <x v="1"/>
  </r>
  <r>
    <n v="2153"/>
    <s v="It's The GOD Complex"/>
    <s v="Crowdfunding the Gamers Way. An online game with real world consequences.Do you dare to play? Can you turn the world around?"/>
    <x v="323"/>
    <x v="1172"/>
    <x v="1"/>
    <x v="0"/>
    <s v="USD"/>
    <n v="1420876740"/>
    <n v="1417470718"/>
    <b v="0"/>
    <x v="80"/>
    <b v="0"/>
    <s v="games/video games"/>
    <x v="50"/>
    <n v="8.5"/>
    <s v="games"/>
    <s v="video games"/>
    <x v="6"/>
    <x v="17"/>
    <x v="2153"/>
    <d v="2015-01-10T07:59:00"/>
    <x v="4"/>
  </r>
  <r>
    <n v="2154"/>
    <s v="Demigods - Rise of the Children - Part 1 (Design)"/>
    <s v="A Real Time Strategy game based on Greek mythology in a fictional world."/>
    <x v="49"/>
    <x v="369"/>
    <x v="1"/>
    <x v="0"/>
    <s v="USD"/>
    <n v="1390921827"/>
    <n v="1389193827"/>
    <b v="0"/>
    <x v="84"/>
    <b v="0"/>
    <s v="games/video games"/>
    <x v="60"/>
    <n v="1"/>
    <s v="games"/>
    <s v="video games"/>
    <x v="6"/>
    <x v="17"/>
    <x v="2154"/>
    <d v="2014-01-28T15:10:27"/>
    <x v="20"/>
  </r>
  <r>
    <n v="2155"/>
    <s v="VoxelMaze"/>
    <s v="A Level Editor, Turned up to eleven. Infinite creativity in one package, solo or with up to 16 of your friends."/>
    <x v="10"/>
    <x v="129"/>
    <x v="1"/>
    <x v="1"/>
    <s v="GBP"/>
    <n v="1459443385"/>
    <n v="1456854985"/>
    <b v="0"/>
    <x v="81"/>
    <b v="0"/>
    <s v="games/video games"/>
    <x v="53"/>
    <n v="23"/>
    <s v="games"/>
    <s v="video games"/>
    <x v="6"/>
    <x v="17"/>
    <x v="2155"/>
    <d v="2016-03-31T16:56:25"/>
    <x v="1"/>
  </r>
  <r>
    <n v="2156"/>
    <s v="Beyond Black Space"/>
    <s v="Captain and manage your ship along with your crew in this deep space adventure! (PC/Linux/Mac)"/>
    <x v="324"/>
    <x v="1498"/>
    <x v="1"/>
    <x v="0"/>
    <s v="USD"/>
    <n v="1379363406"/>
    <n v="1375475406"/>
    <b v="0"/>
    <x v="183"/>
    <b v="0"/>
    <s v="games/video games"/>
    <x v="56"/>
    <n v="17.989999999999998"/>
    <s v="games"/>
    <s v="video games"/>
    <x v="6"/>
    <x v="17"/>
    <x v="2156"/>
    <d v="2013-09-16T20:30:06"/>
    <x v="8"/>
  </r>
  <r>
    <n v="2157"/>
    <s v="Nin"/>
    <s v="Gamers and 90's fans unite in this small tale of epic proportions!"/>
    <x v="96"/>
    <x v="1499"/>
    <x v="1"/>
    <x v="0"/>
    <s v="USD"/>
    <n v="1482479940"/>
    <n v="1479684783"/>
    <b v="0"/>
    <x v="7"/>
    <b v="0"/>
    <s v="games/video games"/>
    <x v="58"/>
    <n v="370.95"/>
    <s v="games"/>
    <s v="video games"/>
    <x v="6"/>
    <x v="17"/>
    <x v="2157"/>
    <d v="2016-12-23T07:59:00"/>
    <x v="16"/>
  </r>
  <r>
    <n v="2158"/>
    <s v="PerfectGolf"/>
    <s v="A next generation golf game with a course designer and a massively multiplayer online tour. Join the fun and help us create it"/>
    <x v="82"/>
    <x v="1500"/>
    <x v="1"/>
    <x v="0"/>
    <s v="USD"/>
    <n v="1360009774"/>
    <n v="1356121774"/>
    <b v="0"/>
    <x v="409"/>
    <b v="0"/>
    <s v="games/video games"/>
    <x v="113"/>
    <n v="63.57"/>
    <s v="games"/>
    <s v="video games"/>
    <x v="6"/>
    <x v="17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1"/>
    <x v="0"/>
    <s v="USD"/>
    <n v="1310837574"/>
    <n v="1308245574"/>
    <b v="0"/>
    <x v="84"/>
    <b v="0"/>
    <s v="games/video games"/>
    <x v="60"/>
    <n v="13"/>
    <s v="games"/>
    <s v="video games"/>
    <x v="6"/>
    <x v="17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x v="3"/>
    <x v="1079"/>
    <x v="1"/>
    <x v="0"/>
    <s v="USD"/>
    <n v="1337447105"/>
    <n v="1334855105"/>
    <b v="0"/>
    <x v="38"/>
    <b v="0"/>
    <s v="games/video games"/>
    <x v="60"/>
    <n v="5.31"/>
    <s v="games"/>
    <s v="video games"/>
    <x v="6"/>
    <x v="17"/>
    <x v="2160"/>
    <d v="2012-05-19T17:05:05"/>
    <x v="1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x v="31"/>
    <n v="35.619999999999997"/>
    <s v="music"/>
    <s v="rock"/>
    <x v="4"/>
    <x v="11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x v="20"/>
    <n v="87.1"/>
    <s v="music"/>
    <s v="rock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x v="88"/>
    <n v="75.11"/>
    <s v="music"/>
    <s v="rock"/>
    <x v="4"/>
    <x v="11"/>
    <x v="2163"/>
    <d v="2015-06-08T03:50:00"/>
    <x v="6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x v="33"/>
    <n v="68.010000000000005"/>
    <s v="music"/>
    <s v="rock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x v="86"/>
    <n v="29.62"/>
    <s v="music"/>
    <s v="rock"/>
    <x v="4"/>
    <x v="11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x v="92"/>
    <n v="91.63"/>
    <s v="music"/>
    <s v="rock"/>
    <x v="4"/>
    <x v="11"/>
    <x v="2166"/>
    <d v="2014-12-05T21:06:58"/>
    <x v="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x v="28"/>
    <n v="22.5"/>
    <s v="music"/>
    <s v="rock"/>
    <x v="4"/>
    <x v="11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x v="108"/>
    <n v="64.37"/>
    <s v="music"/>
    <s v="rock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x v="8"/>
    <n v="21.86"/>
    <s v="music"/>
    <s v="rock"/>
    <x v="4"/>
    <x v="11"/>
    <x v="2169"/>
    <d v="2017-03-02T16:49:11"/>
    <x v="69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x v="141"/>
    <n v="33.32"/>
    <s v="music"/>
    <s v="rock"/>
    <x v="4"/>
    <x v="11"/>
    <x v="2170"/>
    <d v="2015-08-22T18:00:22"/>
    <x v="4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x v="6"/>
    <n v="90.28"/>
    <s v="music"/>
    <s v="rock"/>
    <x v="4"/>
    <x v="11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x v="8"/>
    <n v="76.92"/>
    <s v="music"/>
    <s v="rock"/>
    <x v="4"/>
    <x v="11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x v="37"/>
    <n v="59.23"/>
    <s v="music"/>
    <s v="rock"/>
    <x v="4"/>
    <x v="11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x v="33"/>
    <n v="65.38"/>
    <s v="music"/>
    <s v="rock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x v="211"/>
    <n v="67.31"/>
    <s v="music"/>
    <s v="rock"/>
    <x v="4"/>
    <x v="11"/>
    <x v="2175"/>
    <d v="2016-07-21T00:13:06"/>
    <x v="5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x v="9"/>
    <n v="88.75"/>
    <s v="music"/>
    <s v="rock"/>
    <x v="4"/>
    <x v="11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x v="8"/>
    <n v="65.87"/>
    <s v="music"/>
    <s v="rock"/>
    <x v="4"/>
    <x v="11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x v="86"/>
    <n v="40.35"/>
    <s v="music"/>
    <s v="rock"/>
    <x v="4"/>
    <x v="11"/>
    <x v="2178"/>
    <d v="2017-01-18T15:16:37"/>
    <x v="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x v="164"/>
    <n v="76.86"/>
    <s v="music"/>
    <s v="rock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x v="13"/>
    <n v="68.709999999999994"/>
    <s v="music"/>
    <s v="rock"/>
    <x v="4"/>
    <x v="11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x v="42"/>
    <n v="57.77"/>
    <s v="games"/>
    <s v="tabletop games"/>
    <x v="6"/>
    <x v="32"/>
    <x v="2181"/>
    <d v="2017-02-21T00:07:33"/>
    <x v="2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x v="285"/>
    <n v="44.17"/>
    <s v="games"/>
    <s v="tabletop games"/>
    <x v="6"/>
    <x v="32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x v="286"/>
    <n v="31.57"/>
    <s v="games"/>
    <s v="tabletop games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x v="245"/>
    <n v="107.05"/>
    <s v="games"/>
    <s v="tabletop games"/>
    <x v="6"/>
    <x v="32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x v="287"/>
    <n v="149.03"/>
    <s v="games"/>
    <s v="tabletop games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x v="5"/>
    <n v="55.96"/>
    <s v="games"/>
    <s v="tabletop games"/>
    <x v="6"/>
    <x v="32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x v="288"/>
    <n v="56.97"/>
    <s v="games"/>
    <s v="tabletop games"/>
    <x v="6"/>
    <x v="32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x v="289"/>
    <n v="44.06"/>
    <s v="games"/>
    <s v="tabletop games"/>
    <x v="6"/>
    <x v="32"/>
    <x v="2188"/>
    <d v="2016-10-25T17:00:00"/>
    <x v="6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x v="290"/>
    <n v="68.63"/>
    <s v="games"/>
    <s v="tabletop games"/>
    <x v="6"/>
    <x v="32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x v="85"/>
    <n v="65.319999999999993"/>
    <s v="games"/>
    <s v="tabletop games"/>
    <x v="6"/>
    <x v="32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x v="28"/>
    <n v="35.92"/>
    <s v="games"/>
    <s v="tabletop games"/>
    <x v="6"/>
    <x v="32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x v="291"/>
    <n v="40.07"/>
    <s v="games"/>
    <s v="tabletop games"/>
    <x v="6"/>
    <x v="32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x v="292"/>
    <n v="75.650000000000006"/>
    <s v="games"/>
    <s v="tabletop games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x v="293"/>
    <n v="61.2"/>
    <s v="games"/>
    <s v="tabletop games"/>
    <x v="6"/>
    <x v="32"/>
    <x v="2194"/>
    <d v="2016-03-26T17:11:30"/>
    <x v="1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x v="28"/>
    <n v="48.13"/>
    <s v="games"/>
    <s v="tabletop games"/>
    <x v="6"/>
    <x v="32"/>
    <x v="2195"/>
    <d v="2015-08-11T18:31:40"/>
    <x v="1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x v="35"/>
    <n v="68.11"/>
    <s v="games"/>
    <s v="tabletop games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x v="294"/>
    <n v="65.89"/>
    <s v="games"/>
    <s v="tabletop games"/>
    <x v="6"/>
    <x v="32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x v="18"/>
    <n v="81.650000000000006"/>
    <s v="games"/>
    <s v="tabletop games"/>
    <x v="6"/>
    <x v="32"/>
    <x v="2198"/>
    <d v="2015-11-14T13:20:00"/>
    <x v="1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x v="92"/>
    <n v="52.7"/>
    <s v="games"/>
    <s v="tabletop games"/>
    <x v="6"/>
    <x v="32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x v="295"/>
    <n v="41.23"/>
    <s v="games"/>
    <s v="tabletop games"/>
    <x v="6"/>
    <x v="32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x v="296"/>
    <n v="15.04"/>
    <s v="music"/>
    <s v="electronic music"/>
    <x v="4"/>
    <x v="15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x v="297"/>
    <n v="39.07"/>
    <s v="music"/>
    <s v="electronic music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x v="5"/>
    <n v="43.82"/>
    <s v="music"/>
    <s v="electronic music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x v="18"/>
    <n v="27.3"/>
    <s v="music"/>
    <s v="electronic music"/>
    <x v="4"/>
    <x v="15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x v="143"/>
    <n v="42.22"/>
    <s v="music"/>
    <s v="electronic music"/>
    <x v="4"/>
    <x v="15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x v="33"/>
    <n v="33.24"/>
    <s v="music"/>
    <s v="electronic music"/>
    <x v="4"/>
    <x v="15"/>
    <x v="2206"/>
    <d v="2012-04-16T06:10:24"/>
    <x v="11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x v="8"/>
    <n v="285.70999999999998"/>
    <s v="music"/>
    <s v="electronic music"/>
    <x v="4"/>
    <x v="15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x v="21"/>
    <n v="42.33"/>
    <s v="music"/>
    <s v="electronic music"/>
    <x v="4"/>
    <x v="15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x v="298"/>
    <n v="50.27"/>
    <s v="music"/>
    <s v="electronic music"/>
    <x v="4"/>
    <x v="15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x v="38"/>
    <n v="61.9"/>
    <s v="music"/>
    <s v="electronic music"/>
    <x v="4"/>
    <x v="15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x v="279"/>
    <n v="40.75"/>
    <s v="music"/>
    <s v="electronic music"/>
    <x v="4"/>
    <x v="15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x v="35"/>
    <n v="55.8"/>
    <s v="music"/>
    <s v="electronic music"/>
    <x v="4"/>
    <x v="15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x v="177"/>
    <n v="10"/>
    <s v="music"/>
    <s v="electronic music"/>
    <x v="4"/>
    <x v="15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x v="101"/>
    <n v="73.13"/>
    <s v="music"/>
    <s v="electronic music"/>
    <x v="4"/>
    <x v="15"/>
    <x v="2214"/>
    <d v="2014-02-06T19:00:48"/>
    <x v="1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x v="94"/>
    <n v="26.06"/>
    <s v="music"/>
    <s v="electronic music"/>
    <x v="4"/>
    <x v="15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x v="6"/>
    <n v="22.64"/>
    <s v="music"/>
    <s v="electronic music"/>
    <x v="4"/>
    <x v="15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x v="7"/>
    <n v="47.22"/>
    <s v="music"/>
    <s v="electronic music"/>
    <x v="4"/>
    <x v="15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x v="4"/>
    <n v="32.32"/>
    <s v="music"/>
    <s v="electronic music"/>
    <x v="4"/>
    <x v="15"/>
    <x v="2218"/>
    <d v="2012-08-29T00:00:00"/>
    <x v="33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x v="21"/>
    <n v="53.42"/>
    <s v="music"/>
    <s v="electronic music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x v="7"/>
    <n v="51.3"/>
    <s v="music"/>
    <s v="electronic music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x v="29"/>
    <n v="37.200000000000003"/>
    <s v="games"/>
    <s v="tabletop games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x v="200"/>
    <n v="27.1"/>
    <s v="games"/>
    <s v="tabletop games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x v="6"/>
    <n v="206.31"/>
    <s v="games"/>
    <s v="tabletop games"/>
    <x v="6"/>
    <x v="32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x v="299"/>
    <n v="82.15"/>
    <s v="games"/>
    <s v="tabletop games"/>
    <x v="6"/>
    <x v="32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x v="300"/>
    <n v="164.8"/>
    <s v="games"/>
    <s v="tabletop games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x v="29"/>
    <n v="60.82"/>
    <s v="games"/>
    <s v="tabletop games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x v="96"/>
    <n v="67.97"/>
    <s v="games"/>
    <s v="tabletop games"/>
    <x v="6"/>
    <x v="32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x v="301"/>
    <n v="81.56"/>
    <s v="games"/>
    <s v="tabletop games"/>
    <x v="6"/>
    <x v="32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x v="193"/>
    <n v="25.43"/>
    <s v="games"/>
    <s v="tabletop games"/>
    <x v="6"/>
    <x v="32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x v="9"/>
    <n v="21.5"/>
    <s v="games"/>
    <s v="tabletop games"/>
    <x v="6"/>
    <x v="32"/>
    <x v="2230"/>
    <d v="2014-04-25T21:08:47"/>
    <x v="1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x v="302"/>
    <n v="27.23"/>
    <s v="games"/>
    <s v="tabletop games"/>
    <x v="6"/>
    <x v="32"/>
    <x v="2231"/>
    <d v="2013-06-25T05:00:00"/>
    <x v="15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x v="303"/>
    <n v="25.09"/>
    <s v="games"/>
    <s v="tabletop games"/>
    <x v="6"/>
    <x v="32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x v="304"/>
    <n v="21.23"/>
    <s v="games"/>
    <s v="tabletop games"/>
    <x v="6"/>
    <x v="32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x v="305"/>
    <n v="41.61"/>
    <s v="games"/>
    <s v="tabletop games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x v="42"/>
    <n v="135.59"/>
    <s v="games"/>
    <s v="tabletop games"/>
    <x v="6"/>
    <x v="32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x v="293"/>
    <n v="22.12"/>
    <s v="games"/>
    <s v="tabletop games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x v="278"/>
    <n v="64.63"/>
    <s v="games"/>
    <s v="tabletop games"/>
    <x v="6"/>
    <x v="32"/>
    <x v="2237"/>
    <d v="2014-11-12T07:59:00"/>
    <x v="4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x v="0"/>
    <n v="69.569999999999993"/>
    <s v="games"/>
    <s v="tabletop games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x v="30"/>
    <n v="75.13"/>
    <s v="games"/>
    <s v="tabletop games"/>
    <x v="6"/>
    <x v="32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x v="306"/>
    <n v="140.97999999999999"/>
    <s v="games"/>
    <s v="tabletop games"/>
    <x v="6"/>
    <x v="32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x v="307"/>
    <n v="49.47"/>
    <s v="games"/>
    <s v="tabletop games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x v="308"/>
    <n v="53.87"/>
    <s v="games"/>
    <s v="tabletop games"/>
    <x v="6"/>
    <x v="32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x v="309"/>
    <n v="4.57"/>
    <s v="games"/>
    <s v="tabletop games"/>
    <x v="6"/>
    <x v="32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x v="310"/>
    <n v="65"/>
    <s v="games"/>
    <s v="tabletop games"/>
    <x v="6"/>
    <x v="32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x v="311"/>
    <n v="53.48"/>
    <s v="games"/>
    <s v="tabletop games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x v="8"/>
    <n v="43.91"/>
    <s v="games"/>
    <s v="tabletop games"/>
    <x v="6"/>
    <x v="32"/>
    <x v="2246"/>
    <d v="2015-09-04T19:00:10"/>
    <x v="1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x v="3"/>
    <n v="50.85"/>
    <s v="games"/>
    <s v="tabletop games"/>
    <x v="6"/>
    <x v="32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x v="13"/>
    <n v="58.63"/>
    <s v="games"/>
    <s v="tabletop games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x v="312"/>
    <n v="32.82"/>
    <s v="games"/>
    <s v="tabletop games"/>
    <x v="6"/>
    <x v="3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x v="313"/>
    <n v="426.93"/>
    <s v="games"/>
    <s v="tabletop games"/>
    <x v="6"/>
    <x v="32"/>
    <x v="2250"/>
    <d v="2016-12-03T01:07:53"/>
    <x v="1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x v="84"/>
    <n v="23.81"/>
    <s v="games"/>
    <s v="tabletop games"/>
    <x v="6"/>
    <x v="32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x v="212"/>
    <n v="98.41"/>
    <s v="games"/>
    <s v="tabletop games"/>
    <x v="6"/>
    <x v="32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x v="40"/>
    <n v="107.32"/>
    <s v="games"/>
    <s v="tabletop games"/>
    <x v="6"/>
    <x v="32"/>
    <x v="2253"/>
    <d v="2015-11-18T16:09:07"/>
    <x v="1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x v="314"/>
    <n v="11.67"/>
    <s v="games"/>
    <s v="tabletop games"/>
    <x v="6"/>
    <x v="32"/>
    <x v="2254"/>
    <d v="2017-01-24T15:32:48"/>
    <x v="5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x v="315"/>
    <n v="41.78"/>
    <s v="games"/>
    <s v="tabletop games"/>
    <x v="6"/>
    <x v="32"/>
    <x v="2255"/>
    <d v="2016-05-07T22:50:51"/>
    <x v="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x v="316"/>
    <n v="21.38"/>
    <s v="games"/>
    <s v="tabletop games"/>
    <x v="6"/>
    <x v="32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x v="317"/>
    <n v="94.1"/>
    <s v="games"/>
    <s v="tabletop games"/>
    <x v="6"/>
    <x v="32"/>
    <x v="2257"/>
    <d v="2016-06-19T23:00:00"/>
    <x v="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x v="92"/>
    <n v="15.72"/>
    <s v="games"/>
    <s v="tabletop games"/>
    <x v="6"/>
    <x v="3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x v="318"/>
    <n v="90.64"/>
    <s v="games"/>
    <s v="tabletop games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x v="319"/>
    <n v="97.3"/>
    <s v="games"/>
    <s v="tabletop games"/>
    <x v="6"/>
    <x v="32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x v="320"/>
    <n v="37.119999999999997"/>
    <s v="games"/>
    <s v="tabletop games"/>
    <x v="6"/>
    <x v="32"/>
    <x v="2261"/>
    <d v="2017-02-14T17:23:40"/>
    <x v="23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x v="224"/>
    <n v="28.1"/>
    <s v="games"/>
    <s v="tabletop games"/>
    <x v="6"/>
    <x v="32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x v="31"/>
    <n v="144.43"/>
    <s v="games"/>
    <s v="tabletop games"/>
    <x v="6"/>
    <x v="32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x v="144"/>
    <n v="24.27"/>
    <s v="games"/>
    <s v="tabletop games"/>
    <x v="6"/>
    <x v="32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x v="321"/>
    <n v="35.119999999999997"/>
    <s v="games"/>
    <s v="tabletop games"/>
    <x v="6"/>
    <x v="32"/>
    <x v="2265"/>
    <d v="2016-11-22T20:28:27"/>
    <x v="5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x v="261"/>
    <n v="24.76"/>
    <s v="games"/>
    <s v="tabletop games"/>
    <x v="6"/>
    <x v="32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x v="322"/>
    <n v="188.38"/>
    <s v="games"/>
    <s v="tabletop games"/>
    <x v="6"/>
    <x v="32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x v="33"/>
    <n v="148.08000000000001"/>
    <s v="games"/>
    <s v="tabletop games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x v="323"/>
    <n v="49.93"/>
    <s v="games"/>
    <s v="tabletop games"/>
    <x v="6"/>
    <x v="32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x v="324"/>
    <n v="107.82"/>
    <s v="games"/>
    <s v="tabletop games"/>
    <x v="6"/>
    <x v="32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x v="103"/>
    <n v="42.63"/>
    <s v="games"/>
    <s v="tabletop games"/>
    <x v="6"/>
    <x v="32"/>
    <x v="2271"/>
    <d v="2016-12-10T00:00:04"/>
    <x v="1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x v="325"/>
    <n v="14.37"/>
    <s v="games"/>
    <s v="tabletop games"/>
    <x v="6"/>
    <x v="32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x v="47"/>
    <n v="37.479999999999997"/>
    <s v="games"/>
    <s v="tabletop games"/>
    <x v="6"/>
    <x v="32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x v="28"/>
    <n v="30.2"/>
    <s v="games"/>
    <s v="tabletop games"/>
    <x v="6"/>
    <x v="3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x v="326"/>
    <n v="33.549999999999997"/>
    <s v="games"/>
    <s v="tabletop games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x v="6"/>
    <n v="64.75"/>
    <s v="games"/>
    <s v="tabletop games"/>
    <x v="6"/>
    <x v="32"/>
    <x v="2276"/>
    <d v="2014-01-05T15:38:09"/>
    <x v="1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x v="48"/>
    <n v="57.93"/>
    <s v="games"/>
    <s v="tabletop games"/>
    <x v="6"/>
    <x v="32"/>
    <x v="2277"/>
    <d v="2012-02-27T16:17:03"/>
    <x v="1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x v="306"/>
    <n v="53.08"/>
    <s v="games"/>
    <s v="tabletop games"/>
    <x v="6"/>
    <x v="32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x v="224"/>
    <n v="48.06"/>
    <s v="games"/>
    <s v="tabletop games"/>
    <x v="6"/>
    <x v="32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x v="327"/>
    <n v="82.4"/>
    <s v="games"/>
    <s v="tabletop games"/>
    <x v="6"/>
    <x v="32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x v="85"/>
    <n v="50.45"/>
    <s v="music"/>
    <s v="rock"/>
    <x v="4"/>
    <x v="11"/>
    <x v="2281"/>
    <d v="2011-07-25T06:50:00"/>
    <x v="65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x v="85"/>
    <n v="115.83"/>
    <s v="music"/>
    <s v="rock"/>
    <x v="4"/>
    <x v="11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x v="7"/>
    <n v="63.03"/>
    <s v="music"/>
    <s v="rock"/>
    <x v="4"/>
    <x v="11"/>
    <x v="2283"/>
    <d v="2012-05-09T02:00:04"/>
    <x v="13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x v="6"/>
    <n v="108.02"/>
    <s v="music"/>
    <s v="rock"/>
    <x v="4"/>
    <x v="11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x v="10"/>
    <n v="46.09"/>
    <s v="music"/>
    <s v="rock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x v="8"/>
    <n v="107.21"/>
    <s v="music"/>
    <s v="rock"/>
    <x v="4"/>
    <x v="11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x v="28"/>
    <n v="50.93"/>
    <s v="music"/>
    <s v="rock"/>
    <x v="4"/>
    <x v="11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x v="8"/>
    <n v="40.04"/>
    <s v="music"/>
    <s v="rock"/>
    <x v="4"/>
    <x v="11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x v="13"/>
    <n v="64.44"/>
    <s v="music"/>
    <s v="rock"/>
    <x v="4"/>
    <x v="11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x v="3"/>
    <n v="53.83"/>
    <s v="music"/>
    <s v="rock"/>
    <x v="4"/>
    <x v="11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x v="36"/>
    <n v="100.47"/>
    <s v="music"/>
    <s v="rock"/>
    <x v="4"/>
    <x v="11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x v="13"/>
    <n v="46.63"/>
    <s v="music"/>
    <s v="rock"/>
    <x v="4"/>
    <x v="11"/>
    <x v="2292"/>
    <d v="2012-04-18T16:44:36"/>
    <x v="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x v="29"/>
    <n v="34.07"/>
    <s v="music"/>
    <s v="rock"/>
    <x v="4"/>
    <x v="11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x v="91"/>
    <n v="65.209999999999994"/>
    <s v="music"/>
    <s v="rock"/>
    <x v="4"/>
    <x v="11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x v="105"/>
    <n v="44.21"/>
    <s v="music"/>
    <s v="rock"/>
    <x v="4"/>
    <x v="1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x v="328"/>
    <n v="71.97"/>
    <s v="music"/>
    <s v="rock"/>
    <x v="4"/>
    <x v="11"/>
    <x v="2296"/>
    <d v="2012-02-23T17:33:46"/>
    <x v="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x v="7"/>
    <n v="52.95"/>
    <s v="music"/>
    <s v="rock"/>
    <x v="4"/>
    <x v="11"/>
    <x v="2297"/>
    <d v="2012-03-14T03:59:00"/>
    <x v="5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x v="2"/>
    <n v="109.45"/>
    <s v="music"/>
    <s v="rock"/>
    <x v="4"/>
    <x v="11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x v="329"/>
    <n v="75.040000000000006"/>
    <s v="music"/>
    <s v="rock"/>
    <x v="4"/>
    <x v="11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x v="7"/>
    <n v="115.71"/>
    <s v="music"/>
    <s v="rock"/>
    <x v="4"/>
    <x v="11"/>
    <x v="2300"/>
    <d v="2012-06-28T17:26:56"/>
    <x v="22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x v="84"/>
    <n v="31.66"/>
    <s v="music"/>
    <s v="indie rock"/>
    <x v="4"/>
    <x v="14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x v="193"/>
    <n v="46.18"/>
    <s v="music"/>
    <s v="indie rock"/>
    <x v="4"/>
    <x v="14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x v="15"/>
    <n v="68.48"/>
    <s v="music"/>
    <s v="indie rock"/>
    <x v="4"/>
    <x v="14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x v="7"/>
    <n v="53.47"/>
    <s v="music"/>
    <s v="indie rock"/>
    <x v="4"/>
    <x v="14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x v="7"/>
    <n v="109.11"/>
    <s v="music"/>
    <s v="indie rock"/>
    <x v="4"/>
    <x v="14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x v="13"/>
    <n v="51.19"/>
    <s v="music"/>
    <s v="indie rock"/>
    <x v="4"/>
    <x v="14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x v="13"/>
    <n v="27.94"/>
    <s v="music"/>
    <s v="indie rock"/>
    <x v="4"/>
    <x v="1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x v="7"/>
    <n v="82.5"/>
    <s v="music"/>
    <s v="indie rock"/>
    <x v="4"/>
    <x v="14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x v="13"/>
    <n v="59.82"/>
    <s v="music"/>
    <s v="indie rock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x v="330"/>
    <n v="64.819999999999993"/>
    <s v="music"/>
    <s v="indie rock"/>
    <x v="4"/>
    <x v="14"/>
    <x v="2310"/>
    <d v="2013-03-21T18:03:35"/>
    <x v="1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x v="3"/>
    <n v="90.1"/>
    <s v="music"/>
    <s v="indie rock"/>
    <x v="4"/>
    <x v="14"/>
    <x v="2311"/>
    <d v="2014-05-07T00:06:29"/>
    <x v="1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x v="29"/>
    <n v="40.96"/>
    <s v="music"/>
    <s v="indie rock"/>
    <x v="4"/>
    <x v="14"/>
    <x v="2312"/>
    <d v="2014-04-18T23:00:00"/>
    <x v="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x v="98"/>
    <n v="56"/>
    <s v="music"/>
    <s v="indie rock"/>
    <x v="4"/>
    <x v="14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x v="96"/>
    <n v="37.67"/>
    <s v="music"/>
    <s v="indie rock"/>
    <x v="4"/>
    <x v="14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x v="33"/>
    <n v="40.08"/>
    <s v="music"/>
    <s v="indie rock"/>
    <x v="4"/>
    <x v="14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x v="3"/>
    <n v="78.03"/>
    <s v="music"/>
    <s v="indie rock"/>
    <x v="4"/>
    <x v="14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x v="3"/>
    <n v="18.91"/>
    <s v="music"/>
    <s v="indie rock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x v="10"/>
    <n v="37.130000000000003"/>
    <s v="music"/>
    <s v="indie rock"/>
    <x v="4"/>
    <x v="14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x v="29"/>
    <n v="41.96"/>
    <s v="music"/>
    <s v="indie rock"/>
    <x v="4"/>
    <x v="14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x v="15"/>
    <n v="61.04"/>
    <s v="music"/>
    <s v="indie rock"/>
    <x v="4"/>
    <x v="14"/>
    <x v="2320"/>
    <d v="2014-04-02T18:36:40"/>
    <x v="6"/>
  </r>
  <r>
    <n v="2321"/>
    <s v="WienerWÃ¼rze"/>
    <s v="Universal organic liquid seasoning brewed all natural from lupine, oat, salt and water for soups, salads, stews and more"/>
    <x v="339"/>
    <x v="1650"/>
    <x v="1"/>
    <x v="15"/>
    <s v="EUR"/>
    <n v="1491282901"/>
    <n v="1488694501"/>
    <b v="0"/>
    <x v="31"/>
    <b v="0"/>
    <s v="food/small batch"/>
    <x v="115"/>
    <n v="64.53"/>
    <s v="food"/>
    <s v="small batch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1"/>
    <x v="0"/>
    <s v="USD"/>
    <n v="1491769769"/>
    <n v="1489181369"/>
    <b v="0"/>
    <x v="80"/>
    <b v="0"/>
    <s v="food/small batch"/>
    <x v="56"/>
    <n v="21.25"/>
    <s v="food"/>
    <s v="small batch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1"/>
    <x v="0"/>
    <s v="USD"/>
    <n v="1490033247"/>
    <n v="1489428447"/>
    <b v="0"/>
    <x v="80"/>
    <b v="0"/>
    <s v="food/small batch"/>
    <x v="216"/>
    <n v="30"/>
    <s v="food"/>
    <s v="small batch"/>
    <x v="7"/>
    <x v="33"/>
    <x v="2323"/>
    <d v="2017-03-20T18:07:27"/>
    <x v="5"/>
  </r>
  <r>
    <n v="2324"/>
    <s v="Pies not Lies"/>
    <s v="A city centre shop selling great locally made food with room to chat and learn about eachother."/>
    <x v="51"/>
    <x v="970"/>
    <x v="1"/>
    <x v="1"/>
    <s v="GBP"/>
    <n v="1490559285"/>
    <n v="1487970885"/>
    <b v="0"/>
    <x v="42"/>
    <b v="0"/>
    <s v="food/small batch"/>
    <x v="70"/>
    <n v="25.49"/>
    <s v="food"/>
    <s v="small batch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1"/>
    <x v="0"/>
    <s v="USD"/>
    <n v="1490830331"/>
    <n v="1488241931"/>
    <b v="0"/>
    <x v="63"/>
    <b v="0"/>
    <s v="food/small batch"/>
    <x v="59"/>
    <n v="11.43"/>
    <s v="food"/>
    <s v="small batch"/>
    <x v="7"/>
    <x v="33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1"/>
    <x v="0"/>
    <s v="USD"/>
    <n v="1493571600"/>
    <n v="1489106948"/>
    <b v="0"/>
    <x v="29"/>
    <b v="0"/>
    <s v="food/small batch"/>
    <x v="60"/>
    <n v="108"/>
    <s v="food"/>
    <s v="small batch"/>
    <x v="7"/>
    <x v="33"/>
    <x v="2326"/>
    <d v="2017-04-30T17:00:00"/>
    <x v="5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x v="331"/>
    <n v="54.88"/>
    <s v="food"/>
    <s v="small batch"/>
    <x v="7"/>
    <x v="33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x v="172"/>
    <n v="47.38"/>
    <s v="food"/>
    <s v="small batch"/>
    <x v="7"/>
    <x v="33"/>
    <x v="2328"/>
    <d v="2015-06-14T18:45:37"/>
    <x v="1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x v="6"/>
    <n v="211.84"/>
    <s v="food"/>
    <s v="small batch"/>
    <x v="7"/>
    <x v="33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x v="21"/>
    <n v="219.93"/>
    <s v="food"/>
    <s v="small batch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x v="124"/>
    <n v="40.799999999999997"/>
    <s v="food"/>
    <s v="small batch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x v="6"/>
    <n v="75.5"/>
    <s v="food"/>
    <s v="small batch"/>
    <x v="7"/>
    <x v="33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x v="197"/>
    <n v="13.54"/>
    <s v="food"/>
    <s v="small batch"/>
    <x v="7"/>
    <x v="33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x v="21"/>
    <n v="60.87"/>
    <s v="food"/>
    <s v="small batch"/>
    <x v="7"/>
    <x v="33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x v="21"/>
    <n v="115.69"/>
    <s v="food"/>
    <s v="small batch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x v="332"/>
    <n v="48.1"/>
    <s v="food"/>
    <s v="small batch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x v="38"/>
    <n v="74.180000000000007"/>
    <s v="food"/>
    <s v="small batch"/>
    <x v="7"/>
    <x v="33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x v="7"/>
    <n v="123.35"/>
    <s v="food"/>
    <s v="small batch"/>
    <x v="7"/>
    <x v="33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x v="238"/>
    <n v="66.62"/>
    <s v="food"/>
    <s v="small batch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x v="6"/>
    <n v="104.99"/>
    <s v="food"/>
    <s v="small batch"/>
    <x v="7"/>
    <x v="33"/>
    <x v="2340"/>
    <d v="2016-10-30T15:25:38"/>
    <x v="1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x v="50"/>
    <e v="#DIV/0!"/>
    <s v="technology"/>
    <s v="web"/>
    <x v="2"/>
    <x v="7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x v="50"/>
    <e v="#DIV/0!"/>
    <s v="technology"/>
    <s v="web"/>
    <x v="2"/>
    <x v="7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x v="56"/>
    <n v="300"/>
    <s v="technology"/>
    <s v="web"/>
    <x v="2"/>
    <x v="7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x v="50"/>
    <n v="1"/>
    <s v="technology"/>
    <s v="web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x v="50"/>
    <e v="#DIV/0!"/>
    <s v="technology"/>
    <s v="web"/>
    <x v="2"/>
    <x v="7"/>
    <x v="2345"/>
    <d v="2015-03-31T23:39:00"/>
    <x v="51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x v="50"/>
    <n v="13"/>
    <s v="technology"/>
    <s v="web"/>
    <x v="2"/>
    <x v="7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x v="53"/>
    <n v="15"/>
    <s v="technology"/>
    <s v="web"/>
    <x v="2"/>
    <x v="7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x v="50"/>
    <n v="54"/>
    <s v="technology"/>
    <s v="web"/>
    <x v="2"/>
    <x v="7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x v="50"/>
    <e v="#DIV/0!"/>
    <s v="technology"/>
    <s v="web"/>
    <x v="2"/>
    <x v="7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x v="50"/>
    <e v="#DIV/0!"/>
    <s v="technology"/>
    <s v="web"/>
    <x v="2"/>
    <x v="7"/>
    <x v="2350"/>
    <d v="2017-01-03T20:12:50"/>
    <x v="1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x v="60"/>
    <n v="15.43"/>
    <s v="technology"/>
    <s v="web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x v="50"/>
    <e v="#DIV/0!"/>
    <s v="technology"/>
    <s v="web"/>
    <x v="2"/>
    <x v="7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x v="50"/>
    <e v="#DIV/0!"/>
    <s v="technology"/>
    <s v="web"/>
    <x v="2"/>
    <x v="7"/>
    <x v="2353"/>
    <d v="2015-04-21T16:13:42"/>
    <x v="56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x v="50"/>
    <n v="25"/>
    <s v="technology"/>
    <s v="web"/>
    <x v="2"/>
    <x v="7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x v="60"/>
    <n v="27.5"/>
    <s v="technology"/>
    <s v="web"/>
    <x v="2"/>
    <x v="7"/>
    <x v="2355"/>
    <d v="2015-05-02T22:02:16"/>
    <x v="1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x v="50"/>
    <e v="#DIV/0!"/>
    <s v="technology"/>
    <s v="web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x v="50"/>
    <e v="#DIV/0!"/>
    <s v="technology"/>
    <s v="web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x v="50"/>
    <e v="#DIV/0!"/>
    <s v="technology"/>
    <s v="web"/>
    <x v="2"/>
    <x v="7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x v="77"/>
    <n v="367"/>
    <s v="technology"/>
    <s v="web"/>
    <x v="2"/>
    <x v="7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x v="50"/>
    <n v="2"/>
    <s v="technology"/>
    <s v="web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x v="50"/>
    <e v="#DIV/0!"/>
    <s v="technology"/>
    <s v="web"/>
    <x v="2"/>
    <x v="7"/>
    <x v="2361"/>
    <d v="2016-04-30T22:00:00"/>
    <x v="1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x v="129"/>
    <n v="60"/>
    <s v="technology"/>
    <s v="web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x v="50"/>
    <e v="#DIV/0!"/>
    <s v="technology"/>
    <s v="web"/>
    <x v="2"/>
    <x v="7"/>
    <x v="2363"/>
    <d v="2015-12-29T00:16:40"/>
    <x v="8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x v="50"/>
    <e v="#DIV/0!"/>
    <s v="technology"/>
    <s v="web"/>
    <x v="2"/>
    <x v="7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x v="50"/>
    <e v="#DIV/0!"/>
    <s v="technology"/>
    <s v="web"/>
    <x v="2"/>
    <x v="7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x v="57"/>
    <n v="97.41"/>
    <s v="technology"/>
    <s v="web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x v="60"/>
    <n v="47.86"/>
    <s v="technology"/>
    <s v="web"/>
    <x v="2"/>
    <x v="7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x v="50"/>
    <n v="50"/>
    <s v="technology"/>
    <s v="web"/>
    <x v="2"/>
    <x v="7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x v="50"/>
    <e v="#DIV/0!"/>
    <s v="technology"/>
    <s v="web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x v="50"/>
    <n v="20.5"/>
    <s v="technology"/>
    <s v="web"/>
    <x v="2"/>
    <x v="7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x v="50"/>
    <e v="#DIV/0!"/>
    <s v="technology"/>
    <s v="web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x v="56"/>
    <n v="30"/>
    <s v="technology"/>
    <s v="web"/>
    <x v="2"/>
    <x v="7"/>
    <x v="2372"/>
    <d v="2015-04-24T01:39:31"/>
    <x v="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x v="50"/>
    <n v="50"/>
    <s v="technology"/>
    <s v="web"/>
    <x v="2"/>
    <x v="7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x v="50"/>
    <n v="10"/>
    <s v="technology"/>
    <s v="web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x v="50"/>
    <e v="#DIV/0!"/>
    <s v="technology"/>
    <s v="web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x v="57"/>
    <n v="81.58"/>
    <s v="technology"/>
    <s v="web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x v="50"/>
    <e v="#DIV/0!"/>
    <s v="technology"/>
    <s v="web"/>
    <x v="2"/>
    <x v="7"/>
    <x v="2377"/>
    <d v="2016-11-25T21:53:03"/>
    <x v="1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x v="50"/>
    <e v="#DIV/0!"/>
    <s v="technology"/>
    <s v="web"/>
    <x v="2"/>
    <x v="7"/>
    <x v="2378"/>
    <d v="2015-08-26T00:18:50"/>
    <x v="3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x v="50"/>
    <e v="#DIV/0!"/>
    <s v="technology"/>
    <s v="web"/>
    <x v="2"/>
    <x v="7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x v="50"/>
    <n v="18.329999999999998"/>
    <s v="technology"/>
    <s v="web"/>
    <x v="2"/>
    <x v="7"/>
    <x v="2380"/>
    <d v="2015-10-01T19:02:22"/>
    <x v="1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x v="53"/>
    <n v="224.43"/>
    <s v="technology"/>
    <s v="web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x v="56"/>
    <n v="37.5"/>
    <s v="technology"/>
    <s v="web"/>
    <x v="2"/>
    <x v="7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x v="65"/>
    <n v="145"/>
    <s v="technology"/>
    <s v="web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x v="60"/>
    <n v="1"/>
    <s v="technology"/>
    <s v="web"/>
    <x v="2"/>
    <x v="7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x v="60"/>
    <n v="112.57"/>
    <s v="technology"/>
    <s v="web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x v="50"/>
    <e v="#DIV/0!"/>
    <s v="technology"/>
    <s v="web"/>
    <x v="2"/>
    <x v="7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x v="60"/>
    <n v="342"/>
    <s v="technology"/>
    <s v="web"/>
    <x v="2"/>
    <x v="7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x v="60"/>
    <n v="57.88"/>
    <s v="technology"/>
    <s v="web"/>
    <x v="2"/>
    <x v="7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x v="50"/>
    <n v="30"/>
    <s v="technology"/>
    <s v="web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x v="50"/>
    <e v="#DIV/0!"/>
    <s v="technology"/>
    <s v="web"/>
    <x v="2"/>
    <x v="7"/>
    <x v="2390"/>
    <d v="2015-01-04T06:17:44"/>
    <x v="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x v="50"/>
    <n v="25"/>
    <s v="technology"/>
    <s v="web"/>
    <x v="2"/>
    <x v="7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x v="50"/>
    <e v="#DIV/0!"/>
    <s v="technology"/>
    <s v="web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x v="50"/>
    <n v="50"/>
    <s v="technology"/>
    <s v="web"/>
    <x v="2"/>
    <x v="7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x v="50"/>
    <n v="1.5"/>
    <s v="technology"/>
    <s v="web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x v="50"/>
    <e v="#DIV/0!"/>
    <s v="technology"/>
    <s v="web"/>
    <x v="2"/>
    <x v="7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x v="50"/>
    <n v="10"/>
    <s v="technology"/>
    <s v="web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x v="50"/>
    <e v="#DIV/0!"/>
    <s v="technology"/>
    <s v="web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x v="50"/>
    <e v="#DIV/0!"/>
    <s v="technology"/>
    <s v="web"/>
    <x v="2"/>
    <x v="7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x v="50"/>
    <e v="#DIV/0!"/>
    <s v="technology"/>
    <s v="web"/>
    <x v="2"/>
    <x v="7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x v="50"/>
    <e v="#DIV/0!"/>
    <s v="technology"/>
    <s v="web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1"/>
    <x v="0"/>
    <s v="USD"/>
    <n v="1457207096"/>
    <n v="1452023096"/>
    <b v="0"/>
    <x v="82"/>
    <b v="0"/>
    <s v="food/food trucks"/>
    <x v="60"/>
    <n v="22.33"/>
    <s v="food"/>
    <s v="food trucks"/>
    <x v="7"/>
    <x v="19"/>
    <x v="2401"/>
    <d v="2016-03-05T19:44:56"/>
    <x v="13"/>
  </r>
  <r>
    <n v="2402"/>
    <s v="Cupcake Truck Unite"/>
    <s v="Small town, delicious treats, and a mobile truck"/>
    <x v="14"/>
    <x v="401"/>
    <x v="1"/>
    <x v="0"/>
    <s v="USD"/>
    <n v="1431533931"/>
    <n v="1428941931"/>
    <b v="0"/>
    <x v="29"/>
    <b v="0"/>
    <s v="food/food trucks"/>
    <x v="50"/>
    <n v="52"/>
    <s v="food"/>
    <s v="food trucks"/>
    <x v="7"/>
    <x v="19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1"/>
    <x v="1"/>
    <s v="GBP"/>
    <n v="1459368658"/>
    <n v="1454188258"/>
    <b v="0"/>
    <x v="8"/>
    <b v="0"/>
    <s v="food/food trucks"/>
    <x v="123"/>
    <n v="16.829999999999998"/>
    <s v="food"/>
    <s v="food trucks"/>
    <x v="7"/>
    <x v="19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x v="36"/>
    <x v="117"/>
    <x v="1"/>
    <x v="0"/>
    <s v="USD"/>
    <n v="1451782607"/>
    <n v="1449190607"/>
    <b v="0"/>
    <x v="78"/>
    <b v="0"/>
    <s v="food/food trucks"/>
    <x v="50"/>
    <e v="#DIV/0!"/>
    <s v="food"/>
    <s v="food trucks"/>
    <x v="7"/>
    <x v="19"/>
    <x v="2404"/>
    <d v="2016-01-03T00:56:47"/>
    <x v="1"/>
  </r>
  <r>
    <n v="2405"/>
    <s v="JoyShtick Food Truck"/>
    <s v="We are the first gaming-themed food truck, bringing gourmet pub fare to the Jacksonville area."/>
    <x v="10"/>
    <x v="1673"/>
    <x v="1"/>
    <x v="0"/>
    <s v="USD"/>
    <n v="1472911375"/>
    <n v="1471096975"/>
    <b v="0"/>
    <x v="9"/>
    <b v="0"/>
    <s v="food/food trucks"/>
    <x v="61"/>
    <n v="56.3"/>
    <s v="food"/>
    <s v="food trucks"/>
    <x v="7"/>
    <x v="19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x v="53"/>
    <x v="1674"/>
    <x v="1"/>
    <x v="0"/>
    <s v="USD"/>
    <n v="1421635190"/>
    <n v="1418179190"/>
    <b v="0"/>
    <x v="38"/>
    <b v="0"/>
    <s v="food/food trucks"/>
    <x v="139"/>
    <n v="84.06"/>
    <s v="food"/>
    <s v="food trucks"/>
    <x v="7"/>
    <x v="19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1"/>
    <x v="0"/>
    <s v="USD"/>
    <n v="1428732000"/>
    <n v="1426772928"/>
    <b v="0"/>
    <x v="51"/>
    <b v="0"/>
    <s v="food/food trucks"/>
    <x v="78"/>
    <n v="168.39"/>
    <s v="food"/>
    <s v="food trucks"/>
    <x v="7"/>
    <x v="19"/>
    <x v="2407"/>
    <d v="2015-04-11T06:00:00"/>
    <x v="33"/>
  </r>
  <r>
    <n v="2408"/>
    <s v="Sabroso On Wheels"/>
    <s v="A US Army Vet trying to get a Peruvian food truck going! Really good Peruvian food now mobile!"/>
    <x v="36"/>
    <x v="134"/>
    <x v="1"/>
    <x v="0"/>
    <s v="USD"/>
    <n v="1415247757"/>
    <n v="1412652157"/>
    <b v="0"/>
    <x v="84"/>
    <b v="0"/>
    <s v="food/food trucks"/>
    <x v="50"/>
    <n v="15"/>
    <s v="food"/>
    <s v="food trucks"/>
    <x v="7"/>
    <x v="19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x v="31"/>
    <x v="75"/>
    <x v="1"/>
    <x v="0"/>
    <s v="USD"/>
    <n v="1439931675"/>
    <n v="1437339675"/>
    <b v="0"/>
    <x v="79"/>
    <b v="0"/>
    <s v="food/food trucks"/>
    <x v="53"/>
    <n v="76.67"/>
    <s v="food"/>
    <s v="food trucks"/>
    <x v="7"/>
    <x v="19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1"/>
    <x v="2"/>
    <s v="AUD"/>
    <n v="1441619275"/>
    <n v="1439027275"/>
    <b v="0"/>
    <x v="78"/>
    <b v="0"/>
    <s v="food/food trucks"/>
    <x v="50"/>
    <e v="#DIV/0!"/>
    <s v="food"/>
    <s v="food trucks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x v="31"/>
    <x v="118"/>
    <x v="1"/>
    <x v="0"/>
    <s v="USD"/>
    <n v="1440524082"/>
    <n v="1437932082"/>
    <b v="0"/>
    <x v="83"/>
    <b v="0"/>
    <s v="food/food trucks"/>
    <x v="60"/>
    <n v="50.33"/>
    <s v="food"/>
    <s v="food trucks"/>
    <x v="7"/>
    <x v="19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1"/>
    <x v="6"/>
    <s v="EUR"/>
    <n v="1480185673"/>
    <n v="1476294073"/>
    <b v="0"/>
    <x v="78"/>
    <b v="0"/>
    <s v="food/food trucks"/>
    <x v="50"/>
    <e v="#DIV/0!"/>
    <s v="food"/>
    <s v="food trucks"/>
    <x v="7"/>
    <x v="19"/>
    <x v="2412"/>
    <d v="2016-11-26T18:41:13"/>
    <x v="8"/>
  </r>
  <r>
    <n v="2413"/>
    <s v="Lone Pine Coffee Brewery"/>
    <s v="Lone Pine Coffee Brewery will be a portable third-wave coffee shop available for wedding receptions and other events!"/>
    <x v="9"/>
    <x v="379"/>
    <x v="1"/>
    <x v="0"/>
    <s v="USD"/>
    <n v="1401579000"/>
    <n v="1398911882"/>
    <b v="0"/>
    <x v="83"/>
    <b v="0"/>
    <s v="food/food trucks"/>
    <x v="60"/>
    <n v="8.33"/>
    <s v="food"/>
    <s v="food trucks"/>
    <x v="7"/>
    <x v="19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1"/>
    <x v="0"/>
    <s v="USD"/>
    <n v="1440215940"/>
    <n v="1436805660"/>
    <b v="0"/>
    <x v="62"/>
    <b v="0"/>
    <s v="food/food trucks"/>
    <x v="56"/>
    <n v="35.380000000000003"/>
    <s v="food"/>
    <s v="food trucks"/>
    <x v="7"/>
    <x v="19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x v="127"/>
    <x v="400"/>
    <x v="1"/>
    <x v="0"/>
    <s v="USD"/>
    <n v="1468615346"/>
    <n v="1466023346"/>
    <b v="0"/>
    <x v="79"/>
    <b v="0"/>
    <s v="food/food trucks"/>
    <x v="60"/>
    <n v="55.83"/>
    <s v="food"/>
    <s v="food trucks"/>
    <x v="7"/>
    <x v="19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1"/>
    <x v="0"/>
    <s v="USD"/>
    <n v="1426345200"/>
    <n v="1421343743"/>
    <b v="0"/>
    <x v="29"/>
    <b v="0"/>
    <s v="food/food trucks"/>
    <x v="50"/>
    <n v="5"/>
    <s v="food"/>
    <s v="food trucks"/>
    <x v="7"/>
    <x v="19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1"/>
    <x v="0"/>
    <s v="USD"/>
    <n v="1407705187"/>
    <n v="1405113187"/>
    <b v="0"/>
    <x v="78"/>
    <b v="0"/>
    <s v="food/food trucks"/>
    <x v="50"/>
    <e v="#DIV/0!"/>
    <s v="food"/>
    <s v="food trucks"/>
    <x v="7"/>
    <x v="19"/>
    <x v="2417"/>
    <d v="2014-08-10T21:13:07"/>
    <x v="1"/>
  </r>
  <r>
    <n v="2418"/>
    <s v="Mexican food truck"/>
    <s v="I want to start my food truck business."/>
    <x v="31"/>
    <x v="139"/>
    <x v="1"/>
    <x v="0"/>
    <s v="USD"/>
    <n v="1427225644"/>
    <n v="1422045244"/>
    <b v="0"/>
    <x v="81"/>
    <b v="0"/>
    <s v="food/food trucks"/>
    <x v="50"/>
    <n v="1"/>
    <s v="food"/>
    <s v="food trucks"/>
    <x v="7"/>
    <x v="19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1"/>
    <x v="0"/>
    <s v="USD"/>
    <n v="1424281389"/>
    <n v="1419097389"/>
    <b v="0"/>
    <x v="78"/>
    <b v="0"/>
    <s v="food/food trucks"/>
    <x v="50"/>
    <e v="#DIV/0!"/>
    <s v="food"/>
    <s v="food trucks"/>
    <x v="7"/>
    <x v="19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1"/>
    <x v="0"/>
    <s v="USD"/>
    <n v="1415583695"/>
    <n v="1410396095"/>
    <b v="0"/>
    <x v="17"/>
    <b v="0"/>
    <s v="food/food trucks"/>
    <x v="77"/>
    <n v="69.47"/>
    <s v="food"/>
    <s v="food trucks"/>
    <x v="7"/>
    <x v="19"/>
    <x v="2420"/>
    <d v="2014-11-10T01:41:35"/>
    <x v="13"/>
  </r>
  <r>
    <n v="2421"/>
    <s v="hot dog cart"/>
    <s v="help me start Merrill's first hot dog cart in this empty lot"/>
    <x v="12"/>
    <x v="116"/>
    <x v="1"/>
    <x v="0"/>
    <s v="USD"/>
    <n v="1424536196"/>
    <n v="1421944196"/>
    <b v="0"/>
    <x v="29"/>
    <b v="0"/>
    <s v="food/food trucks"/>
    <x v="50"/>
    <n v="1"/>
    <s v="food"/>
    <s v="food trucks"/>
    <x v="7"/>
    <x v="19"/>
    <x v="2421"/>
    <d v="2015-02-21T16:29:56"/>
    <x v="1"/>
  </r>
  <r>
    <n v="2422"/>
    <s v="Help starting a family owned food truck"/>
    <s v="Family owned business serving BBQ and seafood to the public"/>
    <x v="2"/>
    <x v="116"/>
    <x v="1"/>
    <x v="0"/>
    <s v="USD"/>
    <n v="1426091036"/>
    <n v="1423502636"/>
    <b v="0"/>
    <x v="29"/>
    <b v="0"/>
    <s v="food/food trucks"/>
    <x v="50"/>
    <n v="1"/>
    <s v="food"/>
    <s v="food trucks"/>
    <x v="7"/>
    <x v="19"/>
    <x v="2422"/>
    <d v="2015-03-11T16:23:56"/>
    <x v="1"/>
  </r>
  <r>
    <n v="2423"/>
    <s v="FBTR BBQ"/>
    <s v="FBTR is a Texas-style, North Carolina based, homemade BBQ company looking to bring good meat to the masses."/>
    <x v="127"/>
    <x v="138"/>
    <x v="1"/>
    <x v="0"/>
    <s v="USD"/>
    <n v="1420044890"/>
    <n v="1417452890"/>
    <b v="0"/>
    <x v="29"/>
    <b v="0"/>
    <s v="food/food trucks"/>
    <x v="50"/>
    <n v="8"/>
    <s v="food"/>
    <s v="food trucks"/>
    <x v="7"/>
    <x v="19"/>
    <x v="2423"/>
    <d v="2014-12-31T16:54:50"/>
    <x v="1"/>
  </r>
  <r>
    <n v="2424"/>
    <s v="Lily and Memphs"/>
    <s v="Great and creative food from the heart in the form of a sweet food truck!"/>
    <x v="31"/>
    <x v="622"/>
    <x v="1"/>
    <x v="0"/>
    <s v="USD"/>
    <n v="1414445108"/>
    <n v="1411853108"/>
    <b v="0"/>
    <x v="82"/>
    <b v="0"/>
    <s v="food/food trucks"/>
    <x v="60"/>
    <n v="34.44"/>
    <s v="food"/>
    <s v="food trucks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1"/>
    <x v="0"/>
    <s v="USD"/>
    <n v="1464386640"/>
    <n v="1463090149"/>
    <b v="0"/>
    <x v="29"/>
    <b v="0"/>
    <s v="food/food trucks"/>
    <x v="50"/>
    <n v="1"/>
    <s v="food"/>
    <s v="food trucks"/>
    <x v="7"/>
    <x v="19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x v="22"/>
    <x v="117"/>
    <x v="1"/>
    <x v="0"/>
    <s v="USD"/>
    <n v="1439006692"/>
    <n v="1433822692"/>
    <b v="0"/>
    <x v="78"/>
    <b v="0"/>
    <s v="food/food trucks"/>
    <x v="50"/>
    <e v="#DIV/0!"/>
    <s v="food"/>
    <s v="food trucks"/>
    <x v="7"/>
    <x v="19"/>
    <x v="2426"/>
    <d v="2015-08-08T04:04:52"/>
    <x v="13"/>
  </r>
  <r>
    <n v="2427"/>
    <s v="Wraps in a snap. Fast lunch with a gourmet punch!"/>
    <s v="Fast and simple lunches for those on the go.  All (lunch) deals $10 or less."/>
    <x v="63"/>
    <x v="116"/>
    <x v="1"/>
    <x v="0"/>
    <s v="USD"/>
    <n v="1458715133"/>
    <n v="1455262733"/>
    <b v="0"/>
    <x v="29"/>
    <b v="0"/>
    <s v="food/food trucks"/>
    <x v="50"/>
    <n v="1"/>
    <s v="food"/>
    <s v="food trucks"/>
    <x v="7"/>
    <x v="19"/>
    <x v="2427"/>
    <d v="2016-03-23T06:38:53"/>
    <x v="4"/>
  </r>
  <r>
    <n v="2428"/>
    <s v="Premium Burgers"/>
    <s v="From Moo 2 You! We want to offer premium burgers to a taco flooded environment."/>
    <x v="19"/>
    <x v="116"/>
    <x v="1"/>
    <x v="0"/>
    <s v="USD"/>
    <n v="1426182551"/>
    <n v="1423594151"/>
    <b v="0"/>
    <x v="29"/>
    <b v="0"/>
    <s v="food/food trucks"/>
    <x v="50"/>
    <n v="1"/>
    <s v="food"/>
    <s v="food trucks"/>
    <x v="7"/>
    <x v="19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1"/>
    <x v="10"/>
    <s v="NOK"/>
    <n v="1486313040"/>
    <n v="1483131966"/>
    <b v="0"/>
    <x v="80"/>
    <b v="0"/>
    <s v="food/food trucks"/>
    <x v="60"/>
    <n v="501.25"/>
    <s v="food"/>
    <s v="food trucks"/>
    <x v="7"/>
    <x v="19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x v="9"/>
    <x v="577"/>
    <x v="1"/>
    <x v="0"/>
    <s v="USD"/>
    <n v="1455246504"/>
    <n v="1452654504"/>
    <b v="0"/>
    <x v="84"/>
    <b v="0"/>
    <s v="food/food trucks"/>
    <x v="60"/>
    <n v="10.5"/>
    <s v="food"/>
    <s v="food trucks"/>
    <x v="7"/>
    <x v="19"/>
    <x v="2430"/>
    <d v="2016-02-12T03:08:24"/>
    <x v="1"/>
  </r>
  <r>
    <n v="2431"/>
    <s v="Murphy's good eatin'"/>
    <s v="Go to Colorado and run a food truck with homemade food of all kinds."/>
    <x v="57"/>
    <x v="369"/>
    <x v="1"/>
    <x v="0"/>
    <s v="USD"/>
    <n v="1467080613"/>
    <n v="1461896613"/>
    <b v="0"/>
    <x v="84"/>
    <b v="0"/>
    <s v="food/food trucks"/>
    <x v="50"/>
    <n v="1"/>
    <s v="food"/>
    <s v="food trucks"/>
    <x v="7"/>
    <x v="19"/>
    <x v="2431"/>
    <d v="2016-06-28T02:23:33"/>
    <x v="13"/>
  </r>
  <r>
    <n v="2432"/>
    <s v="funding for bbq trailer"/>
    <s v="Looking to start competition cooking and need start-up help.  Offering brisket tasting to all contributors."/>
    <x v="32"/>
    <x v="369"/>
    <x v="1"/>
    <x v="0"/>
    <s v="USD"/>
    <n v="1425791697"/>
    <n v="1423199697"/>
    <b v="0"/>
    <x v="84"/>
    <b v="0"/>
    <s v="food/food trucks"/>
    <x v="50"/>
    <n v="1"/>
    <s v="food"/>
    <s v="food trucks"/>
    <x v="7"/>
    <x v="19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x v="3"/>
    <x v="117"/>
    <x v="1"/>
    <x v="0"/>
    <s v="USD"/>
    <n v="1456608943"/>
    <n v="1454016943"/>
    <b v="0"/>
    <x v="78"/>
    <b v="0"/>
    <s v="food/food trucks"/>
    <x v="50"/>
    <e v="#DIV/0!"/>
    <s v="food"/>
    <s v="food trucks"/>
    <x v="7"/>
    <x v="19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x v="22"/>
    <x v="375"/>
    <x v="1"/>
    <x v="0"/>
    <s v="USD"/>
    <n v="1438662474"/>
    <n v="1435206474"/>
    <b v="0"/>
    <x v="84"/>
    <b v="0"/>
    <s v="food/food trucks"/>
    <x v="50"/>
    <n v="13"/>
    <s v="food"/>
    <s v="food trucks"/>
    <x v="7"/>
    <x v="19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1"/>
    <x v="11"/>
    <s v="SEK"/>
    <n v="1444027186"/>
    <n v="1441435186"/>
    <b v="0"/>
    <x v="80"/>
    <b v="0"/>
    <s v="food/food trucks"/>
    <x v="50"/>
    <n v="306"/>
    <s v="food"/>
    <s v="food trucks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1"/>
    <x v="5"/>
    <s v="CAD"/>
    <n v="1454078770"/>
    <n v="1448894770"/>
    <b v="0"/>
    <x v="84"/>
    <b v="0"/>
    <s v="food/food trucks"/>
    <x v="50"/>
    <n v="22.5"/>
    <s v="food"/>
    <s v="food trucks"/>
    <x v="7"/>
    <x v="19"/>
    <x v="2436"/>
    <d v="2016-01-29T14:46:10"/>
    <x v="13"/>
  </r>
  <r>
    <n v="2437"/>
    <s v="Cuppa Gumbos"/>
    <s v="Homemade Gumbo, Stews and Curry to be served hot and fresh everyday at any festival or concert we can attend."/>
    <x v="6"/>
    <x v="117"/>
    <x v="1"/>
    <x v="0"/>
    <s v="USD"/>
    <n v="1426615200"/>
    <n v="1422400188"/>
    <b v="0"/>
    <x v="78"/>
    <b v="0"/>
    <s v="food/food trucks"/>
    <x v="50"/>
    <e v="#DIV/0!"/>
    <s v="food"/>
    <s v="food trucks"/>
    <x v="7"/>
    <x v="19"/>
    <x v="2437"/>
    <d v="2015-03-17T18:00:00"/>
    <x v="45"/>
  </r>
  <r>
    <n v="2438"/>
    <s v="FOOD|Art"/>
    <s v="I'm starting a catering and food truck business of southern comfort food. My FOOD is my Art!  _x000a_Thanks for you help!"/>
    <x v="36"/>
    <x v="155"/>
    <x v="1"/>
    <x v="0"/>
    <s v="USD"/>
    <n v="1449529062"/>
    <n v="1444341462"/>
    <b v="0"/>
    <x v="29"/>
    <b v="0"/>
    <s v="food/food trucks"/>
    <x v="50"/>
    <n v="50"/>
    <s v="food"/>
    <s v="food trucks"/>
    <x v="7"/>
    <x v="19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x v="3"/>
    <x v="117"/>
    <x v="1"/>
    <x v="0"/>
    <s v="USD"/>
    <n v="1445197129"/>
    <n v="1442605129"/>
    <b v="0"/>
    <x v="78"/>
    <b v="0"/>
    <s v="food/food trucks"/>
    <x v="50"/>
    <e v="#DIV/0!"/>
    <s v="food"/>
    <s v="food trucks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x v="10"/>
    <x v="115"/>
    <x v="1"/>
    <x v="18"/>
    <s v="EUR"/>
    <n v="1455399313"/>
    <n v="1452807313"/>
    <b v="0"/>
    <x v="84"/>
    <b v="0"/>
    <s v="food/food trucks"/>
    <x v="50"/>
    <n v="5"/>
    <s v="food"/>
    <s v="food trucks"/>
    <x v="7"/>
    <x v="19"/>
    <x v="2440"/>
    <d v="2016-02-13T21:35:13"/>
    <x v="1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x v="29"/>
    <n v="74.23"/>
    <s v="food"/>
    <s v="small batch"/>
    <x v="7"/>
    <x v="33"/>
    <x v="2441"/>
    <d v="2015-07-23T04:59:00"/>
    <x v="2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x v="9"/>
    <n v="81.25"/>
    <s v="food"/>
    <s v="small batch"/>
    <x v="7"/>
    <x v="33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x v="195"/>
    <n v="130.22999999999999"/>
    <s v="food"/>
    <s v="small batch"/>
    <x v="7"/>
    <x v="33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x v="15"/>
    <n v="53.41"/>
    <s v="food"/>
    <s v="small batch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x v="36"/>
    <n v="75.13"/>
    <s v="food"/>
    <s v="small batch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x v="239"/>
    <n v="75.67"/>
    <s v="food"/>
    <s v="small batch"/>
    <x v="7"/>
    <x v="33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x v="333"/>
    <n v="31.69"/>
    <s v="food"/>
    <s v="small batch"/>
    <x v="7"/>
    <x v="33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x v="29"/>
    <n v="47.78"/>
    <s v="food"/>
    <s v="small batch"/>
    <x v="7"/>
    <x v="33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x v="29"/>
    <n v="90"/>
    <s v="food"/>
    <s v="small batch"/>
    <x v="7"/>
    <x v="33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x v="21"/>
    <n v="149.31"/>
    <s v="food"/>
    <s v="small batch"/>
    <x v="7"/>
    <x v="33"/>
    <x v="2450"/>
    <d v="2014-10-28T03:11:00"/>
    <x v="54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x v="41"/>
    <n v="62.07"/>
    <s v="food"/>
    <s v="small batch"/>
    <x v="7"/>
    <x v="33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x v="84"/>
    <n v="53.4"/>
    <s v="food"/>
    <s v="small batch"/>
    <x v="7"/>
    <x v="33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x v="19"/>
    <n v="69.27"/>
    <s v="food"/>
    <s v="small batch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x v="7"/>
    <n v="271.51"/>
    <s v="food"/>
    <s v="small batch"/>
    <x v="7"/>
    <x v="33"/>
    <x v="2454"/>
    <d v="2017-03-11T04:50:08"/>
    <x v="6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x v="112"/>
    <n v="34.130000000000003"/>
    <s v="food"/>
    <s v="small batch"/>
    <x v="7"/>
    <x v="33"/>
    <x v="2455"/>
    <d v="2016-04-20T18:45:50"/>
    <x v="31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x v="141"/>
    <n v="40.49"/>
    <s v="food"/>
    <s v="small batch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x v="21"/>
    <n v="189.76"/>
    <s v="food"/>
    <s v="small batch"/>
    <x v="7"/>
    <x v="33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x v="5"/>
    <n v="68.86"/>
    <s v="food"/>
    <s v="small batch"/>
    <x v="7"/>
    <x v="33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x v="21"/>
    <n v="108.78"/>
    <s v="food"/>
    <s v="small batch"/>
    <x v="7"/>
    <x v="33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x v="7"/>
    <n v="125.99"/>
    <s v="food"/>
    <s v="small batch"/>
    <x v="7"/>
    <x v="33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x v="3"/>
    <n v="90.52"/>
    <s v="music"/>
    <s v="indie rock"/>
    <x v="4"/>
    <x v="14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x v="38"/>
    <n v="28.88"/>
    <s v="music"/>
    <s v="indie rock"/>
    <x v="4"/>
    <x v="14"/>
    <x v="2462"/>
    <d v="2012-07-19T04:28:16"/>
    <x v="20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x v="31"/>
    <n v="31"/>
    <s v="music"/>
    <s v="indie rock"/>
    <x v="4"/>
    <x v="14"/>
    <x v="2463"/>
    <d v="2013-04-16T19:00:00"/>
    <x v="21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x v="38"/>
    <n v="51.67"/>
    <s v="music"/>
    <s v="indie rock"/>
    <x v="4"/>
    <x v="14"/>
    <x v="2464"/>
    <d v="2015-09-30T19:29:00"/>
    <x v="3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x v="144"/>
    <n v="26.27"/>
    <s v="music"/>
    <s v="indie rock"/>
    <x v="4"/>
    <x v="14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x v="8"/>
    <n v="48.08"/>
    <s v="music"/>
    <s v="indie rock"/>
    <x v="4"/>
    <x v="14"/>
    <x v="2466"/>
    <d v="2013-05-09T02:27:33"/>
    <x v="1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x v="17"/>
    <n v="27.56"/>
    <s v="music"/>
    <s v="indie rock"/>
    <x v="4"/>
    <x v="14"/>
    <x v="2467"/>
    <d v="2012-05-10T17:00:00"/>
    <x v="22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x v="13"/>
    <n v="36.97"/>
    <s v="music"/>
    <s v="indie rock"/>
    <x v="4"/>
    <x v="14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x v="35"/>
    <n v="29.02"/>
    <s v="music"/>
    <s v="indie rock"/>
    <x v="4"/>
    <x v="14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x v="33"/>
    <n v="28.66"/>
    <s v="music"/>
    <s v="indie rock"/>
    <x v="4"/>
    <x v="14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x v="30"/>
    <n v="37.65"/>
    <s v="music"/>
    <s v="indie rock"/>
    <x v="4"/>
    <x v="14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x v="104"/>
    <n v="97.9"/>
    <s v="music"/>
    <s v="indie rock"/>
    <x v="4"/>
    <x v="14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x v="8"/>
    <n v="42.55"/>
    <s v="music"/>
    <s v="indie rock"/>
    <x v="4"/>
    <x v="14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x v="8"/>
    <n v="131.58000000000001"/>
    <s v="music"/>
    <s v="indie rock"/>
    <x v="4"/>
    <x v="14"/>
    <x v="2474"/>
    <d v="2010-10-11T00:16:16"/>
    <x v="8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x v="2"/>
    <n v="32.32"/>
    <s v="music"/>
    <s v="indie rock"/>
    <x v="4"/>
    <x v="14"/>
    <x v="2475"/>
    <d v="2010-07-10T22:00:00"/>
    <x v="4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x v="2"/>
    <n v="61.1"/>
    <s v="music"/>
    <s v="indie rock"/>
    <x v="4"/>
    <x v="14"/>
    <x v="2476"/>
    <d v="2014-11-03T08:52:50"/>
    <x v="16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x v="193"/>
    <n v="31.34"/>
    <s v="music"/>
    <s v="indie rock"/>
    <x v="4"/>
    <x v="14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x v="30"/>
    <n v="129.11000000000001"/>
    <s v="music"/>
    <s v="indie rock"/>
    <x v="4"/>
    <x v="14"/>
    <x v="2478"/>
    <d v="2013-01-13T22:48:33"/>
    <x v="1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x v="18"/>
    <n v="25.02"/>
    <s v="music"/>
    <s v="indie rock"/>
    <x v="4"/>
    <x v="14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x v="8"/>
    <n v="250"/>
    <s v="music"/>
    <s v="indie rock"/>
    <x v="4"/>
    <x v="14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x v="40"/>
    <n v="47.54"/>
    <s v="music"/>
    <s v="indie rock"/>
    <x v="4"/>
    <x v="1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x v="8"/>
    <n v="40.04"/>
    <s v="music"/>
    <s v="indie rock"/>
    <x v="4"/>
    <x v="14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x v="35"/>
    <n v="65.84"/>
    <s v="music"/>
    <s v="indie rock"/>
    <x v="4"/>
    <x v="14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x v="17"/>
    <n v="46.4"/>
    <s v="music"/>
    <s v="indie rock"/>
    <x v="4"/>
    <x v="1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x v="33"/>
    <n v="50.37"/>
    <s v="music"/>
    <s v="indie rock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x v="334"/>
    <n v="26.57"/>
    <s v="music"/>
    <s v="indie rock"/>
    <x v="4"/>
    <x v="14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x v="8"/>
    <n v="39.49"/>
    <s v="music"/>
    <s v="indie rock"/>
    <x v="4"/>
    <x v="14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x v="13"/>
    <n v="49.25"/>
    <s v="music"/>
    <s v="indie rock"/>
    <x v="4"/>
    <x v="14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x v="84"/>
    <n v="62.38"/>
    <s v="music"/>
    <s v="indie rock"/>
    <x v="4"/>
    <x v="14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x v="10"/>
    <n v="37.94"/>
    <s v="music"/>
    <s v="indie rock"/>
    <x v="4"/>
    <x v="14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x v="33"/>
    <n v="51.6"/>
    <s v="music"/>
    <s v="indie rock"/>
    <x v="4"/>
    <x v="14"/>
    <x v="2491"/>
    <d v="2011-01-16T01:51:00"/>
    <x v="3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x v="105"/>
    <n v="27.78"/>
    <s v="music"/>
    <s v="indie rock"/>
    <x v="4"/>
    <x v="14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x v="32"/>
    <n v="99.38"/>
    <s v="music"/>
    <s v="indie rock"/>
    <x v="4"/>
    <x v="14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x v="7"/>
    <n v="38.85"/>
    <s v="music"/>
    <s v="indie rock"/>
    <x v="4"/>
    <x v="14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x v="30"/>
    <n v="45.55"/>
    <s v="music"/>
    <s v="indie rock"/>
    <x v="4"/>
    <x v="14"/>
    <x v="2495"/>
    <d v="2012-06-06T22:42:55"/>
    <x v="1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x v="8"/>
    <n v="600"/>
    <s v="music"/>
    <s v="indie rock"/>
    <x v="4"/>
    <x v="14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x v="40"/>
    <n v="80.55"/>
    <s v="music"/>
    <s v="indie rock"/>
    <x v="4"/>
    <x v="14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x v="6"/>
    <n v="52.8"/>
    <s v="music"/>
    <s v="indie rock"/>
    <x v="4"/>
    <x v="14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x v="195"/>
    <n v="47.68"/>
    <s v="music"/>
    <s v="indie rock"/>
    <x v="4"/>
    <x v="14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x v="40"/>
    <n v="23.45"/>
    <s v="music"/>
    <s v="indie rock"/>
    <x v="4"/>
    <x v="14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1"/>
    <x v="5"/>
    <s v="CAD"/>
    <n v="1443379104"/>
    <n v="1440787104"/>
    <b v="0"/>
    <x v="63"/>
    <b v="0"/>
    <s v="food/restaurants"/>
    <x v="56"/>
    <n v="40.14"/>
    <s v="food"/>
    <s v="restaurants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x v="74"/>
    <x v="1726"/>
    <x v="1"/>
    <x v="0"/>
    <s v="USD"/>
    <n v="1411328918"/>
    <n v="1407440918"/>
    <b v="0"/>
    <x v="81"/>
    <b v="0"/>
    <s v="food/restaurants"/>
    <x v="50"/>
    <n v="17.2"/>
    <s v="food"/>
    <s v="restaurants"/>
    <x v="7"/>
    <x v="34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x v="3"/>
    <x v="117"/>
    <x v="1"/>
    <x v="0"/>
    <s v="USD"/>
    <n v="1465333560"/>
    <n v="1462743308"/>
    <b v="0"/>
    <x v="78"/>
    <b v="0"/>
    <s v="food/restaurants"/>
    <x v="50"/>
    <e v="#DIV/0!"/>
    <s v="food"/>
    <s v="restaurants"/>
    <x v="7"/>
    <x v="34"/>
    <x v="2503"/>
    <d v="2016-06-07T21:06:00"/>
    <x v="1"/>
  </r>
  <r>
    <n v="2504"/>
    <s v="Halal Restaurant and Internet Cafe"/>
    <s v="Halal Restaurant and Internet Cafe 20 percent of profits will go to building masjids."/>
    <x v="19"/>
    <x v="117"/>
    <x v="1"/>
    <x v="0"/>
    <s v="USD"/>
    <n v="1416014534"/>
    <n v="1413418934"/>
    <b v="0"/>
    <x v="78"/>
    <b v="0"/>
    <s v="food/restaurants"/>
    <x v="50"/>
    <e v="#DIV/0!"/>
    <s v="food"/>
    <s v="restaurants"/>
    <x v="7"/>
    <x v="34"/>
    <x v="2504"/>
    <d v="2014-11-15T01:22:14"/>
    <x v="1"/>
  </r>
  <r>
    <n v="2505"/>
    <s v="PASTATUTION"/>
    <s v="PASTATUTION- The act or practice of engaging in Pasta Making for money.  _x000a__x000a_Help us get the Arcobaleno Pasta Extruder!"/>
    <x v="39"/>
    <x v="117"/>
    <x v="1"/>
    <x v="0"/>
    <s v="USD"/>
    <n v="1426292416"/>
    <n v="1423704016"/>
    <b v="0"/>
    <x v="78"/>
    <b v="0"/>
    <s v="food/restaurants"/>
    <x v="50"/>
    <e v="#DIV/0!"/>
    <s v="food"/>
    <s v="restaurants"/>
    <x v="7"/>
    <x v="34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x v="10"/>
    <x v="134"/>
    <x v="1"/>
    <x v="1"/>
    <s v="GBP"/>
    <n v="1443906000"/>
    <n v="1441955269"/>
    <b v="0"/>
    <x v="84"/>
    <b v="0"/>
    <s v="food/restaurants"/>
    <x v="60"/>
    <n v="15"/>
    <s v="food"/>
    <s v="restaurants"/>
    <x v="7"/>
    <x v="34"/>
    <x v="2506"/>
    <d v="2015-10-03T21:00:00"/>
    <x v="24"/>
  </r>
  <r>
    <n v="2507"/>
    <s v="Help Cafe Talavera get a New Kitchen!"/>
    <s v="Unique dishes for a unique city!."/>
    <x v="350"/>
    <x v="117"/>
    <x v="1"/>
    <x v="0"/>
    <s v="USD"/>
    <n v="1431308704"/>
    <n v="1428716704"/>
    <b v="0"/>
    <x v="78"/>
    <b v="0"/>
    <s v="food/restaurants"/>
    <x v="50"/>
    <e v="#DIV/0!"/>
    <s v="food"/>
    <s v="restaurants"/>
    <x v="7"/>
    <x v="34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x v="22"/>
    <x v="117"/>
    <x v="1"/>
    <x v="0"/>
    <s v="USD"/>
    <n v="1408056634"/>
    <n v="1405464634"/>
    <b v="0"/>
    <x v="78"/>
    <b v="0"/>
    <s v="food/restaurants"/>
    <x v="50"/>
    <e v="#DIV/0!"/>
    <s v="food"/>
    <s v="restaurants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x v="75"/>
    <x v="325"/>
    <x v="1"/>
    <x v="1"/>
    <s v="GBP"/>
    <n v="1429554349"/>
    <n v="1424719549"/>
    <b v="0"/>
    <x v="33"/>
    <b v="0"/>
    <s v="food/restaurants"/>
    <x v="60"/>
    <n v="35.71"/>
    <s v="food"/>
    <s v="restaurants"/>
    <x v="7"/>
    <x v="34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1"/>
    <x v="0"/>
    <s v="USD"/>
    <n v="1431647772"/>
    <n v="1426463772"/>
    <b v="0"/>
    <x v="84"/>
    <b v="0"/>
    <s v="food/restaurants"/>
    <x v="50"/>
    <n v="37.5"/>
    <s v="food"/>
    <s v="restaurants"/>
    <x v="7"/>
    <x v="34"/>
    <x v="2510"/>
    <d v="2015-05-14T23:56:12"/>
    <x v="13"/>
  </r>
  <r>
    <n v="2511"/>
    <s v="loluli's"/>
    <s v="Fresh Fast Food. A bbq ramen bar thats healthy, tasty and made to order right in front of your eyes....... From flame to bowl"/>
    <x v="57"/>
    <x v="117"/>
    <x v="1"/>
    <x v="1"/>
    <s v="GBP"/>
    <n v="1454323413"/>
    <n v="1451731413"/>
    <b v="0"/>
    <x v="78"/>
    <b v="0"/>
    <s v="food/restaurants"/>
    <x v="50"/>
    <e v="#DIV/0!"/>
    <s v="food"/>
    <s v="restaurants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x v="146"/>
    <x v="117"/>
    <x v="1"/>
    <x v="0"/>
    <s v="USD"/>
    <n v="1418504561"/>
    <n v="1417208561"/>
    <b v="0"/>
    <x v="78"/>
    <b v="0"/>
    <s v="food/restaurants"/>
    <x v="50"/>
    <e v="#DIV/0!"/>
    <s v="food"/>
    <s v="restaurants"/>
    <x v="7"/>
    <x v="34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x v="237"/>
    <x v="117"/>
    <x v="1"/>
    <x v="12"/>
    <s v="EUR"/>
    <n v="1488067789"/>
    <n v="1482883789"/>
    <b v="0"/>
    <x v="78"/>
    <b v="0"/>
    <s v="food/restaurants"/>
    <x v="50"/>
    <e v="#DIV/0!"/>
    <s v="food"/>
    <s v="restaurants"/>
    <x v="7"/>
    <x v="34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x v="14"/>
    <x v="852"/>
    <x v="1"/>
    <x v="0"/>
    <s v="USD"/>
    <n v="1408526477"/>
    <n v="1407057677"/>
    <b v="0"/>
    <x v="80"/>
    <b v="0"/>
    <s v="food/restaurants"/>
    <x v="53"/>
    <n v="52.5"/>
    <s v="food"/>
    <s v="restaurants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1"/>
    <x v="0"/>
    <s v="USD"/>
    <n v="1424635753"/>
    <n v="1422043753"/>
    <b v="0"/>
    <x v="8"/>
    <b v="0"/>
    <s v="food/restaurants"/>
    <x v="118"/>
    <n v="77.5"/>
    <s v="food"/>
    <s v="restaurants"/>
    <x v="7"/>
    <x v="34"/>
    <x v="2515"/>
    <d v="2015-02-22T20:09:13"/>
    <x v="1"/>
  </r>
  <r>
    <n v="2516"/>
    <s v="Morning Glory"/>
    <s v="Hi, everyone my name is Alex, and i want to create not just a cafe spot, but a place that gives everyone a nice warm homey feeling."/>
    <x v="29"/>
    <x v="117"/>
    <x v="1"/>
    <x v="0"/>
    <s v="USD"/>
    <n v="1417279252"/>
    <n v="1414683652"/>
    <b v="0"/>
    <x v="78"/>
    <b v="0"/>
    <s v="food/restaurants"/>
    <x v="50"/>
    <e v="#DIV/0!"/>
    <s v="food"/>
    <s v="restaurants"/>
    <x v="7"/>
    <x v="34"/>
    <x v="2516"/>
    <d v="2014-11-29T16:40:52"/>
    <x v="1"/>
  </r>
  <r>
    <n v="2517"/>
    <s v="The Canteen"/>
    <s v="KICK START US! Chef-driven dining experience offering a multi-course tasteful and playful menu that hems in familiar seasonal comfort."/>
    <x v="102"/>
    <x v="1728"/>
    <x v="1"/>
    <x v="5"/>
    <s v="CAD"/>
    <n v="1426788930"/>
    <n v="1424200530"/>
    <b v="0"/>
    <x v="51"/>
    <b v="0"/>
    <s v="food/restaurants"/>
    <x v="54"/>
    <n v="53.55"/>
    <s v="food"/>
    <s v="restaurants"/>
    <x v="7"/>
    <x v="34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x v="10"/>
    <x v="117"/>
    <x v="1"/>
    <x v="0"/>
    <s v="USD"/>
    <n v="1415899228"/>
    <n v="1413303628"/>
    <b v="0"/>
    <x v="78"/>
    <b v="0"/>
    <s v="food/restaurants"/>
    <x v="50"/>
    <e v="#DIV/0!"/>
    <s v="food"/>
    <s v="restaurants"/>
    <x v="7"/>
    <x v="34"/>
    <x v="2518"/>
    <d v="2014-11-13T17:20:28"/>
    <x v="1"/>
  </r>
  <r>
    <n v="2519"/>
    <s v="Kelli's Kitchen"/>
    <s v="Better than your mom's, better than Cracker Barrel, only at Kelli's Kitchen (all from scratch)."/>
    <x v="60"/>
    <x v="654"/>
    <x v="1"/>
    <x v="0"/>
    <s v="USD"/>
    <n v="1405741404"/>
    <n v="1403149404"/>
    <b v="0"/>
    <x v="80"/>
    <b v="0"/>
    <s v="food/restaurants"/>
    <x v="50"/>
    <n v="16.25"/>
    <s v="food"/>
    <s v="restaurants"/>
    <x v="7"/>
    <x v="34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1"/>
    <x v="0"/>
    <s v="USD"/>
    <n v="1476559260"/>
    <n v="1472567085"/>
    <b v="0"/>
    <x v="78"/>
    <b v="0"/>
    <s v="food/restaurants"/>
    <x v="50"/>
    <e v="#DIV/0!"/>
    <s v="food"/>
    <s v="restaurants"/>
    <x v="7"/>
    <x v="34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x v="15"/>
    <n v="103.68"/>
    <s v="music"/>
    <s v="classical music"/>
    <x v="4"/>
    <x v="35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x v="8"/>
    <n v="185.19"/>
    <s v="music"/>
    <s v="classical music"/>
    <x v="4"/>
    <x v="35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x v="94"/>
    <n v="54.15"/>
    <s v="music"/>
    <s v="classical music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x v="21"/>
    <n v="177.21"/>
    <s v="music"/>
    <s v="classical music"/>
    <x v="4"/>
    <x v="35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x v="8"/>
    <n v="100.33"/>
    <s v="music"/>
    <s v="classical music"/>
    <x v="4"/>
    <x v="35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x v="40"/>
    <n v="136.91"/>
    <s v="music"/>
    <s v="classical music"/>
    <x v="4"/>
    <x v="35"/>
    <x v="2526"/>
    <d v="2014-12-08T04:59:00"/>
    <x v="31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x v="21"/>
    <n v="57.54"/>
    <s v="music"/>
    <s v="classical music"/>
    <x v="4"/>
    <x v="35"/>
    <x v="2527"/>
    <d v="2013-10-18T03:59:00"/>
    <x v="3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x v="13"/>
    <n v="52.96"/>
    <s v="music"/>
    <s v="classical music"/>
    <x v="4"/>
    <x v="35"/>
    <x v="2528"/>
    <d v="2015-08-20T11:00:00"/>
    <x v="34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x v="3"/>
    <n v="82.33"/>
    <s v="music"/>
    <s v="classical music"/>
    <x v="4"/>
    <x v="35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x v="8"/>
    <n v="135.41999999999999"/>
    <s v="music"/>
    <s v="classical music"/>
    <x v="4"/>
    <x v="35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x v="8"/>
    <n v="74.069999999999993"/>
    <s v="music"/>
    <s v="classical music"/>
    <x v="4"/>
    <x v="35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x v="9"/>
    <n v="84.08"/>
    <s v="music"/>
    <s v="classical music"/>
    <x v="4"/>
    <x v="35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x v="38"/>
    <n v="61.03"/>
    <s v="music"/>
    <s v="classical music"/>
    <x v="4"/>
    <x v="35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x v="2"/>
    <n v="150"/>
    <s v="music"/>
    <s v="classical music"/>
    <x v="4"/>
    <x v="35"/>
    <x v="2534"/>
    <d v="2010-01-01T06:00:00"/>
    <x v="6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x v="3"/>
    <n v="266.08999999999997"/>
    <s v="music"/>
    <s v="classical music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x v="31"/>
    <n v="7.25"/>
    <s v="music"/>
    <s v="classical music"/>
    <x v="4"/>
    <x v="35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x v="5"/>
    <n v="100"/>
    <s v="music"/>
    <s v="classical music"/>
    <x v="4"/>
    <x v="35"/>
    <x v="2537"/>
    <d v="2011-08-01T15:34:15"/>
    <x v="13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x v="40"/>
    <n v="109.96"/>
    <s v="music"/>
    <s v="classical music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x v="8"/>
    <n v="169.92"/>
    <s v="music"/>
    <s v="classical music"/>
    <x v="4"/>
    <x v="35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x v="33"/>
    <n v="95.74"/>
    <s v="music"/>
    <s v="classical music"/>
    <x v="4"/>
    <x v="35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x v="13"/>
    <n v="59.46"/>
    <s v="music"/>
    <s v="classical music"/>
    <x v="4"/>
    <x v="35"/>
    <x v="2541"/>
    <d v="2013-09-26T10:46:58"/>
    <x v="13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x v="3"/>
    <n v="55.77"/>
    <s v="music"/>
    <s v="classical music"/>
    <x v="4"/>
    <x v="35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x v="94"/>
    <n v="30.08"/>
    <s v="music"/>
    <s v="classical music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x v="7"/>
    <n v="88.44"/>
    <s v="music"/>
    <s v="classical music"/>
    <x v="4"/>
    <x v="35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x v="228"/>
    <n v="64.03"/>
    <s v="music"/>
    <s v="classical music"/>
    <x v="4"/>
    <x v="35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x v="20"/>
    <n v="60.15"/>
    <s v="music"/>
    <s v="classical music"/>
    <x v="4"/>
    <x v="35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x v="28"/>
    <n v="49.19"/>
    <s v="music"/>
    <s v="classical music"/>
    <x v="4"/>
    <x v="35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x v="21"/>
    <n v="165.16"/>
    <s v="music"/>
    <s v="classical music"/>
    <x v="4"/>
    <x v="35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x v="33"/>
    <n v="43.62"/>
    <s v="music"/>
    <s v="classical music"/>
    <x v="4"/>
    <x v="35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x v="7"/>
    <n v="43.7"/>
    <s v="music"/>
    <s v="classical music"/>
    <x v="4"/>
    <x v="35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x v="33"/>
    <n v="67.42"/>
    <s v="music"/>
    <s v="classical music"/>
    <x v="4"/>
    <x v="35"/>
    <x v="2551"/>
    <d v="2012-03-21T20:48:00"/>
    <x v="31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x v="13"/>
    <n v="177.5"/>
    <s v="music"/>
    <s v="classical music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x v="94"/>
    <n v="38.880000000000003"/>
    <s v="music"/>
    <s v="classical music"/>
    <x v="4"/>
    <x v="35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x v="4"/>
    <n v="54.99"/>
    <s v="music"/>
    <s v="classical music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x v="13"/>
    <n v="61.34"/>
    <s v="music"/>
    <s v="classical music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x v="6"/>
    <n v="23.12"/>
    <s v="music"/>
    <s v="classical music"/>
    <x v="4"/>
    <x v="35"/>
    <x v="2556"/>
    <d v="2012-12-24T23:47:37"/>
    <x v="8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x v="90"/>
    <n v="29.61"/>
    <s v="music"/>
    <s v="classical music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x v="15"/>
    <n v="75.61"/>
    <s v="music"/>
    <s v="classical music"/>
    <x v="4"/>
    <x v="35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x v="38"/>
    <n v="35.6"/>
    <s v="music"/>
    <s v="classical music"/>
    <x v="4"/>
    <x v="35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x v="8"/>
    <n v="143"/>
    <s v="music"/>
    <s v="classical music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x v="50"/>
    <e v="#DIV/0!"/>
    <s v="food"/>
    <s v="food trucks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x v="60"/>
    <n v="25"/>
    <s v="food"/>
    <s v="food trucks"/>
    <x v="7"/>
    <x v="19"/>
    <x v="2562"/>
    <d v="2016-10-11T12:35:39"/>
    <x v="13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x v="50"/>
    <e v="#DIV/0!"/>
    <s v="food"/>
    <s v="food trucks"/>
    <x v="7"/>
    <x v="19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x v="50"/>
    <e v="#DIV/0!"/>
    <s v="food"/>
    <s v="food trucks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x v="60"/>
    <n v="100"/>
    <s v="food"/>
    <s v="food trucks"/>
    <x v="7"/>
    <x v="19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x v="50"/>
    <e v="#DIV/0!"/>
    <s v="food"/>
    <s v="food trucks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x v="50"/>
    <n v="60"/>
    <s v="food"/>
    <s v="food trucks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x v="60"/>
    <n v="50"/>
    <s v="food"/>
    <s v="food trucks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x v="53"/>
    <n v="72.5"/>
    <s v="food"/>
    <s v="food trucks"/>
    <x v="7"/>
    <x v="19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x v="60"/>
    <n v="29.5"/>
    <s v="food"/>
    <s v="food trucks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x v="50"/>
    <n v="62.5"/>
    <s v="food"/>
    <s v="food trucks"/>
    <x v="7"/>
    <x v="19"/>
    <x v="2571"/>
    <d v="2016-05-19T08:12:01"/>
    <x v="13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x v="50"/>
    <e v="#DIV/0!"/>
    <s v="food"/>
    <s v="food trucks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x v="50"/>
    <e v="#DIV/0!"/>
    <s v="food"/>
    <s v="food trucks"/>
    <x v="7"/>
    <x v="19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x v="50"/>
    <e v="#DIV/0!"/>
    <s v="food"/>
    <s v="food trucks"/>
    <x v="7"/>
    <x v="19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x v="50"/>
    <e v="#DIV/0!"/>
    <s v="food"/>
    <s v="food trucks"/>
    <x v="7"/>
    <x v="19"/>
    <x v="2575"/>
    <d v="2015-01-12T02:36:34"/>
    <x v="1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x v="50"/>
    <e v="#DIV/0!"/>
    <s v="food"/>
    <s v="food trucks"/>
    <x v="7"/>
    <x v="19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x v="50"/>
    <e v="#DIV/0!"/>
    <s v="food"/>
    <s v="food trucks"/>
    <x v="7"/>
    <x v="19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x v="50"/>
    <e v="#DIV/0!"/>
    <s v="food"/>
    <s v="food trucks"/>
    <x v="7"/>
    <x v="19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x v="50"/>
    <n v="23.08"/>
    <s v="food"/>
    <s v="food trucks"/>
    <x v="7"/>
    <x v="19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x v="60"/>
    <n v="25.5"/>
    <s v="food"/>
    <s v="food trucks"/>
    <x v="7"/>
    <x v="19"/>
    <x v="2580"/>
    <d v="2015-05-16T03:00:00"/>
    <x v="1"/>
  </r>
  <r>
    <n v="2581"/>
    <s v="A Flying Sausage Food Truck"/>
    <s v="Creating a Food Truck to bring gourmet sausage sliders to Jacksonville, FL for breakfast, lunch, and special events."/>
    <x v="10"/>
    <x v="798"/>
    <x v="1"/>
    <x v="0"/>
    <s v="USD"/>
    <n v="1447689898"/>
    <n v="1445094298"/>
    <b v="0"/>
    <x v="202"/>
    <b v="0"/>
    <s v="food/food trucks"/>
    <x v="57"/>
    <n v="48.18"/>
    <s v="food"/>
    <s v="food trucks"/>
    <x v="7"/>
    <x v="19"/>
    <x v="2581"/>
    <d v="2015-11-16T16:04:58"/>
    <x v="1"/>
  </r>
  <r>
    <n v="2582"/>
    <s v="Drunken Wings"/>
    <s v="The place where chicken meets liquor for the first time!"/>
    <x v="161"/>
    <x v="116"/>
    <x v="1"/>
    <x v="0"/>
    <s v="USD"/>
    <n v="1477784634"/>
    <n v="1475192634"/>
    <b v="0"/>
    <x v="29"/>
    <b v="0"/>
    <s v="food/food trucks"/>
    <x v="50"/>
    <n v="1"/>
    <s v="food"/>
    <s v="food trucks"/>
    <x v="7"/>
    <x v="19"/>
    <x v="2582"/>
    <d v="2016-10-29T23:43:54"/>
    <x v="1"/>
  </r>
  <r>
    <n v="2583"/>
    <s v="Crazy Daisy Food Truck"/>
    <s v="Crazy Daisy will become the newest member of the food truck distributors in Kansas City, Missouri."/>
    <x v="28"/>
    <x v="139"/>
    <x v="1"/>
    <x v="0"/>
    <s v="USD"/>
    <n v="1426526880"/>
    <n v="1421346480"/>
    <b v="0"/>
    <x v="81"/>
    <b v="0"/>
    <s v="food/food trucks"/>
    <x v="60"/>
    <n v="1"/>
    <s v="food"/>
    <s v="food trucks"/>
    <x v="7"/>
    <x v="19"/>
    <x v="2583"/>
    <d v="2015-03-16T17:28:00"/>
    <x v="13"/>
  </r>
  <r>
    <n v="2584"/>
    <s v="Culinary Arts Food Truck Style"/>
    <s v="Bringing quality food to the masses using local premium ingredients, but at a food truck price!"/>
    <x v="3"/>
    <x v="117"/>
    <x v="1"/>
    <x v="0"/>
    <s v="USD"/>
    <n v="1434341369"/>
    <n v="1431749369"/>
    <b v="0"/>
    <x v="78"/>
    <b v="0"/>
    <s v="food/food trucks"/>
    <x v="50"/>
    <e v="#DIV/0!"/>
    <s v="food"/>
    <s v="food trucks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x v="11"/>
    <x v="155"/>
    <x v="1"/>
    <x v="0"/>
    <s v="USD"/>
    <n v="1404601632"/>
    <n v="1402009632"/>
    <b v="0"/>
    <x v="29"/>
    <b v="0"/>
    <s v="food/food trucks"/>
    <x v="50"/>
    <n v="50"/>
    <s v="food"/>
    <s v="food trucks"/>
    <x v="7"/>
    <x v="19"/>
    <x v="2585"/>
    <d v="2014-07-05T23:07:12"/>
    <x v="1"/>
  </r>
  <r>
    <n v="2586"/>
    <s v="Inspire Healthy Eating"/>
    <s v="I would like to bring fresh salad and food to the streets of London at a reasonable price."/>
    <x v="9"/>
    <x v="139"/>
    <x v="1"/>
    <x v="1"/>
    <s v="GBP"/>
    <n v="1451030136"/>
    <n v="1448438136"/>
    <b v="0"/>
    <x v="29"/>
    <b v="0"/>
    <s v="food/food trucks"/>
    <x v="50"/>
    <n v="5"/>
    <s v="food"/>
    <s v="food trucks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x v="63"/>
    <x v="1272"/>
    <x v="1"/>
    <x v="0"/>
    <s v="USD"/>
    <n v="1451491953"/>
    <n v="1448899953"/>
    <b v="0"/>
    <x v="79"/>
    <b v="0"/>
    <s v="food/food trucks"/>
    <x v="53"/>
    <n v="202.83"/>
    <s v="food"/>
    <s v="food trucks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1"/>
    <x v="0"/>
    <s v="USD"/>
    <n v="1427807640"/>
    <n v="1423325626"/>
    <b v="0"/>
    <x v="22"/>
    <b v="0"/>
    <s v="food/food trucks"/>
    <x v="65"/>
    <n v="29.13"/>
    <s v="food"/>
    <s v="food trucks"/>
    <x v="7"/>
    <x v="19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x v="63"/>
    <x v="139"/>
    <x v="1"/>
    <x v="8"/>
    <s v="DKK"/>
    <n v="1458733927"/>
    <n v="1456145527"/>
    <b v="0"/>
    <x v="29"/>
    <b v="0"/>
    <s v="food/food trucks"/>
    <x v="50"/>
    <n v="5"/>
    <s v="food"/>
    <s v="food trucks"/>
    <x v="7"/>
    <x v="19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1"/>
    <x v="2"/>
    <s v="AUD"/>
    <n v="1453817297"/>
    <n v="1453212497"/>
    <b v="0"/>
    <x v="78"/>
    <b v="0"/>
    <s v="food/food trucks"/>
    <x v="50"/>
    <e v="#DIV/0!"/>
    <s v="food"/>
    <s v="food trucks"/>
    <x v="7"/>
    <x v="19"/>
    <x v="2590"/>
    <d v="2016-01-26T14:08:17"/>
    <x v="5"/>
  </r>
  <r>
    <n v="2591"/>
    <s v="patent pending"/>
    <s v="Hi everyone I am a 26 year old single mom trying to start her own food business! I need to first afford the patent to reveal more!"/>
    <x v="15"/>
    <x v="375"/>
    <x v="1"/>
    <x v="0"/>
    <s v="USD"/>
    <n v="1457901924"/>
    <n v="1452721524"/>
    <b v="0"/>
    <x v="84"/>
    <b v="0"/>
    <s v="food/food trucks"/>
    <x v="53"/>
    <n v="13"/>
    <s v="food"/>
    <s v="food trucks"/>
    <x v="7"/>
    <x v="19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x v="11"/>
    <x v="155"/>
    <x v="1"/>
    <x v="0"/>
    <s v="USD"/>
    <n v="1412536421"/>
    <n v="1409944421"/>
    <b v="0"/>
    <x v="29"/>
    <b v="0"/>
    <s v="food/food trucks"/>
    <x v="50"/>
    <n v="50"/>
    <s v="food"/>
    <s v="food trucks"/>
    <x v="7"/>
    <x v="19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x v="3"/>
    <x v="117"/>
    <x v="1"/>
    <x v="0"/>
    <s v="USD"/>
    <n v="1429993026"/>
    <n v="1427401026"/>
    <b v="0"/>
    <x v="78"/>
    <b v="0"/>
    <s v="food/food trucks"/>
    <x v="50"/>
    <e v="#DIV/0!"/>
    <s v="food"/>
    <s v="food trucks"/>
    <x v="7"/>
    <x v="19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x v="58"/>
    <x v="116"/>
    <x v="1"/>
    <x v="0"/>
    <s v="USD"/>
    <n v="1407453228"/>
    <n v="1404861228"/>
    <b v="0"/>
    <x v="29"/>
    <b v="0"/>
    <s v="food/food trucks"/>
    <x v="50"/>
    <n v="1"/>
    <s v="food"/>
    <s v="food trucks"/>
    <x v="7"/>
    <x v="19"/>
    <x v="2594"/>
    <d v="2014-08-07T23:13:48"/>
    <x v="1"/>
  </r>
  <r>
    <n v="2595"/>
    <s v="Food Truck for Little Fox Bakery"/>
    <s v="Looking to put the best baked goods in Bowling Green on wheels"/>
    <x v="36"/>
    <x v="1767"/>
    <x v="1"/>
    <x v="0"/>
    <s v="USD"/>
    <n v="1487915500"/>
    <n v="1485323500"/>
    <b v="0"/>
    <x v="10"/>
    <b v="0"/>
    <s v="food/food trucks"/>
    <x v="81"/>
    <n v="96.05"/>
    <s v="food"/>
    <s v="food trucks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1"/>
    <x v="5"/>
    <s v="CAD"/>
    <n v="1407427009"/>
    <n v="1404835009"/>
    <b v="0"/>
    <x v="74"/>
    <b v="0"/>
    <s v="food/food trucks"/>
    <x v="148"/>
    <n v="305.77999999999997"/>
    <s v="food"/>
    <s v="food trucks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1"/>
    <x v="1"/>
    <s v="GBP"/>
    <n v="1466323917"/>
    <n v="1463731917"/>
    <b v="0"/>
    <x v="63"/>
    <b v="0"/>
    <s v="food/food trucks"/>
    <x v="52"/>
    <n v="12.14"/>
    <s v="food"/>
    <s v="food trucks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x v="9"/>
    <x v="1769"/>
    <x v="1"/>
    <x v="0"/>
    <s v="USD"/>
    <n v="1443039001"/>
    <n v="1440447001"/>
    <b v="0"/>
    <x v="25"/>
    <b v="0"/>
    <s v="food/food trucks"/>
    <x v="115"/>
    <n v="83.57"/>
    <s v="food"/>
    <s v="food trucks"/>
    <x v="7"/>
    <x v="19"/>
    <x v="2598"/>
    <d v="2015-09-23T20:10:01"/>
    <x v="1"/>
  </r>
  <r>
    <n v="2599"/>
    <s v="Empty Ramekins Catering Group"/>
    <s v="The Empty Ramekins Catering Group is looking for your help to start up in Miami Florida!!!!"/>
    <x v="354"/>
    <x v="456"/>
    <x v="1"/>
    <x v="0"/>
    <s v="USD"/>
    <n v="1407089147"/>
    <n v="1403201147"/>
    <b v="0"/>
    <x v="81"/>
    <b v="0"/>
    <s v="food/food trucks"/>
    <x v="60"/>
    <n v="18"/>
    <s v="food"/>
    <s v="food trucks"/>
    <x v="7"/>
    <x v="19"/>
    <x v="2599"/>
    <d v="2014-08-03T18:05:47"/>
    <x v="8"/>
  </r>
  <r>
    <n v="2600"/>
    <s v="Help Buttz Return From the Ashes"/>
    <s v="On Sunday November 8, 2015 our food truck burned to the ground. Please help us get rebuilt."/>
    <x v="63"/>
    <x v="1505"/>
    <x v="1"/>
    <x v="0"/>
    <s v="USD"/>
    <n v="1458938200"/>
    <n v="1453757800"/>
    <b v="0"/>
    <x v="209"/>
    <b v="0"/>
    <s v="food/food trucks"/>
    <x v="113"/>
    <n v="115.53"/>
    <s v="food"/>
    <s v="food trucks"/>
    <x v="7"/>
    <x v="19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x v="335"/>
    <n v="21.9"/>
    <s v="technology"/>
    <s v="space exploration"/>
    <x v="2"/>
    <x v="36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x v="336"/>
    <n v="80.02"/>
    <s v="technology"/>
    <s v="space exploration"/>
    <x v="2"/>
    <x v="36"/>
    <x v="2602"/>
    <d v="2014-11-12T21:20:00"/>
    <x v="4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x v="7"/>
    <n v="35.520000000000003"/>
    <s v="technology"/>
    <s v="space exploration"/>
    <x v="2"/>
    <x v="36"/>
    <x v="2603"/>
    <d v="2013-12-23T21:54:14"/>
    <x v="22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x v="3"/>
    <n v="64.930000000000007"/>
    <s v="technology"/>
    <s v="space exploration"/>
    <x v="2"/>
    <x v="36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x v="13"/>
    <n v="60.97"/>
    <s v="technology"/>
    <s v="space exploration"/>
    <x v="2"/>
    <x v="36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x v="5"/>
    <n v="31.44"/>
    <s v="technology"/>
    <s v="space exploration"/>
    <x v="2"/>
    <x v="36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x v="326"/>
    <n v="81.95"/>
    <s v="technology"/>
    <s v="space exploration"/>
    <x v="2"/>
    <x v="36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x v="337"/>
    <n v="58.93"/>
    <s v="technology"/>
    <s v="space exploration"/>
    <x v="2"/>
    <x v="36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x v="272"/>
    <n v="157.29"/>
    <s v="technology"/>
    <s v="space exploration"/>
    <x v="2"/>
    <x v="36"/>
    <x v="2609"/>
    <d v="2012-07-15T05:42:31"/>
    <x v="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x v="48"/>
    <n v="55.76"/>
    <s v="technology"/>
    <s v="space exploration"/>
    <x v="2"/>
    <x v="36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x v="338"/>
    <n v="83.8"/>
    <s v="technology"/>
    <s v="space exploration"/>
    <x v="2"/>
    <x v="36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x v="174"/>
    <n v="58.42"/>
    <s v="technology"/>
    <s v="space exploration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x v="7"/>
    <n v="270.57"/>
    <s v="technology"/>
    <s v="space exploration"/>
    <x v="2"/>
    <x v="36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x v="21"/>
    <n v="107.1"/>
    <s v="technology"/>
    <s v="space exploration"/>
    <x v="2"/>
    <x v="36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x v="106"/>
    <n v="47.18"/>
    <s v="technology"/>
    <s v="space exploration"/>
    <x v="2"/>
    <x v="36"/>
    <x v="2615"/>
    <d v="2016-04-30T12:00:00"/>
    <x v="4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x v="41"/>
    <n v="120.31"/>
    <s v="technology"/>
    <s v="space exploration"/>
    <x v="2"/>
    <x v="36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x v="339"/>
    <n v="27.6"/>
    <s v="technology"/>
    <s v="space exploration"/>
    <x v="2"/>
    <x v="36"/>
    <x v="2617"/>
    <d v="2014-10-20T20:59:11"/>
    <x v="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x v="2"/>
    <n v="205.3"/>
    <s v="technology"/>
    <s v="space exploration"/>
    <x v="2"/>
    <x v="36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x v="340"/>
    <n v="35.549999999999997"/>
    <s v="technology"/>
    <s v="space exploration"/>
    <x v="2"/>
    <x v="36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x v="124"/>
    <n v="74.64"/>
    <s v="technology"/>
    <s v="space exploration"/>
    <x v="2"/>
    <x v="36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x v="91"/>
    <n v="47.06"/>
    <s v="technology"/>
    <s v="space exploration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x v="26"/>
    <n v="26.59"/>
    <s v="technology"/>
    <s v="space exploration"/>
    <x v="2"/>
    <x v="36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x v="35"/>
    <n v="36.770000000000003"/>
    <s v="technology"/>
    <s v="space exploration"/>
    <x v="2"/>
    <x v="36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x v="341"/>
    <n v="31.82"/>
    <s v="technology"/>
    <s v="space exploration"/>
    <x v="2"/>
    <x v="36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x v="342"/>
    <n v="27.58"/>
    <s v="technology"/>
    <s v="space exploration"/>
    <x v="2"/>
    <x v="36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x v="20"/>
    <n v="56"/>
    <s v="technology"/>
    <s v="space exploration"/>
    <x v="2"/>
    <x v="3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x v="343"/>
    <n v="21.56"/>
    <s v="technology"/>
    <s v="space exploration"/>
    <x v="2"/>
    <x v="36"/>
    <x v="2627"/>
    <d v="2015-11-26T20:54:21"/>
    <x v="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x v="5"/>
    <n v="44.1"/>
    <s v="technology"/>
    <s v="space exploration"/>
    <x v="2"/>
    <x v="36"/>
    <x v="2628"/>
    <d v="2014-11-30T23:11:07"/>
    <x v="20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x v="30"/>
    <n v="63.87"/>
    <s v="technology"/>
    <s v="space exploration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x v="137"/>
    <n v="38.99"/>
    <s v="technology"/>
    <s v="space exploration"/>
    <x v="2"/>
    <x v="36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x v="41"/>
    <n v="80.19"/>
    <s v="technology"/>
    <s v="space exploration"/>
    <x v="2"/>
    <x v="36"/>
    <x v="2631"/>
    <d v="2015-08-30T04:03:47"/>
    <x v="31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x v="0"/>
    <n v="34.9"/>
    <s v="technology"/>
    <s v="space exploration"/>
    <x v="2"/>
    <x v="36"/>
    <x v="2632"/>
    <d v="2016-05-29T01:28:59"/>
    <x v="10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x v="255"/>
    <n v="89.1"/>
    <s v="technology"/>
    <s v="space exploration"/>
    <x v="2"/>
    <x v="36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x v="6"/>
    <n v="39.44"/>
    <s v="technology"/>
    <s v="space exploration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x v="8"/>
    <n v="136.9"/>
    <s v="technology"/>
    <s v="space exploration"/>
    <x v="2"/>
    <x v="36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x v="229"/>
    <n v="37.46"/>
    <s v="technology"/>
    <s v="space exploration"/>
    <x v="2"/>
    <x v="36"/>
    <x v="2636"/>
    <d v="2016-10-16T01:00:00"/>
    <x v="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x v="183"/>
    <n v="31.96"/>
    <s v="technology"/>
    <s v="space exploration"/>
    <x v="2"/>
    <x v="36"/>
    <x v="2637"/>
    <d v="2016-10-12T13:11:15"/>
    <x v="1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x v="21"/>
    <n v="25.21"/>
    <s v="technology"/>
    <s v="space exploration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x v="344"/>
    <n v="10.039999999999999"/>
    <s v="technology"/>
    <s v="space exploration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x v="6"/>
    <n v="45.94"/>
    <s v="technology"/>
    <s v="space exploration"/>
    <x v="2"/>
    <x v="36"/>
    <x v="2640"/>
    <d v="2015-06-08T03:51:14"/>
    <x v="13"/>
  </r>
  <r>
    <n v="2641"/>
    <s v="Build Flying Saucer Artificial Intelligent from sea shell"/>
    <s v="Building a Flying saucer that has Artificial Intelligent made from sea shell."/>
    <x v="15"/>
    <x v="493"/>
    <x v="1"/>
    <x v="0"/>
    <s v="USD"/>
    <n v="1410811740"/>
    <n v="1409341863"/>
    <b v="0"/>
    <x v="29"/>
    <b v="0"/>
    <s v="technology/space exploration"/>
    <x v="60"/>
    <n v="15"/>
    <s v="technology"/>
    <s v="space exploration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1"/>
    <x v="12"/>
    <s v="EUR"/>
    <n v="1468565820"/>
    <n v="1465970108"/>
    <b v="0"/>
    <x v="78"/>
    <b v="0"/>
    <s v="technology/space exploration"/>
    <x v="50"/>
    <e v="#DIV/0!"/>
    <s v="technology"/>
    <s v="space exploration"/>
    <x v="2"/>
    <x v="36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x v="122"/>
    <n v="223.58"/>
    <s v="technology"/>
    <s v="space exploration"/>
    <x v="2"/>
    <x v="36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x v="53"/>
    <n v="39.479999999999997"/>
    <s v="technology"/>
    <s v="space exploration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x v="57"/>
    <n v="91.3"/>
    <s v="technology"/>
    <s v="space exploration"/>
    <x v="2"/>
    <x v="36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x v="59"/>
    <n v="78.67"/>
    <s v="technology"/>
    <s v="space exploration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x v="60"/>
    <n v="12"/>
    <s v="technology"/>
    <s v="space exploration"/>
    <x v="2"/>
    <x v="36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x v="60"/>
    <n v="17.670000000000002"/>
    <s v="technology"/>
    <s v="space exploration"/>
    <x v="2"/>
    <x v="36"/>
    <x v="2648"/>
    <d v="2016-03-09T17:09:20"/>
    <x v="1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x v="50"/>
    <n v="41.33"/>
    <s v="technology"/>
    <s v="space exploration"/>
    <x v="2"/>
    <x v="36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x v="60"/>
    <n v="71.599999999999994"/>
    <s v="technology"/>
    <s v="space exploration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x v="53"/>
    <n v="307.82"/>
    <s v="technology"/>
    <s v="space exploration"/>
    <x v="2"/>
    <x v="36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x v="60"/>
    <n v="80.45"/>
    <s v="technology"/>
    <s v="space exploration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x v="81"/>
    <n v="83.94"/>
    <s v="technology"/>
    <s v="space exploration"/>
    <x v="2"/>
    <x v="36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x v="50"/>
    <n v="8.5"/>
    <s v="technology"/>
    <s v="space exploration"/>
    <x v="2"/>
    <x v="36"/>
    <x v="2654"/>
    <d v="2015-04-21T13:25:26"/>
    <x v="13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x v="70"/>
    <n v="73.37"/>
    <s v="technology"/>
    <s v="space exploration"/>
    <x v="2"/>
    <x v="36"/>
    <x v="2655"/>
    <d v="2016-02-09T20:00:00"/>
    <x v="3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x v="57"/>
    <n v="112.86"/>
    <s v="technology"/>
    <s v="space exploration"/>
    <x v="2"/>
    <x v="36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x v="118"/>
    <n v="95.28"/>
    <s v="technology"/>
    <s v="space exploration"/>
    <x v="2"/>
    <x v="36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x v="50"/>
    <n v="22.75"/>
    <s v="technology"/>
    <s v="space exploration"/>
    <x v="2"/>
    <x v="36"/>
    <x v="2658"/>
    <d v="2016-07-30T21:13:14"/>
    <x v="1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x v="56"/>
    <n v="133.30000000000001"/>
    <s v="technology"/>
    <s v="space exploration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x v="50"/>
    <n v="3.8"/>
    <s v="technology"/>
    <s v="space exploration"/>
    <x v="2"/>
    <x v="36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x v="33"/>
    <n v="85.75"/>
    <s v="technology"/>
    <s v="makerspaces"/>
    <x v="2"/>
    <x v="37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x v="13"/>
    <n v="267"/>
    <s v="technology"/>
    <s v="makerspaces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x v="2"/>
    <n v="373.56"/>
    <s v="technology"/>
    <s v="makerspaces"/>
    <x v="2"/>
    <x v="37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x v="33"/>
    <n v="174.04"/>
    <s v="technology"/>
    <s v="makerspaces"/>
    <x v="2"/>
    <x v="37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x v="4"/>
    <n v="93.7"/>
    <s v="technology"/>
    <s v="makerspaces"/>
    <x v="2"/>
    <x v="37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x v="175"/>
    <n v="77.33"/>
    <s v="technology"/>
    <s v="makerspaces"/>
    <x v="2"/>
    <x v="37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x v="38"/>
    <n v="92.22"/>
    <s v="technology"/>
    <s v="makerspaces"/>
    <x v="2"/>
    <x v="37"/>
    <x v="2667"/>
    <d v="2016-02-10T22:13:36"/>
    <x v="1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x v="193"/>
    <n v="60.96"/>
    <s v="technology"/>
    <s v="makerspaces"/>
    <x v="2"/>
    <x v="37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x v="105"/>
    <n v="91"/>
    <s v="technology"/>
    <s v="makerspaces"/>
    <x v="2"/>
    <x v="37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1"/>
    <x v="2"/>
    <s v="AUD"/>
    <n v="1406593780"/>
    <n v="1404174580"/>
    <b v="1"/>
    <x v="65"/>
    <b v="0"/>
    <s v="technology/makerspaces"/>
    <x v="52"/>
    <n v="41.58"/>
    <s v="technology"/>
    <s v="makerspaces"/>
    <x v="2"/>
    <x v="37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1"/>
    <x v="0"/>
    <s v="USD"/>
    <n v="1419017880"/>
    <n v="1416419916"/>
    <b v="1"/>
    <x v="87"/>
    <b v="0"/>
    <s v="technology/makerspaces"/>
    <x v="57"/>
    <n v="33.76"/>
    <s v="technology"/>
    <s v="makerspaces"/>
    <x v="2"/>
    <x v="37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x v="3"/>
    <x v="1830"/>
    <x v="1"/>
    <x v="0"/>
    <s v="USD"/>
    <n v="1451282400"/>
    <n v="1449436390"/>
    <b v="1"/>
    <x v="5"/>
    <b v="0"/>
    <s v="technology/makerspaces"/>
    <x v="69"/>
    <n v="70.62"/>
    <s v="technology"/>
    <s v="makerspaces"/>
    <x v="2"/>
    <x v="37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x v="79"/>
    <x v="1831"/>
    <x v="1"/>
    <x v="0"/>
    <s v="USD"/>
    <n v="1414622700"/>
    <n v="1412081999"/>
    <b v="1"/>
    <x v="36"/>
    <b v="0"/>
    <s v="technology/makerspaces"/>
    <x v="58"/>
    <n v="167.15"/>
    <s v="technology"/>
    <s v="makerspaces"/>
    <x v="2"/>
    <x v="37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1"/>
    <x v="0"/>
    <s v="USD"/>
    <n v="1467694740"/>
    <n v="1465398670"/>
    <b v="1"/>
    <x v="199"/>
    <b v="0"/>
    <s v="technology/makerspaces"/>
    <x v="163"/>
    <n v="128.62"/>
    <s v="technology"/>
    <s v="makerspaces"/>
    <x v="2"/>
    <x v="37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1"/>
    <x v="0"/>
    <s v="USD"/>
    <n v="1415655289"/>
    <n v="1413059689"/>
    <b v="1"/>
    <x v="60"/>
    <b v="0"/>
    <s v="technology/makerspaces"/>
    <x v="59"/>
    <n v="65.41"/>
    <s v="technology"/>
    <s v="makerspaces"/>
    <x v="2"/>
    <x v="37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x v="190"/>
    <x v="1834"/>
    <x v="1"/>
    <x v="5"/>
    <s v="CAD"/>
    <n v="1463929174"/>
    <n v="1461337174"/>
    <b v="0"/>
    <x v="82"/>
    <b v="0"/>
    <s v="technology/makerspaces"/>
    <x v="119"/>
    <n v="117.56"/>
    <s v="technology"/>
    <s v="makerspaces"/>
    <x v="2"/>
    <x v="37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x v="330"/>
    <x v="1835"/>
    <x v="1"/>
    <x v="0"/>
    <s v="USD"/>
    <n v="1404348143"/>
    <n v="1401756143"/>
    <b v="0"/>
    <x v="74"/>
    <b v="0"/>
    <s v="technology/makerspaces"/>
    <x v="82"/>
    <n v="126.48"/>
    <s v="technology"/>
    <s v="makerspaces"/>
    <x v="2"/>
    <x v="37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x v="364"/>
    <x v="1742"/>
    <x v="1"/>
    <x v="3"/>
    <s v="EUR"/>
    <n v="1443121765"/>
    <n v="1440529765"/>
    <b v="0"/>
    <x v="84"/>
    <b v="0"/>
    <s v="technology/makerspaces"/>
    <x v="50"/>
    <n v="550"/>
    <s v="technology"/>
    <s v="makerspaces"/>
    <x v="2"/>
    <x v="37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x v="79"/>
    <x v="849"/>
    <x v="1"/>
    <x v="0"/>
    <s v="USD"/>
    <n v="1425081694"/>
    <n v="1422489694"/>
    <b v="0"/>
    <x v="83"/>
    <b v="0"/>
    <s v="technology/makerspaces"/>
    <x v="50"/>
    <n v="44"/>
    <s v="technology"/>
    <s v="makerspaces"/>
    <x v="2"/>
    <x v="37"/>
    <x v="2679"/>
    <d v="2015-02-28T00:01:34"/>
    <x v="1"/>
  </r>
  <r>
    <n v="2680"/>
    <s v="iHeart Pillow"/>
    <s v="iHeartPillow, Connecting loved ones"/>
    <x v="261"/>
    <x v="1836"/>
    <x v="1"/>
    <x v="3"/>
    <s v="EUR"/>
    <n v="1459915491"/>
    <n v="1457327091"/>
    <b v="0"/>
    <x v="80"/>
    <b v="0"/>
    <s v="technology/makerspaces"/>
    <x v="60"/>
    <n v="69"/>
    <s v="technology"/>
    <s v="makerspaces"/>
    <x v="2"/>
    <x v="37"/>
    <x v="2680"/>
    <d v="2016-04-06T04:04:51"/>
    <x v="1"/>
  </r>
  <r>
    <n v="2681"/>
    <s v="Jolly's Hot Dogs An All-Beef Coney Dog"/>
    <s v="Jolly's Hot Dogs: A beef hot dog topped with deliciously seasoned ground beef, mustard and minced onions."/>
    <x v="6"/>
    <x v="434"/>
    <x v="1"/>
    <x v="0"/>
    <s v="USD"/>
    <n v="1405027750"/>
    <n v="1402867750"/>
    <b v="0"/>
    <x v="84"/>
    <b v="0"/>
    <s v="food/food trucks"/>
    <x v="60"/>
    <n v="27.5"/>
    <s v="food"/>
    <s v="food trucks"/>
    <x v="7"/>
    <x v="19"/>
    <x v="2681"/>
    <d v="2014-07-10T21:29:10"/>
    <x v="10"/>
  </r>
  <r>
    <n v="2682"/>
    <s v="Toastie's Gourmet Toast"/>
    <s v="Gourmet Toast is the culinary combination, neigh, perfection of America's most under-utilized snack: Toast."/>
    <x v="12"/>
    <x v="1837"/>
    <x v="1"/>
    <x v="0"/>
    <s v="USD"/>
    <n v="1416635940"/>
    <n v="1413838540"/>
    <b v="0"/>
    <x v="9"/>
    <b v="0"/>
    <s v="food/food trucks"/>
    <x v="58"/>
    <n v="84.9"/>
    <s v="food"/>
    <s v="food trucks"/>
    <x v="7"/>
    <x v="19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x v="36"/>
    <x v="1275"/>
    <x v="1"/>
    <x v="0"/>
    <s v="USD"/>
    <n v="1425233240"/>
    <n v="1422641240"/>
    <b v="0"/>
    <x v="83"/>
    <b v="0"/>
    <s v="food/food trucks"/>
    <x v="50"/>
    <n v="12"/>
    <s v="food"/>
    <s v="food trucks"/>
    <x v="7"/>
    <x v="19"/>
    <x v="2683"/>
    <d v="2015-03-01T18:07:20"/>
    <x v="1"/>
  </r>
  <r>
    <n v="2684"/>
    <s v="Ain't No Thang..."/>
    <s v="Not all wings are created equal. We believe ours take flight above the rest. Come judge for yourself. To us it Ain't No Thang..."/>
    <x v="54"/>
    <x v="25"/>
    <x v="1"/>
    <x v="0"/>
    <s v="USD"/>
    <n v="1407621425"/>
    <n v="1404165425"/>
    <b v="0"/>
    <x v="80"/>
    <b v="0"/>
    <s v="food/food trucks"/>
    <x v="60"/>
    <n v="200"/>
    <s v="food"/>
    <s v="food trucks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x v="63"/>
    <x v="115"/>
    <x v="1"/>
    <x v="0"/>
    <s v="USD"/>
    <n v="1430149330"/>
    <n v="1424968930"/>
    <b v="0"/>
    <x v="29"/>
    <b v="0"/>
    <s v="food/food trucks"/>
    <x v="50"/>
    <n v="10"/>
    <s v="food"/>
    <s v="food trucks"/>
    <x v="7"/>
    <x v="19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1"/>
    <x v="0"/>
    <s v="USD"/>
    <n v="1412119423"/>
    <n v="1410391423"/>
    <b v="0"/>
    <x v="78"/>
    <b v="0"/>
    <s v="food/food trucks"/>
    <x v="50"/>
    <e v="#DIV/0!"/>
    <s v="food"/>
    <s v="food trucks"/>
    <x v="7"/>
    <x v="19"/>
    <x v="2686"/>
    <d v="2014-09-30T23:23:43"/>
    <x v="20"/>
  </r>
  <r>
    <n v="2687"/>
    <s v="Munch Wagon"/>
    <s v="Your American Pizzas, Wings, Stuffed Gouda Burger, Sweet &amp; Russet Potato Fries served on a food Truck!!"/>
    <x v="36"/>
    <x v="117"/>
    <x v="1"/>
    <x v="0"/>
    <s v="USD"/>
    <n v="1435591318"/>
    <n v="1432999318"/>
    <b v="0"/>
    <x v="78"/>
    <b v="0"/>
    <s v="food/food trucks"/>
    <x v="50"/>
    <e v="#DIV/0!"/>
    <s v="food"/>
    <s v="food trucks"/>
    <x v="7"/>
    <x v="19"/>
    <x v="2687"/>
    <d v="2015-06-29T15:21:58"/>
    <x v="1"/>
  </r>
  <r>
    <n v="2688"/>
    <s v="Mac N Cheez Food Truck"/>
    <s v="The amazing gourmet Mac N Cheez Food Truck Campaigne!"/>
    <x v="63"/>
    <x v="1838"/>
    <x v="1"/>
    <x v="0"/>
    <s v="USD"/>
    <n v="1424746800"/>
    <n v="1422067870"/>
    <b v="0"/>
    <x v="25"/>
    <b v="0"/>
    <s v="food/food trucks"/>
    <x v="50"/>
    <n v="5.29"/>
    <s v="food"/>
    <s v="food trucks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1"/>
    <x v="0"/>
    <s v="USD"/>
    <n v="1469919890"/>
    <n v="1467327890"/>
    <b v="0"/>
    <x v="29"/>
    <b v="0"/>
    <s v="food/food trucks"/>
    <x v="50"/>
    <n v="1"/>
    <s v="food"/>
    <s v="food trucks"/>
    <x v="7"/>
    <x v="19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1"/>
    <x v="0"/>
    <s v="USD"/>
    <n v="1433298676"/>
    <n v="1429410676"/>
    <b v="0"/>
    <x v="115"/>
    <b v="0"/>
    <s v="food/food trucks"/>
    <x v="57"/>
    <n v="72.760000000000005"/>
    <s v="food"/>
    <s v="food trucks"/>
    <x v="7"/>
    <x v="19"/>
    <x v="2690"/>
    <d v="2015-06-03T02:31:16"/>
    <x v="8"/>
  </r>
  <r>
    <n v="2691"/>
    <s v="Cook"/>
    <s v="A Great New local Food Truck serving up ethnic fusion inspired eats in Ottawa."/>
    <x v="99"/>
    <x v="428"/>
    <x v="1"/>
    <x v="5"/>
    <s v="CAD"/>
    <n v="1431278557"/>
    <n v="1427390557"/>
    <b v="0"/>
    <x v="84"/>
    <b v="0"/>
    <s v="food/food trucks"/>
    <x v="50"/>
    <n v="17.5"/>
    <s v="food"/>
    <s v="food trucks"/>
    <x v="7"/>
    <x v="19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x v="8"/>
    <x v="379"/>
    <x v="1"/>
    <x v="0"/>
    <s v="USD"/>
    <n v="1427266860"/>
    <n v="1424678460"/>
    <b v="0"/>
    <x v="29"/>
    <b v="0"/>
    <s v="food/food trucks"/>
    <x v="60"/>
    <n v="25"/>
    <s v="food"/>
    <s v="food trucks"/>
    <x v="7"/>
    <x v="19"/>
    <x v="2692"/>
    <d v="2015-03-25T07:01:00"/>
    <x v="1"/>
  </r>
  <r>
    <n v="2693"/>
    <s v="Chili dog"/>
    <s v="I want to start a food truck that specializes in chili cheese dogs, using new kinds of meats, cheeses and toppings you wouldn't imagine"/>
    <x v="10"/>
    <x v="130"/>
    <x v="1"/>
    <x v="0"/>
    <s v="USD"/>
    <n v="1407899966"/>
    <n v="1405307966"/>
    <b v="0"/>
    <x v="83"/>
    <b v="0"/>
    <s v="food/food trucks"/>
    <x v="60"/>
    <n v="13.33"/>
    <s v="food"/>
    <s v="food trucks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1"/>
    <x v="0"/>
    <s v="USD"/>
    <n v="1411701739"/>
    <n v="1409109739"/>
    <b v="0"/>
    <x v="29"/>
    <b v="0"/>
    <s v="food/food trucks"/>
    <x v="50"/>
    <n v="1"/>
    <s v="food"/>
    <s v="food trucks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x v="36"/>
    <x v="1840"/>
    <x v="1"/>
    <x v="0"/>
    <s v="USD"/>
    <n v="1428981718"/>
    <n v="1423801318"/>
    <b v="0"/>
    <x v="83"/>
    <b v="0"/>
    <s v="food/food trucks"/>
    <x v="50"/>
    <n v="23.67"/>
    <s v="food"/>
    <s v="food trucks"/>
    <x v="7"/>
    <x v="19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x v="127"/>
    <x v="1841"/>
    <x v="1"/>
    <x v="0"/>
    <s v="USD"/>
    <n v="1419538560"/>
    <n v="1416600960"/>
    <b v="0"/>
    <x v="44"/>
    <b v="0"/>
    <s v="food/food trucks"/>
    <x v="52"/>
    <n v="89.21"/>
    <s v="food"/>
    <s v="food trucks"/>
    <x v="7"/>
    <x v="19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x v="165"/>
    <x v="1842"/>
    <x v="1"/>
    <x v="0"/>
    <s v="USD"/>
    <n v="1438552800"/>
    <n v="1435876423"/>
    <b v="0"/>
    <x v="47"/>
    <b v="0"/>
    <s v="food/food trucks"/>
    <x v="73"/>
    <n v="116.56"/>
    <s v="food"/>
    <s v="food trucks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1"/>
    <x v="0"/>
    <s v="USD"/>
    <n v="1403904808"/>
    <n v="1401312808"/>
    <b v="0"/>
    <x v="84"/>
    <b v="0"/>
    <s v="food/food trucks"/>
    <x v="50"/>
    <n v="13.01"/>
    <s v="food"/>
    <s v="food trucks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x v="365"/>
    <x v="117"/>
    <x v="1"/>
    <x v="5"/>
    <s v="CAD"/>
    <n v="1407533463"/>
    <n v="1404941463"/>
    <b v="0"/>
    <x v="78"/>
    <b v="0"/>
    <s v="food/food trucks"/>
    <x v="50"/>
    <e v="#DIV/0!"/>
    <s v="food"/>
    <s v="food trucks"/>
    <x v="7"/>
    <x v="19"/>
    <x v="2699"/>
    <d v="2014-08-08T21:31:03"/>
    <x v="1"/>
  </r>
  <r>
    <n v="2700"/>
    <s v="Holly's Hot Stuff"/>
    <s v="I currently own and operate a hot dog cart. I am hoping to purchase a used food truck so I can do business year round!"/>
    <x v="204"/>
    <x v="119"/>
    <x v="1"/>
    <x v="0"/>
    <s v="USD"/>
    <n v="1411073972"/>
    <n v="1408481972"/>
    <b v="0"/>
    <x v="80"/>
    <b v="0"/>
    <s v="food/food trucks"/>
    <x v="60"/>
    <n v="17.5"/>
    <s v="food"/>
    <s v="food trucks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1"/>
    <x v="17"/>
    <s v="EUR"/>
    <n v="1491586534"/>
    <n v="1488911734"/>
    <b v="0"/>
    <x v="67"/>
    <b v="0"/>
    <s v="theater/spaces"/>
    <x v="132"/>
    <n v="34.130000000000003"/>
    <s v="theater"/>
    <s v="spaces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1"/>
    <x v="0"/>
    <s v="USD"/>
    <n v="1491416077"/>
    <n v="1488827677"/>
    <b v="1"/>
    <x v="55"/>
    <b v="0"/>
    <s v="theater/spaces"/>
    <x v="122"/>
    <n v="132.35"/>
    <s v="theater"/>
    <s v="spaces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1"/>
    <x v="14"/>
    <s v="MXN"/>
    <n v="1490196830"/>
    <n v="1485016430"/>
    <b v="0"/>
    <x v="43"/>
    <b v="0"/>
    <s v="theater/spaces"/>
    <x v="3"/>
    <n v="922.22"/>
    <s v="theater"/>
    <s v="spaces"/>
    <x v="1"/>
    <x v="38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x v="266"/>
    <x v="1288"/>
    <x v="1"/>
    <x v="0"/>
    <s v="USD"/>
    <n v="1491421314"/>
    <n v="1487709714"/>
    <b v="0"/>
    <x v="63"/>
    <b v="0"/>
    <s v="theater/spaces"/>
    <x v="52"/>
    <n v="163.57"/>
    <s v="theater"/>
    <s v="spaces"/>
    <x v="1"/>
    <x v="38"/>
    <x v="2704"/>
    <d v="2017-04-05T19:41:54"/>
    <x v="41"/>
  </r>
  <r>
    <n v="2705"/>
    <s v="Fischer Theatre Marquee"/>
    <s v="Help light the lights at the historic Fischer Theatre in Danville, IL."/>
    <x v="281"/>
    <x v="1846"/>
    <x v="1"/>
    <x v="0"/>
    <s v="USD"/>
    <n v="1490389158"/>
    <n v="1486504758"/>
    <b v="0"/>
    <x v="22"/>
    <b v="0"/>
    <s v="theater/spaces"/>
    <x v="57"/>
    <n v="217.38"/>
    <s v="theater"/>
    <s v="spaces"/>
    <x v="1"/>
    <x v="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x v="20"/>
    <n v="149.44"/>
    <s v="theater"/>
    <s v="spaces"/>
    <x v="1"/>
    <x v="38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x v="345"/>
    <n v="71.239999999999995"/>
    <s v="theater"/>
    <s v="spaces"/>
    <x v="1"/>
    <x v="38"/>
    <x v="2707"/>
    <d v="2013-05-27T06:59:00"/>
    <x v="1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x v="145"/>
    <n v="44.46"/>
    <s v="theater"/>
    <s v="spaces"/>
    <x v="1"/>
    <x v="38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x v="21"/>
    <n v="164.94"/>
    <s v="theater"/>
    <s v="spaces"/>
    <x v="1"/>
    <x v="38"/>
    <x v="2709"/>
    <d v="2016-10-04T03:59:00"/>
    <x v="6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x v="224"/>
    <n v="84.87"/>
    <s v="theater"/>
    <s v="spaces"/>
    <x v="1"/>
    <x v="38"/>
    <x v="2710"/>
    <d v="2014-08-09T02:00:00"/>
    <x v="7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x v="7"/>
    <n v="53.95"/>
    <s v="theater"/>
    <s v="spaces"/>
    <x v="1"/>
    <x v="38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x v="26"/>
    <n v="50.53"/>
    <s v="theater"/>
    <s v="spaces"/>
    <x v="1"/>
    <x v="38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x v="21"/>
    <n v="108"/>
    <s v="theater"/>
    <s v="spaces"/>
    <x v="1"/>
    <x v="38"/>
    <x v="2713"/>
    <d v="2015-12-24T15:41:24"/>
    <x v="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x v="31"/>
    <n v="95.37"/>
    <s v="theater"/>
    <s v="spaces"/>
    <x v="1"/>
    <x v="38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x v="213"/>
    <n v="57.63"/>
    <s v="theater"/>
    <s v="spaces"/>
    <x v="1"/>
    <x v="38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x v="28"/>
    <n v="64.16"/>
    <s v="theater"/>
    <s v="spaces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x v="28"/>
    <n v="92.39"/>
    <s v="theater"/>
    <s v="spaces"/>
    <x v="1"/>
    <x v="38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x v="3"/>
    <n v="125.98"/>
    <s v="theater"/>
    <s v="spaces"/>
    <x v="1"/>
    <x v="38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x v="15"/>
    <n v="94.64"/>
    <s v="theater"/>
    <s v="spaces"/>
    <x v="1"/>
    <x v="38"/>
    <x v="2719"/>
    <d v="2016-04-17T23:44:54"/>
    <x v="4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x v="90"/>
    <n v="170.7"/>
    <s v="theater"/>
    <s v="spaces"/>
    <x v="1"/>
    <x v="38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x v="346"/>
    <n v="40.76"/>
    <s v="technology"/>
    <s v="hardware"/>
    <x v="2"/>
    <x v="30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x v="169"/>
    <n v="68.25"/>
    <s v="technology"/>
    <s v="hardware"/>
    <x v="2"/>
    <x v="30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x v="49"/>
    <n v="95.49"/>
    <s v="technology"/>
    <s v="hardware"/>
    <x v="2"/>
    <x v="30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x v="347"/>
    <n v="7.19"/>
    <s v="technology"/>
    <s v="hardware"/>
    <x v="2"/>
    <x v="30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x v="14"/>
    <n v="511.65"/>
    <s v="technology"/>
    <s v="hardware"/>
    <x v="2"/>
    <x v="30"/>
    <x v="2725"/>
    <d v="2017-03-01T17:52:15"/>
    <x v="39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x v="6"/>
    <n v="261.75"/>
    <s v="technology"/>
    <s v="hardware"/>
    <x v="2"/>
    <x v="30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x v="348"/>
    <n v="69.760000000000005"/>
    <s v="technology"/>
    <s v="hardware"/>
    <x v="2"/>
    <x v="30"/>
    <x v="2727"/>
    <d v="2015-08-07T16:14:23"/>
    <x v="1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x v="180"/>
    <n v="77.23"/>
    <s v="technology"/>
    <s v="hardware"/>
    <x v="2"/>
    <x v="30"/>
    <x v="2728"/>
    <d v="2015-12-30T14:23:54"/>
    <x v="6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x v="3"/>
    <n v="340.57"/>
    <s v="technology"/>
    <s v="hardware"/>
    <x v="2"/>
    <x v="30"/>
    <x v="2729"/>
    <d v="2015-05-01T05:46:37"/>
    <x v="1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x v="106"/>
    <n v="67.42"/>
    <s v="technology"/>
    <s v="hardware"/>
    <x v="2"/>
    <x v="30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x v="3"/>
    <n v="845.7"/>
    <s v="technology"/>
    <s v="hardware"/>
    <x v="2"/>
    <x v="30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x v="90"/>
    <n v="97.19"/>
    <s v="technology"/>
    <s v="hardware"/>
    <x v="2"/>
    <x v="30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x v="29"/>
    <n v="451.84"/>
    <s v="technology"/>
    <s v="hardware"/>
    <x v="2"/>
    <x v="30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x v="349"/>
    <n v="138.66999999999999"/>
    <s v="technology"/>
    <s v="hardware"/>
    <x v="2"/>
    <x v="30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x v="350"/>
    <n v="21.64"/>
    <s v="technology"/>
    <s v="hardware"/>
    <x v="2"/>
    <x v="30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x v="4"/>
    <n v="169.52"/>
    <s v="technology"/>
    <s v="hardware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x v="351"/>
    <n v="161.88"/>
    <s v="technology"/>
    <s v="hardware"/>
    <x v="2"/>
    <x v="30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x v="34"/>
    <n v="493.13"/>
    <s v="technology"/>
    <s v="hardware"/>
    <x v="2"/>
    <x v="30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x v="352"/>
    <n v="22.12"/>
    <s v="technology"/>
    <s v="hardware"/>
    <x v="2"/>
    <x v="30"/>
    <x v="2739"/>
    <d v="2014-05-05T21:18:37"/>
    <x v="8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x v="33"/>
    <n v="18.239999999999998"/>
    <s v="technology"/>
    <s v="hardware"/>
    <x v="2"/>
    <x v="30"/>
    <x v="2740"/>
    <d v="2015-03-11T23:45:52"/>
    <x v="37"/>
  </r>
  <r>
    <n v="2741"/>
    <s v="Mrs. Brown and Her Lost Puppy."/>
    <s v="Help me publish my 1st children's book as an aspiring author!"/>
    <x v="6"/>
    <x v="428"/>
    <x v="1"/>
    <x v="0"/>
    <s v="USD"/>
    <n v="1413770820"/>
    <n v="1412005602"/>
    <b v="0"/>
    <x v="80"/>
    <b v="0"/>
    <s v="publishing/children's books"/>
    <x v="50"/>
    <n v="8.75"/>
    <s v="publishing"/>
    <s v="children's books"/>
    <x v="3"/>
    <x v="39"/>
    <x v="2741"/>
    <d v="2014-10-20T02:07:00"/>
    <x v="23"/>
  </r>
  <r>
    <n v="2742"/>
    <s v="What a Zoo!"/>
    <s v="The pachyderms at the Denver Zoo are moving. Follow along on the convoluted journey to their new home."/>
    <x v="30"/>
    <x v="1881"/>
    <x v="1"/>
    <x v="0"/>
    <s v="USD"/>
    <n v="1337102187"/>
    <n v="1335892587"/>
    <b v="0"/>
    <x v="59"/>
    <b v="0"/>
    <s v="publishing/children's books"/>
    <x v="129"/>
    <n v="40.61"/>
    <s v="publishing"/>
    <s v="children's books"/>
    <x v="3"/>
    <x v="39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x v="368"/>
    <x v="117"/>
    <x v="1"/>
    <x v="0"/>
    <s v="USD"/>
    <n v="1476863607"/>
    <n v="1474271607"/>
    <b v="0"/>
    <x v="78"/>
    <b v="0"/>
    <s v="publishing/children's books"/>
    <x v="50"/>
    <e v="#DIV/0!"/>
    <s v="publishing"/>
    <s v="children's books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1"/>
    <x v="0"/>
    <s v="USD"/>
    <n v="1330478998"/>
    <n v="1327886998"/>
    <b v="0"/>
    <x v="19"/>
    <b v="0"/>
    <s v="publishing/children's books"/>
    <x v="62"/>
    <n v="37.950000000000003"/>
    <s v="publishing"/>
    <s v="children's books"/>
    <x v="3"/>
    <x v="39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x v="6"/>
    <x v="1883"/>
    <x v="1"/>
    <x v="0"/>
    <s v="USD"/>
    <n v="1342309368"/>
    <n v="1337125368"/>
    <b v="0"/>
    <x v="72"/>
    <b v="0"/>
    <s v="publishing/children's books"/>
    <x v="66"/>
    <n v="35.729999999999997"/>
    <s v="publishing"/>
    <s v="children's books"/>
    <x v="3"/>
    <x v="39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x v="9"/>
    <x v="1688"/>
    <x v="1"/>
    <x v="0"/>
    <s v="USD"/>
    <n v="1409337911"/>
    <n v="1406745911"/>
    <b v="0"/>
    <x v="10"/>
    <b v="0"/>
    <s v="publishing/children's books"/>
    <x v="117"/>
    <n v="42.16"/>
    <s v="publishing"/>
    <s v="children's books"/>
    <x v="3"/>
    <x v="39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1"/>
    <x v="0"/>
    <s v="USD"/>
    <n v="1339816200"/>
    <n v="1337095997"/>
    <b v="0"/>
    <x v="80"/>
    <b v="0"/>
    <s v="publishing/children's books"/>
    <x v="58"/>
    <n v="35"/>
    <s v="publishing"/>
    <s v="children's books"/>
    <x v="3"/>
    <x v="39"/>
    <x v="2747"/>
    <d v="2012-06-16T03:10:00"/>
    <x v="7"/>
  </r>
  <r>
    <n v="2748"/>
    <s v="Native American Language Book for Children"/>
    <s v="Interactive Book with Audio to learn the Ojibwe Language for Children.  Website, Ebook and more!"/>
    <x v="10"/>
    <x v="500"/>
    <x v="1"/>
    <x v="0"/>
    <s v="USD"/>
    <n v="1472835802"/>
    <n v="1470243802"/>
    <b v="0"/>
    <x v="80"/>
    <b v="0"/>
    <s v="publishing/children's books"/>
    <x v="60"/>
    <n v="13.25"/>
    <s v="publishing"/>
    <s v="children's books"/>
    <x v="3"/>
    <x v="39"/>
    <x v="2748"/>
    <d v="2016-09-02T17:03:22"/>
    <x v="1"/>
  </r>
  <r>
    <n v="2749"/>
    <s v="A Tree is a Tree, no matter what you see.  CHILDREN'S BOOK"/>
    <s v="Self-publishing my children's book."/>
    <x v="3"/>
    <x v="178"/>
    <x v="1"/>
    <x v="0"/>
    <s v="USD"/>
    <n v="1428171037"/>
    <n v="1425582637"/>
    <b v="0"/>
    <x v="84"/>
    <b v="0"/>
    <s v="publishing/children's books"/>
    <x v="60"/>
    <n v="55"/>
    <s v="publishing"/>
    <s v="children's books"/>
    <x v="3"/>
    <x v="39"/>
    <x v="2749"/>
    <d v="2015-04-04T18:10:37"/>
    <x v="1"/>
  </r>
  <r>
    <n v="2750"/>
    <s v="My Child, My Blessing"/>
    <s v="This is a journal where parents daily write something positive about their child.  Places for pictures, too."/>
    <x v="369"/>
    <x v="117"/>
    <x v="1"/>
    <x v="0"/>
    <s v="USD"/>
    <n v="1341086400"/>
    <n v="1340055345"/>
    <b v="0"/>
    <x v="78"/>
    <b v="0"/>
    <s v="publishing/children's books"/>
    <x v="50"/>
    <e v="#DIV/0!"/>
    <s v="publishing"/>
    <s v="children's books"/>
    <x v="3"/>
    <x v="39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1"/>
    <x v="0"/>
    <s v="USD"/>
    <n v="1403039842"/>
    <n v="1397855842"/>
    <b v="0"/>
    <x v="78"/>
    <b v="0"/>
    <s v="publishing/children's books"/>
    <x v="50"/>
    <e v="#DIV/0!"/>
    <s v="publishing"/>
    <s v="children's books"/>
    <x v="3"/>
    <x v="39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1"/>
    <x v="0"/>
    <s v="USD"/>
    <n v="1324232504"/>
    <n v="1320776504"/>
    <b v="0"/>
    <x v="25"/>
    <b v="0"/>
    <s v="publishing/children's books"/>
    <x v="57"/>
    <n v="39.29"/>
    <s v="publishing"/>
    <s v="children's books"/>
    <x v="3"/>
    <x v="3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x v="13"/>
    <x v="163"/>
    <x v="1"/>
    <x v="0"/>
    <s v="USD"/>
    <n v="1346017023"/>
    <n v="1343425023"/>
    <b v="0"/>
    <x v="22"/>
    <b v="0"/>
    <s v="publishing/children's books"/>
    <x v="118"/>
    <n v="47.5"/>
    <s v="publishing"/>
    <s v="children's books"/>
    <x v="3"/>
    <x v="39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x v="3"/>
    <x v="117"/>
    <x v="1"/>
    <x v="0"/>
    <s v="USD"/>
    <n v="1410448551"/>
    <n v="1407856551"/>
    <b v="0"/>
    <x v="78"/>
    <b v="0"/>
    <s v="publishing/children's books"/>
    <x v="50"/>
    <e v="#DIV/0!"/>
    <s v="publishing"/>
    <s v="children's books"/>
    <x v="3"/>
    <x v="39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x v="2"/>
    <x v="92"/>
    <x v="1"/>
    <x v="17"/>
    <s v="EUR"/>
    <n v="1428519527"/>
    <n v="1425927527"/>
    <b v="0"/>
    <x v="41"/>
    <b v="0"/>
    <s v="publishing/children's books"/>
    <x v="221"/>
    <n v="17.329999999999998"/>
    <s v="publishing"/>
    <s v="children's books"/>
    <x v="3"/>
    <x v="39"/>
    <x v="2755"/>
    <d v="2015-04-08T18:58:47"/>
    <x v="1"/>
  </r>
  <r>
    <n v="2756"/>
    <s v="The Most Basic of Truths"/>
    <s v="We all pray to the same God no matter what name we might refer to Him as.  Our children deserve to know this basic truth."/>
    <x v="3"/>
    <x v="1884"/>
    <x v="1"/>
    <x v="0"/>
    <s v="USD"/>
    <n v="1389476201"/>
    <n v="1386884201"/>
    <b v="0"/>
    <x v="51"/>
    <b v="0"/>
    <s v="publishing/children's books"/>
    <x v="54"/>
    <n v="31.76"/>
    <s v="publishing"/>
    <s v="children's books"/>
    <x v="3"/>
    <x v="39"/>
    <x v="2756"/>
    <d v="2014-01-11T21:36:41"/>
    <x v="1"/>
  </r>
  <r>
    <n v="2757"/>
    <s v="C is for Crooked"/>
    <s v="A children's letter book that Lampoons Hillary Clinton"/>
    <x v="15"/>
    <x v="115"/>
    <x v="1"/>
    <x v="0"/>
    <s v="USD"/>
    <n v="1470498332"/>
    <n v="1469202332"/>
    <b v="0"/>
    <x v="84"/>
    <b v="0"/>
    <s v="publishing/children's books"/>
    <x v="60"/>
    <n v="5"/>
    <s v="publishing"/>
    <s v="children's books"/>
    <x v="3"/>
    <x v="39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1"/>
    <x v="2"/>
    <s v="AUD"/>
    <n v="1476095783"/>
    <n v="1474886183"/>
    <b v="0"/>
    <x v="79"/>
    <b v="0"/>
    <s v="publishing/children's books"/>
    <x v="81"/>
    <n v="39"/>
    <s v="publishing"/>
    <s v="children's books"/>
    <x v="3"/>
    <x v="39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1"/>
    <x v="2"/>
    <s v="AUD"/>
    <n v="1468658866"/>
    <n v="1464943666"/>
    <b v="0"/>
    <x v="84"/>
    <b v="0"/>
    <s v="publishing/children's books"/>
    <x v="57"/>
    <n v="52.5"/>
    <s v="publishing"/>
    <s v="children's books"/>
    <x v="3"/>
    <x v="39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1"/>
    <x v="1"/>
    <s v="GBP"/>
    <n v="1371726258"/>
    <n v="1369134258"/>
    <b v="0"/>
    <x v="78"/>
    <b v="0"/>
    <s v="publishing/children's books"/>
    <x v="50"/>
    <e v="#DIV/0!"/>
    <s v="publishing"/>
    <s v="children's books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x v="10"/>
    <x v="1275"/>
    <x v="1"/>
    <x v="0"/>
    <s v="USD"/>
    <n v="1357176693"/>
    <n v="1354584693"/>
    <b v="0"/>
    <x v="80"/>
    <b v="0"/>
    <s v="publishing/children's books"/>
    <x v="60"/>
    <n v="9"/>
    <s v="publishing"/>
    <s v="children's books"/>
    <x v="3"/>
    <x v="3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x v="53"/>
    <x v="379"/>
    <x v="1"/>
    <x v="0"/>
    <s v="USD"/>
    <n v="1332114795"/>
    <n v="1326934395"/>
    <b v="0"/>
    <x v="29"/>
    <b v="0"/>
    <s v="publishing/children's books"/>
    <x v="60"/>
    <n v="25"/>
    <s v="publishing"/>
    <s v="children's books"/>
    <x v="3"/>
    <x v="39"/>
    <x v="2762"/>
    <d v="2012-03-18T23:53:15"/>
    <x v="44"/>
  </r>
  <r>
    <n v="2763"/>
    <s v="My Christmas Star"/>
    <s v="How Santa finds childrens homes without getting lost by following certain stars."/>
    <x v="371"/>
    <x v="456"/>
    <x v="1"/>
    <x v="0"/>
    <s v="USD"/>
    <n v="1369403684"/>
    <n v="1365515684"/>
    <b v="0"/>
    <x v="83"/>
    <b v="0"/>
    <s v="publishing/children's books"/>
    <x v="50"/>
    <n v="30"/>
    <s v="publishing"/>
    <s v="children's books"/>
    <x v="3"/>
    <x v="39"/>
    <x v="2763"/>
    <d v="2013-05-24T13:54:44"/>
    <x v="8"/>
  </r>
  <r>
    <n v="2764"/>
    <s v="A Growing Adventure"/>
    <s v="My Budding Bears are four teddy bears living in an enchanted garden sharing friendship, tea parties and delightful adventures."/>
    <x v="23"/>
    <x v="372"/>
    <x v="1"/>
    <x v="0"/>
    <s v="USD"/>
    <n v="1338404400"/>
    <n v="1335855631"/>
    <b v="0"/>
    <x v="80"/>
    <b v="0"/>
    <s v="publishing/children's books"/>
    <x v="60"/>
    <n v="11.25"/>
    <s v="publishing"/>
    <s v="children's books"/>
    <x v="3"/>
    <x v="39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x v="23"/>
    <x v="117"/>
    <x v="1"/>
    <x v="0"/>
    <s v="USD"/>
    <n v="1351432428"/>
    <n v="1350050028"/>
    <b v="0"/>
    <x v="78"/>
    <b v="0"/>
    <s v="publishing/children's books"/>
    <x v="50"/>
    <e v="#DIV/0!"/>
    <s v="publishing"/>
    <s v="children's books"/>
    <x v="3"/>
    <x v="39"/>
    <x v="2765"/>
    <d v="2012-10-28T13:53:48"/>
    <x v="14"/>
  </r>
  <r>
    <n v="2766"/>
    <s v="Jambie"/>
    <s v="Jambie is a children's book geared towards kids ages 4-9 years of age. This book teaches young children about making wise decisions."/>
    <x v="10"/>
    <x v="173"/>
    <x v="1"/>
    <x v="0"/>
    <s v="USD"/>
    <n v="1313078518"/>
    <n v="1310486518"/>
    <b v="0"/>
    <x v="80"/>
    <b v="0"/>
    <s v="publishing/children's books"/>
    <x v="53"/>
    <n v="25"/>
    <s v="publishing"/>
    <s v="children's books"/>
    <x v="3"/>
    <x v="39"/>
    <x v="2766"/>
    <d v="2011-08-11T16:01:58"/>
    <x v="1"/>
  </r>
  <r>
    <n v="2767"/>
    <s v="the Giant Turnip"/>
    <s v="An animated bedtime story with Dedka, Babka and the rest of the family working together on a BIG problem"/>
    <x v="23"/>
    <x v="1172"/>
    <x v="1"/>
    <x v="5"/>
    <s v="CAD"/>
    <n v="1439766050"/>
    <n v="1434582050"/>
    <b v="0"/>
    <x v="83"/>
    <b v="0"/>
    <s v="publishing/children's books"/>
    <x v="60"/>
    <n v="11.33"/>
    <s v="publishing"/>
    <s v="children's books"/>
    <x v="3"/>
    <x v="39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x v="39"/>
    <x v="1885"/>
    <x v="1"/>
    <x v="0"/>
    <s v="USD"/>
    <n v="1333028723"/>
    <n v="1330440323"/>
    <b v="0"/>
    <x v="69"/>
    <b v="0"/>
    <s v="publishing/children's books"/>
    <x v="51"/>
    <n v="29.47"/>
    <s v="publishing"/>
    <s v="children's books"/>
    <x v="3"/>
    <x v="39"/>
    <x v="2768"/>
    <d v="2012-03-29T13:45:23"/>
    <x v="1"/>
  </r>
  <r>
    <n v="2769"/>
    <s v="Raph the Ninja Giraffe"/>
    <s v="Raph the Ninja Giraffe is a project that is my 5 year old sons idea, &amp; I am working with him to bring his idea to life."/>
    <x v="134"/>
    <x v="369"/>
    <x v="1"/>
    <x v="1"/>
    <s v="GBP"/>
    <n v="1401997790"/>
    <n v="1397677790"/>
    <b v="0"/>
    <x v="84"/>
    <b v="0"/>
    <s v="publishing/children's books"/>
    <x v="50"/>
    <n v="1"/>
    <s v="publishing"/>
    <s v="children's books"/>
    <x v="3"/>
    <x v="39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x v="22"/>
    <x v="1886"/>
    <x v="1"/>
    <x v="0"/>
    <s v="USD"/>
    <n v="1395158130"/>
    <n v="1392569730"/>
    <b v="0"/>
    <x v="51"/>
    <b v="0"/>
    <s v="publishing/children's books"/>
    <x v="54"/>
    <n v="63.1"/>
    <s v="publishing"/>
    <s v="children's books"/>
    <x v="3"/>
    <x v="39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1"/>
    <x v="0"/>
    <s v="USD"/>
    <n v="1359738000"/>
    <n v="1355489140"/>
    <b v="0"/>
    <x v="78"/>
    <b v="0"/>
    <s v="publishing/children's books"/>
    <x v="50"/>
    <e v="#DIV/0!"/>
    <s v="publishing"/>
    <s v="children's books"/>
    <x v="3"/>
    <x v="39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x v="6"/>
    <x v="117"/>
    <x v="1"/>
    <x v="0"/>
    <s v="USD"/>
    <n v="1381006294"/>
    <n v="1379710294"/>
    <b v="0"/>
    <x v="78"/>
    <b v="0"/>
    <s v="publishing/children's books"/>
    <x v="50"/>
    <e v="#DIV/0!"/>
    <s v="publishing"/>
    <s v="children's books"/>
    <x v="3"/>
    <x v="39"/>
    <x v="2772"/>
    <d v="2013-10-05T20:51:34"/>
    <x v="18"/>
  </r>
  <r>
    <n v="2773"/>
    <s v="The Boat That Couldn't Float"/>
    <s v="Parents know the pain of rereading bad bedtime stories. I want to write stories that all ages will enjoy"/>
    <x v="373"/>
    <x v="116"/>
    <x v="1"/>
    <x v="5"/>
    <s v="CAD"/>
    <n v="1461530721"/>
    <n v="1460666721"/>
    <b v="0"/>
    <x v="29"/>
    <b v="0"/>
    <s v="publishing/children's books"/>
    <x v="50"/>
    <n v="1"/>
    <s v="publishing"/>
    <s v="children's books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1"/>
    <x v="0"/>
    <s v="USD"/>
    <n v="1362711728"/>
    <n v="1360119728"/>
    <b v="0"/>
    <x v="62"/>
    <b v="0"/>
    <s v="publishing/children's books"/>
    <x v="51"/>
    <n v="43.85"/>
    <s v="publishing"/>
    <s v="children's books"/>
    <x v="3"/>
    <x v="39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x v="10"/>
    <x v="403"/>
    <x v="1"/>
    <x v="0"/>
    <s v="USD"/>
    <n v="1323994754"/>
    <n v="1321402754"/>
    <b v="0"/>
    <x v="84"/>
    <b v="0"/>
    <s v="publishing/children's books"/>
    <x v="56"/>
    <n v="75"/>
    <s v="publishing"/>
    <s v="children's books"/>
    <x v="3"/>
    <x v="39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1"/>
    <x v="0"/>
    <s v="USD"/>
    <n v="1434092876"/>
    <n v="1431414476"/>
    <b v="0"/>
    <x v="17"/>
    <b v="0"/>
    <s v="publishing/children's books"/>
    <x v="59"/>
    <n v="45.97"/>
    <s v="publishing"/>
    <s v="children's books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1"/>
    <x v="0"/>
    <s v="USD"/>
    <n v="1437149004"/>
    <n v="1434557004"/>
    <b v="0"/>
    <x v="29"/>
    <b v="0"/>
    <s v="publishing/children's books"/>
    <x v="50"/>
    <n v="10"/>
    <s v="publishing"/>
    <s v="children's books"/>
    <x v="3"/>
    <x v="39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1"/>
    <x v="0"/>
    <s v="USD"/>
    <n v="1409009306"/>
    <n v="1406417306"/>
    <b v="0"/>
    <x v="41"/>
    <b v="0"/>
    <s v="publishing/children's books"/>
    <x v="73"/>
    <n v="93.67"/>
    <s v="publishing"/>
    <s v="children's books"/>
    <x v="3"/>
    <x v="39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x v="30"/>
    <x v="500"/>
    <x v="1"/>
    <x v="0"/>
    <s v="USD"/>
    <n v="1448204621"/>
    <n v="1445609021"/>
    <b v="0"/>
    <x v="29"/>
    <b v="0"/>
    <s v="publishing/children's books"/>
    <x v="53"/>
    <n v="53"/>
    <s v="publishing"/>
    <s v="children's books"/>
    <x v="3"/>
    <x v="39"/>
    <x v="2779"/>
    <d v="2015-11-22T15:03:41"/>
    <x v="1"/>
  </r>
  <r>
    <n v="2780"/>
    <s v="Travel with baby"/>
    <s v="Turn the World with my kids, and then write a book with the advice for traveling with baby"/>
    <x v="57"/>
    <x v="117"/>
    <x v="1"/>
    <x v="13"/>
    <s v="EUR"/>
    <n v="1489142688"/>
    <n v="1486550688"/>
    <b v="0"/>
    <x v="78"/>
    <b v="0"/>
    <s v="publishing/children's books"/>
    <x v="50"/>
    <e v="#DIV/0!"/>
    <s v="publishing"/>
    <s v="children's books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x v="2"/>
    <n v="47"/>
    <s v="theater"/>
    <s v="plays"/>
    <x v="1"/>
    <x v="6"/>
    <x v="2781"/>
    <d v="2015-02-12T07:00:00"/>
    <x v="3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x v="28"/>
    <n v="66.67"/>
    <s v="theater"/>
    <s v="plays"/>
    <x v="1"/>
    <x v="6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x v="41"/>
    <n v="18.77"/>
    <s v="theater"/>
    <s v="plays"/>
    <x v="1"/>
    <x v="6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x v="17"/>
    <n v="66.11"/>
    <s v="theater"/>
    <s v="plays"/>
    <x v="1"/>
    <x v="6"/>
    <x v="2784"/>
    <d v="2014-10-29T18:54:03"/>
    <x v="2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x v="2"/>
    <n v="36.86"/>
    <s v="theater"/>
    <s v="plays"/>
    <x v="1"/>
    <x v="6"/>
    <x v="2785"/>
    <d v="2016-08-05T21:00:00"/>
    <x v="37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x v="90"/>
    <n v="39.81"/>
    <s v="theater"/>
    <s v="plays"/>
    <x v="1"/>
    <x v="6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x v="28"/>
    <n v="31.5"/>
    <s v="theater"/>
    <s v="plays"/>
    <x v="1"/>
    <x v="6"/>
    <x v="2787"/>
    <d v="2014-07-18T04:45:52"/>
    <x v="1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x v="33"/>
    <n v="102.5"/>
    <s v="theater"/>
    <s v="plays"/>
    <x v="1"/>
    <x v="6"/>
    <x v="2788"/>
    <d v="2016-07-29T16:50:43"/>
    <x v="1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x v="7"/>
    <n v="126.46"/>
    <s v="theater"/>
    <s v="plays"/>
    <x v="1"/>
    <x v="6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x v="2"/>
    <n v="47.88"/>
    <s v="theater"/>
    <s v="plays"/>
    <x v="1"/>
    <x v="6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x v="33"/>
    <n v="73.209999999999994"/>
    <s v="theater"/>
    <s v="plays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x v="29"/>
    <n v="89.67"/>
    <s v="theater"/>
    <s v="plays"/>
    <x v="1"/>
    <x v="6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x v="38"/>
    <n v="151.46"/>
    <s v="theater"/>
    <s v="plays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x v="95"/>
    <n v="25"/>
    <s v="theater"/>
    <s v="plays"/>
    <x v="1"/>
    <x v="6"/>
    <x v="2794"/>
    <d v="2016-03-03T19:00:00"/>
    <x v="14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x v="3"/>
    <n v="36.5"/>
    <s v="theater"/>
    <s v="plays"/>
    <x v="1"/>
    <x v="6"/>
    <x v="2795"/>
    <d v="2014-06-06T23:00:00"/>
    <x v="14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x v="31"/>
    <n v="44"/>
    <s v="theater"/>
    <s v="plays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x v="33"/>
    <n v="87.36"/>
    <s v="theater"/>
    <s v="plays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x v="7"/>
    <n v="36.47"/>
    <s v="theater"/>
    <s v="plays"/>
    <x v="1"/>
    <x v="6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x v="16"/>
    <n v="44.86"/>
    <s v="theater"/>
    <s v="plays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x v="18"/>
    <n v="42.9"/>
    <s v="theater"/>
    <s v="plays"/>
    <x v="1"/>
    <x v="6"/>
    <x v="2800"/>
    <d v="2015-01-04T13:16:06"/>
    <x v="1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x v="18"/>
    <n v="51.23"/>
    <s v="theater"/>
    <s v="plays"/>
    <x v="1"/>
    <x v="6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x v="21"/>
    <n v="33.94"/>
    <s v="theater"/>
    <s v="plays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x v="30"/>
    <n v="90.74"/>
    <s v="theater"/>
    <s v="plays"/>
    <x v="1"/>
    <x v="6"/>
    <x v="2803"/>
    <d v="2015-07-16T00:00:00"/>
    <x v="41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x v="41"/>
    <n v="50"/>
    <s v="theater"/>
    <s v="plays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x v="5"/>
    <n v="24.44"/>
    <s v="theater"/>
    <s v="plays"/>
    <x v="1"/>
    <x v="6"/>
    <x v="2805"/>
    <d v="2015-08-22T12:07:53"/>
    <x v="1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x v="20"/>
    <n v="44.25"/>
    <s v="theater"/>
    <s v="plays"/>
    <x v="1"/>
    <x v="6"/>
    <x v="2806"/>
    <d v="2015-08-05T11:00:00"/>
    <x v="9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x v="9"/>
    <n v="67.739999999999995"/>
    <s v="theater"/>
    <s v="plays"/>
    <x v="1"/>
    <x v="6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x v="8"/>
    <n v="65.38"/>
    <s v="theater"/>
    <s v="plays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x v="21"/>
    <n v="121.9"/>
    <s v="theater"/>
    <s v="plays"/>
    <x v="1"/>
    <x v="6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x v="29"/>
    <n v="47.46"/>
    <s v="theater"/>
    <s v="plays"/>
    <x v="1"/>
    <x v="6"/>
    <x v="2810"/>
    <d v="2014-06-01T03:59:00"/>
    <x v="7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x v="8"/>
    <n v="92.84"/>
    <s v="theater"/>
    <s v="plays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x v="40"/>
    <n v="68.25"/>
    <s v="theater"/>
    <s v="plays"/>
    <x v="1"/>
    <x v="6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x v="30"/>
    <n v="37.21"/>
    <s v="theater"/>
    <s v="plays"/>
    <x v="1"/>
    <x v="6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x v="29"/>
    <n v="25.25"/>
    <s v="theater"/>
    <s v="plays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x v="186"/>
    <n v="43.21"/>
    <s v="theater"/>
    <s v="plays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x v="24"/>
    <n v="25.13"/>
    <s v="theater"/>
    <s v="plays"/>
    <x v="1"/>
    <x v="6"/>
    <x v="2816"/>
    <d v="2015-08-02T16:00:00"/>
    <x v="1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x v="22"/>
    <n v="23.64"/>
    <s v="theater"/>
    <s v="plays"/>
    <x v="1"/>
    <x v="6"/>
    <x v="2817"/>
    <d v="2015-02-28T15:14:22"/>
    <x v="4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x v="6"/>
    <n v="103.95"/>
    <s v="theater"/>
    <s v="plays"/>
    <x v="1"/>
    <x v="6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x v="2"/>
    <n v="50.38"/>
    <s v="theater"/>
    <s v="plays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x v="104"/>
    <n v="13.6"/>
    <s v="theater"/>
    <s v="plays"/>
    <x v="1"/>
    <x v="6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x v="8"/>
    <n v="28.57"/>
    <s v="theater"/>
    <s v="plays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x v="8"/>
    <n v="63.83"/>
    <s v="theater"/>
    <s v="plays"/>
    <x v="1"/>
    <x v="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x v="39"/>
    <n v="8.86"/>
    <s v="theater"/>
    <s v="plays"/>
    <x v="1"/>
    <x v="6"/>
    <x v="2823"/>
    <d v="2015-03-31T22:59:00"/>
    <x v="15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x v="16"/>
    <n v="50.67"/>
    <s v="theater"/>
    <s v="plays"/>
    <x v="1"/>
    <x v="6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x v="33"/>
    <n v="60.78"/>
    <s v="theater"/>
    <s v="plays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x v="29"/>
    <n v="113.42"/>
    <s v="theater"/>
    <s v="plays"/>
    <x v="1"/>
    <x v="6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x v="28"/>
    <n v="104.57"/>
    <s v="theater"/>
    <s v="plays"/>
    <x v="1"/>
    <x v="6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x v="8"/>
    <n v="98.31"/>
    <s v="theater"/>
    <s v="plays"/>
    <x v="1"/>
    <x v="6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x v="13"/>
    <n v="35.04"/>
    <s v="theater"/>
    <s v="plays"/>
    <x v="1"/>
    <x v="6"/>
    <x v="2829"/>
    <d v="2016-06-02T10:25:18"/>
    <x v="31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x v="8"/>
    <n v="272.73"/>
    <s v="theater"/>
    <s v="plays"/>
    <x v="1"/>
    <x v="6"/>
    <x v="2830"/>
    <d v="2014-05-12T03:59:00"/>
    <x v="58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x v="38"/>
    <n v="63.85"/>
    <s v="theater"/>
    <s v="plays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x v="41"/>
    <n v="30.19"/>
    <s v="theater"/>
    <s v="plays"/>
    <x v="1"/>
    <x v="6"/>
    <x v="2832"/>
    <d v="2014-11-23T22:00:00"/>
    <x v="31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x v="29"/>
    <n v="83.51"/>
    <s v="theater"/>
    <s v="plays"/>
    <x v="1"/>
    <x v="6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x v="106"/>
    <n v="64.760000000000005"/>
    <s v="theater"/>
    <s v="plays"/>
    <x v="1"/>
    <x v="6"/>
    <x v="2834"/>
    <d v="2015-01-30T23:02:10"/>
    <x v="18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x v="229"/>
    <n v="20.12"/>
    <s v="theater"/>
    <s v="plays"/>
    <x v="1"/>
    <x v="6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x v="29"/>
    <n v="44.09"/>
    <s v="theater"/>
    <s v="plays"/>
    <x v="1"/>
    <x v="6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x v="8"/>
    <n v="40.479999999999997"/>
    <s v="theater"/>
    <s v="plays"/>
    <x v="1"/>
    <x v="6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x v="28"/>
    <n v="44.54"/>
    <s v="theater"/>
    <s v="plays"/>
    <x v="1"/>
    <x v="6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x v="38"/>
    <n v="125.81"/>
    <s v="theater"/>
    <s v="plays"/>
    <x v="1"/>
    <x v="6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x v="3"/>
    <n v="19.7"/>
    <s v="theater"/>
    <s v="plays"/>
    <x v="1"/>
    <x v="6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x v="28"/>
    <x v="115"/>
    <x v="1"/>
    <x v="1"/>
    <s v="GBP"/>
    <n v="1450032297"/>
    <n v="1444844697"/>
    <b v="0"/>
    <x v="29"/>
    <b v="0"/>
    <s v="theater/plays"/>
    <x v="60"/>
    <n v="10"/>
    <s v="theater"/>
    <s v="plays"/>
    <x v="1"/>
    <x v="6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x v="15"/>
    <x v="117"/>
    <x v="1"/>
    <x v="1"/>
    <s v="GBP"/>
    <n v="1403348400"/>
    <n v="1401058295"/>
    <b v="0"/>
    <x v="78"/>
    <b v="0"/>
    <s v="theater/plays"/>
    <x v="50"/>
    <e v="#DIV/0!"/>
    <s v="theater"/>
    <s v="plays"/>
    <x v="1"/>
    <x v="6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x v="38"/>
    <x v="117"/>
    <x v="1"/>
    <x v="0"/>
    <s v="USD"/>
    <n v="1465790400"/>
    <n v="1462210950"/>
    <b v="0"/>
    <x v="78"/>
    <b v="0"/>
    <s v="theater/plays"/>
    <x v="50"/>
    <e v="#DIV/0!"/>
    <s v="theater"/>
    <s v="plays"/>
    <x v="1"/>
    <x v="6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x v="131"/>
    <x v="134"/>
    <x v="1"/>
    <x v="15"/>
    <s v="EUR"/>
    <n v="1483535180"/>
    <n v="1480943180"/>
    <b v="0"/>
    <x v="29"/>
    <b v="0"/>
    <s v="theater/plays"/>
    <x v="62"/>
    <n v="30"/>
    <s v="theater"/>
    <s v="plays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1"/>
    <x v="0"/>
    <s v="USD"/>
    <n v="1433723033"/>
    <n v="1428539033"/>
    <b v="0"/>
    <x v="70"/>
    <b v="0"/>
    <s v="theater/plays"/>
    <x v="188"/>
    <n v="60.67"/>
    <s v="theater"/>
    <s v="plays"/>
    <x v="1"/>
    <x v="6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1"/>
    <x v="0"/>
    <s v="USD"/>
    <n v="1432917394"/>
    <n v="1429029394"/>
    <b v="0"/>
    <x v="78"/>
    <b v="0"/>
    <s v="theater/plays"/>
    <x v="50"/>
    <e v="#DIV/0!"/>
    <s v="theater"/>
    <s v="plays"/>
    <x v="1"/>
    <x v="6"/>
    <x v="2846"/>
    <d v="2015-05-29T16:36:34"/>
    <x v="8"/>
  </r>
  <r>
    <n v="2847"/>
    <s v="COLOR ME"/>
    <s v="Dark secrets come to light when Mariah meets Stella. They find a way to face the south's largest elephant in the room: RACISM."/>
    <x v="13"/>
    <x v="117"/>
    <x v="1"/>
    <x v="0"/>
    <s v="USD"/>
    <n v="1464031265"/>
    <n v="1458847265"/>
    <b v="0"/>
    <x v="78"/>
    <b v="0"/>
    <s v="theater/plays"/>
    <x v="50"/>
    <e v="#DIV/0!"/>
    <s v="theater"/>
    <s v="plays"/>
    <x v="1"/>
    <x v="6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1"/>
    <x v="0"/>
    <s v="USD"/>
    <n v="1432913659"/>
    <n v="1430321659"/>
    <b v="0"/>
    <x v="83"/>
    <b v="0"/>
    <s v="theater/plays"/>
    <x v="50"/>
    <n v="23.33"/>
    <s v="theater"/>
    <s v="plays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x v="2"/>
    <x v="139"/>
    <x v="1"/>
    <x v="1"/>
    <s v="GBP"/>
    <n v="1461406600"/>
    <n v="1458814600"/>
    <b v="0"/>
    <x v="29"/>
    <b v="0"/>
    <s v="theater/plays"/>
    <x v="60"/>
    <n v="5"/>
    <s v="theater"/>
    <s v="plays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1"/>
    <x v="0"/>
    <s v="USD"/>
    <n v="1409962211"/>
    <n v="1407370211"/>
    <b v="0"/>
    <x v="62"/>
    <b v="0"/>
    <s v="theater/plays"/>
    <x v="65"/>
    <n v="23.92"/>
    <s v="theater"/>
    <s v="plays"/>
    <x v="1"/>
    <x v="6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1"/>
    <x v="17"/>
    <s v="EUR"/>
    <n v="1454109420"/>
    <n v="1453334629"/>
    <b v="0"/>
    <x v="78"/>
    <b v="0"/>
    <s v="theater/plays"/>
    <x v="50"/>
    <e v="#DIV/0!"/>
    <s v="theater"/>
    <s v="plays"/>
    <x v="1"/>
    <x v="6"/>
    <x v="2851"/>
    <d v="2016-01-29T23:17:00"/>
    <x v="35"/>
  </r>
  <r>
    <n v="2852"/>
    <s v="Freedom Train"/>
    <s v="Just one time back to the past on the Freedom Train will open your eyes and your lives will never ever be the same!"/>
    <x v="10"/>
    <x v="483"/>
    <x v="1"/>
    <x v="0"/>
    <s v="USD"/>
    <n v="1403312703"/>
    <n v="1400720703"/>
    <b v="0"/>
    <x v="79"/>
    <b v="0"/>
    <s v="theater/plays"/>
    <x v="53"/>
    <n v="15.83"/>
    <s v="theater"/>
    <s v="plays"/>
    <x v="1"/>
    <x v="6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x v="196"/>
    <x v="117"/>
    <x v="1"/>
    <x v="5"/>
    <s v="CAD"/>
    <n v="1410669297"/>
    <n v="1405485297"/>
    <b v="0"/>
    <x v="78"/>
    <b v="0"/>
    <s v="theater/plays"/>
    <x v="50"/>
    <e v="#DIV/0!"/>
    <s v="theater"/>
    <s v="plays"/>
    <x v="1"/>
    <x v="6"/>
    <x v="2853"/>
    <d v="2014-09-14T04:34:57"/>
    <x v="13"/>
  </r>
  <r>
    <n v="2854"/>
    <s v="Ultimate Political Selfie!"/>
    <s v="Almost Random Theatre's play about a candidate - with no policies - who is seeking election in May 2015"/>
    <x v="28"/>
    <x v="1926"/>
    <x v="1"/>
    <x v="1"/>
    <s v="GBP"/>
    <n v="1431018719"/>
    <n v="1429290719"/>
    <b v="0"/>
    <x v="25"/>
    <b v="0"/>
    <s v="theater/plays"/>
    <x v="72"/>
    <n v="29.79"/>
    <s v="theater"/>
    <s v="plays"/>
    <x v="1"/>
    <x v="6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x v="20"/>
    <x v="452"/>
    <x v="1"/>
    <x v="0"/>
    <s v="USD"/>
    <n v="1454110440"/>
    <n v="1451607071"/>
    <b v="0"/>
    <x v="81"/>
    <b v="0"/>
    <s v="theater/plays"/>
    <x v="119"/>
    <n v="60"/>
    <s v="theater"/>
    <s v="plays"/>
    <x v="1"/>
    <x v="6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x v="9"/>
    <x v="1927"/>
    <x v="1"/>
    <x v="0"/>
    <s v="USD"/>
    <n v="1439069640"/>
    <n v="1433897647"/>
    <b v="0"/>
    <x v="79"/>
    <b v="0"/>
    <s v="theater/plays"/>
    <x v="62"/>
    <n v="24.33"/>
    <s v="theater"/>
    <s v="plays"/>
    <x v="1"/>
    <x v="6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x v="114"/>
    <x v="1928"/>
    <x v="1"/>
    <x v="14"/>
    <s v="MXN"/>
    <n v="1487613600"/>
    <n v="1482444295"/>
    <b v="0"/>
    <x v="41"/>
    <b v="0"/>
    <s v="theater/plays"/>
    <x v="68"/>
    <n v="500"/>
    <s v="theater"/>
    <s v="plays"/>
    <x v="1"/>
    <x v="6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x v="28"/>
    <x v="117"/>
    <x v="1"/>
    <x v="9"/>
    <s v="EUR"/>
    <n v="1417778880"/>
    <n v="1415711095"/>
    <b v="0"/>
    <x v="78"/>
    <b v="0"/>
    <s v="theater/plays"/>
    <x v="50"/>
    <e v="#DIV/0!"/>
    <s v="theater"/>
    <s v="plays"/>
    <x v="1"/>
    <x v="6"/>
    <x v="2858"/>
    <d v="2014-12-05T11:28:00"/>
    <x v="19"/>
  </r>
  <r>
    <n v="2859"/>
    <s v="Grover Theatre Company (GTC)"/>
    <s v="A theatre company that will create works to inspire young people and get everyone involved."/>
    <x v="13"/>
    <x v="428"/>
    <x v="1"/>
    <x v="2"/>
    <s v="AUD"/>
    <n v="1444984904"/>
    <n v="1439800904"/>
    <b v="0"/>
    <x v="29"/>
    <b v="0"/>
    <s v="theater/plays"/>
    <x v="53"/>
    <n v="35"/>
    <s v="theater"/>
    <s v="plays"/>
    <x v="1"/>
    <x v="6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x v="23"/>
    <x v="764"/>
    <x v="1"/>
    <x v="0"/>
    <s v="USD"/>
    <n v="1466363576"/>
    <n v="1461179576"/>
    <b v="0"/>
    <x v="82"/>
    <b v="0"/>
    <s v="theater/plays"/>
    <x v="113"/>
    <n v="29.56"/>
    <s v="theater"/>
    <s v="plays"/>
    <x v="1"/>
    <x v="6"/>
    <x v="2860"/>
    <d v="2016-06-19T19:12:56"/>
    <x v="13"/>
  </r>
  <r>
    <n v="2861"/>
    <s v="Julius Caesar"/>
    <s v="The University of Queensland Drama Production Course is putting on an adaptation of William Shakespeares Julius Caesar"/>
    <x v="49"/>
    <x v="439"/>
    <x v="1"/>
    <x v="2"/>
    <s v="AUD"/>
    <n v="1443103848"/>
    <n v="1441894248"/>
    <b v="0"/>
    <x v="83"/>
    <b v="0"/>
    <s v="theater/plays"/>
    <x v="188"/>
    <n v="26.67"/>
    <s v="theater"/>
    <s v="plays"/>
    <x v="1"/>
    <x v="6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x v="83"/>
    <x v="434"/>
    <x v="1"/>
    <x v="0"/>
    <s v="USD"/>
    <n v="1403636229"/>
    <n v="1401044229"/>
    <b v="0"/>
    <x v="83"/>
    <b v="0"/>
    <s v="theater/plays"/>
    <x v="50"/>
    <n v="18.329999999999998"/>
    <s v="theater"/>
    <s v="plays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x v="63"/>
    <x v="170"/>
    <x v="1"/>
    <x v="0"/>
    <s v="USD"/>
    <n v="1410279123"/>
    <n v="1405095123"/>
    <b v="0"/>
    <x v="29"/>
    <b v="0"/>
    <s v="theater/plays"/>
    <x v="50"/>
    <n v="20"/>
    <s v="theater"/>
    <s v="plays"/>
    <x v="1"/>
    <x v="6"/>
    <x v="2863"/>
    <d v="2014-09-09T16:12:03"/>
    <x v="13"/>
  </r>
  <r>
    <n v="2864"/>
    <s v="'Haunting Julia' by Alan Ayckbourn"/>
    <s v="Accessible, original theatre for all!"/>
    <x v="30"/>
    <x v="130"/>
    <x v="1"/>
    <x v="1"/>
    <s v="GBP"/>
    <n v="1437139080"/>
    <n v="1434552207"/>
    <b v="0"/>
    <x v="83"/>
    <b v="0"/>
    <s v="theater/plays"/>
    <x v="53"/>
    <n v="13.33"/>
    <s v="theater"/>
    <s v="plays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x v="374"/>
    <x v="117"/>
    <x v="1"/>
    <x v="0"/>
    <s v="USD"/>
    <n v="1420512259"/>
    <n v="1415328259"/>
    <b v="0"/>
    <x v="78"/>
    <b v="0"/>
    <s v="theater/plays"/>
    <x v="50"/>
    <e v="#DIV/0!"/>
    <s v="theater"/>
    <s v="plays"/>
    <x v="1"/>
    <x v="6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x v="10"/>
    <x v="372"/>
    <x v="1"/>
    <x v="0"/>
    <s v="USD"/>
    <n v="1476482400"/>
    <n v="1473893721"/>
    <b v="0"/>
    <x v="84"/>
    <b v="0"/>
    <s v="theater/plays"/>
    <x v="60"/>
    <n v="22.5"/>
    <s v="theater"/>
    <s v="plays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x v="30"/>
    <x v="1929"/>
    <x v="1"/>
    <x v="0"/>
    <s v="USD"/>
    <n v="1467604800"/>
    <n v="1465533672"/>
    <b v="0"/>
    <x v="73"/>
    <b v="0"/>
    <s v="theater/plays"/>
    <x v="68"/>
    <n v="50.4"/>
    <s v="theater"/>
    <s v="plays"/>
    <x v="1"/>
    <x v="6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x v="36"/>
    <x v="1930"/>
    <x v="1"/>
    <x v="0"/>
    <s v="USD"/>
    <n v="1475697054"/>
    <n v="1473105054"/>
    <b v="0"/>
    <x v="65"/>
    <b v="0"/>
    <s v="theater/plays"/>
    <x v="72"/>
    <n v="105.03"/>
    <s v="theater"/>
    <s v="plays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1"/>
    <x v="0"/>
    <s v="USD"/>
    <n v="1468937681"/>
    <n v="1466345681"/>
    <b v="0"/>
    <x v="81"/>
    <b v="0"/>
    <s v="theater/plays"/>
    <x v="60"/>
    <n v="35.4"/>
    <s v="theater"/>
    <s v="plays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1"/>
    <x v="0"/>
    <s v="USD"/>
    <n v="1400301165"/>
    <n v="1397709165"/>
    <b v="0"/>
    <x v="82"/>
    <b v="0"/>
    <s v="theater/plays"/>
    <x v="77"/>
    <n v="83.33"/>
    <s v="theater"/>
    <s v="plays"/>
    <x v="1"/>
    <x v="6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x v="3"/>
    <x v="720"/>
    <x v="1"/>
    <x v="0"/>
    <s v="USD"/>
    <n v="1419183813"/>
    <n v="1417455813"/>
    <b v="0"/>
    <x v="62"/>
    <b v="0"/>
    <s v="theater/plays"/>
    <x v="62"/>
    <n v="35.92"/>
    <s v="theater"/>
    <s v="plays"/>
    <x v="1"/>
    <x v="6"/>
    <x v="2871"/>
    <d v="2014-12-21T17:43:33"/>
    <x v="20"/>
  </r>
  <r>
    <n v="2872"/>
    <s v="Loud Arts"/>
    <s v="Local Theatre group in Loudoun County, Virginia. Looking for funds to start producing shows!"/>
    <x v="9"/>
    <x v="117"/>
    <x v="1"/>
    <x v="0"/>
    <s v="USD"/>
    <n v="1434768438"/>
    <n v="1429584438"/>
    <b v="0"/>
    <x v="78"/>
    <b v="0"/>
    <s v="theater/plays"/>
    <x v="50"/>
    <e v="#DIV/0!"/>
    <s v="theater"/>
    <s v="plays"/>
    <x v="1"/>
    <x v="6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1"/>
    <x v="0"/>
    <s v="USD"/>
    <n v="1422473831"/>
    <n v="1419881831"/>
    <b v="0"/>
    <x v="22"/>
    <b v="0"/>
    <s v="theater/plays"/>
    <x v="151"/>
    <n v="119.13"/>
    <s v="theater"/>
    <s v="plays"/>
    <x v="1"/>
    <x v="6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x v="10"/>
    <x v="1932"/>
    <x v="1"/>
    <x v="0"/>
    <s v="USD"/>
    <n v="1484684186"/>
    <n v="1482092186"/>
    <b v="0"/>
    <x v="83"/>
    <b v="0"/>
    <s v="theater/plays"/>
    <x v="62"/>
    <n v="90.33"/>
    <s v="theater"/>
    <s v="plays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x v="1001"/>
    <x v="1"/>
    <x v="0"/>
    <s v="USD"/>
    <n v="1462417493"/>
    <n v="1459825493"/>
    <b v="0"/>
    <x v="83"/>
    <b v="0"/>
    <s v="theater/plays"/>
    <x v="50"/>
    <n v="2.33"/>
    <s v="theater"/>
    <s v="plays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x v="60"/>
    <x v="117"/>
    <x v="1"/>
    <x v="0"/>
    <s v="USD"/>
    <n v="1437069079"/>
    <n v="1434477079"/>
    <b v="0"/>
    <x v="78"/>
    <b v="0"/>
    <s v="theater/plays"/>
    <x v="50"/>
    <e v="#DIV/0!"/>
    <s v="theater"/>
    <s v="plays"/>
    <x v="1"/>
    <x v="6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1"/>
    <x v="0"/>
    <s v="USD"/>
    <n v="1480525200"/>
    <n v="1477781724"/>
    <b v="0"/>
    <x v="79"/>
    <b v="0"/>
    <s v="theater/plays"/>
    <x v="57"/>
    <n v="108.33"/>
    <s v="theater"/>
    <s v="plays"/>
    <x v="1"/>
    <x v="6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1"/>
    <x v="1"/>
    <s v="GBP"/>
    <n v="1435934795"/>
    <n v="1430750795"/>
    <b v="0"/>
    <x v="80"/>
    <b v="0"/>
    <s v="theater/plays"/>
    <x v="53"/>
    <n v="15.75"/>
    <s v="theater"/>
    <s v="plays"/>
    <x v="1"/>
    <x v="6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x v="375"/>
    <x v="792"/>
    <x v="1"/>
    <x v="0"/>
    <s v="USD"/>
    <n v="1453310661"/>
    <n v="1450718661"/>
    <b v="0"/>
    <x v="29"/>
    <b v="0"/>
    <s v="theater/plays"/>
    <x v="50"/>
    <n v="29"/>
    <s v="theater"/>
    <s v="plays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x v="14"/>
    <x v="1794"/>
    <x v="1"/>
    <x v="0"/>
    <s v="USD"/>
    <n v="1440090300"/>
    <n v="1436305452"/>
    <b v="0"/>
    <x v="60"/>
    <b v="0"/>
    <s v="theater/plays"/>
    <x v="61"/>
    <n v="96.55"/>
    <s v="theater"/>
    <s v="plays"/>
    <x v="1"/>
    <x v="6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1"/>
    <x v="0"/>
    <s v="USD"/>
    <n v="1417620036"/>
    <n v="1412432436"/>
    <b v="0"/>
    <x v="78"/>
    <b v="0"/>
    <s v="theater/plays"/>
    <x v="50"/>
    <e v="#DIV/0!"/>
    <s v="theater"/>
    <s v="plays"/>
    <x v="1"/>
    <x v="6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1"/>
    <x v="0"/>
    <s v="USD"/>
    <n v="1462112318"/>
    <n v="1459520318"/>
    <b v="0"/>
    <x v="80"/>
    <b v="0"/>
    <s v="theater/plays"/>
    <x v="122"/>
    <n v="63"/>
    <s v="theater"/>
    <s v="plays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1"/>
    <x v="0"/>
    <s v="USD"/>
    <n v="1454734740"/>
    <n v="1451684437"/>
    <b v="0"/>
    <x v="81"/>
    <b v="0"/>
    <s v="theater/plays"/>
    <x v="118"/>
    <n v="381.6"/>
    <s v="theater"/>
    <s v="plays"/>
    <x v="1"/>
    <x v="6"/>
    <x v="2883"/>
    <d v="2016-02-06T04:59:00"/>
    <x v="9"/>
  </r>
  <r>
    <n v="2884"/>
    <s v="The Lizard King, a play by Jay Jeff Jones"/>
    <s v="Come explore the dream world of Jim Morrison, rock singer, mystic, poet, shaman."/>
    <x v="101"/>
    <x v="1935"/>
    <x v="1"/>
    <x v="0"/>
    <s v="USD"/>
    <n v="1417800435"/>
    <n v="1415208435"/>
    <b v="0"/>
    <x v="80"/>
    <b v="0"/>
    <s v="theater/plays"/>
    <x v="50"/>
    <n v="46.25"/>
    <s v="theater"/>
    <s v="plays"/>
    <x v="1"/>
    <x v="6"/>
    <x v="2884"/>
    <d v="2014-12-05T17:27:15"/>
    <x v="1"/>
  </r>
  <r>
    <n v="2885"/>
    <s v="The Wedding"/>
    <s v="An historic and proud work of Polish nationalistic literature performed on stage."/>
    <x v="44"/>
    <x v="176"/>
    <x v="1"/>
    <x v="0"/>
    <s v="USD"/>
    <n v="1426294201"/>
    <n v="1423705801"/>
    <b v="0"/>
    <x v="81"/>
    <b v="0"/>
    <s v="theater/plays"/>
    <x v="69"/>
    <n v="26"/>
    <s v="theater"/>
    <s v="plays"/>
    <x v="1"/>
    <x v="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1"/>
    <x v="0"/>
    <s v="USD"/>
    <n v="1442635140"/>
    <n v="1442243484"/>
    <b v="0"/>
    <x v="29"/>
    <b v="0"/>
    <s v="theater/plays"/>
    <x v="62"/>
    <n v="10"/>
    <s v="theater"/>
    <s v="plays"/>
    <x v="1"/>
    <x v="6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1"/>
    <x v="0"/>
    <s v="USD"/>
    <n v="1420971324"/>
    <n v="1418379324"/>
    <b v="0"/>
    <x v="29"/>
    <b v="0"/>
    <s v="theater/plays"/>
    <x v="50"/>
    <n v="5"/>
    <s v="theater"/>
    <s v="plays"/>
    <x v="1"/>
    <x v="6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1"/>
    <x v="0"/>
    <s v="USD"/>
    <n v="1413608340"/>
    <n v="1412945440"/>
    <b v="0"/>
    <x v="78"/>
    <b v="0"/>
    <s v="theater/plays"/>
    <x v="50"/>
    <e v="#DIV/0!"/>
    <s v="theater"/>
    <s v="plays"/>
    <x v="1"/>
    <x v="6"/>
    <x v="2888"/>
    <d v="2014-10-18T04:59:00"/>
    <x v="35"/>
  </r>
  <r>
    <n v="2889"/>
    <s v="Halfway, Nebraska"/>
    <s v="Halfway, Nebraska explores the limits of hope and what it means to love someone who may be too far damaged to save."/>
    <x v="9"/>
    <x v="1936"/>
    <x v="1"/>
    <x v="0"/>
    <s v="USD"/>
    <n v="1409344985"/>
    <n v="1406752985"/>
    <b v="0"/>
    <x v="25"/>
    <b v="0"/>
    <s v="theater/plays"/>
    <x v="151"/>
    <n v="81.569999999999993"/>
    <s v="theater"/>
    <s v="plays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x v="13"/>
    <x v="577"/>
    <x v="1"/>
    <x v="0"/>
    <s v="USD"/>
    <n v="1407553200"/>
    <n v="1405100992"/>
    <b v="0"/>
    <x v="83"/>
    <b v="0"/>
    <s v="theater/plays"/>
    <x v="60"/>
    <n v="7"/>
    <s v="theater"/>
    <s v="plays"/>
    <x v="1"/>
    <x v="6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x v="3"/>
    <x v="687"/>
    <x v="1"/>
    <x v="0"/>
    <s v="USD"/>
    <n v="1460751128"/>
    <n v="1455570728"/>
    <b v="0"/>
    <x v="73"/>
    <b v="0"/>
    <s v="theater/plays"/>
    <x v="56"/>
    <n v="27.3"/>
    <s v="theater"/>
    <s v="plays"/>
    <x v="1"/>
    <x v="6"/>
    <x v="2891"/>
    <d v="2016-04-15T20:12:08"/>
    <x v="13"/>
  </r>
  <r>
    <n v="2892"/>
    <s v="Something Precious"/>
    <s v="Something Precious is the world's first musical to alert folks to the harmful effects of technology on the human spirit."/>
    <x v="62"/>
    <x v="83"/>
    <x v="1"/>
    <x v="0"/>
    <s v="USD"/>
    <n v="1409000400"/>
    <n v="1408381704"/>
    <b v="0"/>
    <x v="57"/>
    <b v="0"/>
    <s v="theater/plays"/>
    <x v="114"/>
    <n v="29.41"/>
    <s v="theater"/>
    <s v="plays"/>
    <x v="1"/>
    <x v="6"/>
    <x v="2892"/>
    <d v="2014-08-25T21:00:00"/>
    <x v="5"/>
  </r>
  <r>
    <n v="2893"/>
    <s v="REDISCOVERING KIA THE PLAY"/>
    <s v="Fundraising for REDISCOVERING KIA THE PLAY"/>
    <x v="10"/>
    <x v="379"/>
    <x v="1"/>
    <x v="0"/>
    <s v="USD"/>
    <n v="1420768800"/>
    <n v="1415644395"/>
    <b v="0"/>
    <x v="84"/>
    <b v="0"/>
    <s v="theater/plays"/>
    <x v="60"/>
    <n v="12.5"/>
    <s v="theater"/>
    <s v="plays"/>
    <x v="1"/>
    <x v="6"/>
    <x v="2893"/>
    <d v="2015-01-09T02:00:00"/>
    <x v="13"/>
  </r>
  <r>
    <n v="2894"/>
    <s v="How Could You Do This To Me (The Stage Play)"/>
    <s v="This Is A Story About A Woman A Man And A Woman"/>
    <x v="63"/>
    <x v="117"/>
    <x v="1"/>
    <x v="0"/>
    <s v="USD"/>
    <n v="1428100815"/>
    <n v="1422920415"/>
    <b v="0"/>
    <x v="78"/>
    <b v="0"/>
    <s v="theater/plays"/>
    <x v="50"/>
    <e v="#DIV/0!"/>
    <s v="theater"/>
    <s v="plays"/>
    <x v="1"/>
    <x v="6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1"/>
    <x v="0"/>
    <s v="USD"/>
    <n v="1403470800"/>
    <n v="1403356792"/>
    <b v="0"/>
    <x v="80"/>
    <b v="0"/>
    <s v="theater/plays"/>
    <x v="62"/>
    <n v="5.75"/>
    <s v="theater"/>
    <s v="plays"/>
    <x v="1"/>
    <x v="6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x v="9"/>
    <x v="1370"/>
    <x v="1"/>
    <x v="0"/>
    <s v="USD"/>
    <n v="1481522400"/>
    <n v="1480283321"/>
    <b v="0"/>
    <x v="8"/>
    <b v="0"/>
    <s v="theater/plays"/>
    <x v="70"/>
    <n v="52.08"/>
    <s v="theater"/>
    <s v="plays"/>
    <x v="1"/>
    <x v="6"/>
    <x v="2896"/>
    <d v="2016-12-12T06:00:00"/>
    <x v="18"/>
  </r>
  <r>
    <n v="2897"/>
    <s v="CAYCE"/>
    <s v="A unique stage play about the epic struggle of psychic Edgar Cayce to deal with his extraordinary abilities and find his place in life."/>
    <x v="14"/>
    <x v="1100"/>
    <x v="1"/>
    <x v="0"/>
    <s v="USD"/>
    <n v="1444577345"/>
    <n v="1441985458"/>
    <b v="0"/>
    <x v="83"/>
    <b v="0"/>
    <s v="theater/plays"/>
    <x v="62"/>
    <n v="183.33"/>
    <s v="theater"/>
    <s v="plays"/>
    <x v="1"/>
    <x v="6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x v="51"/>
    <x v="1938"/>
    <x v="1"/>
    <x v="0"/>
    <s v="USD"/>
    <n v="1446307053"/>
    <n v="1443715053"/>
    <b v="0"/>
    <x v="8"/>
    <b v="0"/>
    <s v="theater/plays"/>
    <x v="65"/>
    <n v="26.33"/>
    <s v="theater"/>
    <s v="plays"/>
    <x v="1"/>
    <x v="6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x v="3"/>
    <x v="117"/>
    <x v="1"/>
    <x v="0"/>
    <s v="USD"/>
    <n v="1469325158"/>
    <n v="1464141158"/>
    <b v="0"/>
    <x v="78"/>
    <b v="0"/>
    <s v="theater/plays"/>
    <x v="50"/>
    <e v="#DIV/0!"/>
    <s v="theater"/>
    <s v="plays"/>
    <x v="1"/>
    <x v="6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x v="62"/>
    <x v="1939"/>
    <x v="1"/>
    <x v="0"/>
    <s v="USD"/>
    <n v="1407562632"/>
    <n v="1404970632"/>
    <b v="0"/>
    <x v="63"/>
    <b v="0"/>
    <s v="theater/plays"/>
    <x v="353"/>
    <n v="486.43"/>
    <s v="theater"/>
    <s v="plays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x v="47"/>
    <x v="360"/>
    <x v="1"/>
    <x v="0"/>
    <s v="USD"/>
    <n v="1423345339"/>
    <n v="1418161339"/>
    <b v="0"/>
    <x v="84"/>
    <b v="0"/>
    <s v="theater/plays"/>
    <x v="60"/>
    <n v="3"/>
    <s v="theater"/>
    <s v="plays"/>
    <x v="1"/>
    <x v="6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x v="60"/>
    <x v="379"/>
    <x v="1"/>
    <x v="0"/>
    <s v="USD"/>
    <n v="1440412396"/>
    <n v="1437820396"/>
    <b v="0"/>
    <x v="29"/>
    <b v="0"/>
    <s v="theater/plays"/>
    <x v="50"/>
    <n v="25"/>
    <s v="theater"/>
    <s v="plays"/>
    <x v="1"/>
    <x v="6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1"/>
    <x v="0"/>
    <s v="USD"/>
    <n v="1441771218"/>
    <n v="1436587218"/>
    <b v="0"/>
    <x v="80"/>
    <b v="0"/>
    <s v="theater/plays"/>
    <x v="60"/>
    <n v="9.75"/>
    <s v="theater"/>
    <s v="plays"/>
    <x v="1"/>
    <x v="6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x v="15"/>
    <x v="735"/>
    <x v="1"/>
    <x v="1"/>
    <s v="GBP"/>
    <n v="1415534400"/>
    <n v="1414538031"/>
    <b v="0"/>
    <x v="80"/>
    <b v="0"/>
    <s v="theater/plays"/>
    <x v="62"/>
    <n v="18.75"/>
    <s v="theater"/>
    <s v="plays"/>
    <x v="1"/>
    <x v="6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x v="8"/>
    <x v="1940"/>
    <x v="1"/>
    <x v="0"/>
    <s v="USD"/>
    <n v="1473211313"/>
    <n v="1472001713"/>
    <b v="0"/>
    <x v="57"/>
    <b v="0"/>
    <s v="theater/plays"/>
    <x v="82"/>
    <n v="36.590000000000003"/>
    <s v="theater"/>
    <s v="plays"/>
    <x v="1"/>
    <x v="6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x v="12"/>
    <x v="1941"/>
    <x v="1"/>
    <x v="0"/>
    <s v="USD"/>
    <n v="1438390800"/>
    <n v="1436888066"/>
    <b v="0"/>
    <x v="63"/>
    <b v="0"/>
    <s v="theater/plays"/>
    <x v="114"/>
    <n v="80.709999999999994"/>
    <s v="theater"/>
    <s v="plays"/>
    <x v="1"/>
    <x v="6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x v="30"/>
    <x v="369"/>
    <x v="1"/>
    <x v="0"/>
    <s v="USD"/>
    <n v="1463259837"/>
    <n v="1458075837"/>
    <b v="0"/>
    <x v="84"/>
    <b v="0"/>
    <s v="theater/plays"/>
    <x v="50"/>
    <n v="1"/>
    <s v="theater"/>
    <s v="plays"/>
    <x v="1"/>
    <x v="6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1"/>
    <x v="0"/>
    <s v="USD"/>
    <n v="1465407219"/>
    <n v="1462815219"/>
    <b v="0"/>
    <x v="81"/>
    <b v="0"/>
    <s v="theater/plays"/>
    <x v="56"/>
    <n v="52.8"/>
    <s v="theater"/>
    <s v="plays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x v="237"/>
    <x v="170"/>
    <x v="1"/>
    <x v="0"/>
    <s v="USD"/>
    <n v="1416944760"/>
    <n v="1413527001"/>
    <b v="0"/>
    <x v="29"/>
    <b v="0"/>
    <s v="theater/plays"/>
    <x v="50"/>
    <n v="20"/>
    <s v="theater"/>
    <s v="plays"/>
    <x v="1"/>
    <x v="6"/>
    <x v="2909"/>
    <d v="2014-11-25T19:46:00"/>
    <x v="21"/>
  </r>
  <r>
    <n v="2910"/>
    <s v="Strive"/>
    <s v="Free drama, dance and singing workshops for disadvantaged young people to inspire, create and help them follow their dreams."/>
    <x v="11"/>
    <x v="116"/>
    <x v="1"/>
    <x v="1"/>
    <s v="GBP"/>
    <n v="1434139887"/>
    <n v="1428955887"/>
    <b v="0"/>
    <x v="29"/>
    <b v="0"/>
    <s v="theater/plays"/>
    <x v="50"/>
    <n v="1"/>
    <s v="theater"/>
    <s v="plays"/>
    <x v="1"/>
    <x v="6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1"/>
    <x v="0"/>
    <s v="USD"/>
    <n v="1435429626"/>
    <n v="1431973626"/>
    <b v="0"/>
    <x v="25"/>
    <b v="0"/>
    <s v="theater/plays"/>
    <x v="121"/>
    <n v="46.93"/>
    <s v="theater"/>
    <s v="plays"/>
    <x v="1"/>
    <x v="6"/>
    <x v="2911"/>
    <d v="2015-06-27T18:27:06"/>
    <x v="4"/>
  </r>
  <r>
    <n v="2912"/>
    <s v="Fair Play"/>
    <s v="Set in Iceland, Fair Play is a a dark comedy- a play within a play. An extravaganza, fueled by Absinthe, and touched by the Surreal."/>
    <x v="377"/>
    <x v="1944"/>
    <x v="1"/>
    <x v="0"/>
    <s v="USD"/>
    <n v="1452827374"/>
    <n v="1450235374"/>
    <b v="0"/>
    <x v="55"/>
    <b v="0"/>
    <s v="theater/plays"/>
    <x v="51"/>
    <n v="78.08"/>
    <s v="theater"/>
    <s v="plays"/>
    <x v="1"/>
    <x v="6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x v="3"/>
    <x v="369"/>
    <x v="1"/>
    <x v="0"/>
    <s v="USD"/>
    <n v="1410041339"/>
    <n v="1404857339"/>
    <b v="0"/>
    <x v="84"/>
    <b v="0"/>
    <s v="theater/plays"/>
    <x v="50"/>
    <n v="1"/>
    <s v="theater"/>
    <s v="plays"/>
    <x v="1"/>
    <x v="6"/>
    <x v="2913"/>
    <d v="2014-09-06T22:08:59"/>
    <x v="13"/>
  </r>
  <r>
    <n v="2914"/>
    <s v="Hercules the Panto"/>
    <s v="Hercules must complete four challenges in order to meet the father he never knew"/>
    <x v="31"/>
    <x v="116"/>
    <x v="1"/>
    <x v="1"/>
    <s v="GBP"/>
    <n v="1426365994"/>
    <n v="1421185594"/>
    <b v="0"/>
    <x v="29"/>
    <b v="0"/>
    <s v="theater/plays"/>
    <x v="50"/>
    <n v="1"/>
    <s v="theater"/>
    <s v="plays"/>
    <x v="1"/>
    <x v="6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x v="28"/>
    <x v="1945"/>
    <x v="1"/>
    <x v="1"/>
    <s v="GBP"/>
    <n v="1458117190"/>
    <n v="1455528790"/>
    <b v="0"/>
    <x v="83"/>
    <b v="0"/>
    <s v="theater/plays"/>
    <x v="220"/>
    <n v="203.67"/>
    <s v="theater"/>
    <s v="plays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x v="378"/>
    <x v="1011"/>
    <x v="1"/>
    <x v="1"/>
    <s v="GBP"/>
    <n v="1400498789"/>
    <n v="1398511589"/>
    <b v="0"/>
    <x v="63"/>
    <b v="0"/>
    <s v="theater/plays"/>
    <x v="59"/>
    <n v="20.71"/>
    <s v="theater"/>
    <s v="plays"/>
    <x v="1"/>
    <x v="6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x v="13"/>
    <x v="1946"/>
    <x v="1"/>
    <x v="0"/>
    <s v="USD"/>
    <n v="1442381847"/>
    <n v="1440826647"/>
    <b v="0"/>
    <x v="82"/>
    <b v="0"/>
    <s v="theater/plays"/>
    <x v="66"/>
    <n v="48.56"/>
    <s v="theater"/>
    <s v="plays"/>
    <x v="1"/>
    <x v="6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x v="10"/>
    <x v="1947"/>
    <x v="1"/>
    <x v="0"/>
    <s v="USD"/>
    <n v="1446131207"/>
    <n v="1443712007"/>
    <b v="0"/>
    <x v="9"/>
    <b v="0"/>
    <s v="theater/plays"/>
    <x v="117"/>
    <n v="68.099999999999994"/>
    <s v="theater"/>
    <s v="plays"/>
    <x v="1"/>
    <x v="6"/>
    <x v="2918"/>
    <d v="2015-10-29T15:06:47"/>
    <x v="31"/>
  </r>
  <r>
    <n v="2919"/>
    <s v="While the Stars Fall"/>
    <s v="A full staged reading of a new play about a boy who learns how to be happy from the most unexpected person."/>
    <x v="20"/>
    <x v="152"/>
    <x v="1"/>
    <x v="0"/>
    <s v="USD"/>
    <n v="1407250329"/>
    <n v="1404658329"/>
    <b v="0"/>
    <x v="79"/>
    <b v="0"/>
    <s v="theater/plays"/>
    <x v="114"/>
    <n v="8.5"/>
    <s v="theater"/>
    <s v="plays"/>
    <x v="1"/>
    <x v="6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x v="30"/>
    <x v="1948"/>
    <x v="1"/>
    <x v="5"/>
    <s v="CAD"/>
    <n v="1427306470"/>
    <n v="1424718070"/>
    <b v="0"/>
    <x v="62"/>
    <b v="0"/>
    <s v="theater/plays"/>
    <x v="117"/>
    <n v="51.62"/>
    <s v="theater"/>
    <s v="plays"/>
    <x v="1"/>
    <x v="6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x v="32"/>
    <n v="43"/>
    <s v="theater"/>
    <s v="musical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x v="8"/>
    <n v="83.33"/>
    <s v="theater"/>
    <s v="musical"/>
    <x v="1"/>
    <x v="40"/>
    <x v="2922"/>
    <d v="2015-05-18T20:58:47"/>
    <x v="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x v="8"/>
    <n v="30"/>
    <s v="theater"/>
    <s v="musical"/>
    <x v="1"/>
    <x v="40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x v="33"/>
    <n v="175.51"/>
    <s v="theater"/>
    <s v="musical"/>
    <x v="1"/>
    <x v="40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x v="21"/>
    <n v="231.66"/>
    <s v="theater"/>
    <s v="musical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x v="105"/>
    <n v="75"/>
    <s v="theater"/>
    <s v="musical"/>
    <x v="1"/>
    <x v="40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x v="26"/>
    <n v="112.14"/>
    <s v="theater"/>
    <s v="musical"/>
    <x v="1"/>
    <x v="40"/>
    <x v="2927"/>
    <d v="2014-07-15T05:00:00"/>
    <x v="37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x v="8"/>
    <n v="41.67"/>
    <s v="theater"/>
    <s v="musical"/>
    <x v="1"/>
    <x v="40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x v="21"/>
    <n v="255.17"/>
    <s v="theater"/>
    <s v="musical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x v="7"/>
    <n v="162.77000000000001"/>
    <s v="theater"/>
    <s v="musical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x v="6"/>
    <n v="88.33"/>
    <s v="theater"/>
    <s v="musical"/>
    <x v="1"/>
    <x v="40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x v="2"/>
    <n v="85.74"/>
    <s v="theater"/>
    <s v="musical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x v="33"/>
    <n v="47.57"/>
    <s v="theater"/>
    <s v="musical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x v="29"/>
    <n v="72.97"/>
    <s v="theater"/>
    <s v="musical"/>
    <x v="1"/>
    <x v="40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x v="7"/>
    <n v="90.54"/>
    <s v="theater"/>
    <s v="musical"/>
    <x v="1"/>
    <x v="40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x v="30"/>
    <n v="37.65"/>
    <s v="theater"/>
    <s v="musical"/>
    <x v="1"/>
    <x v="40"/>
    <x v="2936"/>
    <d v="2014-10-13T04:59:00"/>
    <x v="58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x v="18"/>
    <n v="36.36"/>
    <s v="theater"/>
    <s v="musical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x v="7"/>
    <n v="126.72"/>
    <s v="theater"/>
    <s v="musical"/>
    <x v="1"/>
    <x v="40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x v="33"/>
    <n v="329.2"/>
    <s v="theater"/>
    <s v="musical"/>
    <x v="1"/>
    <x v="40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x v="13"/>
    <n v="81.239999999999995"/>
    <s v="theater"/>
    <s v="musical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x v="31"/>
    <x v="116"/>
    <x v="1"/>
    <x v="0"/>
    <s v="USD"/>
    <n v="1425250955"/>
    <n v="1422658955"/>
    <b v="0"/>
    <x v="29"/>
    <b v="0"/>
    <s v="theater/spaces"/>
    <x v="50"/>
    <n v="1"/>
    <s v="theater"/>
    <s v="spaces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x v="61"/>
    <x v="1961"/>
    <x v="1"/>
    <x v="5"/>
    <s v="CAD"/>
    <n v="1450297080"/>
    <n v="1448565459"/>
    <b v="0"/>
    <x v="91"/>
    <b v="0"/>
    <s v="theater/spaces"/>
    <x v="68"/>
    <n v="202.23"/>
    <s v="theater"/>
    <s v="spaces"/>
    <x v="1"/>
    <x v="38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x v="9"/>
    <x v="117"/>
    <x v="1"/>
    <x v="0"/>
    <s v="USD"/>
    <n v="1428894380"/>
    <n v="1426302380"/>
    <b v="0"/>
    <x v="78"/>
    <b v="0"/>
    <s v="theater/spaces"/>
    <x v="50"/>
    <e v="#DIV/0!"/>
    <s v="theater"/>
    <s v="spaces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x v="3"/>
    <x v="173"/>
    <x v="1"/>
    <x v="0"/>
    <s v="USD"/>
    <n v="1433714198"/>
    <n v="1431122198"/>
    <b v="0"/>
    <x v="29"/>
    <b v="0"/>
    <s v="theater/spaces"/>
    <x v="60"/>
    <n v="100"/>
    <s v="theater"/>
    <s v="spaces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x v="63"/>
    <x v="117"/>
    <x v="1"/>
    <x v="0"/>
    <s v="USD"/>
    <n v="1432437660"/>
    <n v="1429845660"/>
    <b v="0"/>
    <x v="78"/>
    <b v="0"/>
    <s v="theater/spaces"/>
    <x v="50"/>
    <e v="#DIV/0!"/>
    <s v="theater"/>
    <s v="spaces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x v="13"/>
    <x v="369"/>
    <x v="1"/>
    <x v="1"/>
    <s v="GBP"/>
    <n v="1471265092"/>
    <n v="1468673092"/>
    <b v="0"/>
    <x v="84"/>
    <b v="0"/>
    <s v="theater/spaces"/>
    <x v="50"/>
    <n v="1"/>
    <s v="theater"/>
    <s v="spaces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1"/>
    <x v="0"/>
    <s v="USD"/>
    <n v="1480007460"/>
    <n v="1475760567"/>
    <b v="0"/>
    <x v="62"/>
    <b v="0"/>
    <s v="theater/spaces"/>
    <x v="65"/>
    <n v="82.46"/>
    <s v="theater"/>
    <s v="spaces"/>
    <x v="1"/>
    <x v="38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x v="69"/>
    <x v="363"/>
    <x v="1"/>
    <x v="0"/>
    <s v="USD"/>
    <n v="1433259293"/>
    <n v="1428075293"/>
    <b v="0"/>
    <x v="82"/>
    <b v="0"/>
    <s v="theater/spaces"/>
    <x v="50"/>
    <n v="2.67"/>
    <s v="theater"/>
    <s v="spaces"/>
    <x v="1"/>
    <x v="38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1"/>
    <x v="0"/>
    <s v="USD"/>
    <n v="1447965917"/>
    <n v="1445370317"/>
    <b v="0"/>
    <x v="84"/>
    <b v="0"/>
    <s v="theater/spaces"/>
    <x v="56"/>
    <n v="12.5"/>
    <s v="theater"/>
    <s v="spaces"/>
    <x v="1"/>
    <x v="38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1"/>
    <x v="0"/>
    <s v="USD"/>
    <n v="1453538752"/>
    <n v="1450946752"/>
    <b v="0"/>
    <x v="78"/>
    <b v="0"/>
    <s v="theater/spaces"/>
    <x v="50"/>
    <e v="#DIV/0!"/>
    <s v="theater"/>
    <s v="spaces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x v="53"/>
    <n v="18.899999999999999"/>
    <s v="theater"/>
    <s v="spaces"/>
    <x v="1"/>
    <x v="38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x v="59"/>
    <n v="200.63"/>
    <s v="theater"/>
    <s v="spaces"/>
    <x v="1"/>
    <x v="38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x v="50"/>
    <n v="201.67"/>
    <s v="theater"/>
    <s v="spaces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x v="50"/>
    <e v="#DIV/0!"/>
    <s v="theater"/>
    <s v="spaces"/>
    <x v="1"/>
    <x v="38"/>
    <x v="2954"/>
    <d v="2017-03-16T13:00:03"/>
    <x v="2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x v="64"/>
    <n v="65"/>
    <s v="theater"/>
    <s v="spaces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x v="123"/>
    <n v="66.099999999999994"/>
    <s v="theater"/>
    <s v="spaces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x v="53"/>
    <n v="93.33"/>
    <s v="theater"/>
    <s v="spaces"/>
    <x v="1"/>
    <x v="38"/>
    <x v="2957"/>
    <d v="2015-03-27T23:16:12"/>
    <x v="44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x v="50"/>
    <e v="#DIV/0!"/>
    <s v="theater"/>
    <s v="spaces"/>
    <x v="1"/>
    <x v="38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x v="50"/>
    <e v="#DIV/0!"/>
    <s v="theater"/>
    <s v="spaces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x v="50"/>
    <e v="#DIV/0!"/>
    <s v="theater"/>
    <s v="spaces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x v="5"/>
    <n v="50.75"/>
    <s v="theater"/>
    <s v="plays"/>
    <x v="1"/>
    <x v="6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x v="108"/>
    <n v="60.9"/>
    <s v="theater"/>
    <s v="plays"/>
    <x v="1"/>
    <x v="6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x v="13"/>
    <n v="109.03"/>
    <s v="theater"/>
    <s v="plays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x v="7"/>
    <n v="25.69"/>
    <s v="theater"/>
    <s v="plays"/>
    <x v="1"/>
    <x v="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x v="15"/>
    <n v="41.92"/>
    <s v="theater"/>
    <s v="plays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x v="35"/>
    <n v="88.77"/>
    <s v="theater"/>
    <s v="plays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x v="35"/>
    <n v="80.23"/>
    <s v="theater"/>
    <s v="plays"/>
    <x v="1"/>
    <x v="6"/>
    <x v="2967"/>
    <d v="2015-03-09T03:44:52"/>
    <x v="1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x v="6"/>
    <n v="78.94"/>
    <s v="theater"/>
    <s v="plays"/>
    <x v="1"/>
    <x v="6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x v="200"/>
    <n v="95.59"/>
    <s v="theater"/>
    <s v="plays"/>
    <x v="1"/>
    <x v="6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x v="6"/>
    <n v="69.89"/>
    <s v="theater"/>
    <s v="plays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x v="8"/>
    <n v="74.53"/>
    <s v="theater"/>
    <s v="plays"/>
    <x v="1"/>
    <x v="6"/>
    <x v="2971"/>
    <d v="2014-08-31T15:47:58"/>
    <x v="1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x v="2"/>
    <n v="123.94"/>
    <s v="theater"/>
    <s v="plays"/>
    <x v="1"/>
    <x v="6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x v="215"/>
    <n v="264.85000000000002"/>
    <s v="theater"/>
    <s v="plays"/>
    <x v="1"/>
    <x v="6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x v="21"/>
    <n v="58.62"/>
    <s v="theater"/>
    <s v="plays"/>
    <x v="1"/>
    <x v="6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x v="8"/>
    <n v="70.88"/>
    <s v="theater"/>
    <s v="plays"/>
    <x v="1"/>
    <x v="6"/>
    <x v="2975"/>
    <d v="2014-11-27T03:00:00"/>
    <x v="37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x v="193"/>
    <n v="8.57"/>
    <s v="theater"/>
    <s v="plays"/>
    <x v="1"/>
    <x v="6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x v="35"/>
    <n v="113.57"/>
    <s v="theater"/>
    <s v="plays"/>
    <x v="1"/>
    <x v="6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x v="32"/>
    <n v="60.69"/>
    <s v="theater"/>
    <s v="plays"/>
    <x v="1"/>
    <x v="6"/>
    <x v="2978"/>
    <d v="2014-10-20T05:59:00"/>
    <x v="2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x v="7"/>
    <n v="110.22"/>
    <s v="theater"/>
    <s v="plays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x v="15"/>
    <n v="136.46"/>
    <s v="theater"/>
    <s v="plays"/>
    <x v="1"/>
    <x v="6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x v="32"/>
    <n v="53.16"/>
    <s v="theater"/>
    <s v="spaces"/>
    <x v="1"/>
    <x v="38"/>
    <x v="2981"/>
    <d v="2015-09-23T13:25:56"/>
    <x v="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x v="21"/>
    <n v="86.49"/>
    <s v="theater"/>
    <s v="spaces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x v="92"/>
    <n v="155.24"/>
    <s v="theater"/>
    <s v="spaces"/>
    <x v="1"/>
    <x v="38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x v="8"/>
    <n v="115.08"/>
    <s v="theater"/>
    <s v="spaces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x v="108"/>
    <n v="109.59"/>
    <s v="theater"/>
    <s v="spaces"/>
    <x v="1"/>
    <x v="38"/>
    <x v="2985"/>
    <d v="2016-10-31T04:00:00"/>
    <x v="2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x v="6"/>
    <n v="45.21"/>
    <s v="theater"/>
    <s v="spaces"/>
    <x v="1"/>
    <x v="38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x v="5"/>
    <n v="104.15"/>
    <s v="theater"/>
    <s v="spaces"/>
    <x v="1"/>
    <x v="38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x v="8"/>
    <n v="35.71"/>
    <s v="theater"/>
    <s v="spaces"/>
    <x v="1"/>
    <x v="38"/>
    <x v="2988"/>
    <d v="2016-06-20T08:41:21"/>
    <x v="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x v="93"/>
    <n v="97"/>
    <s v="theater"/>
    <s v="spaces"/>
    <x v="1"/>
    <x v="38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x v="8"/>
    <n v="370.37"/>
    <s v="theater"/>
    <s v="spaces"/>
    <x v="1"/>
    <x v="38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x v="33"/>
    <n v="94.41"/>
    <s v="theater"/>
    <s v="spaces"/>
    <x v="1"/>
    <x v="38"/>
    <x v="2991"/>
    <d v="2017-01-27T20:05:30"/>
    <x v="24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x v="2"/>
    <n v="48.98"/>
    <s v="theater"/>
    <s v="spaces"/>
    <x v="1"/>
    <x v="38"/>
    <x v="2992"/>
    <d v="2016-10-09T18:25:10"/>
    <x v="1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x v="8"/>
    <n v="45.59"/>
    <s v="theater"/>
    <s v="spaces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x v="354"/>
    <n v="23.28"/>
    <s v="theater"/>
    <s v="spaces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x v="2"/>
    <n v="63.23"/>
    <s v="theater"/>
    <s v="spaces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x v="174"/>
    <n v="153.52000000000001"/>
    <s v="theater"/>
    <s v="spaces"/>
    <x v="1"/>
    <x v="38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x v="3"/>
    <n v="90.2"/>
    <s v="theater"/>
    <s v="spaces"/>
    <x v="1"/>
    <x v="38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x v="33"/>
    <n v="118.97"/>
    <s v="theater"/>
    <s v="spaces"/>
    <x v="1"/>
    <x v="38"/>
    <x v="2998"/>
    <d v="2014-06-16T04:25:00"/>
    <x v="31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x v="17"/>
    <n v="80.25"/>
    <s v="theater"/>
    <s v="spaces"/>
    <x v="1"/>
    <x v="38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x v="8"/>
    <n v="62.5"/>
    <s v="theater"/>
    <s v="spaces"/>
    <x v="1"/>
    <x v="38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x v="355"/>
    <n v="131.38"/>
    <s v="theater"/>
    <s v="spaces"/>
    <x v="1"/>
    <x v="38"/>
    <x v="3001"/>
    <d v="2016-07-13T21:29:42"/>
    <x v="1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x v="15"/>
    <n v="73.03"/>
    <s v="theater"/>
    <s v="spaces"/>
    <x v="1"/>
    <x v="38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x v="7"/>
    <n v="178.53"/>
    <s v="theater"/>
    <s v="spaces"/>
    <x v="1"/>
    <x v="38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x v="40"/>
    <n v="162.91"/>
    <s v="theater"/>
    <s v="spaces"/>
    <x v="1"/>
    <x v="38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x v="28"/>
    <n v="108.24"/>
    <s v="theater"/>
    <s v="spaces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x v="29"/>
    <n v="88.87"/>
    <s v="theater"/>
    <s v="spaces"/>
    <x v="1"/>
    <x v="38"/>
    <x v="3006"/>
    <d v="2014-12-14T18:09:51"/>
    <x v="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x v="144"/>
    <n v="54"/>
    <s v="theater"/>
    <s v="spaces"/>
    <x v="1"/>
    <x v="38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x v="7"/>
    <n v="116.73"/>
    <s v="theater"/>
    <s v="spaces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x v="28"/>
    <n v="233.9"/>
    <s v="theater"/>
    <s v="spaces"/>
    <x v="1"/>
    <x v="38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x v="137"/>
    <n v="158"/>
    <s v="theater"/>
    <s v="spaces"/>
    <x v="1"/>
    <x v="38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x v="39"/>
    <n v="14.84"/>
    <s v="theater"/>
    <s v="spaces"/>
    <x v="1"/>
    <x v="38"/>
    <x v="3011"/>
    <d v="2015-12-23T22:59:00"/>
    <x v="15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x v="16"/>
    <n v="85.18"/>
    <s v="theater"/>
    <s v="spaces"/>
    <x v="1"/>
    <x v="38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x v="96"/>
    <n v="146.69"/>
    <s v="theater"/>
    <s v="spaces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x v="40"/>
    <n v="50.76"/>
    <s v="theater"/>
    <s v="spaces"/>
    <x v="1"/>
    <x v="38"/>
    <x v="3014"/>
    <d v="2014-11-05T05:00:00"/>
    <x v="31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x v="33"/>
    <n v="87.7"/>
    <s v="theater"/>
    <s v="spaces"/>
    <x v="1"/>
    <x v="38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x v="33"/>
    <n v="242.28"/>
    <s v="theater"/>
    <s v="spaces"/>
    <x v="1"/>
    <x v="38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x v="6"/>
    <n v="146.44999999999999"/>
    <s v="theater"/>
    <s v="spaces"/>
    <x v="1"/>
    <x v="38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x v="7"/>
    <n v="103.17"/>
    <s v="theater"/>
    <s v="spaces"/>
    <x v="1"/>
    <x v="38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x v="10"/>
    <n v="80.459999999999994"/>
    <s v="theater"/>
    <s v="spaces"/>
    <x v="1"/>
    <x v="38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x v="7"/>
    <n v="234.67"/>
    <s v="theater"/>
    <s v="spaces"/>
    <x v="1"/>
    <x v="38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x v="31"/>
    <n v="50.69"/>
    <s v="theater"/>
    <s v="spaces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x v="7"/>
    <n v="162.71"/>
    <s v="theater"/>
    <s v="spaces"/>
    <x v="1"/>
    <x v="38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x v="33"/>
    <n v="120.17"/>
    <s v="theater"/>
    <s v="spaces"/>
    <x v="1"/>
    <x v="38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x v="351"/>
    <n v="67.7"/>
    <s v="theater"/>
    <s v="spaces"/>
    <x v="1"/>
    <x v="38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x v="120"/>
    <n v="52.1"/>
    <s v="theater"/>
    <s v="spaces"/>
    <x v="1"/>
    <x v="38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x v="1"/>
    <n v="51.6"/>
    <s v="theater"/>
    <s v="spaces"/>
    <x v="1"/>
    <x v="38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x v="26"/>
    <n v="164.3"/>
    <s v="theater"/>
    <s v="spaces"/>
    <x v="1"/>
    <x v="38"/>
    <x v="3027"/>
    <d v="2015-03-20T15:54:11"/>
    <x v="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x v="239"/>
    <n v="84.86"/>
    <s v="theater"/>
    <s v="spaces"/>
    <x v="1"/>
    <x v="38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x v="5"/>
    <n v="94.55"/>
    <s v="theater"/>
    <s v="spaces"/>
    <x v="1"/>
    <x v="38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x v="13"/>
    <n v="45.54"/>
    <s v="theater"/>
    <s v="spaces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x v="8"/>
    <n v="51.72"/>
    <s v="theater"/>
    <s v="spaces"/>
    <x v="1"/>
    <x v="38"/>
    <x v="3031"/>
    <d v="2016-10-14T21:10:47"/>
    <x v="13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x v="37"/>
    <n v="50.88"/>
    <s v="theater"/>
    <s v="spaces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x v="92"/>
    <n v="191.13"/>
    <s v="theater"/>
    <s v="spaces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x v="40"/>
    <n v="89.31"/>
    <s v="theater"/>
    <s v="spaces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x v="15"/>
    <n v="88.59"/>
    <s v="theater"/>
    <s v="spaces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x v="37"/>
    <n v="96.3"/>
    <s v="theater"/>
    <s v="spaces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x v="182"/>
    <n v="33.31"/>
    <s v="theater"/>
    <s v="spaces"/>
    <x v="1"/>
    <x v="38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x v="7"/>
    <n v="37.22"/>
    <s v="theater"/>
    <s v="spaces"/>
    <x v="1"/>
    <x v="38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x v="15"/>
    <n v="92.13"/>
    <s v="theater"/>
    <s v="spaces"/>
    <x v="1"/>
    <x v="38"/>
    <x v="3039"/>
    <d v="2013-12-29T07:59:00"/>
    <x v="15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x v="29"/>
    <n v="76.790000000000006"/>
    <s v="theater"/>
    <s v="spaces"/>
    <x v="1"/>
    <x v="38"/>
    <x v="3040"/>
    <d v="2015-06-26T23:00:00"/>
    <x v="27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x v="5"/>
    <n v="96.53"/>
    <s v="theater"/>
    <s v="spaces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x v="30"/>
    <n v="51.89"/>
    <s v="theater"/>
    <s v="spaces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x v="5"/>
    <n v="128.91"/>
    <s v="theater"/>
    <s v="spaces"/>
    <x v="1"/>
    <x v="38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x v="15"/>
    <n v="84.11"/>
    <s v="theater"/>
    <s v="spaces"/>
    <x v="1"/>
    <x v="38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x v="18"/>
    <n v="82.94"/>
    <s v="theater"/>
    <s v="spaces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x v="87"/>
    <n v="259.95"/>
    <s v="theater"/>
    <s v="spaces"/>
    <x v="1"/>
    <x v="38"/>
    <x v="3046"/>
    <d v="2014-09-10T04:52:00"/>
    <x v="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x v="328"/>
    <n v="37.25"/>
    <s v="theater"/>
    <s v="spaces"/>
    <x v="1"/>
    <x v="38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x v="183"/>
    <n v="177.02"/>
    <s v="theater"/>
    <s v="spaces"/>
    <x v="1"/>
    <x v="38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x v="13"/>
    <n v="74.069999999999993"/>
    <s v="theater"/>
    <s v="spaces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x v="6"/>
    <n v="70.67"/>
    <s v="theater"/>
    <s v="spaces"/>
    <x v="1"/>
    <x v="38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x v="8"/>
    <x v="2035"/>
    <x v="1"/>
    <x v="1"/>
    <s v="GBP"/>
    <n v="1486547945"/>
    <n v="1483955945"/>
    <b v="1"/>
    <x v="2"/>
    <b v="0"/>
    <s v="theater/spaces"/>
    <x v="148"/>
    <n v="23.63"/>
    <s v="theater"/>
    <s v="spaces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1"/>
    <x v="0"/>
    <s v="USD"/>
    <n v="1432828740"/>
    <n v="1430237094"/>
    <b v="0"/>
    <x v="84"/>
    <b v="0"/>
    <s v="theater/spaces"/>
    <x v="50"/>
    <n v="37.5"/>
    <s v="theater"/>
    <s v="spaces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x v="3"/>
    <x v="130"/>
    <x v="1"/>
    <x v="0"/>
    <s v="USD"/>
    <n v="1412222340"/>
    <n v="1407781013"/>
    <b v="0"/>
    <x v="83"/>
    <b v="0"/>
    <s v="theater/spaces"/>
    <x v="50"/>
    <n v="13.33"/>
    <s v="theater"/>
    <s v="spaces"/>
    <x v="1"/>
    <x v="38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1"/>
    <x v="0"/>
    <s v="USD"/>
    <n v="1425258240"/>
    <n v="1422043154"/>
    <b v="0"/>
    <x v="78"/>
    <b v="0"/>
    <s v="theater/spaces"/>
    <x v="50"/>
    <e v="#DIV/0!"/>
    <s v="theater"/>
    <s v="spaces"/>
    <x v="1"/>
    <x v="38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x v="22"/>
    <x v="116"/>
    <x v="1"/>
    <x v="0"/>
    <s v="USD"/>
    <n v="1420844390"/>
    <n v="1415660390"/>
    <b v="0"/>
    <x v="29"/>
    <b v="0"/>
    <s v="theater/spaces"/>
    <x v="50"/>
    <n v="1"/>
    <s v="theater"/>
    <s v="spaces"/>
    <x v="1"/>
    <x v="38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x v="31"/>
    <x v="117"/>
    <x v="1"/>
    <x v="0"/>
    <s v="USD"/>
    <n v="1412003784"/>
    <n v="1406819784"/>
    <b v="0"/>
    <x v="78"/>
    <b v="0"/>
    <s v="theater/spaces"/>
    <x v="50"/>
    <e v="#DIV/0!"/>
    <s v="theater"/>
    <s v="spaces"/>
    <x v="1"/>
    <x v="38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x v="63"/>
    <x v="117"/>
    <x v="1"/>
    <x v="1"/>
    <s v="GBP"/>
    <n v="1459694211"/>
    <n v="1457105811"/>
    <b v="0"/>
    <x v="78"/>
    <b v="0"/>
    <s v="theater/spaces"/>
    <x v="50"/>
    <e v="#DIV/0!"/>
    <s v="theater"/>
    <s v="spaces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x v="102"/>
    <x v="158"/>
    <x v="1"/>
    <x v="13"/>
    <s v="EUR"/>
    <n v="1463734740"/>
    <n v="1459414740"/>
    <b v="0"/>
    <x v="83"/>
    <b v="0"/>
    <s v="theater/spaces"/>
    <x v="50"/>
    <n v="1"/>
    <s v="theater"/>
    <s v="spaces"/>
    <x v="1"/>
    <x v="38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1"/>
    <x v="0"/>
    <s v="USD"/>
    <n v="1407536846"/>
    <n v="1404944846"/>
    <b v="0"/>
    <x v="202"/>
    <b v="0"/>
    <s v="theater/spaces"/>
    <x v="56"/>
    <n v="41"/>
    <s v="theater"/>
    <s v="spaces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x v="135"/>
    <x v="400"/>
    <x v="1"/>
    <x v="0"/>
    <s v="USD"/>
    <n v="1443422134"/>
    <n v="1440830134"/>
    <b v="0"/>
    <x v="79"/>
    <b v="0"/>
    <s v="theater/spaces"/>
    <x v="50"/>
    <n v="55.83"/>
    <s v="theater"/>
    <s v="spaces"/>
    <x v="1"/>
    <x v="38"/>
    <x v="3060"/>
    <d v="2015-09-28T06:35:34"/>
    <x v="1"/>
  </r>
  <r>
    <n v="3061"/>
    <s v="Help Save Parkway Cinemas!"/>
    <s v="Save a historic Local theater."/>
    <x v="80"/>
    <x v="117"/>
    <x v="1"/>
    <x v="0"/>
    <s v="USD"/>
    <n v="1407955748"/>
    <n v="1405363748"/>
    <b v="0"/>
    <x v="78"/>
    <b v="0"/>
    <s v="theater/spaces"/>
    <x v="50"/>
    <e v="#DIV/0!"/>
    <s v="theater"/>
    <s v="spaces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x v="3"/>
    <x v="2037"/>
    <x v="1"/>
    <x v="0"/>
    <s v="USD"/>
    <n v="1443636000"/>
    <n v="1441111892"/>
    <b v="0"/>
    <x v="85"/>
    <b v="0"/>
    <s v="theater/spaces"/>
    <x v="356"/>
    <n v="99.76"/>
    <s v="theater"/>
    <s v="spaces"/>
    <x v="1"/>
    <x v="38"/>
    <x v="3062"/>
    <d v="2015-09-30T18:00:00"/>
    <x v="37"/>
  </r>
  <r>
    <n v="3063"/>
    <s v="Spec Haus"/>
    <s v="Members of the local Miami music scene are putting together a venue/creative space in Kendall!"/>
    <x v="9"/>
    <x v="2038"/>
    <x v="1"/>
    <x v="0"/>
    <s v="USD"/>
    <n v="1477174138"/>
    <n v="1474150138"/>
    <b v="0"/>
    <x v="23"/>
    <b v="0"/>
    <s v="theater/spaces"/>
    <x v="68"/>
    <n v="25.52"/>
    <s v="theater"/>
    <s v="spaces"/>
    <x v="1"/>
    <x v="38"/>
    <x v="3063"/>
    <d v="2016-10-22T22:08:58"/>
    <x v="6"/>
  </r>
  <r>
    <n v="3064"/>
    <s v="Kickstart the Crossroads Community"/>
    <s v="An epicenter for connection, creation and expression of the community."/>
    <x v="96"/>
    <x v="2039"/>
    <x v="1"/>
    <x v="0"/>
    <s v="USD"/>
    <n v="1448175540"/>
    <n v="1445483246"/>
    <b v="0"/>
    <x v="250"/>
    <b v="0"/>
    <s v="theater/spaces"/>
    <x v="57"/>
    <n v="117.65"/>
    <s v="theater"/>
    <s v="spaces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1"/>
    <x v="0"/>
    <s v="USD"/>
    <n v="1406683172"/>
    <n v="1404523172"/>
    <b v="0"/>
    <x v="84"/>
    <b v="0"/>
    <s v="theater/spaces"/>
    <x v="50"/>
    <n v="5"/>
    <s v="theater"/>
    <s v="spaces"/>
    <x v="1"/>
    <x v="38"/>
    <x v="3065"/>
    <d v="2014-07-30T01:19:32"/>
    <x v="10"/>
  </r>
  <r>
    <n v="3066"/>
    <s v="Gold Coast Wake Park"/>
    <s v="Our mission is to offer an innovative family watersports attraction that is fun, safe, economical and a leader in its field."/>
    <x v="90"/>
    <x v="2040"/>
    <x v="1"/>
    <x v="2"/>
    <s v="AUD"/>
    <n v="1468128537"/>
    <n v="1465536537"/>
    <b v="0"/>
    <x v="41"/>
    <b v="0"/>
    <s v="theater/spaces"/>
    <x v="81"/>
    <n v="2796.67"/>
    <s v="theater"/>
    <s v="spaces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1"/>
    <x v="4"/>
    <s v="NZD"/>
    <n v="1441837879"/>
    <n v="1439245879"/>
    <b v="0"/>
    <x v="29"/>
    <b v="0"/>
    <s v="theater/spaces"/>
    <x v="56"/>
    <n v="200"/>
    <s v="theater"/>
    <s v="spaces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1"/>
    <x v="0"/>
    <s v="USD"/>
    <n v="1445013352"/>
    <n v="1442421352"/>
    <b v="0"/>
    <x v="84"/>
    <b v="0"/>
    <s v="theater/spaces"/>
    <x v="50"/>
    <n v="87.5"/>
    <s v="theater"/>
    <s v="spaces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1"/>
    <x v="0"/>
    <s v="USD"/>
    <n v="1418587234"/>
    <n v="1415995234"/>
    <b v="0"/>
    <x v="63"/>
    <b v="0"/>
    <s v="theater/spaces"/>
    <x v="51"/>
    <n v="20.14"/>
    <s v="theater"/>
    <s v="spaces"/>
    <x v="1"/>
    <x v="38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x v="3"/>
    <x v="2041"/>
    <x v="1"/>
    <x v="1"/>
    <s v="GBP"/>
    <n v="1481132169"/>
    <n v="1479317769"/>
    <b v="0"/>
    <x v="38"/>
    <b v="0"/>
    <s v="theater/spaces"/>
    <x v="56"/>
    <n v="20.88"/>
    <s v="theater"/>
    <s v="spaces"/>
    <x v="1"/>
    <x v="38"/>
    <x v="3070"/>
    <d v="2016-12-07T17:36:09"/>
    <x v="23"/>
  </r>
  <r>
    <n v="3071"/>
    <s v="The Echo Theatre 2015"/>
    <s v="Anyone can create. They just need a place and an opportunity. The Echo Theatre (Provo) provides that opportunity."/>
    <x v="14"/>
    <x v="2042"/>
    <x v="1"/>
    <x v="0"/>
    <s v="USD"/>
    <n v="1429595940"/>
    <n v="1428082481"/>
    <b v="0"/>
    <x v="27"/>
    <b v="0"/>
    <s v="theater/spaces"/>
    <x v="64"/>
    <n v="61.31"/>
    <s v="theater"/>
    <s v="spaces"/>
    <x v="1"/>
    <x v="38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x v="14"/>
    <x v="369"/>
    <x v="1"/>
    <x v="0"/>
    <s v="USD"/>
    <n v="1477791960"/>
    <n v="1476549262"/>
    <b v="0"/>
    <x v="84"/>
    <b v="0"/>
    <s v="theater/spaces"/>
    <x v="50"/>
    <n v="1"/>
    <s v="theater"/>
    <s v="spaces"/>
    <x v="1"/>
    <x v="38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x v="387"/>
    <x v="2043"/>
    <x v="1"/>
    <x v="0"/>
    <s v="USD"/>
    <n v="1434309540"/>
    <n v="1429287900"/>
    <b v="0"/>
    <x v="63"/>
    <b v="0"/>
    <s v="theater/spaces"/>
    <x v="50"/>
    <n v="92.14"/>
    <s v="theater"/>
    <s v="spaces"/>
    <x v="1"/>
    <x v="38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1"/>
    <x v="6"/>
    <s v="EUR"/>
    <n v="1457617359"/>
    <n v="1455025359"/>
    <b v="0"/>
    <x v="83"/>
    <b v="0"/>
    <s v="theater/spaces"/>
    <x v="50"/>
    <n v="7.33"/>
    <s v="theater"/>
    <s v="spaces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x v="36"/>
    <x v="2044"/>
    <x v="1"/>
    <x v="0"/>
    <s v="USD"/>
    <n v="1471573640"/>
    <n v="1467253640"/>
    <b v="0"/>
    <x v="9"/>
    <b v="0"/>
    <s v="theater/spaces"/>
    <x v="114"/>
    <n v="64.8"/>
    <s v="theater"/>
    <s v="spaces"/>
    <x v="1"/>
    <x v="38"/>
    <x v="3075"/>
    <d v="2016-08-19T02:27:20"/>
    <x v="39"/>
  </r>
  <r>
    <n v="3076"/>
    <s v="10,000 Hours"/>
    <s v="Helping female comedians get in their 10,000 Hours of practice!"/>
    <x v="3"/>
    <x v="84"/>
    <x v="1"/>
    <x v="0"/>
    <s v="USD"/>
    <n v="1444405123"/>
    <n v="1439221123"/>
    <b v="0"/>
    <x v="133"/>
    <b v="0"/>
    <s v="theater/spaces"/>
    <x v="77"/>
    <n v="30.12"/>
    <s v="theater"/>
    <s v="spaces"/>
    <x v="1"/>
    <x v="38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1"/>
    <x v="5"/>
    <s v="CAD"/>
    <n v="1488495478"/>
    <n v="1485903478"/>
    <b v="0"/>
    <x v="84"/>
    <b v="0"/>
    <s v="theater/spaces"/>
    <x v="50"/>
    <n v="52.5"/>
    <s v="theater"/>
    <s v="spaces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1"/>
    <x v="0"/>
    <s v="USD"/>
    <n v="1424920795"/>
    <n v="1422328795"/>
    <b v="0"/>
    <x v="83"/>
    <b v="0"/>
    <s v="theater/spaces"/>
    <x v="50"/>
    <n v="23.67"/>
    <s v="theater"/>
    <s v="spaces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1"/>
    <x v="0"/>
    <s v="USD"/>
    <n v="1427040435"/>
    <n v="1424452035"/>
    <b v="0"/>
    <x v="74"/>
    <b v="0"/>
    <s v="theater/spaces"/>
    <x v="60"/>
    <n v="415.78"/>
    <s v="theater"/>
    <s v="spaces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x v="71"/>
    <x v="308"/>
    <x v="1"/>
    <x v="0"/>
    <s v="USD"/>
    <n v="1419644444"/>
    <n v="1414456844"/>
    <b v="0"/>
    <x v="63"/>
    <b v="0"/>
    <s v="theater/spaces"/>
    <x v="50"/>
    <n v="53.71"/>
    <s v="theater"/>
    <s v="spaces"/>
    <x v="1"/>
    <x v="38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1"/>
    <x v="0"/>
    <s v="USD"/>
    <n v="1442722891"/>
    <n v="1440130891"/>
    <b v="0"/>
    <x v="81"/>
    <b v="0"/>
    <s v="theater/spaces"/>
    <x v="50"/>
    <n v="420.6"/>
    <s v="theater"/>
    <s v="spaces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x v="7"/>
    <x v="117"/>
    <x v="1"/>
    <x v="0"/>
    <s v="USD"/>
    <n v="1447628946"/>
    <n v="1445033346"/>
    <b v="0"/>
    <x v="78"/>
    <b v="0"/>
    <s v="theater/spaces"/>
    <x v="50"/>
    <e v="#DIV/0!"/>
    <s v="theater"/>
    <s v="spaces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1"/>
    <x v="0"/>
    <s v="USD"/>
    <n v="1409547600"/>
    <n v="1406986278"/>
    <b v="0"/>
    <x v="83"/>
    <b v="0"/>
    <s v="theater/spaces"/>
    <x v="50"/>
    <n v="18.670000000000002"/>
    <s v="theater"/>
    <s v="spaces"/>
    <x v="1"/>
    <x v="3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1"/>
    <x v="0"/>
    <s v="USD"/>
    <n v="1430851680"/>
    <n v="1428340931"/>
    <b v="0"/>
    <x v="79"/>
    <b v="0"/>
    <s v="theater/spaces"/>
    <x v="81"/>
    <n v="78.33"/>
    <s v="theater"/>
    <s v="spaces"/>
    <x v="1"/>
    <x v="38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x v="31"/>
    <x v="904"/>
    <x v="1"/>
    <x v="0"/>
    <s v="USD"/>
    <n v="1443561159"/>
    <n v="1440969159"/>
    <b v="0"/>
    <x v="82"/>
    <b v="0"/>
    <s v="theater/spaces"/>
    <x v="53"/>
    <n v="67.78"/>
    <s v="theater"/>
    <s v="spaces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1"/>
    <x v="13"/>
    <s v="EUR"/>
    <n v="1439827559"/>
    <n v="1434643559"/>
    <b v="0"/>
    <x v="83"/>
    <b v="0"/>
    <s v="theater/spaces"/>
    <x v="50"/>
    <n v="16.670000000000002"/>
    <s v="theater"/>
    <s v="spaces"/>
    <x v="1"/>
    <x v="38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1"/>
    <x v="0"/>
    <s v="USD"/>
    <n v="1482294990"/>
    <n v="1477107390"/>
    <b v="0"/>
    <x v="84"/>
    <b v="0"/>
    <s v="theater/spaces"/>
    <x v="60"/>
    <n v="62.5"/>
    <s v="theater"/>
    <s v="spaces"/>
    <x v="1"/>
    <x v="38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x v="99"/>
    <x v="691"/>
    <x v="1"/>
    <x v="0"/>
    <s v="USD"/>
    <n v="1420724460"/>
    <n v="1418046247"/>
    <b v="0"/>
    <x v="83"/>
    <b v="0"/>
    <s v="theater/spaces"/>
    <x v="50"/>
    <n v="42"/>
    <s v="theater"/>
    <s v="spaces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1"/>
    <x v="0"/>
    <s v="USD"/>
    <n v="1468029540"/>
    <n v="1465304483"/>
    <b v="0"/>
    <x v="43"/>
    <b v="0"/>
    <s v="theater/spaces"/>
    <x v="61"/>
    <n v="130.09"/>
    <s v="theater"/>
    <s v="spaces"/>
    <x v="1"/>
    <x v="38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x v="390"/>
    <x v="2049"/>
    <x v="1"/>
    <x v="0"/>
    <s v="USD"/>
    <n v="1430505545"/>
    <n v="1425325145"/>
    <b v="0"/>
    <x v="82"/>
    <b v="0"/>
    <s v="theater/spaces"/>
    <x v="62"/>
    <n v="1270.22"/>
    <s v="theater"/>
    <s v="spaces"/>
    <x v="1"/>
    <x v="38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x v="10"/>
    <x v="2050"/>
    <x v="1"/>
    <x v="0"/>
    <s v="USD"/>
    <n v="1471214743"/>
    <n v="1468622743"/>
    <b v="0"/>
    <x v="82"/>
    <b v="0"/>
    <s v="theater/spaces"/>
    <x v="63"/>
    <n v="88.44"/>
    <s v="theater"/>
    <s v="spaces"/>
    <x v="1"/>
    <x v="38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1"/>
    <x v="0"/>
    <s v="USD"/>
    <n v="1444946400"/>
    <n v="1441723912"/>
    <b v="0"/>
    <x v="64"/>
    <b v="0"/>
    <s v="theater/spaces"/>
    <x v="60"/>
    <n v="56.34"/>
    <s v="theater"/>
    <s v="spaces"/>
    <x v="1"/>
    <x v="38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1"/>
    <x v="5"/>
    <s v="CAD"/>
    <n v="1401595140"/>
    <n v="1398980941"/>
    <b v="0"/>
    <x v="57"/>
    <b v="0"/>
    <s v="theater/spaces"/>
    <x v="61"/>
    <n v="53.53"/>
    <s v="theater"/>
    <s v="spaces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x v="379"/>
    <x v="1"/>
    <x v="0"/>
    <s v="USD"/>
    <n v="1442775956"/>
    <n v="1437591956"/>
    <b v="0"/>
    <x v="29"/>
    <b v="0"/>
    <s v="theater/spaces"/>
    <x v="50"/>
    <n v="25"/>
    <s v="theater"/>
    <s v="spaces"/>
    <x v="1"/>
    <x v="38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x v="391"/>
    <x v="155"/>
    <x v="1"/>
    <x v="0"/>
    <s v="USD"/>
    <n v="1470011780"/>
    <n v="1464827780"/>
    <b v="0"/>
    <x v="29"/>
    <b v="0"/>
    <s v="theater/spaces"/>
    <x v="50"/>
    <n v="50"/>
    <s v="theater"/>
    <s v="spaces"/>
    <x v="1"/>
    <x v="38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x v="22"/>
    <x v="1955"/>
    <x v="1"/>
    <x v="0"/>
    <s v="USD"/>
    <n v="1432151326"/>
    <n v="1429559326"/>
    <b v="0"/>
    <x v="25"/>
    <b v="0"/>
    <s v="theater/spaces"/>
    <x v="65"/>
    <n v="56.79"/>
    <s v="theater"/>
    <s v="spaces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1"/>
    <x v="1"/>
    <s v="GBP"/>
    <n v="1475848800"/>
    <n v="1474027501"/>
    <b v="0"/>
    <x v="288"/>
    <b v="0"/>
    <s v="theater/spaces"/>
    <x v="123"/>
    <n v="40.83"/>
    <s v="theater"/>
    <s v="spaces"/>
    <x v="1"/>
    <x v="38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x v="392"/>
    <x v="2054"/>
    <x v="1"/>
    <x v="0"/>
    <s v="USD"/>
    <n v="1454890620"/>
    <n v="1450724449"/>
    <b v="0"/>
    <x v="74"/>
    <b v="0"/>
    <s v="theater/spaces"/>
    <x v="65"/>
    <n v="65.11"/>
    <s v="theater"/>
    <s v="spaces"/>
    <x v="1"/>
    <x v="38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1"/>
    <x v="0"/>
    <s v="USD"/>
    <n v="1455251591"/>
    <n v="1452659591"/>
    <b v="0"/>
    <x v="81"/>
    <b v="0"/>
    <s v="theater/spaces"/>
    <x v="51"/>
    <n v="55.6"/>
    <s v="theater"/>
    <s v="spaces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1"/>
    <x v="0"/>
    <s v="USD"/>
    <n v="1413816975"/>
    <n v="1411224975"/>
    <b v="0"/>
    <x v="62"/>
    <b v="0"/>
    <s v="theater/spaces"/>
    <x v="77"/>
    <n v="140.54"/>
    <s v="theater"/>
    <s v="spaces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x v="30"/>
    <x v="452"/>
    <x v="1"/>
    <x v="6"/>
    <s v="EUR"/>
    <n v="1437033360"/>
    <n v="1434445937"/>
    <b v="0"/>
    <x v="8"/>
    <b v="0"/>
    <s v="theater/spaces"/>
    <x v="81"/>
    <n v="25"/>
    <s v="theater"/>
    <s v="spaces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x v="194"/>
    <x v="2057"/>
    <x v="1"/>
    <x v="1"/>
    <s v="GBP"/>
    <n v="1471939818"/>
    <n v="1467619818"/>
    <b v="0"/>
    <x v="240"/>
    <b v="0"/>
    <s v="theater/spaces"/>
    <x v="115"/>
    <n v="69.53"/>
    <s v="theater"/>
    <s v="spaces"/>
    <x v="1"/>
    <x v="38"/>
    <x v="3102"/>
    <d v="2016-08-23T08:10:18"/>
    <x v="39"/>
  </r>
  <r>
    <n v="3103"/>
    <s v="Professional Venue for local artists!!"/>
    <s v="Creating a place for local artists to perform, at substantially less cost for them"/>
    <x v="393"/>
    <x v="143"/>
    <x v="1"/>
    <x v="0"/>
    <s v="USD"/>
    <n v="1434080706"/>
    <n v="1428896706"/>
    <b v="0"/>
    <x v="84"/>
    <b v="0"/>
    <s v="theater/spaces"/>
    <x v="50"/>
    <n v="5.5"/>
    <s v="theater"/>
    <s v="spaces"/>
    <x v="1"/>
    <x v="38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x v="23"/>
    <x v="1699"/>
    <x v="1"/>
    <x v="2"/>
    <s v="AUD"/>
    <n v="1422928800"/>
    <n v="1420235311"/>
    <b v="0"/>
    <x v="81"/>
    <b v="0"/>
    <s v="theater/spaces"/>
    <x v="75"/>
    <n v="237"/>
    <s v="theater"/>
    <s v="spaces"/>
    <x v="1"/>
    <x v="38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x v="394"/>
    <x v="2058"/>
    <x v="1"/>
    <x v="0"/>
    <s v="USD"/>
    <n v="1413694800"/>
    <n v="1408986916"/>
    <b v="0"/>
    <x v="162"/>
    <b v="0"/>
    <s v="theater/spaces"/>
    <x v="72"/>
    <n v="79.87"/>
    <s v="theater"/>
    <s v="spaces"/>
    <x v="1"/>
    <x v="38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x v="28"/>
    <x v="781"/>
    <x v="1"/>
    <x v="1"/>
    <s v="GBP"/>
    <n v="1442440800"/>
    <n v="1440497876"/>
    <b v="0"/>
    <x v="80"/>
    <b v="0"/>
    <s v="theater/spaces"/>
    <x v="65"/>
    <n v="10.25"/>
    <s v="theater"/>
    <s v="spaces"/>
    <x v="1"/>
    <x v="38"/>
    <x v="3106"/>
    <d v="2015-09-16T22:00:00"/>
    <x v="24"/>
  </r>
  <r>
    <n v="3107"/>
    <s v="Creating Cabaret"/>
    <s v="When opportunity knocks, we answer!  Help expand the ravishingly talented troupe into a new and exciting market and venue!"/>
    <x v="79"/>
    <x v="2059"/>
    <x v="1"/>
    <x v="0"/>
    <s v="USD"/>
    <n v="1431372751"/>
    <n v="1430767951"/>
    <b v="0"/>
    <x v="60"/>
    <b v="0"/>
    <s v="theater/spaces"/>
    <x v="68"/>
    <n v="272.58999999999997"/>
    <s v="theater"/>
    <s v="spaces"/>
    <x v="1"/>
    <x v="38"/>
    <x v="3107"/>
    <d v="2015-05-11T19:32:31"/>
    <x v="5"/>
  </r>
  <r>
    <n v="3108"/>
    <s v="Funding a home for our Children's Theater"/>
    <s v="We need a permanent home for the theater!"/>
    <x v="63"/>
    <x v="375"/>
    <x v="1"/>
    <x v="0"/>
    <s v="USD"/>
    <n v="1430234394"/>
    <n v="1425053994"/>
    <b v="0"/>
    <x v="84"/>
    <b v="0"/>
    <s v="theater/spaces"/>
    <x v="50"/>
    <n v="13"/>
    <s v="theater"/>
    <s v="spaces"/>
    <x v="1"/>
    <x v="38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1"/>
    <x v="0"/>
    <s v="USD"/>
    <n v="1409194810"/>
    <n v="1406170810"/>
    <b v="0"/>
    <x v="229"/>
    <b v="0"/>
    <s v="theater/spaces"/>
    <x v="78"/>
    <n v="58.18"/>
    <s v="theater"/>
    <s v="spaces"/>
    <x v="1"/>
    <x v="38"/>
    <x v="3109"/>
    <d v="2014-08-28T03:00:10"/>
    <x v="6"/>
  </r>
  <r>
    <n v="3110"/>
    <s v="Hip Justice Catmunity Center"/>
    <s v="Cat People Unite! It's time we get a space of our own to relax, socialize and learn! Join the Catmunity!"/>
    <x v="31"/>
    <x v="115"/>
    <x v="1"/>
    <x v="0"/>
    <s v="USD"/>
    <n v="1487465119"/>
    <n v="1484009119"/>
    <b v="0"/>
    <x v="29"/>
    <b v="0"/>
    <s v="theater/spaces"/>
    <x v="50"/>
    <n v="10"/>
    <s v="theater"/>
    <s v="spaces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x v="22"/>
    <x v="2061"/>
    <x v="1"/>
    <x v="0"/>
    <s v="USD"/>
    <n v="1412432220"/>
    <n v="1409753820"/>
    <b v="0"/>
    <x v="88"/>
    <b v="0"/>
    <s v="theater/spaces"/>
    <x v="117"/>
    <n v="70.11"/>
    <s v="theater"/>
    <s v="spaces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x v="2062"/>
    <x v="1"/>
    <x v="0"/>
    <s v="USD"/>
    <n v="1477968934"/>
    <n v="1472784934"/>
    <b v="0"/>
    <x v="82"/>
    <b v="0"/>
    <s v="theater/spaces"/>
    <x v="62"/>
    <n v="57.89"/>
    <s v="theater"/>
    <s v="spaces"/>
    <x v="1"/>
    <x v="38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x v="395"/>
    <x v="673"/>
    <x v="1"/>
    <x v="0"/>
    <s v="USD"/>
    <n v="1429291982"/>
    <n v="1426699982"/>
    <b v="0"/>
    <x v="77"/>
    <b v="0"/>
    <s v="theater/spaces"/>
    <x v="65"/>
    <n v="125.27"/>
    <s v="theater"/>
    <s v="spaces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1"/>
    <x v="0"/>
    <s v="USD"/>
    <n v="1411312250"/>
    <n v="1406128250"/>
    <b v="0"/>
    <x v="78"/>
    <b v="0"/>
    <s v="theater/spaces"/>
    <x v="50"/>
    <e v="#DIV/0!"/>
    <s v="theater"/>
    <s v="spaces"/>
    <x v="1"/>
    <x v="38"/>
    <x v="3114"/>
    <d v="2014-09-21T15:10:50"/>
    <x v="13"/>
  </r>
  <r>
    <n v="3115"/>
    <s v="spoken word pop-up:"/>
    <s v="We are creating a mobile community devoted to the spreading and sharing of spoken word and other kinds of storytelling."/>
    <x v="3"/>
    <x v="452"/>
    <x v="1"/>
    <x v="11"/>
    <s v="SEK"/>
    <n v="1465123427"/>
    <n v="1462531427"/>
    <b v="0"/>
    <x v="29"/>
    <b v="0"/>
    <s v="theater/spaces"/>
    <x v="56"/>
    <n v="300"/>
    <s v="theater"/>
    <s v="spaces"/>
    <x v="1"/>
    <x v="38"/>
    <x v="3115"/>
    <d v="2016-06-05T10:43:47"/>
    <x v="1"/>
  </r>
  <r>
    <n v="3116"/>
    <s v="CoreCon Asylum"/>
    <s v="Creating a consuite for CoreCon. A focus on the insanity of asylums and early medical practices from history."/>
    <x v="47"/>
    <x v="357"/>
    <x v="1"/>
    <x v="0"/>
    <s v="USD"/>
    <n v="1427890925"/>
    <n v="1426681325"/>
    <b v="0"/>
    <x v="73"/>
    <b v="0"/>
    <s v="theater/spaces"/>
    <x v="219"/>
    <n v="43"/>
    <s v="theater"/>
    <s v="spaces"/>
    <x v="1"/>
    <x v="38"/>
    <x v="3116"/>
    <d v="2015-04-01T12:22:05"/>
    <x v="22"/>
  </r>
  <r>
    <n v="3117"/>
    <s v="Cowes and The Sea"/>
    <s v="Performing Arts workshops, for young people aged 5 -16, exploring how the sea has shaped Cowes as a settlement."/>
    <x v="28"/>
    <x v="116"/>
    <x v="1"/>
    <x v="1"/>
    <s v="GBP"/>
    <n v="1464354720"/>
    <n v="1463648360"/>
    <b v="0"/>
    <x v="29"/>
    <b v="0"/>
    <s v="theater/spaces"/>
    <x v="50"/>
    <n v="1"/>
    <s v="theater"/>
    <s v="spaces"/>
    <x v="1"/>
    <x v="38"/>
    <x v="3117"/>
    <d v="2016-05-27T13:12:00"/>
    <x v="35"/>
  </r>
  <r>
    <n v="3118"/>
    <s v="Garden Eden, theatre, meeting, culture, music, art"/>
    <s v="a magical place for all kind of people, like a fairytaile in all colours"/>
    <x v="69"/>
    <x v="551"/>
    <x v="1"/>
    <x v="11"/>
    <s v="SEK"/>
    <n v="1467473723"/>
    <n v="1465832123"/>
    <b v="0"/>
    <x v="84"/>
    <b v="0"/>
    <s v="theater/spaces"/>
    <x v="50"/>
    <n v="775"/>
    <s v="theater"/>
    <s v="spaces"/>
    <x v="1"/>
    <x v="38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1"/>
    <x v="0"/>
    <s v="USD"/>
    <n v="1427414732"/>
    <n v="1424826332"/>
    <b v="0"/>
    <x v="29"/>
    <b v="0"/>
    <s v="theater/spaces"/>
    <x v="50"/>
    <n v="5"/>
    <s v="theater"/>
    <s v="spaces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x v="396"/>
    <x v="1491"/>
    <x v="1"/>
    <x v="9"/>
    <s v="EUR"/>
    <n v="1462484196"/>
    <n v="1457303796"/>
    <b v="0"/>
    <x v="73"/>
    <b v="0"/>
    <s v="theater/spaces"/>
    <x v="50"/>
    <n v="12.8"/>
    <s v="theater"/>
    <s v="spaces"/>
    <x v="1"/>
    <x v="38"/>
    <x v="3120"/>
    <d v="2016-05-05T21:36:36"/>
    <x v="13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x v="60"/>
    <n v="10"/>
    <s v="theater"/>
    <s v="spaces"/>
    <x v="1"/>
    <x v="38"/>
    <x v="3121"/>
    <d v="2014-09-26T16:18:55"/>
    <x v="13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x v="74"/>
    <n v="58"/>
    <s v="theater"/>
    <s v="spaces"/>
    <x v="1"/>
    <x v="38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x v="149"/>
    <n v="244.8"/>
    <s v="theater"/>
    <s v="spaces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x v="50"/>
    <n v="6.5"/>
    <s v="theater"/>
    <s v="spaces"/>
    <x v="1"/>
    <x v="38"/>
    <x v="3124"/>
    <d v="2015-02-02T18:43:21"/>
    <x v="13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x v="50"/>
    <e v="#DIV/0!"/>
    <s v="theater"/>
    <s v="spaces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x v="65"/>
    <n v="61.18"/>
    <s v="theater"/>
    <s v="spaces"/>
    <x v="1"/>
    <x v="38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x v="50"/>
    <e v="#DIV/0!"/>
    <s v="theater"/>
    <s v="spaces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x v="36"/>
    <x v="2064"/>
    <x v="1"/>
    <x v="0"/>
    <s v="USD"/>
    <n v="1489690141"/>
    <n v="1487101741"/>
    <b v="0"/>
    <x v="27"/>
    <b v="0"/>
    <s v="theater/plays"/>
    <x v="15"/>
    <n v="139.24"/>
    <s v="theater"/>
    <s v="plays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1"/>
    <x v="0"/>
    <s v="USD"/>
    <n v="1492542819"/>
    <n v="1489090419"/>
    <b v="0"/>
    <x v="29"/>
    <b v="0"/>
    <s v="theater/plays"/>
    <x v="60"/>
    <n v="10"/>
    <s v="theater"/>
    <s v="plays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x v="3"/>
    <x v="672"/>
    <x v="1"/>
    <x v="0"/>
    <s v="USD"/>
    <n v="1492145940"/>
    <n v="1489504916"/>
    <b v="0"/>
    <x v="80"/>
    <b v="0"/>
    <s v="theater/plays"/>
    <x v="65"/>
    <n v="93.75"/>
    <s v="theater"/>
    <s v="plays"/>
    <x v="1"/>
    <x v="6"/>
    <x v="3130"/>
    <d v="2017-04-14T04:59:00"/>
    <x v="0"/>
  </r>
  <r>
    <n v="3131"/>
    <s v="SNAKE EYES"/>
    <s v="A Staged Reading of &quot;Snake Eyes,&quot; a new play by Alex Rafala"/>
    <x v="393"/>
    <x v="2043"/>
    <x v="1"/>
    <x v="0"/>
    <s v="USD"/>
    <n v="1491656045"/>
    <n v="1489067645"/>
    <b v="0"/>
    <x v="8"/>
    <b v="0"/>
    <s v="theater/plays"/>
    <x v="63"/>
    <n v="53.75"/>
    <s v="theater"/>
    <s v="plays"/>
    <x v="1"/>
    <x v="6"/>
    <x v="3131"/>
    <d v="2017-04-08T12:54:05"/>
    <x v="1"/>
  </r>
  <r>
    <n v="3132"/>
    <s v="A Bite of a Snake Play"/>
    <s v="Smells Like Money, Drips Like Honey, Taste Like Mocha, Better Run AWAY"/>
    <x v="11"/>
    <x v="115"/>
    <x v="1"/>
    <x v="0"/>
    <s v="USD"/>
    <n v="1492759460"/>
    <n v="1487579060"/>
    <b v="0"/>
    <x v="29"/>
    <b v="0"/>
    <s v="theater/plays"/>
    <x v="50"/>
    <n v="10"/>
    <s v="theater"/>
    <s v="plays"/>
    <x v="1"/>
    <x v="6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x v="2"/>
    <x v="2065"/>
    <x v="1"/>
    <x v="1"/>
    <s v="GBP"/>
    <n v="1490358834"/>
    <n v="1487770434"/>
    <b v="0"/>
    <x v="38"/>
    <b v="0"/>
    <s v="theater/plays"/>
    <x v="29"/>
    <n v="33.75"/>
    <s v="theater"/>
    <s v="plays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1"/>
    <x v="1"/>
    <s v="GBP"/>
    <n v="1490631419"/>
    <n v="1488820619"/>
    <b v="0"/>
    <x v="8"/>
    <b v="0"/>
    <s v="theater/plays"/>
    <x v="61"/>
    <n v="18.75"/>
    <s v="theater"/>
    <s v="plays"/>
    <x v="1"/>
    <x v="6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1"/>
    <x v="0"/>
    <s v="USD"/>
    <n v="1491277121"/>
    <n v="1489376321"/>
    <b v="0"/>
    <x v="63"/>
    <b v="0"/>
    <s v="theater/plays"/>
    <x v="70"/>
    <n v="23.14"/>
    <s v="theater"/>
    <s v="plays"/>
    <x v="1"/>
    <x v="6"/>
    <x v="3135"/>
    <d v="2017-04-04T03:38:41"/>
    <x v="24"/>
  </r>
  <r>
    <n v="3136"/>
    <s v="Heroines"/>
    <s v="Help emberfly theatre put on their first production Heroines and pay our actors and creative team! Follow us @emberflytheatre"/>
    <x v="2"/>
    <x v="2067"/>
    <x v="1"/>
    <x v="1"/>
    <s v="GBP"/>
    <n v="1491001140"/>
    <n v="1487847954"/>
    <b v="0"/>
    <x v="19"/>
    <b v="0"/>
    <s v="theater/plays"/>
    <x v="30"/>
    <n v="29.05"/>
    <s v="theater"/>
    <s v="plays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x v="155"/>
    <x v="1"/>
    <x v="0"/>
    <s v="USD"/>
    <n v="1493838720"/>
    <n v="1489439669"/>
    <b v="0"/>
    <x v="29"/>
    <b v="0"/>
    <s v="theater/plays"/>
    <x v="56"/>
    <n v="50"/>
    <s v="theater"/>
    <s v="plays"/>
    <x v="1"/>
    <x v="6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x v="48"/>
    <x v="117"/>
    <x v="1"/>
    <x v="1"/>
    <s v="GBP"/>
    <n v="1491233407"/>
    <n v="1489591807"/>
    <b v="0"/>
    <x v="78"/>
    <b v="0"/>
    <s v="theater/plays"/>
    <x v="50"/>
    <e v="#DIV/0!"/>
    <s v="theater"/>
    <s v="plays"/>
    <x v="1"/>
    <x v="6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1"/>
    <x v="14"/>
    <s v="MXN"/>
    <n v="1490416380"/>
    <n v="1487485760"/>
    <b v="0"/>
    <x v="79"/>
    <b v="0"/>
    <s v="theater/plays"/>
    <x v="62"/>
    <n v="450"/>
    <s v="theater"/>
    <s v="plays"/>
    <x v="1"/>
    <x v="6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1"/>
    <x v="6"/>
    <s v="EUR"/>
    <n v="1491581703"/>
    <n v="1488993303"/>
    <b v="0"/>
    <x v="80"/>
    <b v="0"/>
    <s v="theater/plays"/>
    <x v="60"/>
    <n v="24"/>
    <s v="theater"/>
    <s v="plays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1"/>
    <x v="9"/>
    <s v="EUR"/>
    <n v="1492372800"/>
    <n v="1488823488"/>
    <b v="0"/>
    <x v="22"/>
    <b v="0"/>
    <s v="theater/plays"/>
    <x v="221"/>
    <n v="32.25"/>
    <s v="theater"/>
    <s v="plays"/>
    <x v="1"/>
    <x v="6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x v="181"/>
    <x v="372"/>
    <x v="1"/>
    <x v="1"/>
    <s v="GBP"/>
    <n v="1489922339"/>
    <n v="1487333939"/>
    <b v="0"/>
    <x v="83"/>
    <b v="0"/>
    <s v="theater/plays"/>
    <x v="53"/>
    <n v="15"/>
    <s v="theater"/>
    <s v="plays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1"/>
    <x v="1"/>
    <s v="GBP"/>
    <n v="1491726956"/>
    <n v="1489480556"/>
    <b v="0"/>
    <x v="78"/>
    <b v="0"/>
    <s v="theater/plays"/>
    <x v="50"/>
    <e v="#DIV/0!"/>
    <s v="theater"/>
    <s v="plays"/>
    <x v="1"/>
    <x v="6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x v="3"/>
    <x v="2070"/>
    <x v="1"/>
    <x v="0"/>
    <s v="USD"/>
    <n v="1489903200"/>
    <n v="1488459307"/>
    <b v="0"/>
    <x v="209"/>
    <b v="0"/>
    <s v="theater/plays"/>
    <x v="150"/>
    <n v="251.33"/>
    <s v="theater"/>
    <s v="plays"/>
    <x v="1"/>
    <x v="6"/>
    <x v="3144"/>
    <d v="2017-03-19T06:00:00"/>
    <x v="3"/>
  </r>
  <r>
    <n v="3145"/>
    <s v="Arlington's 1st Dinner Theatre"/>
    <s v="Dominion Theatre Company is the first community dinner theatre  to be established in Arlington TX."/>
    <x v="31"/>
    <x v="117"/>
    <x v="1"/>
    <x v="0"/>
    <s v="USD"/>
    <n v="1490659134"/>
    <n v="1485478734"/>
    <b v="0"/>
    <x v="78"/>
    <b v="0"/>
    <s v="theater/plays"/>
    <x v="50"/>
    <e v="#DIV/0!"/>
    <s v="theater"/>
    <s v="plays"/>
    <x v="1"/>
    <x v="6"/>
    <x v="3145"/>
    <d v="2017-03-27T23:58:54"/>
    <x v="44"/>
  </r>
  <r>
    <n v="3146"/>
    <s v="SoÃ±Ã© una ciudad amurallada"/>
    <s v="Somos... Podemos... Amamos... Nuestra muralla, nuestra utopÃ­a. Que el amor sea el lÃ­mite"/>
    <x v="63"/>
    <x v="2071"/>
    <x v="1"/>
    <x v="14"/>
    <s v="MXN"/>
    <n v="1492356166"/>
    <n v="1488471766"/>
    <b v="0"/>
    <x v="8"/>
    <b v="0"/>
    <s v="theater/plays"/>
    <x v="57"/>
    <n v="437.5"/>
    <s v="theater"/>
    <s v="plays"/>
    <x v="1"/>
    <x v="6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x v="90"/>
    <n v="110.35"/>
    <s v="theater"/>
    <s v="plays"/>
    <x v="1"/>
    <x v="6"/>
    <x v="3147"/>
    <d v="2014-11-07T00:15:55"/>
    <x v="4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x v="26"/>
    <n v="41.42"/>
    <s v="theater"/>
    <s v="plays"/>
    <x v="1"/>
    <x v="6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x v="3"/>
    <n v="52"/>
    <s v="theater"/>
    <s v="plays"/>
    <x v="1"/>
    <x v="6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x v="7"/>
    <n v="33.99"/>
    <s v="theater"/>
    <s v="plays"/>
    <x v="1"/>
    <x v="6"/>
    <x v="3150"/>
    <d v="2011-01-25T04:00:00"/>
    <x v="3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x v="8"/>
    <n v="103.35"/>
    <s v="theater"/>
    <s v="plays"/>
    <x v="1"/>
    <x v="6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x v="6"/>
    <n v="34.79"/>
    <s v="theater"/>
    <s v="plays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x v="357"/>
    <n v="41.77"/>
    <s v="theater"/>
    <s v="plays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x v="40"/>
    <n v="64.27"/>
    <s v="theater"/>
    <s v="plays"/>
    <x v="1"/>
    <x v="6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x v="192"/>
    <n v="31.21"/>
    <s v="theater"/>
    <s v="plays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x v="21"/>
    <n v="62.92"/>
    <s v="theater"/>
    <s v="plays"/>
    <x v="1"/>
    <x v="6"/>
    <x v="3156"/>
    <d v="2012-06-01T22:52:24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x v="7"/>
    <n v="98.54"/>
    <s v="theater"/>
    <s v="plays"/>
    <x v="1"/>
    <x v="6"/>
    <x v="3157"/>
    <d v="2014-07-19T05:00:00"/>
    <x v="2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x v="35"/>
    <n v="82.61"/>
    <s v="theater"/>
    <s v="plays"/>
    <x v="1"/>
    <x v="6"/>
    <x v="3158"/>
    <d v="2013-07-22T20:09:12"/>
    <x v="1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x v="18"/>
    <n v="38.5"/>
    <s v="theater"/>
    <s v="plays"/>
    <x v="1"/>
    <x v="6"/>
    <x v="3159"/>
    <d v="2012-01-18T23:00:00"/>
    <x v="17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x v="21"/>
    <n v="80.16"/>
    <s v="theater"/>
    <s v="plays"/>
    <x v="1"/>
    <x v="6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x v="2"/>
    <n v="28.41"/>
    <s v="theater"/>
    <s v="plays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x v="37"/>
    <n v="80.73"/>
    <s v="theater"/>
    <s v="plays"/>
    <x v="1"/>
    <x v="6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x v="38"/>
    <n v="200.69"/>
    <s v="theater"/>
    <s v="plays"/>
    <x v="1"/>
    <x v="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x v="13"/>
    <n v="37.590000000000003"/>
    <s v="theater"/>
    <s v="plays"/>
    <x v="1"/>
    <x v="6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x v="200"/>
    <n v="58.1"/>
    <s v="theater"/>
    <s v="plays"/>
    <x v="1"/>
    <x v="6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x v="12"/>
    <n v="60.3"/>
    <s v="theater"/>
    <s v="plays"/>
    <x v="1"/>
    <x v="6"/>
    <x v="3166"/>
    <d v="2014-11-26T07:59:00"/>
    <x v="37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x v="31"/>
    <n v="63.36"/>
    <s v="theater"/>
    <s v="plays"/>
    <x v="1"/>
    <x v="6"/>
    <x v="3167"/>
    <d v="2014-08-02T04:13:01"/>
    <x v="22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x v="39"/>
    <n v="50.9"/>
    <s v="theater"/>
    <s v="plays"/>
    <x v="1"/>
    <x v="6"/>
    <x v="3168"/>
    <d v="2014-06-13T22:00:00"/>
    <x v="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x v="33"/>
    <n v="100.5"/>
    <s v="theater"/>
    <s v="plays"/>
    <x v="1"/>
    <x v="6"/>
    <x v="3169"/>
    <d v="2013-12-13T04:59:00"/>
    <x v="1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x v="20"/>
    <n v="31.62"/>
    <s v="theater"/>
    <s v="plays"/>
    <x v="1"/>
    <x v="6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x v="15"/>
    <n v="65.099999999999994"/>
    <s v="theater"/>
    <s v="plays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x v="41"/>
    <n v="79.31"/>
    <s v="theater"/>
    <s v="plays"/>
    <x v="1"/>
    <x v="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x v="33"/>
    <n v="139.19"/>
    <s v="theater"/>
    <s v="plays"/>
    <x v="1"/>
    <x v="6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x v="7"/>
    <n v="131.91"/>
    <s v="theater"/>
    <s v="plays"/>
    <x v="1"/>
    <x v="6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x v="5"/>
    <n v="91.3"/>
    <s v="theater"/>
    <s v="plays"/>
    <x v="1"/>
    <x v="6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x v="41"/>
    <n v="39.67"/>
    <s v="theater"/>
    <s v="plays"/>
    <x v="1"/>
    <x v="6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x v="16"/>
    <n v="57.55"/>
    <s v="theater"/>
    <s v="plays"/>
    <x v="1"/>
    <x v="6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x v="174"/>
    <n v="33.03"/>
    <s v="theater"/>
    <s v="plays"/>
    <x v="1"/>
    <x v="6"/>
    <x v="3178"/>
    <d v="2014-07-16T14:31:15"/>
    <x v="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x v="35"/>
    <n v="77.34"/>
    <s v="theater"/>
    <s v="plays"/>
    <x v="1"/>
    <x v="6"/>
    <x v="3179"/>
    <d v="2013-05-06T16:51:11"/>
    <x v="10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x v="28"/>
    <n v="31.93"/>
    <s v="theater"/>
    <s v="plays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x v="15"/>
    <n v="36.33"/>
    <s v="theater"/>
    <s v="plays"/>
    <x v="1"/>
    <x v="6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x v="7"/>
    <n v="46.77"/>
    <s v="theater"/>
    <s v="plays"/>
    <x v="1"/>
    <x v="6"/>
    <x v="3182"/>
    <d v="2012-01-31T17:00:00"/>
    <x v="59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x v="15"/>
    <n v="40.07"/>
    <s v="theater"/>
    <s v="plays"/>
    <x v="1"/>
    <x v="6"/>
    <x v="3183"/>
    <d v="2013-08-23T19:04:29"/>
    <x v="11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x v="13"/>
    <n v="100.22"/>
    <s v="theater"/>
    <s v="plays"/>
    <x v="1"/>
    <x v="6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x v="8"/>
    <n v="41.67"/>
    <s v="theater"/>
    <s v="plays"/>
    <x v="1"/>
    <x v="6"/>
    <x v="3185"/>
    <d v="2014-07-16T23:27:21"/>
    <x v="5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x v="21"/>
    <n v="46.71"/>
    <s v="theater"/>
    <s v="plays"/>
    <x v="1"/>
    <x v="6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x v="31"/>
    <n v="71.489999999999995"/>
    <s v="theater"/>
    <s v="plays"/>
    <x v="1"/>
    <x v="6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x v="48"/>
    <x v="176"/>
    <x v="1"/>
    <x v="1"/>
    <s v="GBP"/>
    <n v="1433930302"/>
    <n v="1432115902"/>
    <b v="0"/>
    <x v="82"/>
    <b v="0"/>
    <s v="theater/musical"/>
    <x v="187"/>
    <n v="14.44"/>
    <s v="theater"/>
    <s v="musical"/>
    <x v="1"/>
    <x v="40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x v="56"/>
    <x v="2105"/>
    <x v="1"/>
    <x v="11"/>
    <s v="SEK"/>
    <n v="1432455532"/>
    <n v="1429863532"/>
    <b v="0"/>
    <x v="10"/>
    <b v="0"/>
    <s v="theater/musical"/>
    <x v="81"/>
    <n v="356.84"/>
    <s v="theater"/>
    <s v="musical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x v="23"/>
    <x v="117"/>
    <x v="1"/>
    <x v="5"/>
    <s v="CAD"/>
    <n v="1481258275"/>
    <n v="1478662675"/>
    <b v="0"/>
    <x v="78"/>
    <b v="0"/>
    <s v="theater/musical"/>
    <x v="50"/>
    <e v="#DIV/0!"/>
    <s v="theater"/>
    <s v="musical"/>
    <x v="1"/>
    <x v="40"/>
    <x v="3190"/>
    <d v="2016-12-09T04:37:55"/>
    <x v="1"/>
  </r>
  <r>
    <n v="3191"/>
    <s v="Decree 770: Europa"/>
    <s v="A brand new musical about the ban of contraception and abortion in Romania and the revolution that ended it all in 1989."/>
    <x v="192"/>
    <x v="118"/>
    <x v="1"/>
    <x v="0"/>
    <s v="USD"/>
    <n v="1471370869"/>
    <n v="1466186869"/>
    <b v="0"/>
    <x v="80"/>
    <b v="0"/>
    <s v="theater/musical"/>
    <x v="65"/>
    <n v="37.75"/>
    <s v="theater"/>
    <s v="musical"/>
    <x v="1"/>
    <x v="40"/>
    <x v="3191"/>
    <d v="2016-08-16T18:07:49"/>
    <x v="13"/>
  </r>
  <r>
    <n v="3192"/>
    <s v="Arts in Conflict"/>
    <s v="This project challenges social issues affecting young people in areas of deprivation within the Belfast area (Northern Ireland)."/>
    <x v="3"/>
    <x v="1301"/>
    <x v="1"/>
    <x v="1"/>
    <s v="GBP"/>
    <n v="1425160800"/>
    <n v="1421274859"/>
    <b v="0"/>
    <x v="22"/>
    <b v="0"/>
    <s v="theater/musical"/>
    <x v="60"/>
    <n v="12.75"/>
    <s v="theater"/>
    <s v="musical"/>
    <x v="1"/>
    <x v="40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x v="10"/>
    <x v="2038"/>
    <x v="1"/>
    <x v="1"/>
    <s v="GBP"/>
    <n v="1424474056"/>
    <n v="1420586056"/>
    <b v="0"/>
    <x v="54"/>
    <b v="0"/>
    <s v="theater/musical"/>
    <x v="81"/>
    <n v="24.46"/>
    <s v="theater"/>
    <s v="musical"/>
    <x v="1"/>
    <x v="40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x v="34"/>
    <x v="117"/>
    <x v="1"/>
    <x v="0"/>
    <s v="USD"/>
    <n v="1437960598"/>
    <n v="1435368598"/>
    <b v="0"/>
    <x v="78"/>
    <b v="0"/>
    <s v="theater/musical"/>
    <x v="50"/>
    <e v="#DIV/0!"/>
    <s v="theater"/>
    <s v="musical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x v="8"/>
    <x v="127"/>
    <x v="1"/>
    <x v="0"/>
    <s v="USD"/>
    <n v="1423750542"/>
    <n v="1421158542"/>
    <b v="0"/>
    <x v="70"/>
    <b v="0"/>
    <s v="theater/musical"/>
    <x v="155"/>
    <n v="53.08"/>
    <s v="theater"/>
    <s v="musical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x v="399"/>
    <x v="1122"/>
    <x v="1"/>
    <x v="0"/>
    <s v="USD"/>
    <n v="1438437600"/>
    <n v="1433254875"/>
    <b v="0"/>
    <x v="79"/>
    <b v="0"/>
    <s v="theater/musical"/>
    <x v="50"/>
    <n v="300"/>
    <s v="theater"/>
    <s v="musical"/>
    <x v="1"/>
    <x v="40"/>
    <x v="3196"/>
    <d v="2015-08-01T14:00:00"/>
    <x v="13"/>
  </r>
  <r>
    <n v="3197"/>
    <s v="Mirror, mirror on the wall"/>
    <s v="This years most important stage project for young artists in our region. www.ungespor.no"/>
    <x v="3"/>
    <x v="1288"/>
    <x v="1"/>
    <x v="10"/>
    <s v="NOK"/>
    <n v="1423050618"/>
    <n v="1420458618"/>
    <b v="0"/>
    <x v="80"/>
    <b v="0"/>
    <s v="theater/musical"/>
    <x v="57"/>
    <n v="286.25"/>
    <s v="theater"/>
    <s v="musical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x v="11"/>
    <x v="178"/>
    <x v="1"/>
    <x v="8"/>
    <s v="DKK"/>
    <n v="1424081477"/>
    <n v="1420798277"/>
    <b v="0"/>
    <x v="83"/>
    <b v="0"/>
    <s v="theater/musical"/>
    <x v="50"/>
    <n v="36.67"/>
    <s v="theater"/>
    <s v="musical"/>
    <x v="1"/>
    <x v="40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x v="10"/>
    <x v="636"/>
    <x v="1"/>
    <x v="0"/>
    <s v="USD"/>
    <n v="1410037200"/>
    <n v="1407435418"/>
    <b v="0"/>
    <x v="28"/>
    <b v="0"/>
    <s v="theater/musical"/>
    <x v="221"/>
    <n v="49.21"/>
    <s v="theater"/>
    <s v="musical"/>
    <x v="1"/>
    <x v="40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x v="63"/>
    <x v="116"/>
    <x v="1"/>
    <x v="0"/>
    <s v="USD"/>
    <n v="1461994440"/>
    <n v="1459410101"/>
    <b v="0"/>
    <x v="29"/>
    <b v="0"/>
    <s v="theater/musical"/>
    <x v="50"/>
    <n v="1"/>
    <s v="theater"/>
    <s v="musical"/>
    <x v="1"/>
    <x v="40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x v="13"/>
    <x v="379"/>
    <x v="1"/>
    <x v="1"/>
    <s v="GBP"/>
    <n v="1409509477"/>
    <n v="1407695077"/>
    <b v="0"/>
    <x v="84"/>
    <b v="0"/>
    <s v="theater/musical"/>
    <x v="60"/>
    <n v="12.5"/>
    <s v="theater"/>
    <s v="musical"/>
    <x v="1"/>
    <x v="40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x v="10"/>
    <x v="2106"/>
    <x v="1"/>
    <x v="0"/>
    <s v="USD"/>
    <n v="1450072740"/>
    <n v="1445027346"/>
    <b v="0"/>
    <x v="20"/>
    <b v="0"/>
    <s v="theater/musical"/>
    <x v="358"/>
    <n v="109.04"/>
    <s v="theater"/>
    <s v="musical"/>
    <x v="1"/>
    <x v="40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x v="28"/>
    <x v="156"/>
    <x v="1"/>
    <x v="0"/>
    <s v="USD"/>
    <n v="1443224622"/>
    <n v="1440632622"/>
    <b v="0"/>
    <x v="79"/>
    <b v="0"/>
    <s v="theater/musical"/>
    <x v="78"/>
    <n v="41.67"/>
    <s v="theater"/>
    <s v="musical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x v="2"/>
    <x v="117"/>
    <x v="1"/>
    <x v="0"/>
    <s v="USD"/>
    <n v="1437149640"/>
    <n v="1434558479"/>
    <b v="0"/>
    <x v="78"/>
    <b v="0"/>
    <s v="theater/musical"/>
    <x v="50"/>
    <e v="#DIV/0!"/>
    <s v="theater"/>
    <s v="musical"/>
    <x v="1"/>
    <x v="4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x v="6"/>
    <x v="687"/>
    <x v="1"/>
    <x v="1"/>
    <s v="GBP"/>
    <n v="1430470772"/>
    <n v="1427878772"/>
    <b v="0"/>
    <x v="8"/>
    <b v="0"/>
    <s v="theater/musical"/>
    <x v="56"/>
    <n v="22.75"/>
    <s v="theater"/>
    <s v="musical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x v="117"/>
    <x v="1"/>
    <x v="0"/>
    <s v="USD"/>
    <n v="1442644651"/>
    <n v="1440052651"/>
    <b v="0"/>
    <x v="78"/>
    <b v="0"/>
    <s v="theater/musical"/>
    <x v="50"/>
    <e v="#DIV/0!"/>
    <s v="theater"/>
    <s v="musical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1"/>
    <x v="0"/>
    <s v="USD"/>
    <n v="1429767607"/>
    <n v="1424587207"/>
    <b v="0"/>
    <x v="17"/>
    <b v="0"/>
    <s v="theater/musical"/>
    <x v="132"/>
    <n v="70.83"/>
    <s v="theater"/>
    <s v="musical"/>
    <x v="1"/>
    <x v="40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x v="3"/>
    <n v="63.11"/>
    <s v="theater"/>
    <s v="plays"/>
    <x v="1"/>
    <x v="6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x v="17"/>
    <n v="50.16"/>
    <s v="theater"/>
    <s v="plays"/>
    <x v="1"/>
    <x v="6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x v="9"/>
    <n v="62.88"/>
    <s v="theater"/>
    <s v="plays"/>
    <x v="1"/>
    <x v="6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x v="28"/>
    <n v="85.53"/>
    <s v="theater"/>
    <s v="plays"/>
    <x v="1"/>
    <x v="6"/>
    <x v="3211"/>
    <d v="2014-08-15T02:00:00"/>
    <x v="7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x v="9"/>
    <n v="53.72"/>
    <s v="theater"/>
    <s v="plays"/>
    <x v="1"/>
    <x v="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x v="8"/>
    <n v="127.81"/>
    <s v="theater"/>
    <s v="plays"/>
    <x v="1"/>
    <x v="6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x v="21"/>
    <n v="106.57"/>
    <s v="theater"/>
    <s v="plays"/>
    <x v="1"/>
    <x v="6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x v="8"/>
    <n v="262.11"/>
    <s v="theater"/>
    <s v="plays"/>
    <x v="1"/>
    <x v="6"/>
    <x v="3215"/>
    <d v="2015-09-10T03:59:00"/>
    <x v="54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x v="8"/>
    <n v="57.17"/>
    <s v="theater"/>
    <s v="plays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x v="31"/>
    <n v="50.2"/>
    <s v="theater"/>
    <s v="plays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x v="21"/>
    <n v="66.59"/>
    <s v="theater"/>
    <s v="plays"/>
    <x v="1"/>
    <x v="6"/>
    <x v="3218"/>
    <d v="2014-12-31T00:00:00"/>
    <x v="1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x v="8"/>
    <n v="168.25"/>
    <s v="theater"/>
    <s v="plays"/>
    <x v="1"/>
    <x v="6"/>
    <x v="3219"/>
    <d v="2015-03-22T22:35:47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x v="7"/>
    <n v="256.37"/>
    <s v="theater"/>
    <s v="plays"/>
    <x v="1"/>
    <x v="6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x v="33"/>
    <n v="36.61"/>
    <s v="theater"/>
    <s v="plays"/>
    <x v="1"/>
    <x v="6"/>
    <x v="3221"/>
    <d v="2015-07-05T16:43:23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x v="105"/>
    <n v="37.14"/>
    <s v="theater"/>
    <s v="plays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x v="5"/>
    <n v="45.88"/>
    <s v="theater"/>
    <s v="plays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x v="21"/>
    <n v="141.71"/>
    <s v="theater"/>
    <s v="plays"/>
    <x v="1"/>
    <x v="6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x v="21"/>
    <n v="52.49"/>
    <s v="theater"/>
    <s v="plays"/>
    <x v="1"/>
    <x v="6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x v="3"/>
    <n v="59.52"/>
    <s v="theater"/>
    <s v="plays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x v="105"/>
    <n v="50"/>
    <s v="theater"/>
    <s v="plays"/>
    <x v="1"/>
    <x v="6"/>
    <x v="3227"/>
    <d v="2017-01-17T21:10:36"/>
    <x v="1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x v="21"/>
    <n v="193.62"/>
    <s v="theater"/>
    <s v="plays"/>
    <x v="1"/>
    <x v="6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x v="29"/>
    <n v="106.8"/>
    <s v="theater"/>
    <s v="plays"/>
    <x v="1"/>
    <x v="6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x v="5"/>
    <n v="77.22"/>
    <s v="theater"/>
    <s v="plays"/>
    <x v="1"/>
    <x v="6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x v="164"/>
    <n v="57.5"/>
    <s v="theater"/>
    <s v="plays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x v="26"/>
    <n v="50.46"/>
    <s v="theater"/>
    <s v="plays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x v="17"/>
    <n v="97.38"/>
    <s v="theater"/>
    <s v="plays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x v="8"/>
    <n v="34.92"/>
    <s v="theater"/>
    <s v="plays"/>
    <x v="1"/>
    <x v="6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x v="33"/>
    <n v="85.53"/>
    <s v="theater"/>
    <s v="plays"/>
    <x v="1"/>
    <x v="6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x v="7"/>
    <n v="182.91"/>
    <s v="theater"/>
    <s v="plays"/>
    <x v="1"/>
    <x v="6"/>
    <x v="3236"/>
    <d v="2016-12-28T22:00:33"/>
    <x v="1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x v="7"/>
    <n v="131.13999999999999"/>
    <s v="theater"/>
    <s v="plays"/>
    <x v="1"/>
    <x v="6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x v="20"/>
    <n v="39.81"/>
    <s v="theater"/>
    <s v="plays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x v="6"/>
    <n v="59.7"/>
    <s v="theater"/>
    <s v="plays"/>
    <x v="1"/>
    <x v="6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x v="7"/>
    <n v="88.74"/>
    <s v="theater"/>
    <s v="plays"/>
    <x v="1"/>
    <x v="6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x v="41"/>
    <n v="58.69"/>
    <s v="theater"/>
    <s v="plays"/>
    <x v="1"/>
    <x v="6"/>
    <x v="3241"/>
    <d v="2014-10-14T06:59:00"/>
    <x v="1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x v="37"/>
    <n v="69.569999999999993"/>
    <s v="theater"/>
    <s v="plays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x v="33"/>
    <n v="115.87"/>
    <s v="theater"/>
    <s v="plays"/>
    <x v="1"/>
    <x v="6"/>
    <x v="3243"/>
    <d v="2015-10-09T00:00:00"/>
    <x v="19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x v="33"/>
    <n v="23.87"/>
    <s v="theater"/>
    <s v="plays"/>
    <x v="1"/>
    <x v="6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x v="3"/>
    <n v="81.13"/>
    <s v="theater"/>
    <s v="plays"/>
    <x v="1"/>
    <x v="6"/>
    <x v="3245"/>
    <d v="2015-06-12T02:00:00"/>
    <x v="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x v="38"/>
    <n v="57.63"/>
    <s v="theater"/>
    <s v="plays"/>
    <x v="1"/>
    <x v="6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x v="6"/>
    <n v="46.43"/>
    <s v="theater"/>
    <s v="plays"/>
    <x v="1"/>
    <x v="6"/>
    <x v="3247"/>
    <d v="2015-07-12T10:25:12"/>
    <x v="1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x v="7"/>
    <n v="60.48"/>
    <s v="theater"/>
    <s v="plays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x v="2"/>
    <n v="65.58"/>
    <s v="theater"/>
    <s v="plays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x v="21"/>
    <n v="119.19"/>
    <s v="theater"/>
    <s v="plays"/>
    <x v="1"/>
    <x v="6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x v="38"/>
    <n v="83.05"/>
    <s v="theater"/>
    <s v="plays"/>
    <x v="1"/>
    <x v="6"/>
    <x v="3251"/>
    <d v="2015-06-21T17:32:46"/>
    <x v="1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x v="30"/>
    <n v="57.52"/>
    <s v="theater"/>
    <s v="plays"/>
    <x v="1"/>
    <x v="6"/>
    <x v="3252"/>
    <d v="2016-09-07T11:20:40"/>
    <x v="1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x v="21"/>
    <n v="177.09"/>
    <s v="theater"/>
    <s v="plays"/>
    <x v="1"/>
    <x v="6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x v="7"/>
    <n v="70.77"/>
    <s v="theater"/>
    <s v="plays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x v="215"/>
    <n v="29.17"/>
    <s v="theater"/>
    <s v="plays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x v="30"/>
    <n v="72.760000000000005"/>
    <s v="theater"/>
    <s v="plays"/>
    <x v="1"/>
    <x v="6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x v="6"/>
    <n v="51.85"/>
    <s v="theater"/>
    <s v="plays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x v="2"/>
    <n v="98.2"/>
    <s v="theater"/>
    <s v="plays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x v="6"/>
    <n v="251.74"/>
    <s v="theater"/>
    <s v="plays"/>
    <x v="1"/>
    <x v="6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x v="15"/>
    <n v="74.819999999999993"/>
    <s v="theater"/>
    <s v="plays"/>
    <x v="1"/>
    <x v="6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x v="8"/>
    <n v="67.650000000000006"/>
    <s v="theater"/>
    <s v="plays"/>
    <x v="1"/>
    <x v="6"/>
    <x v="3261"/>
    <d v="2015-07-16T17:24:36"/>
    <x v="1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x v="33"/>
    <n v="93.81"/>
    <s v="theater"/>
    <s v="plays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x v="20"/>
    <n v="41.24"/>
    <s v="theater"/>
    <s v="plays"/>
    <x v="1"/>
    <x v="6"/>
    <x v="3263"/>
    <d v="2015-10-30T21:00:00"/>
    <x v="33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x v="33"/>
    <n v="52.55"/>
    <s v="theater"/>
    <s v="plays"/>
    <x v="1"/>
    <x v="6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x v="344"/>
    <n v="70.290000000000006"/>
    <s v="theater"/>
    <s v="plays"/>
    <x v="1"/>
    <x v="6"/>
    <x v="3265"/>
    <d v="2015-12-03T17:00:00"/>
    <x v="1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x v="26"/>
    <n v="48.33"/>
    <s v="theater"/>
    <s v="plays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x v="21"/>
    <n v="53.18"/>
    <s v="theater"/>
    <s v="plays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x v="30"/>
    <n v="60.95"/>
    <s v="theater"/>
    <s v="plays"/>
    <x v="1"/>
    <x v="6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x v="21"/>
    <n v="116"/>
    <s v="theater"/>
    <s v="plays"/>
    <x v="1"/>
    <x v="6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x v="21"/>
    <n v="61"/>
    <s v="theater"/>
    <s v="plays"/>
    <x v="1"/>
    <x v="6"/>
    <x v="3270"/>
    <d v="2015-07-12T12:47:45"/>
    <x v="1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x v="22"/>
    <n v="38.24"/>
    <s v="theater"/>
    <s v="plays"/>
    <x v="1"/>
    <x v="6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x v="224"/>
    <n v="106.5"/>
    <s v="theater"/>
    <s v="plays"/>
    <x v="1"/>
    <x v="6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x v="13"/>
    <n v="204.57"/>
    <s v="theater"/>
    <s v="plays"/>
    <x v="1"/>
    <x v="6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x v="7"/>
    <n v="54.91"/>
    <s v="theater"/>
    <s v="plays"/>
    <x v="1"/>
    <x v="6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x v="8"/>
    <n v="150.41999999999999"/>
    <s v="theater"/>
    <s v="plays"/>
    <x v="1"/>
    <x v="6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x v="16"/>
    <n v="52.58"/>
    <s v="theater"/>
    <s v="plays"/>
    <x v="1"/>
    <x v="6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x v="15"/>
    <n v="54.3"/>
    <s v="theater"/>
    <s v="plays"/>
    <x v="1"/>
    <x v="6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x v="33"/>
    <n v="76.03"/>
    <s v="theater"/>
    <s v="plays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x v="35"/>
    <n v="105.21"/>
    <s v="theater"/>
    <s v="plays"/>
    <x v="1"/>
    <x v="6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x v="33"/>
    <n v="68.67"/>
    <s v="theater"/>
    <s v="plays"/>
    <x v="1"/>
    <x v="6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x v="108"/>
    <n v="129.36000000000001"/>
    <s v="theater"/>
    <s v="plays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x v="33"/>
    <n v="134.26"/>
    <s v="theater"/>
    <s v="plays"/>
    <x v="1"/>
    <x v="6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x v="2"/>
    <n v="17.829999999999998"/>
    <s v="theater"/>
    <s v="plays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x v="21"/>
    <n v="203.2"/>
    <s v="theater"/>
    <s v="plays"/>
    <x v="1"/>
    <x v="6"/>
    <x v="3284"/>
    <d v="2016-01-29T05:59:00"/>
    <x v="11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x v="20"/>
    <n v="69.19"/>
    <s v="theater"/>
    <s v="plays"/>
    <x v="1"/>
    <x v="6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x v="21"/>
    <n v="125.12"/>
    <s v="theater"/>
    <s v="plays"/>
    <x v="1"/>
    <x v="6"/>
    <x v="3286"/>
    <d v="2016-08-15T20:09:42"/>
    <x v="1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x v="8"/>
    <n v="73.53"/>
    <s v="theater"/>
    <s v="plays"/>
    <x v="1"/>
    <x v="6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x v="8"/>
    <n v="48.44"/>
    <s v="theater"/>
    <s v="plays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x v="18"/>
    <n v="26.61"/>
    <s v="theater"/>
    <s v="plays"/>
    <x v="1"/>
    <x v="6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x v="10"/>
    <n v="33.67"/>
    <s v="theater"/>
    <s v="plays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x v="35"/>
    <n v="40.71"/>
    <s v="theater"/>
    <s v="plays"/>
    <x v="1"/>
    <x v="6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x v="359"/>
    <n v="19.27"/>
    <s v="theater"/>
    <s v="plays"/>
    <x v="1"/>
    <x v="6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x v="106"/>
    <n v="84.29"/>
    <s v="theater"/>
    <s v="plays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x v="90"/>
    <n v="29.58"/>
    <s v="theater"/>
    <s v="plays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x v="33"/>
    <n v="26.67"/>
    <s v="theater"/>
    <s v="plays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x v="124"/>
    <n v="45.98"/>
    <s v="theater"/>
    <s v="plays"/>
    <x v="1"/>
    <x v="6"/>
    <x v="3296"/>
    <d v="2015-11-22T22:00:00"/>
    <x v="23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x v="8"/>
    <n v="125.09"/>
    <s v="theater"/>
    <s v="plays"/>
    <x v="1"/>
    <x v="6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x v="21"/>
    <n v="141.29"/>
    <s v="theater"/>
    <s v="plays"/>
    <x v="1"/>
    <x v="6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x v="31"/>
    <n v="55.33"/>
    <s v="theater"/>
    <s v="plays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x v="104"/>
    <n v="46.42"/>
    <s v="theater"/>
    <s v="plays"/>
    <x v="1"/>
    <x v="6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x v="18"/>
    <n v="57.2"/>
    <s v="theater"/>
    <s v="plays"/>
    <x v="1"/>
    <x v="6"/>
    <x v="3301"/>
    <d v="2016-08-01T06:59:00"/>
    <x v="8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x v="33"/>
    <n v="173.7"/>
    <s v="theater"/>
    <s v="plays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x v="31"/>
    <n v="59.6"/>
    <s v="theater"/>
    <s v="plays"/>
    <x v="1"/>
    <x v="6"/>
    <x v="3303"/>
    <d v="2015-03-28T14:38:04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x v="2"/>
    <n v="89.59"/>
    <s v="theater"/>
    <s v="plays"/>
    <x v="1"/>
    <x v="6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x v="21"/>
    <n v="204.05"/>
    <s v="theater"/>
    <s v="plays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x v="215"/>
    <n v="48.7"/>
    <s v="theater"/>
    <s v="plays"/>
    <x v="1"/>
    <x v="6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x v="13"/>
    <n v="53.34"/>
    <s v="theater"/>
    <s v="plays"/>
    <x v="1"/>
    <x v="6"/>
    <x v="3307"/>
    <d v="2016-05-15T01:22:19"/>
    <x v="1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x v="108"/>
    <n v="75.09"/>
    <s v="theater"/>
    <s v="plays"/>
    <x v="1"/>
    <x v="6"/>
    <x v="3308"/>
    <d v="2016-04-13T21:02:45"/>
    <x v="23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x v="175"/>
    <n v="18"/>
    <s v="theater"/>
    <s v="plays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x v="8"/>
    <n v="209.84"/>
    <s v="theater"/>
    <s v="plays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x v="5"/>
    <n v="61.02"/>
    <s v="theater"/>
    <s v="plays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x v="8"/>
    <n v="61"/>
    <s v="theater"/>
    <s v="plays"/>
    <x v="1"/>
    <x v="6"/>
    <x v="3312"/>
    <d v="2016-11-11T22:00:00"/>
    <x v="23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x v="31"/>
    <n v="80.03"/>
    <s v="theater"/>
    <s v="plays"/>
    <x v="1"/>
    <x v="6"/>
    <x v="3313"/>
    <d v="2016-01-27T01:00:00"/>
    <x v="2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x v="185"/>
    <n v="29.07"/>
    <s v="theater"/>
    <s v="plays"/>
    <x v="1"/>
    <x v="6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x v="5"/>
    <n v="49.44"/>
    <s v="theater"/>
    <s v="plays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x v="8"/>
    <n v="93.98"/>
    <s v="theater"/>
    <s v="plays"/>
    <x v="1"/>
    <x v="6"/>
    <x v="3316"/>
    <d v="2014-08-08T13:54:00"/>
    <x v="1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x v="6"/>
    <n v="61.94"/>
    <s v="theater"/>
    <s v="plays"/>
    <x v="1"/>
    <x v="6"/>
    <x v="3317"/>
    <d v="2016-06-08T00:57:04"/>
    <x v="1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x v="9"/>
    <n v="78.5"/>
    <s v="theater"/>
    <s v="plays"/>
    <x v="1"/>
    <x v="6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x v="29"/>
    <n v="33.75"/>
    <s v="theater"/>
    <s v="plays"/>
    <x v="1"/>
    <x v="6"/>
    <x v="3319"/>
    <d v="2015-01-31T14:03:06"/>
    <x v="8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x v="7"/>
    <n v="66.45"/>
    <s v="theater"/>
    <s v="plays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x v="13"/>
    <n v="35.799999999999997"/>
    <s v="theater"/>
    <s v="plays"/>
    <x v="1"/>
    <x v="6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x v="21"/>
    <n v="145.65"/>
    <s v="theater"/>
    <s v="plays"/>
    <x v="1"/>
    <x v="6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x v="9"/>
    <n v="25.69"/>
    <s v="theater"/>
    <s v="plays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x v="21"/>
    <n v="152.5"/>
    <s v="theater"/>
    <s v="plays"/>
    <x v="1"/>
    <x v="6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x v="40"/>
    <n v="30"/>
    <s v="theater"/>
    <s v="plays"/>
    <x v="1"/>
    <x v="6"/>
    <x v="3325"/>
    <d v="2015-04-05T17:51:17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x v="7"/>
    <n v="142.28"/>
    <s v="theater"/>
    <s v="plays"/>
    <x v="1"/>
    <x v="6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x v="7"/>
    <n v="24.55"/>
    <s v="theater"/>
    <s v="plays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x v="91"/>
    <n v="292.77999999999997"/>
    <s v="theater"/>
    <s v="plays"/>
    <x v="1"/>
    <x v="6"/>
    <x v="3328"/>
    <d v="2014-07-05T01:00:00"/>
    <x v="69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x v="16"/>
    <n v="44.92"/>
    <s v="theater"/>
    <s v="plays"/>
    <x v="1"/>
    <x v="6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x v="6"/>
    <n v="23.1"/>
    <s v="theater"/>
    <s v="plays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x v="2"/>
    <n v="80.400000000000006"/>
    <s v="theater"/>
    <s v="plays"/>
    <x v="1"/>
    <x v="6"/>
    <x v="3331"/>
    <d v="2015-10-06T16:44:46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x v="8"/>
    <n v="72.290000000000006"/>
    <s v="theater"/>
    <s v="plays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x v="2"/>
    <n v="32.97"/>
    <s v="theater"/>
    <s v="plays"/>
    <x v="1"/>
    <x v="6"/>
    <x v="3333"/>
    <d v="2015-06-15T16:14:40"/>
    <x v="24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x v="86"/>
    <n v="116.65"/>
    <s v="theater"/>
    <s v="plays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x v="8"/>
    <n v="79.62"/>
    <s v="theater"/>
    <s v="plays"/>
    <x v="1"/>
    <x v="6"/>
    <x v="3335"/>
    <d v="2014-08-03T23:00:00"/>
    <x v="15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x v="8"/>
    <n v="27.78"/>
    <s v="theater"/>
    <s v="plays"/>
    <x v="1"/>
    <x v="6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x v="5"/>
    <n v="81.03"/>
    <s v="theater"/>
    <s v="plays"/>
    <x v="1"/>
    <x v="6"/>
    <x v="3337"/>
    <d v="2014-10-10T21:00:00"/>
    <x v="2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x v="21"/>
    <n v="136.85"/>
    <s v="theater"/>
    <s v="plays"/>
    <x v="1"/>
    <x v="6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x v="3"/>
    <n v="177.62"/>
    <s v="theater"/>
    <s v="plays"/>
    <x v="1"/>
    <x v="6"/>
    <x v="3339"/>
    <d v="2016-07-28T15:58:38"/>
    <x v="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x v="178"/>
    <n v="109.08"/>
    <s v="theater"/>
    <s v="plays"/>
    <x v="1"/>
    <x v="6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x v="8"/>
    <n v="119.64"/>
    <s v="theater"/>
    <s v="plays"/>
    <x v="1"/>
    <x v="6"/>
    <x v="3341"/>
    <d v="2016-06-12T17:00:00"/>
    <x v="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x v="21"/>
    <n v="78.209999999999994"/>
    <s v="theater"/>
    <s v="plays"/>
    <x v="1"/>
    <x v="6"/>
    <x v="3342"/>
    <d v="2015-04-01T04:59:00"/>
    <x v="1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x v="193"/>
    <n v="52.17"/>
    <s v="theater"/>
    <s v="plays"/>
    <x v="1"/>
    <x v="6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x v="7"/>
    <n v="114.13"/>
    <s v="theater"/>
    <s v="plays"/>
    <x v="1"/>
    <x v="6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x v="22"/>
    <n v="50"/>
    <s v="theater"/>
    <s v="plays"/>
    <x v="1"/>
    <x v="6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x v="5"/>
    <n v="91.67"/>
    <s v="theater"/>
    <s v="plays"/>
    <x v="1"/>
    <x v="6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x v="17"/>
    <n v="108.59"/>
    <s v="theater"/>
    <s v="plays"/>
    <x v="1"/>
    <x v="6"/>
    <x v="3347"/>
    <d v="2016-05-08T21:00:00"/>
    <x v="2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x v="8"/>
    <n v="69.819999999999993"/>
    <s v="theater"/>
    <s v="plays"/>
    <x v="1"/>
    <x v="6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x v="42"/>
    <n v="109.57"/>
    <s v="theater"/>
    <s v="plays"/>
    <x v="1"/>
    <x v="6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x v="3"/>
    <n v="71.67"/>
    <s v="theater"/>
    <s v="plays"/>
    <x v="1"/>
    <x v="6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x v="7"/>
    <n v="93.61"/>
    <s v="theater"/>
    <s v="plays"/>
    <x v="1"/>
    <x v="6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x v="29"/>
    <n v="76.8"/>
    <s v="theater"/>
    <s v="plays"/>
    <x v="1"/>
    <x v="6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x v="136"/>
    <n v="35.799999999999997"/>
    <s v="theater"/>
    <s v="plays"/>
    <x v="1"/>
    <x v="6"/>
    <x v="3353"/>
    <d v="2016-05-02T23:00:00"/>
    <x v="58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x v="21"/>
    <n v="55.6"/>
    <s v="theater"/>
    <s v="plays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x v="9"/>
    <n v="147.33000000000001"/>
    <s v="theater"/>
    <s v="plays"/>
    <x v="1"/>
    <x v="6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x v="7"/>
    <n v="56.33"/>
    <s v="theater"/>
    <s v="plays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x v="7"/>
    <n v="96.19"/>
    <s v="theater"/>
    <s v="plays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x v="33"/>
    <n v="63.57"/>
    <s v="theater"/>
    <s v="plays"/>
    <x v="1"/>
    <x v="6"/>
    <x v="3358"/>
    <d v="2014-11-19T08:27:59"/>
    <x v="1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x v="6"/>
    <n v="184.78"/>
    <s v="theater"/>
    <s v="plays"/>
    <x v="1"/>
    <x v="6"/>
    <x v="3359"/>
    <d v="2017-02-25T01:22:14"/>
    <x v="8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x v="7"/>
    <n v="126.72"/>
    <s v="theater"/>
    <s v="plays"/>
    <x v="1"/>
    <x v="6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x v="40"/>
    <n v="83.43"/>
    <s v="theater"/>
    <s v="plays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x v="147"/>
    <n v="54.5"/>
    <s v="theater"/>
    <s v="plays"/>
    <x v="1"/>
    <x v="6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x v="7"/>
    <n v="302.31"/>
    <s v="theater"/>
    <s v="plays"/>
    <x v="1"/>
    <x v="6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x v="6"/>
    <n v="44.14"/>
    <s v="theater"/>
    <s v="plays"/>
    <x v="1"/>
    <x v="6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x v="3"/>
    <n v="866.67"/>
    <s v="theater"/>
    <s v="plays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x v="360"/>
    <n v="61.39"/>
    <s v="theater"/>
    <s v="plays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x v="17"/>
    <n v="29.67"/>
    <s v="theater"/>
    <s v="plays"/>
    <x v="1"/>
    <x v="6"/>
    <x v="3367"/>
    <d v="2015-08-01T22:24:54"/>
    <x v="1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x v="2"/>
    <n v="45.48"/>
    <s v="theater"/>
    <s v="plays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x v="3"/>
    <n v="96.2"/>
    <s v="theater"/>
    <s v="plays"/>
    <x v="1"/>
    <x v="6"/>
    <x v="3369"/>
    <d v="2017-01-15T00:59:40"/>
    <x v="13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x v="90"/>
    <n v="67.92"/>
    <s v="theater"/>
    <s v="plays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x v="86"/>
    <n v="30.78"/>
    <s v="theater"/>
    <s v="plays"/>
    <x v="1"/>
    <x v="6"/>
    <x v="3371"/>
    <d v="2015-12-02T20:59:25"/>
    <x v="31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x v="3"/>
    <n v="38.33"/>
    <s v="theater"/>
    <s v="plays"/>
    <x v="1"/>
    <x v="6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x v="8"/>
    <n v="66.83"/>
    <s v="theater"/>
    <s v="plays"/>
    <x v="1"/>
    <x v="6"/>
    <x v="3373"/>
    <d v="2015-07-18T16:00:00"/>
    <x v="19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x v="13"/>
    <n v="71.73"/>
    <s v="theater"/>
    <s v="plays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x v="8"/>
    <n v="176.47"/>
    <s v="theater"/>
    <s v="plays"/>
    <x v="1"/>
    <x v="6"/>
    <x v="3375"/>
    <d v="2014-05-18T14:39:33"/>
    <x v="5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x v="8"/>
    <n v="421.11"/>
    <s v="theater"/>
    <s v="plays"/>
    <x v="1"/>
    <x v="6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x v="7"/>
    <n v="104.99"/>
    <s v="theater"/>
    <s v="plays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x v="29"/>
    <n v="28.19"/>
    <s v="theater"/>
    <s v="plays"/>
    <x v="1"/>
    <x v="6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x v="3"/>
    <n v="54.55"/>
    <s v="theater"/>
    <s v="plays"/>
    <x v="1"/>
    <x v="6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x v="3"/>
    <n v="111.89"/>
    <s v="theater"/>
    <s v="plays"/>
    <x v="1"/>
    <x v="6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x v="21"/>
    <n v="85.21"/>
    <s v="theater"/>
    <s v="plays"/>
    <x v="1"/>
    <x v="6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x v="7"/>
    <n v="76.650000000000006"/>
    <s v="theater"/>
    <s v="plays"/>
    <x v="1"/>
    <x v="6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x v="20"/>
    <n v="65.17"/>
    <s v="theater"/>
    <s v="plays"/>
    <x v="1"/>
    <x v="6"/>
    <x v="3383"/>
    <d v="2016-06-23T18:47:00"/>
    <x v="2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x v="8"/>
    <n v="93.76"/>
    <s v="theater"/>
    <s v="plays"/>
    <x v="1"/>
    <x v="6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x v="8"/>
    <n v="133.33000000000001"/>
    <s v="theater"/>
    <s v="plays"/>
    <x v="1"/>
    <x v="6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x v="2"/>
    <n v="51.22"/>
    <s v="theater"/>
    <s v="plays"/>
    <x v="1"/>
    <x v="6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x v="16"/>
    <n v="100.17"/>
    <s v="theater"/>
    <s v="plays"/>
    <x v="1"/>
    <x v="6"/>
    <x v="3387"/>
    <d v="2014-12-14T18:18:08"/>
    <x v="4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x v="3"/>
    <n v="34.6"/>
    <s v="theater"/>
    <s v="plays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x v="41"/>
    <n v="184.68"/>
    <s v="theater"/>
    <s v="plays"/>
    <x v="1"/>
    <x v="6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x v="21"/>
    <n v="69.819999999999993"/>
    <s v="theater"/>
    <s v="plays"/>
    <x v="1"/>
    <x v="6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x v="316"/>
    <n v="61.94"/>
    <s v="theater"/>
    <s v="plays"/>
    <x v="1"/>
    <x v="6"/>
    <x v="3391"/>
    <d v="2014-08-08T22:28:00"/>
    <x v="37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x v="8"/>
    <n v="41.67"/>
    <s v="theater"/>
    <s v="plays"/>
    <x v="1"/>
    <x v="6"/>
    <x v="3392"/>
    <d v="2016-05-06T20:17:35"/>
    <x v="39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x v="6"/>
    <n v="36.07"/>
    <s v="theater"/>
    <s v="plays"/>
    <x v="1"/>
    <x v="6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x v="24"/>
    <n v="29"/>
    <s v="theater"/>
    <s v="plays"/>
    <x v="1"/>
    <x v="6"/>
    <x v="3394"/>
    <d v="2014-07-27T14:17:25"/>
    <x v="1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x v="361"/>
    <n v="24.21"/>
    <s v="theater"/>
    <s v="plays"/>
    <x v="1"/>
    <x v="6"/>
    <x v="3395"/>
    <d v="2015-05-30T18:10:00"/>
    <x v="22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x v="3"/>
    <n v="55.89"/>
    <s v="theater"/>
    <s v="plays"/>
    <x v="1"/>
    <x v="6"/>
    <x v="3396"/>
    <d v="2014-06-01T03:59:00"/>
    <x v="15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x v="20"/>
    <n v="11.67"/>
    <s v="theater"/>
    <s v="plays"/>
    <x v="1"/>
    <x v="6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x v="38"/>
    <n v="68.349999999999994"/>
    <s v="theater"/>
    <s v="plays"/>
    <x v="1"/>
    <x v="6"/>
    <x v="3398"/>
    <d v="2014-11-21T17:00:00"/>
    <x v="3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x v="3"/>
    <n v="27.07"/>
    <s v="theater"/>
    <s v="plays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x v="8"/>
    <n v="118.13"/>
    <s v="theater"/>
    <s v="plays"/>
    <x v="1"/>
    <x v="6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x v="21"/>
    <n v="44.76"/>
    <s v="theater"/>
    <s v="plays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x v="5"/>
    <n v="99.79"/>
    <s v="theater"/>
    <s v="plays"/>
    <x v="1"/>
    <x v="6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x v="8"/>
    <n v="117.65"/>
    <s v="theater"/>
    <s v="plays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x v="108"/>
    <n v="203.33"/>
    <s v="theater"/>
    <s v="plays"/>
    <x v="1"/>
    <x v="6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x v="178"/>
    <n v="28.32"/>
    <s v="theater"/>
    <s v="plays"/>
    <x v="1"/>
    <x v="6"/>
    <x v="3405"/>
    <d v="2016-03-01T23:59:00"/>
    <x v="2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x v="8"/>
    <n v="110.23"/>
    <s v="theater"/>
    <s v="plays"/>
    <x v="1"/>
    <x v="6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x v="13"/>
    <n v="31.97"/>
    <s v="theater"/>
    <s v="plays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x v="185"/>
    <n v="58.61"/>
    <s v="theater"/>
    <s v="plays"/>
    <x v="1"/>
    <x v="6"/>
    <x v="3408"/>
    <d v="2014-07-18T23:48:24"/>
    <x v="1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x v="39"/>
    <n v="29.43"/>
    <s v="theater"/>
    <s v="plays"/>
    <x v="1"/>
    <x v="6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x v="15"/>
    <n v="81.38"/>
    <s v="theater"/>
    <s v="plays"/>
    <x v="1"/>
    <x v="6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x v="3"/>
    <n v="199.17"/>
    <s v="theater"/>
    <s v="plays"/>
    <x v="1"/>
    <x v="6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x v="8"/>
    <n v="115.38"/>
    <s v="theater"/>
    <s v="plays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x v="22"/>
    <n v="46.43"/>
    <s v="theater"/>
    <s v="plays"/>
    <x v="1"/>
    <x v="6"/>
    <x v="3413"/>
    <d v="2015-02-28T04:59:00"/>
    <x v="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x v="3"/>
    <n v="70.569999999999993"/>
    <s v="theater"/>
    <s v="plays"/>
    <x v="1"/>
    <x v="6"/>
    <x v="3414"/>
    <d v="2016-12-01T07:59:00"/>
    <x v="1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x v="8"/>
    <n v="22.22"/>
    <s v="theater"/>
    <s v="plays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x v="28"/>
    <n v="159.47"/>
    <s v="theater"/>
    <s v="plays"/>
    <x v="1"/>
    <x v="6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x v="8"/>
    <n v="37.78"/>
    <s v="theater"/>
    <s v="plays"/>
    <x v="1"/>
    <x v="6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x v="7"/>
    <n v="72.05"/>
    <s v="theater"/>
    <s v="plays"/>
    <x v="1"/>
    <x v="6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x v="13"/>
    <n v="63.7"/>
    <s v="theater"/>
    <s v="plays"/>
    <x v="1"/>
    <x v="6"/>
    <x v="3419"/>
    <d v="2016-04-06T21:30:00"/>
    <x v="11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x v="178"/>
    <n v="28.41"/>
    <s v="theater"/>
    <s v="plays"/>
    <x v="1"/>
    <x v="6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x v="7"/>
    <n v="103.21"/>
    <s v="theater"/>
    <s v="plays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x v="15"/>
    <n v="71.150000000000006"/>
    <s v="theater"/>
    <s v="plays"/>
    <x v="1"/>
    <x v="6"/>
    <x v="3422"/>
    <d v="2015-12-14T00:00:00"/>
    <x v="37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x v="49"/>
    <n v="35"/>
    <s v="theater"/>
    <s v="plays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x v="3"/>
    <n v="81.78"/>
    <s v="theater"/>
    <s v="plays"/>
    <x v="1"/>
    <x v="6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x v="33"/>
    <n v="297.02999999999997"/>
    <s v="theater"/>
    <s v="plays"/>
    <x v="1"/>
    <x v="6"/>
    <x v="3425"/>
    <d v="2014-10-04T14:48:56"/>
    <x v="7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x v="29"/>
    <n v="46.61"/>
    <s v="theater"/>
    <s v="plays"/>
    <x v="1"/>
    <x v="6"/>
    <x v="3426"/>
    <d v="2014-09-21T02:00:00"/>
    <x v="3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x v="8"/>
    <n v="51.72"/>
    <s v="theater"/>
    <s v="plays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x v="33"/>
    <n v="40.29"/>
    <s v="theater"/>
    <s v="plays"/>
    <x v="1"/>
    <x v="6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x v="22"/>
    <n v="16.25"/>
    <s v="theater"/>
    <s v="plays"/>
    <x v="1"/>
    <x v="6"/>
    <x v="3429"/>
    <d v="2016-11-02T00:31:01"/>
    <x v="2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x v="15"/>
    <n v="30.15"/>
    <s v="theater"/>
    <s v="plays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x v="8"/>
    <n v="95.24"/>
    <s v="theater"/>
    <s v="plays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x v="5"/>
    <n v="52.21"/>
    <s v="theater"/>
    <s v="plays"/>
    <x v="1"/>
    <x v="6"/>
    <x v="3432"/>
    <d v="2016-02-05T22:00:00"/>
    <x v="1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x v="8"/>
    <n v="134.15"/>
    <s v="theater"/>
    <s v="plays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x v="6"/>
    <n v="62.83"/>
    <s v="theater"/>
    <s v="plays"/>
    <x v="1"/>
    <x v="6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x v="20"/>
    <n v="58.95"/>
    <s v="theater"/>
    <s v="plays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x v="6"/>
    <n v="143.11000000000001"/>
    <s v="theater"/>
    <s v="plays"/>
    <x v="1"/>
    <x v="6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x v="7"/>
    <n v="84.17"/>
    <s v="theater"/>
    <s v="plays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x v="3"/>
    <n v="186.07"/>
    <s v="theater"/>
    <s v="plays"/>
    <x v="1"/>
    <x v="6"/>
    <x v="3438"/>
    <d v="2015-05-02T21:00:00"/>
    <x v="29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x v="165"/>
    <n v="89.79"/>
    <s v="theater"/>
    <s v="plays"/>
    <x v="1"/>
    <x v="6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x v="2"/>
    <n v="64.16"/>
    <s v="theater"/>
    <s v="plays"/>
    <x v="1"/>
    <x v="6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x v="33"/>
    <n v="59.65"/>
    <s v="theater"/>
    <s v="plays"/>
    <x v="1"/>
    <x v="6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x v="8"/>
    <n v="31.25"/>
    <s v="theater"/>
    <s v="plays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x v="362"/>
    <n v="41.22"/>
    <s v="theater"/>
    <s v="plays"/>
    <x v="1"/>
    <x v="6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x v="363"/>
    <n v="43.35"/>
    <s v="theater"/>
    <s v="plays"/>
    <x v="1"/>
    <x v="6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x v="8"/>
    <n v="64.52"/>
    <s v="theater"/>
    <s v="plays"/>
    <x v="1"/>
    <x v="6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x v="29"/>
    <n v="43.28"/>
    <s v="theater"/>
    <s v="plays"/>
    <x v="1"/>
    <x v="6"/>
    <x v="3446"/>
    <d v="2015-02-05T12:20:00"/>
    <x v="19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x v="29"/>
    <n v="77"/>
    <s v="theater"/>
    <s v="plays"/>
    <x v="1"/>
    <x v="6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x v="5"/>
    <n v="51.22"/>
    <s v="theater"/>
    <s v="plays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x v="193"/>
    <n v="68.25"/>
    <s v="theater"/>
    <s v="plays"/>
    <x v="1"/>
    <x v="6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x v="143"/>
    <n v="19.489999999999998"/>
    <s v="theater"/>
    <s v="plays"/>
    <x v="1"/>
    <x v="6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x v="7"/>
    <n v="41.13"/>
    <s v="theater"/>
    <s v="plays"/>
    <x v="1"/>
    <x v="6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x v="42"/>
    <n v="41.41"/>
    <s v="theater"/>
    <s v="plays"/>
    <x v="1"/>
    <x v="6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x v="30"/>
    <n v="27.5"/>
    <s v="theater"/>
    <s v="plays"/>
    <x v="1"/>
    <x v="6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x v="7"/>
    <n v="33.57"/>
    <s v="theater"/>
    <s v="plays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x v="7"/>
    <n v="145.87"/>
    <s v="theater"/>
    <s v="plays"/>
    <x v="1"/>
    <x v="6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x v="87"/>
    <n v="358.69"/>
    <s v="theater"/>
    <s v="plays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x v="49"/>
    <n v="50.98"/>
    <s v="theater"/>
    <s v="plays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x v="39"/>
    <n v="45.04"/>
    <s v="theater"/>
    <s v="plays"/>
    <x v="1"/>
    <x v="6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x v="9"/>
    <n v="17.53"/>
    <s v="theater"/>
    <s v="plays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x v="364"/>
    <n v="50"/>
    <s v="theater"/>
    <s v="plays"/>
    <x v="1"/>
    <x v="6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x v="86"/>
    <n v="57.92"/>
    <s v="theater"/>
    <s v="plays"/>
    <x v="1"/>
    <x v="6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x v="180"/>
    <n v="29.71"/>
    <s v="theater"/>
    <s v="plays"/>
    <x v="1"/>
    <x v="6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x v="33"/>
    <n v="90.68"/>
    <s v="theater"/>
    <s v="plays"/>
    <x v="1"/>
    <x v="6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x v="21"/>
    <n v="55.01"/>
    <s v="theater"/>
    <s v="plays"/>
    <x v="1"/>
    <x v="6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x v="33"/>
    <n v="57.22"/>
    <s v="theater"/>
    <s v="plays"/>
    <x v="1"/>
    <x v="6"/>
    <x v="3465"/>
    <d v="2015-08-09T16:00:00"/>
    <x v="1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x v="37"/>
    <n v="72.95"/>
    <s v="theater"/>
    <s v="plays"/>
    <x v="1"/>
    <x v="6"/>
    <x v="3466"/>
    <d v="2016-04-19T23:27:30"/>
    <x v="44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x v="7"/>
    <n v="64.47"/>
    <s v="theater"/>
    <s v="plays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x v="108"/>
    <n v="716.35"/>
    <s v="theater"/>
    <s v="plays"/>
    <x v="1"/>
    <x v="6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x v="40"/>
    <n v="50.4"/>
    <s v="theater"/>
    <s v="plays"/>
    <x v="1"/>
    <x v="6"/>
    <x v="3469"/>
    <d v="2016-04-28T15:24:05"/>
    <x v="1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x v="95"/>
    <n v="41.67"/>
    <s v="theater"/>
    <s v="plays"/>
    <x v="1"/>
    <x v="6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x v="205"/>
    <n v="35.770000000000003"/>
    <s v="theater"/>
    <s v="plays"/>
    <x v="1"/>
    <x v="6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x v="21"/>
    <n v="88.74"/>
    <s v="theater"/>
    <s v="plays"/>
    <x v="1"/>
    <x v="6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x v="8"/>
    <n v="148.47999999999999"/>
    <s v="theater"/>
    <s v="plays"/>
    <x v="1"/>
    <x v="6"/>
    <x v="3473"/>
    <d v="2015-03-20T20:27:00"/>
    <x v="23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x v="7"/>
    <n v="51.79"/>
    <s v="theater"/>
    <s v="plays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x v="40"/>
    <n v="20"/>
    <s v="theater"/>
    <s v="plays"/>
    <x v="1"/>
    <x v="6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x v="3"/>
    <n v="52"/>
    <s v="theater"/>
    <s v="plays"/>
    <x v="1"/>
    <x v="6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x v="41"/>
    <n v="53.23"/>
    <s v="theater"/>
    <s v="plays"/>
    <x v="1"/>
    <x v="6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x v="40"/>
    <n v="39.6"/>
    <s v="theater"/>
    <s v="plays"/>
    <x v="1"/>
    <x v="6"/>
    <x v="3478"/>
    <d v="2015-03-16T21:00:00"/>
    <x v="29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x v="30"/>
    <n v="34.25"/>
    <s v="theater"/>
    <s v="plays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x v="1"/>
    <n v="164.62"/>
    <s v="theater"/>
    <s v="plays"/>
    <x v="1"/>
    <x v="6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x v="17"/>
    <n v="125.05"/>
    <s v="theater"/>
    <s v="plays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x v="178"/>
    <n v="51.88"/>
    <s v="theater"/>
    <s v="plays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x v="12"/>
    <n v="40.29"/>
    <s v="theater"/>
    <s v="plays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x v="35"/>
    <n v="64.91"/>
    <s v="theater"/>
    <s v="plays"/>
    <x v="1"/>
    <x v="6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x v="7"/>
    <n v="55.33"/>
    <s v="theater"/>
    <s v="plays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x v="19"/>
    <n v="83.14"/>
    <s v="theater"/>
    <s v="plays"/>
    <x v="1"/>
    <x v="6"/>
    <x v="3486"/>
    <d v="2015-06-03T06:59:00"/>
    <x v="7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x v="30"/>
    <n v="38.71"/>
    <s v="theater"/>
    <s v="plays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x v="10"/>
    <n v="125.38"/>
    <s v="theater"/>
    <s v="plays"/>
    <x v="1"/>
    <x v="6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x v="40"/>
    <n v="78.260000000000005"/>
    <s v="theater"/>
    <s v="plays"/>
    <x v="1"/>
    <x v="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x v="30"/>
    <n v="47.22"/>
    <s v="theater"/>
    <s v="plays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x v="137"/>
    <n v="79.099999999999994"/>
    <s v="theater"/>
    <s v="plays"/>
    <x v="1"/>
    <x v="6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x v="2"/>
    <n v="114.29"/>
    <s v="theater"/>
    <s v="plays"/>
    <x v="1"/>
    <x v="6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x v="8"/>
    <n v="51.72"/>
    <s v="theater"/>
    <s v="plays"/>
    <x v="1"/>
    <x v="6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x v="8"/>
    <n v="30.77"/>
    <s v="theater"/>
    <s v="plays"/>
    <x v="1"/>
    <x v="6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x v="13"/>
    <n v="74.209999999999994"/>
    <s v="theater"/>
    <s v="plays"/>
    <x v="1"/>
    <x v="6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x v="39"/>
    <n v="47.85"/>
    <s v="theater"/>
    <s v="plays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x v="15"/>
    <n v="34.409999999999997"/>
    <s v="theater"/>
    <s v="plays"/>
    <x v="1"/>
    <x v="6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x v="21"/>
    <n v="40.24"/>
    <s v="theater"/>
    <s v="plays"/>
    <x v="1"/>
    <x v="6"/>
    <x v="3498"/>
    <d v="2016-05-28T21:44:00"/>
    <x v="4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x v="6"/>
    <n v="60.29"/>
    <s v="theater"/>
    <s v="plays"/>
    <x v="1"/>
    <x v="6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x v="6"/>
    <n v="25.31"/>
    <s v="theater"/>
    <s v="plays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x v="7"/>
    <n v="35.950000000000003"/>
    <s v="theater"/>
    <s v="plays"/>
    <x v="1"/>
    <x v="6"/>
    <x v="3501"/>
    <d v="2015-09-11T18:19:55"/>
    <x v="1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x v="2"/>
    <n v="136"/>
    <s v="theater"/>
    <s v="plays"/>
    <x v="1"/>
    <x v="6"/>
    <x v="3502"/>
    <d v="2016-03-16T03:59:00"/>
    <x v="18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x v="29"/>
    <n v="70.760000000000005"/>
    <s v="theater"/>
    <s v="plays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x v="8"/>
    <n v="125"/>
    <s v="theater"/>
    <s v="plays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x v="3"/>
    <n v="66.510000000000005"/>
    <s v="theater"/>
    <s v="plays"/>
    <x v="1"/>
    <x v="6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x v="21"/>
    <n v="105"/>
    <s v="theater"/>
    <s v="plays"/>
    <x v="1"/>
    <x v="6"/>
    <x v="3506"/>
    <d v="2014-08-23T17:37:20"/>
    <x v="8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x v="3"/>
    <n v="145"/>
    <s v="theater"/>
    <s v="plays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x v="144"/>
    <n v="12"/>
    <s v="theater"/>
    <s v="plays"/>
    <x v="1"/>
    <x v="6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x v="6"/>
    <n v="96.67"/>
    <s v="theater"/>
    <s v="plays"/>
    <x v="1"/>
    <x v="6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x v="7"/>
    <n v="60.33"/>
    <s v="theater"/>
    <s v="plays"/>
    <x v="1"/>
    <x v="6"/>
    <x v="3510"/>
    <d v="2014-07-02T14:54:06"/>
    <x v="20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x v="7"/>
    <n v="79.89"/>
    <s v="theater"/>
    <s v="plays"/>
    <x v="1"/>
    <x v="6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x v="8"/>
    <n v="58.82"/>
    <s v="theater"/>
    <s v="plays"/>
    <x v="1"/>
    <x v="6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x v="90"/>
    <n v="75.34"/>
    <s v="theater"/>
    <s v="plays"/>
    <x v="1"/>
    <x v="6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x v="5"/>
    <n v="55"/>
    <s v="theater"/>
    <s v="plays"/>
    <x v="1"/>
    <x v="6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x v="33"/>
    <n v="66.959999999999994"/>
    <s v="theater"/>
    <s v="plays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x v="8"/>
    <n v="227.27"/>
    <s v="theater"/>
    <s v="plays"/>
    <x v="1"/>
    <x v="6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x v="8"/>
    <n v="307.69"/>
    <s v="theater"/>
    <s v="plays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x v="5"/>
    <n v="50.02"/>
    <s v="theater"/>
    <s v="plays"/>
    <x v="1"/>
    <x v="6"/>
    <x v="3518"/>
    <d v="2014-10-02T14:21:00"/>
    <x v="2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x v="7"/>
    <n v="72.39"/>
    <s v="theater"/>
    <s v="plays"/>
    <x v="1"/>
    <x v="6"/>
    <x v="3519"/>
    <d v="2015-03-04T14:22:30"/>
    <x v="1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x v="7"/>
    <n v="95.95"/>
    <s v="theater"/>
    <s v="plays"/>
    <x v="1"/>
    <x v="6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x v="312"/>
    <n v="45.62"/>
    <s v="theater"/>
    <s v="plays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x v="8"/>
    <n v="41.03"/>
    <s v="theater"/>
    <s v="plays"/>
    <x v="1"/>
    <x v="6"/>
    <x v="3522"/>
    <d v="2015-09-15T10:06:00"/>
    <x v="31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x v="35"/>
    <n v="56.83"/>
    <s v="theater"/>
    <s v="plays"/>
    <x v="1"/>
    <x v="6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x v="21"/>
    <n v="137.24"/>
    <s v="theater"/>
    <s v="plays"/>
    <x v="1"/>
    <x v="6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x v="6"/>
    <n v="75.709999999999994"/>
    <s v="theater"/>
    <s v="plays"/>
    <x v="1"/>
    <x v="6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x v="21"/>
    <n v="99"/>
    <s v="theater"/>
    <s v="plays"/>
    <x v="1"/>
    <x v="6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x v="16"/>
    <n v="81.569999999999993"/>
    <s v="theater"/>
    <s v="plays"/>
    <x v="1"/>
    <x v="6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x v="7"/>
    <n v="45.11"/>
    <s v="theater"/>
    <s v="plays"/>
    <x v="1"/>
    <x v="6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x v="88"/>
    <n v="36.67"/>
    <s v="theater"/>
    <s v="plays"/>
    <x v="1"/>
    <x v="6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x v="8"/>
    <n v="125"/>
    <s v="theater"/>
    <s v="plays"/>
    <x v="1"/>
    <x v="6"/>
    <x v="3530"/>
    <d v="2016-04-10T20:00:00"/>
    <x v="31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x v="30"/>
    <n v="49.23"/>
    <s v="theater"/>
    <s v="plays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x v="17"/>
    <n v="42.3"/>
    <s v="theater"/>
    <s v="plays"/>
    <x v="1"/>
    <x v="6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x v="9"/>
    <n v="78.88"/>
    <s v="theater"/>
    <s v="plays"/>
    <x v="1"/>
    <x v="6"/>
    <x v="3533"/>
    <d v="2015-11-11T19:16:07"/>
    <x v="1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x v="94"/>
    <n v="38.28"/>
    <s v="theater"/>
    <s v="plays"/>
    <x v="1"/>
    <x v="6"/>
    <x v="3534"/>
    <d v="2015-10-01T15:00:23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x v="33"/>
    <n v="44.85"/>
    <s v="theater"/>
    <s v="plays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x v="42"/>
    <n v="13.53"/>
    <s v="theater"/>
    <s v="plays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x v="144"/>
    <n v="43.5"/>
    <s v="theater"/>
    <s v="plays"/>
    <x v="1"/>
    <x v="6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x v="30"/>
    <n v="30.95"/>
    <s v="theater"/>
    <s v="plays"/>
    <x v="1"/>
    <x v="6"/>
    <x v="3538"/>
    <d v="2016-08-17T10:05:40"/>
    <x v="31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x v="28"/>
    <n v="55.23"/>
    <s v="theater"/>
    <s v="plays"/>
    <x v="1"/>
    <x v="6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x v="4"/>
    <n v="46.13"/>
    <s v="theater"/>
    <s v="plays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x v="2"/>
    <n v="39.380000000000003"/>
    <s v="theater"/>
    <s v="plays"/>
    <x v="1"/>
    <x v="6"/>
    <x v="3541"/>
    <d v="2015-08-31T17:31:15"/>
    <x v="1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x v="21"/>
    <n v="66.150000000000006"/>
    <s v="theater"/>
    <s v="plays"/>
    <x v="1"/>
    <x v="6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x v="2"/>
    <n v="54.14"/>
    <s v="theater"/>
    <s v="plays"/>
    <x v="1"/>
    <x v="6"/>
    <x v="3543"/>
    <d v="2015-06-25T18:07:39"/>
    <x v="1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x v="8"/>
    <n v="104.17"/>
    <s v="theater"/>
    <s v="plays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x v="8"/>
    <n v="31.38"/>
    <s v="theater"/>
    <s v="plays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x v="21"/>
    <n v="59.21"/>
    <s v="theater"/>
    <s v="plays"/>
    <x v="1"/>
    <x v="6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x v="35"/>
    <n v="119.18"/>
    <s v="theater"/>
    <s v="plays"/>
    <x v="1"/>
    <x v="6"/>
    <x v="3547"/>
    <d v="2016-05-14T03:59:00"/>
    <x v="19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x v="21"/>
    <n v="164.62"/>
    <s v="theater"/>
    <s v="plays"/>
    <x v="1"/>
    <x v="6"/>
    <x v="3548"/>
    <d v="2016-03-05T01:00:00"/>
    <x v="33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x v="21"/>
    <n v="24.29"/>
    <s v="theater"/>
    <s v="plays"/>
    <x v="1"/>
    <x v="6"/>
    <x v="3549"/>
    <d v="2015-09-04T09:27:53"/>
    <x v="31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x v="2"/>
    <n v="40.94"/>
    <s v="theater"/>
    <s v="plays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x v="21"/>
    <n v="61.1"/>
    <s v="theater"/>
    <s v="plays"/>
    <x v="1"/>
    <x v="6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x v="8"/>
    <n v="38.65"/>
    <s v="theater"/>
    <s v="plays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x v="6"/>
    <n v="56.2"/>
    <s v="theater"/>
    <s v="plays"/>
    <x v="1"/>
    <x v="6"/>
    <x v="3553"/>
    <d v="2015-08-12T00:00:00"/>
    <x v="7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x v="40"/>
    <n v="107"/>
    <s v="theater"/>
    <s v="plays"/>
    <x v="1"/>
    <x v="6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x v="8"/>
    <n v="171.43"/>
    <s v="theater"/>
    <s v="plays"/>
    <x v="1"/>
    <x v="6"/>
    <x v="3555"/>
    <d v="2016-11-17T11:36:34"/>
    <x v="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x v="8"/>
    <n v="110.5"/>
    <s v="theater"/>
    <s v="plays"/>
    <x v="1"/>
    <x v="6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x v="8"/>
    <n v="179.28"/>
    <s v="theater"/>
    <s v="plays"/>
    <x v="1"/>
    <x v="6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x v="124"/>
    <n v="22.91"/>
    <s v="theater"/>
    <s v="plays"/>
    <x v="1"/>
    <x v="6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x v="3"/>
    <n v="43.13"/>
    <s v="theater"/>
    <s v="plays"/>
    <x v="1"/>
    <x v="6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x v="29"/>
    <n v="46.89"/>
    <s v="theater"/>
    <s v="plays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x v="21"/>
    <n v="47.41"/>
    <s v="theater"/>
    <s v="plays"/>
    <x v="1"/>
    <x v="6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x v="328"/>
    <n v="15.13"/>
    <s v="theater"/>
    <s v="plays"/>
    <x v="1"/>
    <x v="6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x v="2"/>
    <n v="21.1"/>
    <s v="theater"/>
    <s v="plays"/>
    <x v="1"/>
    <x v="6"/>
    <x v="3563"/>
    <d v="2016-08-01T19:00:00"/>
    <x v="31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x v="7"/>
    <n v="59.12"/>
    <s v="theater"/>
    <s v="plays"/>
    <x v="1"/>
    <x v="6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x v="26"/>
    <n v="97.92"/>
    <s v="theater"/>
    <s v="plays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x v="2"/>
    <n v="55.13"/>
    <s v="theater"/>
    <s v="plays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x v="15"/>
    <n v="26.54"/>
    <s v="theater"/>
    <s v="plays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x v="38"/>
    <n v="58.42"/>
    <s v="theater"/>
    <s v="plays"/>
    <x v="1"/>
    <x v="6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x v="8"/>
    <n v="122.54"/>
    <s v="theater"/>
    <s v="plays"/>
    <x v="1"/>
    <x v="6"/>
    <x v="3569"/>
    <d v="2015-01-08T16:31:36"/>
    <x v="1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x v="35"/>
    <n v="87.96"/>
    <s v="theater"/>
    <s v="plays"/>
    <x v="1"/>
    <x v="6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x v="108"/>
    <n v="73.239999999999995"/>
    <s v="theater"/>
    <s v="plays"/>
    <x v="1"/>
    <x v="6"/>
    <x v="3571"/>
    <d v="2014-10-30T20:36:53"/>
    <x v="1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x v="8"/>
    <n v="55.56"/>
    <s v="theater"/>
    <s v="plays"/>
    <x v="1"/>
    <x v="6"/>
    <x v="3572"/>
    <d v="2015-06-21T13:41:22"/>
    <x v="1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x v="33"/>
    <n v="39.54"/>
    <s v="theater"/>
    <s v="plays"/>
    <x v="1"/>
    <x v="6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x v="6"/>
    <n v="136.78"/>
    <s v="theater"/>
    <s v="plays"/>
    <x v="1"/>
    <x v="6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x v="7"/>
    <n v="99.34"/>
    <s v="theater"/>
    <s v="plays"/>
    <x v="1"/>
    <x v="6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x v="8"/>
    <n v="20"/>
    <s v="theater"/>
    <s v="plays"/>
    <x v="1"/>
    <x v="6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x v="22"/>
    <n v="28.89"/>
    <s v="theater"/>
    <s v="plays"/>
    <x v="1"/>
    <x v="6"/>
    <x v="3577"/>
    <d v="2015-04-26T06:28:00"/>
    <x v="15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x v="8"/>
    <n v="40.549999999999997"/>
    <s v="theater"/>
    <s v="plays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x v="8"/>
    <n v="35.71"/>
    <s v="theater"/>
    <s v="plays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x v="35"/>
    <n v="37.96"/>
    <s v="theater"/>
    <s v="plays"/>
    <x v="1"/>
    <x v="6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x v="8"/>
    <n v="33.33"/>
    <s v="theater"/>
    <s v="plays"/>
    <x v="1"/>
    <x v="6"/>
    <x v="3581"/>
    <d v="2014-07-30T11:18:30"/>
    <x v="22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x v="315"/>
    <n v="58.57"/>
    <s v="theater"/>
    <s v="plays"/>
    <x v="1"/>
    <x v="6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x v="15"/>
    <n v="135.63"/>
    <s v="theater"/>
    <s v="plays"/>
    <x v="1"/>
    <x v="6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x v="31"/>
    <n v="30.94"/>
    <s v="theater"/>
    <s v="plays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x v="17"/>
    <n v="176.09"/>
    <s v="theater"/>
    <s v="plays"/>
    <x v="1"/>
    <x v="6"/>
    <x v="3585"/>
    <d v="2014-12-21T17:11:30"/>
    <x v="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x v="15"/>
    <n v="151.97999999999999"/>
    <s v="theater"/>
    <s v="plays"/>
    <x v="1"/>
    <x v="6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x v="37"/>
    <n v="22.61"/>
    <s v="theater"/>
    <s v="plays"/>
    <x v="1"/>
    <x v="6"/>
    <x v="3587"/>
    <d v="2016-06-27T19:00:00"/>
    <x v="8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x v="7"/>
    <n v="18.27"/>
    <s v="theater"/>
    <s v="plays"/>
    <x v="1"/>
    <x v="6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x v="30"/>
    <n v="82.26"/>
    <s v="theater"/>
    <s v="plays"/>
    <x v="1"/>
    <x v="6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x v="8"/>
    <n v="68.53"/>
    <s v="theater"/>
    <s v="plays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x v="215"/>
    <n v="68.06"/>
    <s v="theater"/>
    <s v="plays"/>
    <x v="1"/>
    <x v="6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x v="37"/>
    <n v="72.709999999999994"/>
    <s v="theater"/>
    <s v="plays"/>
    <x v="1"/>
    <x v="6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x v="38"/>
    <n v="77.19"/>
    <s v="theater"/>
    <s v="plays"/>
    <x v="1"/>
    <x v="6"/>
    <x v="3593"/>
    <d v="2015-01-05T20:26:00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x v="9"/>
    <n v="55.97"/>
    <s v="theater"/>
    <s v="plays"/>
    <x v="1"/>
    <x v="6"/>
    <x v="3594"/>
    <d v="2016-09-04T01:36:22"/>
    <x v="1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x v="17"/>
    <n v="49.69"/>
    <s v="theater"/>
    <s v="plays"/>
    <x v="1"/>
    <x v="6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x v="29"/>
    <n v="79"/>
    <s v="theater"/>
    <s v="plays"/>
    <x v="1"/>
    <x v="6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x v="33"/>
    <n v="77.73"/>
    <s v="theater"/>
    <s v="plays"/>
    <x v="1"/>
    <x v="6"/>
    <x v="3597"/>
    <d v="2016-03-03T05:59:00"/>
    <x v="18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x v="5"/>
    <n v="40.78"/>
    <s v="theater"/>
    <s v="plays"/>
    <x v="1"/>
    <x v="6"/>
    <x v="3598"/>
    <d v="2014-09-03T04:59:00"/>
    <x v="3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x v="180"/>
    <n v="59.41"/>
    <s v="theater"/>
    <s v="plays"/>
    <x v="1"/>
    <x v="6"/>
    <x v="3599"/>
    <d v="2015-08-30T00:00:00"/>
    <x v="29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x v="22"/>
    <n v="3.25"/>
    <s v="theater"/>
    <s v="plays"/>
    <x v="1"/>
    <x v="6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x v="3"/>
    <n v="39.380000000000003"/>
    <s v="theater"/>
    <s v="plays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x v="8"/>
    <n v="81.67"/>
    <s v="theater"/>
    <s v="plays"/>
    <x v="1"/>
    <x v="6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x v="193"/>
    <n v="44.91"/>
    <s v="theater"/>
    <s v="plays"/>
    <x v="1"/>
    <x v="6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x v="40"/>
    <n v="49.06"/>
    <s v="theater"/>
    <s v="plays"/>
    <x v="1"/>
    <x v="6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x v="361"/>
    <n v="30.67"/>
    <s v="theater"/>
    <s v="plays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x v="22"/>
    <n v="61.06"/>
    <s v="theater"/>
    <s v="plays"/>
    <x v="1"/>
    <x v="6"/>
    <x v="3606"/>
    <d v="2016-08-14T14:30:57"/>
    <x v="1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x v="2"/>
    <n v="29"/>
    <s v="theater"/>
    <s v="plays"/>
    <x v="1"/>
    <x v="6"/>
    <x v="3607"/>
    <d v="2015-12-15T00:00:00"/>
    <x v="18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x v="8"/>
    <n v="29.63"/>
    <s v="theater"/>
    <s v="plays"/>
    <x v="1"/>
    <x v="6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x v="42"/>
    <n v="143.1"/>
    <s v="theater"/>
    <s v="plays"/>
    <x v="1"/>
    <x v="6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x v="184"/>
    <n v="52.35"/>
    <s v="theater"/>
    <s v="plays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x v="104"/>
    <n v="66.67"/>
    <s v="theater"/>
    <s v="plays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x v="124"/>
    <n v="126.67"/>
    <s v="theater"/>
    <s v="plays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x v="8"/>
    <n v="62.5"/>
    <s v="theater"/>
    <s v="plays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x v="7"/>
    <n v="35.49"/>
    <s v="theater"/>
    <s v="plays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x v="13"/>
    <n v="37.08"/>
    <s v="theater"/>
    <s v="plays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x v="105"/>
    <n v="69.33"/>
    <s v="theater"/>
    <s v="plays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x v="17"/>
    <n v="17.25"/>
    <s v="theater"/>
    <s v="plays"/>
    <x v="1"/>
    <x v="6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x v="7"/>
    <n v="36.07"/>
    <s v="theater"/>
    <s v="plays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x v="40"/>
    <n v="66.47"/>
    <s v="theater"/>
    <s v="plays"/>
    <x v="1"/>
    <x v="6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x v="2"/>
    <n v="56.07"/>
    <s v="theater"/>
    <s v="plays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x v="5"/>
    <n v="47.03"/>
    <s v="theater"/>
    <s v="plays"/>
    <x v="1"/>
    <x v="6"/>
    <x v="3621"/>
    <d v="2016-09-30T21:00:00"/>
    <x v="19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x v="8"/>
    <n v="47.67"/>
    <s v="theater"/>
    <s v="plays"/>
    <x v="1"/>
    <x v="6"/>
    <x v="3622"/>
    <d v="2014-09-28T03:23:00"/>
    <x v="1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x v="28"/>
    <n v="88.24"/>
    <s v="theater"/>
    <s v="plays"/>
    <x v="1"/>
    <x v="6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x v="2"/>
    <n v="80.72"/>
    <s v="theater"/>
    <s v="plays"/>
    <x v="1"/>
    <x v="6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x v="33"/>
    <n v="39.49"/>
    <s v="theater"/>
    <s v="plays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x v="21"/>
    <n v="84.85"/>
    <s v="theater"/>
    <s v="plays"/>
    <x v="1"/>
    <x v="6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x v="8"/>
    <n v="68.97"/>
    <s v="theater"/>
    <s v="plays"/>
    <x v="1"/>
    <x v="6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x v="57"/>
    <x v="117"/>
    <x v="1"/>
    <x v="0"/>
    <s v="USD"/>
    <n v="1450040396"/>
    <n v="1444852796"/>
    <b v="0"/>
    <x v="78"/>
    <b v="0"/>
    <s v="theater/musical"/>
    <x v="50"/>
    <e v="#DIV/0!"/>
    <s v="theater"/>
    <s v="musical"/>
    <x v="1"/>
    <x v="40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1"/>
    <x v="0"/>
    <s v="USD"/>
    <n v="1462467600"/>
    <n v="1457403364"/>
    <b v="0"/>
    <x v="84"/>
    <b v="0"/>
    <s v="theater/musical"/>
    <x v="50"/>
    <n v="1"/>
    <s v="theater"/>
    <s v="musical"/>
    <x v="1"/>
    <x v="40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x v="9"/>
    <x v="116"/>
    <x v="1"/>
    <x v="1"/>
    <s v="GBP"/>
    <n v="1417295990"/>
    <n v="1414700390"/>
    <b v="0"/>
    <x v="29"/>
    <b v="0"/>
    <s v="theater/musical"/>
    <x v="50"/>
    <n v="1"/>
    <s v="theater"/>
    <s v="musical"/>
    <x v="1"/>
    <x v="40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x v="418"/>
    <x v="2388"/>
    <x v="1"/>
    <x v="0"/>
    <s v="USD"/>
    <n v="1411444740"/>
    <n v="1409335497"/>
    <b v="0"/>
    <x v="211"/>
    <b v="0"/>
    <s v="theater/musical"/>
    <x v="76"/>
    <n v="147.88"/>
    <s v="theater"/>
    <s v="musical"/>
    <x v="1"/>
    <x v="40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x v="2"/>
    <x v="173"/>
    <x v="1"/>
    <x v="1"/>
    <s v="GBP"/>
    <n v="1416781749"/>
    <n v="1415053749"/>
    <b v="0"/>
    <x v="29"/>
    <b v="0"/>
    <s v="theater/musical"/>
    <x v="68"/>
    <n v="100"/>
    <s v="theater"/>
    <s v="musical"/>
    <x v="1"/>
    <x v="40"/>
    <x v="3632"/>
    <d v="2014-11-23T22:29:09"/>
    <x v="20"/>
  </r>
  <r>
    <n v="3633"/>
    <s v="SMOKEY AND THE BANDIT: THE MUSICAL"/>
    <s v="SMOKEY AND THE BANDIT: THE MUSICAL_x000a_The classic film, characters and music you love, on stage, LIVE!"/>
    <x v="10"/>
    <x v="2389"/>
    <x v="1"/>
    <x v="0"/>
    <s v="USD"/>
    <n v="1479517200"/>
    <n v="1475765867"/>
    <b v="0"/>
    <x v="162"/>
    <b v="0"/>
    <s v="theater/musical"/>
    <x v="131"/>
    <n v="56.84"/>
    <s v="theater"/>
    <s v="musical"/>
    <x v="1"/>
    <x v="40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x v="96"/>
    <x v="2390"/>
    <x v="1"/>
    <x v="5"/>
    <s v="CAD"/>
    <n v="1484366340"/>
    <n v="1480219174"/>
    <b v="0"/>
    <x v="59"/>
    <b v="0"/>
    <s v="theater/musical"/>
    <x v="65"/>
    <n v="176.94"/>
    <s v="theater"/>
    <s v="musical"/>
    <x v="1"/>
    <x v="40"/>
    <x v="3634"/>
    <d v="2017-01-14T03:59:00"/>
    <x v="66"/>
  </r>
  <r>
    <n v="3635"/>
    <s v="Mary's Son"/>
    <s v="Mary's Son is a pop opera about Jesus and the hope he brings to all people."/>
    <x v="8"/>
    <x v="2391"/>
    <x v="1"/>
    <x v="0"/>
    <s v="USD"/>
    <n v="1461186676"/>
    <n v="1458594676"/>
    <b v="0"/>
    <x v="73"/>
    <b v="0"/>
    <s v="theater/musical"/>
    <x v="71"/>
    <n v="127.6"/>
    <s v="theater"/>
    <s v="musical"/>
    <x v="1"/>
    <x v="40"/>
    <x v="3635"/>
    <d v="2016-04-20T21:11:16"/>
    <x v="1"/>
  </r>
  <r>
    <n v="3636"/>
    <s v="The Brother's of B-Block"/>
    <s v="The Brotherâ€™s of B-block is a musical play. A new take on &quot;OZ&quot; _x000a_The Wizard of OZ meets HBO's OZ."/>
    <x v="60"/>
    <x v="117"/>
    <x v="1"/>
    <x v="0"/>
    <s v="USD"/>
    <n v="1442248829"/>
    <n v="1439224829"/>
    <b v="0"/>
    <x v="78"/>
    <b v="0"/>
    <s v="theater/musical"/>
    <x v="50"/>
    <e v="#DIV/0!"/>
    <s v="theater"/>
    <s v="musical"/>
    <x v="1"/>
    <x v="4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x v="9"/>
    <x v="1796"/>
    <x v="1"/>
    <x v="0"/>
    <s v="USD"/>
    <n v="1420130935"/>
    <n v="1417538935"/>
    <b v="0"/>
    <x v="25"/>
    <b v="0"/>
    <s v="theater/musical"/>
    <x v="134"/>
    <n v="66.14"/>
    <s v="theater"/>
    <s v="musical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x v="126"/>
    <x v="1168"/>
    <x v="1"/>
    <x v="5"/>
    <s v="CAD"/>
    <n v="1429456132"/>
    <n v="1424275732"/>
    <b v="0"/>
    <x v="84"/>
    <b v="0"/>
    <s v="theater/musical"/>
    <x v="113"/>
    <n v="108"/>
    <s v="theater"/>
    <s v="musical"/>
    <x v="1"/>
    <x v="40"/>
    <x v="3638"/>
    <d v="2015-04-19T15:08:52"/>
    <x v="13"/>
  </r>
  <r>
    <n v="3639"/>
    <s v="POE!"/>
    <s v="POE is a tragicomic musical about the life and works of Edgar Poe, with Death as his therapist helping him find peace in the beyond."/>
    <x v="31"/>
    <x v="116"/>
    <x v="1"/>
    <x v="0"/>
    <s v="USD"/>
    <n v="1475853060"/>
    <n v="1470672906"/>
    <b v="0"/>
    <x v="29"/>
    <b v="0"/>
    <s v="theater/musical"/>
    <x v="50"/>
    <n v="1"/>
    <s v="theater"/>
    <s v="musical"/>
    <x v="1"/>
    <x v="40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1"/>
    <x v="0"/>
    <s v="USD"/>
    <n v="1431283530"/>
    <n v="1428691530"/>
    <b v="0"/>
    <x v="83"/>
    <b v="0"/>
    <s v="theater/musical"/>
    <x v="52"/>
    <n v="18.329999999999998"/>
    <s v="theater"/>
    <s v="musical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1"/>
    <x v="0"/>
    <s v="USD"/>
    <n v="1412485200"/>
    <n v="1410966179"/>
    <b v="0"/>
    <x v="78"/>
    <b v="0"/>
    <s v="theater/musical"/>
    <x v="50"/>
    <e v="#DIV/0!"/>
    <s v="theater"/>
    <s v="musical"/>
    <x v="1"/>
    <x v="40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x v="176"/>
    <x v="493"/>
    <x v="1"/>
    <x v="12"/>
    <s v="EUR"/>
    <n v="1448902800"/>
    <n v="1445369727"/>
    <b v="0"/>
    <x v="84"/>
    <b v="0"/>
    <s v="theater/musical"/>
    <x v="53"/>
    <n v="7.5"/>
    <s v="theater"/>
    <s v="musical"/>
    <x v="1"/>
    <x v="40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x v="31"/>
    <x v="117"/>
    <x v="1"/>
    <x v="0"/>
    <s v="USD"/>
    <n v="1447734439"/>
    <n v="1444274839"/>
    <b v="0"/>
    <x v="78"/>
    <b v="0"/>
    <s v="theater/musical"/>
    <x v="50"/>
    <e v="#DIV/0!"/>
    <s v="theater"/>
    <s v="musical"/>
    <x v="1"/>
    <x v="4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x v="10"/>
    <x v="378"/>
    <x v="1"/>
    <x v="0"/>
    <s v="USD"/>
    <n v="1457413140"/>
    <n v="1454996887"/>
    <b v="0"/>
    <x v="8"/>
    <b v="0"/>
    <s v="theater/musical"/>
    <x v="63"/>
    <n v="68.42"/>
    <s v="theater"/>
    <s v="musical"/>
    <x v="1"/>
    <x v="40"/>
    <x v="3644"/>
    <d v="2016-03-08T04:59:00"/>
    <x v="31"/>
  </r>
  <r>
    <n v="3645"/>
    <s v="If the Shoe Fits"/>
    <s v="This new musical comedy empowers women and girls of all ages to be themselves in their shoes, whatever shoes they choose."/>
    <x v="28"/>
    <x v="116"/>
    <x v="1"/>
    <x v="5"/>
    <s v="CAD"/>
    <n v="1479773838"/>
    <n v="1477178238"/>
    <b v="0"/>
    <x v="29"/>
    <b v="0"/>
    <s v="theater/musical"/>
    <x v="50"/>
    <n v="1"/>
    <s v="theater"/>
    <s v="musical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x v="517"/>
    <x v="1"/>
    <x v="0"/>
    <s v="USD"/>
    <n v="1434497400"/>
    <n v="1431770802"/>
    <b v="0"/>
    <x v="22"/>
    <b v="0"/>
    <s v="theater/musical"/>
    <x v="62"/>
    <n v="60.13"/>
    <s v="theater"/>
    <s v="musical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1"/>
    <x v="1"/>
    <s v="GBP"/>
    <n v="1475258327"/>
    <n v="1471370327"/>
    <b v="0"/>
    <x v="84"/>
    <b v="0"/>
    <s v="theater/musical"/>
    <x v="52"/>
    <n v="15"/>
    <s v="theater"/>
    <s v="musical"/>
    <x v="1"/>
    <x v="40"/>
    <x v="3647"/>
    <d v="2016-09-30T17:58:47"/>
    <x v="8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x v="8"/>
    <n v="550.04"/>
    <s v="theater"/>
    <s v="plays"/>
    <x v="1"/>
    <x v="6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x v="3"/>
    <n v="97.5"/>
    <s v="theater"/>
    <s v="plays"/>
    <x v="1"/>
    <x v="6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x v="8"/>
    <n v="29.41"/>
    <s v="theater"/>
    <s v="plays"/>
    <x v="1"/>
    <x v="6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x v="3"/>
    <n v="57.78"/>
    <s v="theater"/>
    <s v="plays"/>
    <x v="1"/>
    <x v="6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x v="365"/>
    <n v="44.24"/>
    <s v="theater"/>
    <s v="plays"/>
    <x v="1"/>
    <x v="6"/>
    <x v="3652"/>
    <d v="2016-08-25T03:59:00"/>
    <x v="6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x v="7"/>
    <n v="60.91"/>
    <s v="theater"/>
    <s v="plays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x v="107"/>
    <n v="68.84"/>
    <s v="theater"/>
    <s v="plays"/>
    <x v="1"/>
    <x v="6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x v="31"/>
    <n v="73.58"/>
    <s v="theater"/>
    <s v="plays"/>
    <x v="1"/>
    <x v="6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x v="6"/>
    <n v="115.02"/>
    <s v="theater"/>
    <s v="plays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x v="38"/>
    <n v="110.75"/>
    <s v="theater"/>
    <s v="plays"/>
    <x v="1"/>
    <x v="6"/>
    <x v="3657"/>
    <d v="2016-06-01T21:42:00"/>
    <x v="3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x v="7"/>
    <n v="75.5"/>
    <s v="theater"/>
    <s v="plays"/>
    <x v="1"/>
    <x v="6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x v="21"/>
    <n v="235.46"/>
    <s v="theater"/>
    <s v="plays"/>
    <x v="1"/>
    <x v="6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x v="8"/>
    <n v="11.36"/>
    <s v="theater"/>
    <s v="plays"/>
    <x v="1"/>
    <x v="6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x v="38"/>
    <n v="92.5"/>
    <s v="theater"/>
    <s v="plays"/>
    <x v="1"/>
    <x v="6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x v="7"/>
    <n v="202.85"/>
    <s v="theater"/>
    <s v="plays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x v="3"/>
    <n v="26"/>
    <s v="theater"/>
    <s v="plays"/>
    <x v="1"/>
    <x v="6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x v="15"/>
    <n v="46.05"/>
    <s v="theater"/>
    <s v="plays"/>
    <x v="1"/>
    <x v="6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x v="41"/>
    <n v="51"/>
    <s v="theater"/>
    <s v="plays"/>
    <x v="1"/>
    <x v="6"/>
    <x v="3665"/>
    <d v="2015-10-28T19:54:00"/>
    <x v="62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x v="8"/>
    <n v="31.58"/>
    <s v="theater"/>
    <s v="plays"/>
    <x v="1"/>
    <x v="6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x v="33"/>
    <n v="53.36"/>
    <s v="theater"/>
    <s v="plays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x v="3"/>
    <n v="36.96"/>
    <s v="theater"/>
    <s v="plays"/>
    <x v="1"/>
    <x v="6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x v="178"/>
    <n v="81.290000000000006"/>
    <s v="theater"/>
    <s v="plays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x v="5"/>
    <n v="20.079999999999998"/>
    <s v="theater"/>
    <s v="plays"/>
    <x v="1"/>
    <x v="6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x v="7"/>
    <n v="88.25"/>
    <s v="theater"/>
    <s v="plays"/>
    <x v="1"/>
    <x v="6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x v="21"/>
    <n v="53.44"/>
    <s v="theater"/>
    <s v="plays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x v="35"/>
    <n v="39.869999999999997"/>
    <s v="theater"/>
    <s v="plays"/>
    <x v="1"/>
    <x v="6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x v="8"/>
    <n v="145.16"/>
    <s v="theater"/>
    <s v="plays"/>
    <x v="1"/>
    <x v="6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x v="49"/>
    <n v="23.33"/>
    <s v="theater"/>
    <s v="plays"/>
    <x v="1"/>
    <x v="6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x v="32"/>
    <n v="64.38"/>
    <s v="theater"/>
    <s v="plays"/>
    <x v="1"/>
    <x v="6"/>
    <x v="3676"/>
    <d v="2014-09-12T19:34:44"/>
    <x v="11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x v="33"/>
    <n v="62.05"/>
    <s v="theater"/>
    <s v="plays"/>
    <x v="1"/>
    <x v="6"/>
    <x v="3677"/>
    <d v="2014-07-03T03:59:00"/>
    <x v="2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x v="33"/>
    <n v="66.13"/>
    <s v="theater"/>
    <s v="plays"/>
    <x v="1"/>
    <x v="6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x v="5"/>
    <n v="73.400000000000006"/>
    <s v="theater"/>
    <s v="plays"/>
    <x v="1"/>
    <x v="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x v="40"/>
    <n v="99.5"/>
    <s v="theater"/>
    <s v="plays"/>
    <x v="1"/>
    <x v="6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x v="20"/>
    <n v="62.17"/>
    <s v="theater"/>
    <s v="plays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x v="86"/>
    <n v="62.33"/>
    <s v="theater"/>
    <s v="plays"/>
    <x v="1"/>
    <x v="6"/>
    <x v="3682"/>
    <d v="2014-06-16T06:59:00"/>
    <x v="51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x v="38"/>
    <n v="58.79"/>
    <s v="theater"/>
    <s v="plays"/>
    <x v="1"/>
    <x v="6"/>
    <x v="3683"/>
    <d v="2016-10-20T02:48:16"/>
    <x v="1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x v="86"/>
    <n v="45.35"/>
    <s v="theater"/>
    <s v="plays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x v="6"/>
    <n v="41.94"/>
    <s v="theater"/>
    <s v="plays"/>
    <x v="1"/>
    <x v="6"/>
    <x v="3685"/>
    <d v="2014-05-19T21:00:00"/>
    <x v="1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x v="7"/>
    <n v="59.17"/>
    <s v="theater"/>
    <s v="plays"/>
    <x v="1"/>
    <x v="6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x v="8"/>
    <n v="200.49"/>
    <s v="theater"/>
    <s v="plays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x v="15"/>
    <n v="83.97"/>
    <s v="theater"/>
    <s v="plays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x v="90"/>
    <n v="57.26"/>
    <s v="theater"/>
    <s v="plays"/>
    <x v="1"/>
    <x v="6"/>
    <x v="3689"/>
    <d v="2015-06-21T22:25:00"/>
    <x v="37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x v="28"/>
    <n v="58.06"/>
    <s v="theater"/>
    <s v="plays"/>
    <x v="1"/>
    <x v="6"/>
    <x v="3690"/>
    <d v="2014-11-27T15:21:23"/>
    <x v="1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x v="30"/>
    <n v="186.8"/>
    <s v="theater"/>
    <s v="plays"/>
    <x v="1"/>
    <x v="6"/>
    <x v="3691"/>
    <d v="2015-03-02T04:59:00"/>
    <x v="8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x v="9"/>
    <n v="74.12"/>
    <s v="theater"/>
    <s v="plays"/>
    <x v="1"/>
    <x v="6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x v="32"/>
    <n v="30.71"/>
    <s v="theater"/>
    <s v="plays"/>
    <x v="1"/>
    <x v="6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x v="13"/>
    <n v="62.67"/>
    <s v="theater"/>
    <s v="plays"/>
    <x v="1"/>
    <x v="6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x v="8"/>
    <n v="121.36"/>
    <s v="theater"/>
    <s v="plays"/>
    <x v="1"/>
    <x v="6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x v="19"/>
    <n v="39.74"/>
    <s v="theater"/>
    <s v="plays"/>
    <x v="1"/>
    <x v="6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x v="29"/>
    <n v="72"/>
    <s v="theater"/>
    <s v="plays"/>
    <x v="1"/>
    <x v="6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x v="38"/>
    <n v="40.630000000000003"/>
    <s v="theater"/>
    <s v="plays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x v="7"/>
    <n v="63"/>
    <s v="theater"/>
    <s v="plays"/>
    <x v="1"/>
    <x v="6"/>
    <x v="3699"/>
    <d v="2014-10-15T14:26:56"/>
    <x v="1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x v="10"/>
    <n v="33.67"/>
    <s v="theater"/>
    <s v="plays"/>
    <x v="1"/>
    <x v="6"/>
    <x v="3700"/>
    <d v="2014-09-30T16:00:00"/>
    <x v="1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x v="8"/>
    <n v="38.590000000000003"/>
    <s v="theater"/>
    <s v="plays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x v="15"/>
    <n v="155.94999999999999"/>
    <s v="theater"/>
    <s v="plays"/>
    <x v="1"/>
    <x v="6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x v="4"/>
    <n v="43.2"/>
    <s v="theater"/>
    <s v="plays"/>
    <x v="1"/>
    <x v="6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x v="104"/>
    <n v="15.15"/>
    <s v="theater"/>
    <s v="plays"/>
    <x v="1"/>
    <x v="6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x v="33"/>
    <n v="83.57"/>
    <s v="theater"/>
    <s v="plays"/>
    <x v="1"/>
    <x v="6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x v="10"/>
    <n v="140"/>
    <s v="theater"/>
    <s v="plays"/>
    <x v="1"/>
    <x v="6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x v="362"/>
    <n v="80.87"/>
    <s v="theater"/>
    <s v="plays"/>
    <x v="1"/>
    <x v="6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x v="126"/>
    <n v="53.85"/>
    <s v="theater"/>
    <s v="plays"/>
    <x v="1"/>
    <x v="6"/>
    <x v="3708"/>
    <d v="2014-07-04T03:24:46"/>
    <x v="22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x v="29"/>
    <n v="30.93"/>
    <s v="theater"/>
    <s v="plays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x v="48"/>
    <n v="67.959999999999994"/>
    <s v="theater"/>
    <s v="plays"/>
    <x v="1"/>
    <x v="6"/>
    <x v="3710"/>
    <d v="2015-04-03T13:49:48"/>
    <x v="1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x v="35"/>
    <n v="27.14"/>
    <s v="theater"/>
    <s v="plays"/>
    <x v="1"/>
    <x v="6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x v="224"/>
    <n v="110.87"/>
    <s v="theater"/>
    <s v="plays"/>
    <x v="1"/>
    <x v="6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x v="21"/>
    <n v="106.84"/>
    <s v="theater"/>
    <s v="plays"/>
    <x v="1"/>
    <x v="6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x v="21"/>
    <n v="105.52"/>
    <s v="theater"/>
    <s v="plays"/>
    <x v="1"/>
    <x v="6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x v="33"/>
    <n v="132.96"/>
    <s v="theater"/>
    <s v="plays"/>
    <x v="1"/>
    <x v="6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x v="94"/>
    <n v="51.92"/>
    <s v="theater"/>
    <s v="plays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x v="7"/>
    <n v="310"/>
    <s v="theater"/>
    <s v="plays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x v="366"/>
    <n v="26.02"/>
    <s v="theater"/>
    <s v="plays"/>
    <x v="1"/>
    <x v="6"/>
    <x v="3718"/>
    <d v="2015-02-27T17:11:15"/>
    <x v="1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x v="367"/>
    <n v="105"/>
    <s v="theater"/>
    <s v="plays"/>
    <x v="1"/>
    <x v="6"/>
    <x v="3719"/>
    <d v="2015-06-22T17:31:06"/>
    <x v="1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x v="2"/>
    <n v="86.23"/>
    <s v="theater"/>
    <s v="plays"/>
    <x v="1"/>
    <x v="6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x v="7"/>
    <n v="114.55"/>
    <s v="theater"/>
    <s v="plays"/>
    <x v="1"/>
    <x v="6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x v="38"/>
    <n v="47.66"/>
    <s v="theater"/>
    <s v="plays"/>
    <x v="1"/>
    <x v="6"/>
    <x v="3722"/>
    <d v="2016-02-11T22:59:00"/>
    <x v="1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x v="21"/>
    <n v="72.89"/>
    <s v="theater"/>
    <s v="plays"/>
    <x v="1"/>
    <x v="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x v="33"/>
    <n v="49.55"/>
    <s v="theater"/>
    <s v="plays"/>
    <x v="1"/>
    <x v="6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x v="37"/>
    <n v="25.4"/>
    <s v="theater"/>
    <s v="plays"/>
    <x v="1"/>
    <x v="6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x v="368"/>
    <n v="62.59"/>
    <s v="theater"/>
    <s v="plays"/>
    <x v="1"/>
    <x v="6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x v="7"/>
    <n v="61.06"/>
    <s v="theater"/>
    <s v="plays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x v="2440"/>
    <x v="1"/>
    <x v="0"/>
    <s v="USD"/>
    <n v="1439957176"/>
    <n v="1437365176"/>
    <b v="0"/>
    <x v="162"/>
    <b v="0"/>
    <s v="theater/plays"/>
    <x v="114"/>
    <n v="60.06"/>
    <s v="theater"/>
    <s v="plays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1"/>
    <x v="0"/>
    <s v="USD"/>
    <n v="1427082912"/>
    <n v="1423198512"/>
    <b v="0"/>
    <x v="81"/>
    <b v="0"/>
    <s v="theater/plays"/>
    <x v="113"/>
    <n v="72.400000000000006"/>
    <s v="theater"/>
    <s v="plays"/>
    <x v="1"/>
    <x v="6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1"/>
    <x v="0"/>
    <s v="USD"/>
    <n v="1439828159"/>
    <n v="1437236159"/>
    <b v="0"/>
    <x v="29"/>
    <b v="0"/>
    <s v="theater/plays"/>
    <x v="54"/>
    <n v="100"/>
    <s v="theater"/>
    <s v="plays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x v="62"/>
    <x v="972"/>
    <x v="1"/>
    <x v="0"/>
    <s v="USD"/>
    <n v="1420860180"/>
    <n v="1418234646"/>
    <b v="0"/>
    <x v="8"/>
    <b v="0"/>
    <s v="theater/plays"/>
    <x v="57"/>
    <n v="51.67"/>
    <s v="theater"/>
    <s v="plays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x v="449"/>
    <x v="1"/>
    <x v="9"/>
    <s v="EUR"/>
    <n v="1422100800"/>
    <n v="1416932133"/>
    <b v="0"/>
    <x v="80"/>
    <b v="0"/>
    <s v="theater/plays"/>
    <x v="77"/>
    <n v="32.75"/>
    <s v="theater"/>
    <s v="plays"/>
    <x v="1"/>
    <x v="6"/>
    <x v="3732"/>
    <d v="2015-01-24T12:00:00"/>
    <x v="13"/>
  </r>
  <r>
    <n v="3733"/>
    <s v="laughter in the hood"/>
    <s v="want to donate tickets to residents who live in the community that cant afford the 35.00 price of ticket"/>
    <x v="15"/>
    <x v="117"/>
    <x v="1"/>
    <x v="0"/>
    <s v="USD"/>
    <n v="1429396200"/>
    <n v="1428539708"/>
    <b v="0"/>
    <x v="78"/>
    <b v="0"/>
    <s v="theater/plays"/>
    <x v="50"/>
    <e v="#DIV/0!"/>
    <s v="theater"/>
    <s v="plays"/>
    <x v="1"/>
    <x v="6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x v="15"/>
    <x v="2442"/>
    <x v="1"/>
    <x v="0"/>
    <s v="USD"/>
    <n v="1432589896"/>
    <n v="1427405896"/>
    <b v="0"/>
    <x v="63"/>
    <b v="0"/>
    <s v="theater/plays"/>
    <x v="58"/>
    <n v="61"/>
    <s v="theater"/>
    <s v="plays"/>
    <x v="1"/>
    <x v="6"/>
    <x v="3734"/>
    <d v="2015-05-25T21:38:16"/>
    <x v="13"/>
  </r>
  <r>
    <n v="3735"/>
    <s v="Women Beware Women"/>
    <s v="Young Actor's taking on a Jacobean tragedy. Family, betrayal, love, lust, sex and death."/>
    <x v="325"/>
    <x v="170"/>
    <x v="1"/>
    <x v="1"/>
    <s v="GBP"/>
    <n v="1432831089"/>
    <n v="1430239089"/>
    <b v="0"/>
    <x v="84"/>
    <b v="0"/>
    <s v="theater/plays"/>
    <x v="55"/>
    <n v="10"/>
    <s v="theater"/>
    <s v="plays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x v="15"/>
    <x v="115"/>
    <x v="1"/>
    <x v="1"/>
    <s v="GBP"/>
    <n v="1427133600"/>
    <n v="1423847093"/>
    <b v="0"/>
    <x v="29"/>
    <b v="0"/>
    <s v="theater/plays"/>
    <x v="60"/>
    <n v="10"/>
    <s v="theater"/>
    <s v="plays"/>
    <x v="1"/>
    <x v="6"/>
    <x v="3736"/>
    <d v="2015-03-23T18:00:00"/>
    <x v="54"/>
  </r>
  <r>
    <n v="3737"/>
    <s v="Measure For Measure"/>
    <s v="The ASU Theatre and Shakespeare Club presents Measure For Measure directed by Jordyn Ochser."/>
    <x v="176"/>
    <x v="403"/>
    <x v="1"/>
    <x v="0"/>
    <s v="USD"/>
    <n v="1447311540"/>
    <n v="1445358903"/>
    <b v="0"/>
    <x v="80"/>
    <b v="0"/>
    <s v="theater/plays"/>
    <x v="70"/>
    <n v="37.5"/>
    <s v="theater"/>
    <s v="plays"/>
    <x v="1"/>
    <x v="6"/>
    <x v="3737"/>
    <d v="2015-11-12T06:59:00"/>
    <x v="33"/>
  </r>
  <r>
    <n v="3738"/>
    <s v="'GULF' - a new play by PIVOT THEATRE"/>
    <s v="A filmic, fast-paced exploration of trust, making its debut at Camden People's Theatre this July."/>
    <x v="15"/>
    <x v="795"/>
    <x v="1"/>
    <x v="1"/>
    <s v="GBP"/>
    <n v="1405461600"/>
    <n v="1403562705"/>
    <b v="0"/>
    <x v="79"/>
    <b v="0"/>
    <s v="theater/plays"/>
    <x v="82"/>
    <n v="45"/>
    <s v="theater"/>
    <s v="plays"/>
    <x v="1"/>
    <x v="6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1"/>
    <x v="1"/>
    <s v="GBP"/>
    <n v="1468752468"/>
    <n v="1467024468"/>
    <b v="0"/>
    <x v="22"/>
    <b v="0"/>
    <s v="theater/plays"/>
    <x v="68"/>
    <n v="100.63"/>
    <s v="theater"/>
    <s v="plays"/>
    <x v="1"/>
    <x v="6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x v="13"/>
    <x v="1812"/>
    <x v="1"/>
    <x v="0"/>
    <s v="USD"/>
    <n v="1407808438"/>
    <n v="1405217355"/>
    <b v="0"/>
    <x v="25"/>
    <b v="0"/>
    <s v="theater/plays"/>
    <x v="82"/>
    <n v="25.57"/>
    <s v="theater"/>
    <s v="plays"/>
    <x v="1"/>
    <x v="6"/>
    <x v="3740"/>
    <d v="2014-08-12T01:53:58"/>
    <x v="1"/>
  </r>
  <r>
    <n v="3741"/>
    <s v="Open House Theater"/>
    <s v="A small community with a love for theater would like to continue. Help the children of this community continue."/>
    <x v="22"/>
    <x v="117"/>
    <x v="1"/>
    <x v="0"/>
    <s v="USD"/>
    <n v="1450389950"/>
    <n v="1447797950"/>
    <b v="0"/>
    <x v="78"/>
    <b v="0"/>
    <s v="theater/plays"/>
    <x v="50"/>
    <e v="#DIV/0!"/>
    <s v="theater"/>
    <s v="plays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x v="10"/>
    <x v="173"/>
    <x v="1"/>
    <x v="0"/>
    <s v="USD"/>
    <n v="1409980144"/>
    <n v="1407388144"/>
    <b v="0"/>
    <x v="80"/>
    <b v="0"/>
    <s v="theater/plays"/>
    <x v="53"/>
    <n v="25"/>
    <s v="theater"/>
    <s v="plays"/>
    <x v="1"/>
    <x v="6"/>
    <x v="3742"/>
    <d v="2014-09-06T05:09:04"/>
    <x v="1"/>
  </r>
  <r>
    <n v="3743"/>
    <s v="Down the Mississippi"/>
    <s v="I'm taking the Adventures of Huckleberry Finn puppet show down the Mississippi River!"/>
    <x v="41"/>
    <x v="117"/>
    <x v="1"/>
    <x v="0"/>
    <s v="USD"/>
    <n v="1404406964"/>
    <n v="1401814964"/>
    <b v="0"/>
    <x v="78"/>
    <b v="0"/>
    <s v="theater/plays"/>
    <x v="50"/>
    <e v="#DIV/0!"/>
    <s v="theater"/>
    <s v="plays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x v="38"/>
    <x v="117"/>
    <x v="1"/>
    <x v="0"/>
    <s v="USD"/>
    <n v="1404532740"/>
    <n v="1401823952"/>
    <b v="0"/>
    <x v="78"/>
    <b v="0"/>
    <s v="theater/plays"/>
    <x v="50"/>
    <e v="#DIV/0!"/>
    <s v="theater"/>
    <s v="plays"/>
    <x v="1"/>
    <x v="6"/>
    <x v="3744"/>
    <d v="2014-07-05T03:59:00"/>
    <x v="7"/>
  </r>
  <r>
    <n v="3745"/>
    <s v="Tyke Theatre Web Show"/>
    <s v="Tyke wants to expand her puppet theater show to weekly online web shows and is looking for backers."/>
    <x v="213"/>
    <x v="115"/>
    <x v="1"/>
    <x v="0"/>
    <s v="USD"/>
    <n v="1407689102"/>
    <n v="1405097102"/>
    <b v="0"/>
    <x v="29"/>
    <b v="0"/>
    <s v="theater/plays"/>
    <x v="54"/>
    <n v="10"/>
    <s v="theater"/>
    <s v="plays"/>
    <x v="1"/>
    <x v="6"/>
    <x v="3745"/>
    <d v="2014-08-10T16:45:02"/>
    <x v="1"/>
  </r>
  <r>
    <n v="3746"/>
    <s v="Stage Play Production - &quot;I Love You to Death&quot;"/>
    <s v="Generational curses CAN be broken...right?"/>
    <x v="0"/>
    <x v="1672"/>
    <x v="1"/>
    <x v="0"/>
    <s v="USD"/>
    <n v="1475918439"/>
    <n v="1473326439"/>
    <b v="0"/>
    <x v="29"/>
    <b v="0"/>
    <s v="theater/plays"/>
    <x v="53"/>
    <n v="202"/>
    <s v="theater"/>
    <s v="plays"/>
    <x v="1"/>
    <x v="6"/>
    <x v="3746"/>
    <d v="2016-10-08T09:20:39"/>
    <x v="1"/>
  </r>
  <r>
    <n v="3747"/>
    <s v="Counting Stars"/>
    <s v="The world premiere of an astonishing new play by acclaimed writer Atiha Sen Gupta."/>
    <x v="30"/>
    <x v="379"/>
    <x v="1"/>
    <x v="1"/>
    <s v="GBP"/>
    <n v="1436137140"/>
    <n v="1433833896"/>
    <b v="0"/>
    <x v="29"/>
    <b v="0"/>
    <s v="theater/plays"/>
    <x v="60"/>
    <n v="25"/>
    <s v="theater"/>
    <s v="plays"/>
    <x v="1"/>
    <x v="6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x v="3"/>
    <n v="99.54"/>
    <s v="theater"/>
    <s v="musical"/>
    <x v="1"/>
    <x v="40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x v="2"/>
    <n v="75"/>
    <s v="theater"/>
    <s v="musical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x v="8"/>
    <n v="215.25"/>
    <s v="theater"/>
    <s v="musical"/>
    <x v="1"/>
    <x v="40"/>
    <x v="3750"/>
    <d v="2015-02-10T07:59:00"/>
    <x v="37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x v="18"/>
    <n v="120.55"/>
    <s v="theater"/>
    <s v="musical"/>
    <x v="1"/>
    <x v="40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x v="40"/>
    <n v="37.67"/>
    <s v="theater"/>
    <s v="musical"/>
    <x v="1"/>
    <x v="40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x v="33"/>
    <n v="172.23"/>
    <s v="theater"/>
    <s v="musical"/>
    <x v="1"/>
    <x v="40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x v="28"/>
    <n v="111.11"/>
    <s v="theater"/>
    <s v="musical"/>
    <x v="1"/>
    <x v="40"/>
    <x v="3754"/>
    <d v="2014-07-26T04:59:00"/>
    <x v="54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x v="22"/>
    <n v="25.46"/>
    <s v="theater"/>
    <s v="musical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x v="7"/>
    <n v="267.64999999999998"/>
    <s v="theater"/>
    <s v="musical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x v="15"/>
    <n v="75.959999999999994"/>
    <s v="theater"/>
    <s v="musical"/>
    <x v="1"/>
    <x v="40"/>
    <x v="3757"/>
    <d v="2014-12-01T20:25:15"/>
    <x v="2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x v="21"/>
    <n v="59.04"/>
    <s v="theater"/>
    <s v="musical"/>
    <x v="1"/>
    <x v="40"/>
    <x v="3758"/>
    <d v="2014-05-19T05:00:00"/>
    <x v="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x v="5"/>
    <n v="50.11"/>
    <s v="theater"/>
    <s v="musical"/>
    <x v="1"/>
    <x v="40"/>
    <x v="3759"/>
    <d v="2015-08-26T02:35:53"/>
    <x v="1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x v="7"/>
    <n v="55.5"/>
    <s v="theater"/>
    <s v="musical"/>
    <x v="1"/>
    <x v="40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x v="8"/>
    <n v="166.67"/>
    <s v="theater"/>
    <s v="musical"/>
    <x v="1"/>
    <x v="40"/>
    <x v="3761"/>
    <d v="2015-08-10T23:00:00"/>
    <x v="2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x v="6"/>
    <n v="47.43"/>
    <s v="theater"/>
    <s v="musical"/>
    <x v="1"/>
    <x v="40"/>
    <x v="3762"/>
    <d v="2015-08-02T19:31:29"/>
    <x v="1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x v="8"/>
    <n v="64.94"/>
    <s v="theater"/>
    <s v="musical"/>
    <x v="1"/>
    <x v="40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x v="8"/>
    <n v="55.56"/>
    <s v="theater"/>
    <s v="musical"/>
    <x v="1"/>
    <x v="40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x v="40"/>
    <n v="74.22"/>
    <s v="theater"/>
    <s v="musical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x v="33"/>
    <n v="106.93"/>
    <s v="theater"/>
    <s v="musical"/>
    <x v="1"/>
    <x v="40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x v="16"/>
    <n v="41.7"/>
    <s v="theater"/>
    <s v="musical"/>
    <x v="1"/>
    <x v="40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x v="29"/>
    <n v="74.239999999999995"/>
    <s v="theater"/>
    <s v="musical"/>
    <x v="1"/>
    <x v="40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x v="8"/>
    <n v="73.33"/>
    <s v="theater"/>
    <s v="musical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x v="8"/>
    <n v="100"/>
    <s v="theater"/>
    <s v="musical"/>
    <x v="1"/>
    <x v="40"/>
    <x v="3770"/>
    <d v="2015-06-13T22:20:10"/>
    <x v="1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x v="91"/>
    <n v="38.42"/>
    <s v="theater"/>
    <s v="musical"/>
    <x v="1"/>
    <x v="40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x v="5"/>
    <n v="166.97"/>
    <s v="theater"/>
    <s v="musical"/>
    <x v="1"/>
    <x v="40"/>
    <x v="3772"/>
    <d v="2016-11-29T06:00:00"/>
    <x v="23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x v="29"/>
    <n v="94.91"/>
    <s v="theater"/>
    <s v="musical"/>
    <x v="1"/>
    <x v="40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x v="8"/>
    <n v="100"/>
    <s v="theater"/>
    <s v="musical"/>
    <x v="1"/>
    <x v="40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x v="8"/>
    <n v="143.21"/>
    <s v="theater"/>
    <s v="musical"/>
    <x v="1"/>
    <x v="40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x v="13"/>
    <n v="90.82"/>
    <s v="theater"/>
    <s v="musical"/>
    <x v="1"/>
    <x v="40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x v="1"/>
    <n v="48.54"/>
    <s v="theater"/>
    <s v="musical"/>
    <x v="1"/>
    <x v="40"/>
    <x v="3777"/>
    <d v="2014-09-27T04:00:00"/>
    <x v="24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x v="2"/>
    <n v="70.03"/>
    <s v="theater"/>
    <s v="musical"/>
    <x v="1"/>
    <x v="40"/>
    <x v="3778"/>
    <d v="2015-02-14T19:39:40"/>
    <x v="1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x v="3"/>
    <n v="135.63"/>
    <s v="theater"/>
    <s v="musical"/>
    <x v="1"/>
    <x v="40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x v="28"/>
    <n v="100"/>
    <s v="theater"/>
    <s v="musical"/>
    <x v="1"/>
    <x v="40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x v="5"/>
    <n v="94.9"/>
    <s v="theater"/>
    <s v="musical"/>
    <x v="1"/>
    <x v="40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x v="21"/>
    <n v="75.37"/>
    <s v="theater"/>
    <s v="musical"/>
    <x v="1"/>
    <x v="40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x v="32"/>
    <n v="64.459999999999994"/>
    <s v="theater"/>
    <s v="musical"/>
    <x v="1"/>
    <x v="40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x v="41"/>
    <n v="115"/>
    <s v="theater"/>
    <s v="musical"/>
    <x v="1"/>
    <x v="40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x v="298"/>
    <n v="100.5"/>
    <s v="theater"/>
    <s v="musical"/>
    <x v="1"/>
    <x v="40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x v="38"/>
    <n v="93.77"/>
    <s v="theater"/>
    <s v="musical"/>
    <x v="1"/>
    <x v="40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x v="8"/>
    <n v="35.1"/>
    <s v="theater"/>
    <s v="musical"/>
    <x v="1"/>
    <x v="40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1"/>
    <x v="0"/>
    <s v="USD"/>
    <n v="1450887480"/>
    <n v="1448469719"/>
    <b v="0"/>
    <x v="29"/>
    <b v="0"/>
    <s v="theater/musical"/>
    <x v="60"/>
    <n v="500"/>
    <s v="theater"/>
    <s v="musical"/>
    <x v="1"/>
    <x v="40"/>
    <x v="3788"/>
    <d v="2015-12-23T16:18:00"/>
    <x v="31"/>
  </r>
  <r>
    <n v="3789"/>
    <s v="Austen a New Musical Play"/>
    <s v="This fabulous new play explores the little known love life of England's most famous romantic novelist, Jane Austen."/>
    <x v="424"/>
    <x v="851"/>
    <x v="1"/>
    <x v="1"/>
    <s v="GBP"/>
    <n v="1434395418"/>
    <n v="1431630618"/>
    <b v="0"/>
    <x v="80"/>
    <b v="0"/>
    <s v="theater/musical"/>
    <x v="56"/>
    <n v="29"/>
    <s v="theater"/>
    <s v="musical"/>
    <x v="1"/>
    <x v="40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1"/>
    <x v="0"/>
    <s v="USD"/>
    <n v="1479834023"/>
    <n v="1477238423"/>
    <b v="0"/>
    <x v="78"/>
    <b v="0"/>
    <s v="theater/musical"/>
    <x v="50"/>
    <e v="#DIV/0!"/>
    <s v="theater"/>
    <s v="musical"/>
    <x v="1"/>
    <x v="40"/>
    <x v="3790"/>
    <d v="2016-11-22T17:00:23"/>
    <x v="1"/>
  </r>
  <r>
    <n v="3791"/>
    <s v="Spin! at The Cumming Playhouse"/>
    <s v="Spin! is an original musical comedy-drama presented by Blue Palm Productions."/>
    <x v="15"/>
    <x v="117"/>
    <x v="1"/>
    <x v="0"/>
    <s v="USD"/>
    <n v="1404664592"/>
    <n v="1399480592"/>
    <b v="0"/>
    <x v="78"/>
    <b v="0"/>
    <s v="theater/musical"/>
    <x v="50"/>
    <e v="#DIV/0!"/>
    <s v="theater"/>
    <s v="musical"/>
    <x v="1"/>
    <x v="40"/>
    <x v="3791"/>
    <d v="2014-07-06T16:36:32"/>
    <x v="13"/>
  </r>
  <r>
    <n v="3792"/>
    <s v="BorikÃ©n: The Show"/>
    <s v="A cultural and historic journey through Puerto Rico's music and dance!"/>
    <x v="78"/>
    <x v="428"/>
    <x v="1"/>
    <x v="0"/>
    <s v="USD"/>
    <n v="1436957022"/>
    <n v="1434365022"/>
    <b v="0"/>
    <x v="84"/>
    <b v="0"/>
    <s v="theater/musical"/>
    <x v="50"/>
    <n v="17.5"/>
    <s v="theater"/>
    <s v="musical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1"/>
    <x v="0"/>
    <s v="USD"/>
    <n v="1418769129"/>
    <n v="1416954729"/>
    <b v="0"/>
    <x v="54"/>
    <b v="0"/>
    <s v="theater/musical"/>
    <x v="64"/>
    <n v="174"/>
    <s v="theater"/>
    <s v="musical"/>
    <x v="1"/>
    <x v="40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1"/>
    <x v="1"/>
    <s v="GBP"/>
    <n v="1433685354"/>
    <n v="1431093354"/>
    <b v="0"/>
    <x v="29"/>
    <b v="0"/>
    <s v="theater/musical"/>
    <x v="60"/>
    <n v="50"/>
    <s v="theater"/>
    <s v="musical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x v="20"/>
    <x v="115"/>
    <x v="1"/>
    <x v="1"/>
    <s v="GBP"/>
    <n v="1440801000"/>
    <n v="1437042490"/>
    <b v="0"/>
    <x v="84"/>
    <b v="0"/>
    <s v="theater/musical"/>
    <x v="53"/>
    <n v="5"/>
    <s v="theater"/>
    <s v="musical"/>
    <x v="1"/>
    <x v="40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x v="290"/>
    <x v="116"/>
    <x v="1"/>
    <x v="0"/>
    <s v="USD"/>
    <n v="1484354556"/>
    <n v="1479170556"/>
    <b v="0"/>
    <x v="29"/>
    <b v="0"/>
    <s v="theater/musical"/>
    <x v="50"/>
    <n v="1"/>
    <s v="theater"/>
    <s v="musical"/>
    <x v="1"/>
    <x v="40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1"/>
    <x v="0"/>
    <s v="USD"/>
    <n v="1429564165"/>
    <n v="1426972165"/>
    <b v="0"/>
    <x v="77"/>
    <b v="0"/>
    <s v="theater/musical"/>
    <x v="369"/>
    <n v="145.41"/>
    <s v="theater"/>
    <s v="musical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1"/>
    <x v="0"/>
    <s v="USD"/>
    <n v="1407691248"/>
    <n v="1405099248"/>
    <b v="0"/>
    <x v="81"/>
    <b v="0"/>
    <s v="theater/musical"/>
    <x v="60"/>
    <n v="205"/>
    <s v="theater"/>
    <s v="musical"/>
    <x v="1"/>
    <x v="40"/>
    <x v="3798"/>
    <d v="2014-08-10T17:20:48"/>
    <x v="1"/>
  </r>
  <r>
    <n v="3799"/>
    <s v="A Story Once Told"/>
    <s v="An original musical on it's way to the stage in Minneapolis, MN. Feel free to ask any questions."/>
    <x v="3"/>
    <x v="2465"/>
    <x v="1"/>
    <x v="0"/>
    <s v="USD"/>
    <n v="1457734843"/>
    <n v="1455142843"/>
    <b v="0"/>
    <x v="80"/>
    <b v="0"/>
    <s v="theater/musical"/>
    <x v="65"/>
    <n v="100.5"/>
    <s v="theater"/>
    <s v="musical"/>
    <x v="1"/>
    <x v="40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x v="29"/>
    <x v="695"/>
    <x v="1"/>
    <x v="0"/>
    <s v="USD"/>
    <n v="1420952340"/>
    <n v="1418146883"/>
    <b v="0"/>
    <x v="38"/>
    <b v="0"/>
    <s v="theater/musical"/>
    <x v="65"/>
    <n v="55.06"/>
    <s v="theater"/>
    <s v="musical"/>
    <x v="1"/>
    <x v="40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x v="10"/>
    <x v="446"/>
    <x v="1"/>
    <x v="0"/>
    <s v="USD"/>
    <n v="1420215216"/>
    <n v="1417536816"/>
    <b v="0"/>
    <x v="82"/>
    <b v="0"/>
    <s v="theater/musical"/>
    <x v="114"/>
    <n v="47.33"/>
    <s v="theater"/>
    <s v="musical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x v="117"/>
    <x v="1"/>
    <x v="0"/>
    <s v="USD"/>
    <n v="1445482906"/>
    <n v="1442890906"/>
    <b v="0"/>
    <x v="78"/>
    <b v="0"/>
    <s v="theater/musical"/>
    <x v="50"/>
    <e v="#DIV/0!"/>
    <s v="theater"/>
    <s v="musical"/>
    <x v="1"/>
    <x v="40"/>
    <x v="3802"/>
    <d v="2015-10-22T03:01:46"/>
    <x v="1"/>
  </r>
  <r>
    <n v="3803"/>
    <s v="Benjamin Button the Musical Concept Album"/>
    <s v="A fully orchestrated concept album of Benjamin Button the Musical!"/>
    <x v="14"/>
    <x v="2466"/>
    <x v="1"/>
    <x v="0"/>
    <s v="USD"/>
    <n v="1457133568"/>
    <n v="1454541568"/>
    <b v="0"/>
    <x v="244"/>
    <b v="0"/>
    <s v="theater/musical"/>
    <x v="68"/>
    <n v="58.95"/>
    <s v="theater"/>
    <s v="musical"/>
    <x v="1"/>
    <x v="40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1"/>
    <x v="0"/>
    <s v="USD"/>
    <n v="1469948400"/>
    <n v="1465172024"/>
    <b v="0"/>
    <x v="78"/>
    <b v="0"/>
    <s v="theater/musical"/>
    <x v="50"/>
    <e v="#DIV/0!"/>
    <s v="theater"/>
    <s v="musical"/>
    <x v="1"/>
    <x v="40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x v="60"/>
    <x v="158"/>
    <x v="1"/>
    <x v="0"/>
    <s v="USD"/>
    <n v="1411852640"/>
    <n v="1406668640"/>
    <b v="0"/>
    <x v="84"/>
    <b v="0"/>
    <s v="theater/musical"/>
    <x v="50"/>
    <n v="1.5"/>
    <s v="theater"/>
    <s v="musical"/>
    <x v="1"/>
    <x v="40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1"/>
    <x v="2"/>
    <s v="AUD"/>
    <n v="1404022381"/>
    <n v="1402294381"/>
    <b v="0"/>
    <x v="29"/>
    <b v="0"/>
    <s v="theater/musical"/>
    <x v="50"/>
    <n v="5"/>
    <s v="theater"/>
    <s v="musical"/>
    <x v="1"/>
    <x v="40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1"/>
    <x v="0"/>
    <s v="USD"/>
    <n v="1428097739"/>
    <n v="1427492939"/>
    <b v="0"/>
    <x v="82"/>
    <b v="0"/>
    <s v="theater/musical"/>
    <x v="75"/>
    <n v="50.56"/>
    <s v="theater"/>
    <s v="musical"/>
    <x v="1"/>
    <x v="40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x v="8"/>
    <n v="41.67"/>
    <s v="theater"/>
    <s v="plays"/>
    <x v="1"/>
    <x v="6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x v="7"/>
    <n v="53.29"/>
    <s v="theater"/>
    <s v="plays"/>
    <x v="1"/>
    <x v="6"/>
    <x v="3809"/>
    <d v="2014-07-30T23:00:00"/>
    <x v="3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x v="108"/>
    <n v="70.23"/>
    <s v="theater"/>
    <s v="plays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x v="370"/>
    <n v="43.42"/>
    <s v="theater"/>
    <s v="plays"/>
    <x v="1"/>
    <x v="6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x v="5"/>
    <n v="199.18"/>
    <s v="theater"/>
    <s v="plays"/>
    <x v="1"/>
    <x v="6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x v="7"/>
    <n v="78.52"/>
    <s v="theater"/>
    <s v="plays"/>
    <x v="1"/>
    <x v="6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x v="49"/>
    <n v="61.82"/>
    <s v="theater"/>
    <s v="plays"/>
    <x v="1"/>
    <x v="6"/>
    <x v="3814"/>
    <d v="2015-04-01T03:59:00"/>
    <x v="4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x v="8"/>
    <n v="50"/>
    <s v="theater"/>
    <s v="plays"/>
    <x v="1"/>
    <x v="6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x v="17"/>
    <n v="48.34"/>
    <s v="theater"/>
    <s v="plays"/>
    <x v="1"/>
    <x v="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x v="13"/>
    <n v="107.25"/>
    <s v="theater"/>
    <s v="plays"/>
    <x v="1"/>
    <x v="6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x v="371"/>
    <n v="57"/>
    <s v="theater"/>
    <s v="plays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x v="6"/>
    <n v="40.92"/>
    <s v="theater"/>
    <s v="plays"/>
    <x v="1"/>
    <x v="6"/>
    <x v="3819"/>
    <d v="2015-07-17T21:02:00"/>
    <x v="11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x v="1"/>
    <n v="21.5"/>
    <s v="theater"/>
    <s v="plays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x v="2"/>
    <n v="79.540000000000006"/>
    <s v="theater"/>
    <s v="plays"/>
    <x v="1"/>
    <x v="6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x v="5"/>
    <n v="72.38"/>
    <s v="theater"/>
    <s v="plays"/>
    <x v="1"/>
    <x v="6"/>
    <x v="3822"/>
    <d v="2016-01-19T22:59:00"/>
    <x v="44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x v="6"/>
    <n v="64.63"/>
    <s v="theater"/>
    <s v="plays"/>
    <x v="1"/>
    <x v="6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x v="29"/>
    <n v="38.57"/>
    <s v="theater"/>
    <s v="plays"/>
    <x v="1"/>
    <x v="6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x v="2"/>
    <n v="107.57"/>
    <s v="theater"/>
    <s v="plays"/>
    <x v="1"/>
    <x v="6"/>
    <x v="3825"/>
    <d v="2015-06-17T01:40:14"/>
    <x v="23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x v="17"/>
    <n v="27.5"/>
    <s v="theater"/>
    <s v="plays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x v="42"/>
    <n v="70.459999999999994"/>
    <s v="theater"/>
    <s v="plays"/>
    <x v="1"/>
    <x v="6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x v="8"/>
    <n v="178.57"/>
    <s v="theater"/>
    <s v="plays"/>
    <x v="1"/>
    <x v="6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x v="8"/>
    <n v="62.63"/>
    <s v="theater"/>
    <s v="plays"/>
    <x v="1"/>
    <x v="6"/>
    <x v="3829"/>
    <d v="2016-08-31T20:46:11"/>
    <x v="2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x v="372"/>
    <n v="75"/>
    <s v="theater"/>
    <s v="plays"/>
    <x v="1"/>
    <x v="6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x v="6"/>
    <n v="58.9"/>
    <s v="theater"/>
    <s v="plays"/>
    <x v="1"/>
    <x v="6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x v="2"/>
    <n v="139.56"/>
    <s v="theater"/>
    <s v="plays"/>
    <x v="1"/>
    <x v="6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x v="16"/>
    <n v="70"/>
    <s v="theater"/>
    <s v="plays"/>
    <x v="1"/>
    <x v="6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x v="15"/>
    <n v="57.39"/>
    <s v="theater"/>
    <s v="plays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x v="12"/>
    <n v="40"/>
    <s v="theater"/>
    <s v="plays"/>
    <x v="1"/>
    <x v="6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x v="40"/>
    <n v="64.290000000000006"/>
    <s v="theater"/>
    <s v="plays"/>
    <x v="1"/>
    <x v="6"/>
    <x v="3836"/>
    <d v="2016-08-03T04:09:00"/>
    <x v="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x v="21"/>
    <n v="120.12"/>
    <s v="theater"/>
    <s v="plays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x v="7"/>
    <n v="1008.24"/>
    <s v="theater"/>
    <s v="plays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x v="7"/>
    <n v="63.28"/>
    <s v="theater"/>
    <s v="plays"/>
    <x v="1"/>
    <x v="6"/>
    <x v="3839"/>
    <d v="2015-07-30T03:25:24"/>
    <x v="13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x v="373"/>
    <n v="21.67"/>
    <s v="theater"/>
    <s v="plays"/>
    <x v="1"/>
    <x v="6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1"/>
    <x v="0"/>
    <s v="USD"/>
    <n v="1405882287"/>
    <n v="1400698287"/>
    <b v="1"/>
    <x v="69"/>
    <b v="0"/>
    <s v="theater/plays"/>
    <x v="114"/>
    <n v="25.65"/>
    <s v="theater"/>
    <s v="plays"/>
    <x v="1"/>
    <x v="6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1"/>
    <x v="1"/>
    <s v="GBP"/>
    <n v="1399809052"/>
    <n v="1397217052"/>
    <b v="1"/>
    <x v="23"/>
    <b v="0"/>
    <s v="theater/plays"/>
    <x v="66"/>
    <n v="47.7"/>
    <s v="theater"/>
    <s v="plays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x v="10"/>
    <x v="2489"/>
    <x v="1"/>
    <x v="0"/>
    <s v="USD"/>
    <n v="1401587064"/>
    <n v="1399427064"/>
    <b v="1"/>
    <x v="10"/>
    <b v="0"/>
    <s v="theater/plays"/>
    <x v="70"/>
    <n v="56.05"/>
    <s v="theater"/>
    <s v="plays"/>
    <x v="1"/>
    <x v="6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1"/>
    <x v="0"/>
    <s v="USD"/>
    <n v="1401778740"/>
    <n v="1399474134"/>
    <b v="1"/>
    <x v="133"/>
    <b v="0"/>
    <s v="theater/plays"/>
    <x v="139"/>
    <n v="81.319999999999993"/>
    <s v="theater"/>
    <s v="plays"/>
    <x v="1"/>
    <x v="6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x v="79"/>
    <x v="2491"/>
    <x v="1"/>
    <x v="0"/>
    <s v="USD"/>
    <n v="1443711774"/>
    <n v="1441119774"/>
    <b v="1"/>
    <x v="8"/>
    <b v="0"/>
    <s v="theater/plays"/>
    <x v="53"/>
    <n v="70.17"/>
    <s v="theater"/>
    <s v="plays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x v="39"/>
    <x v="2492"/>
    <x v="1"/>
    <x v="0"/>
    <s v="USD"/>
    <n v="1412405940"/>
    <n v="1409721542"/>
    <b v="1"/>
    <x v="22"/>
    <b v="0"/>
    <s v="theater/plays"/>
    <x v="56"/>
    <n v="23.63"/>
    <s v="theater"/>
    <s v="plays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x v="1230"/>
    <x v="1"/>
    <x v="0"/>
    <s v="USD"/>
    <n v="1437283391"/>
    <n v="1433395391"/>
    <b v="1"/>
    <x v="82"/>
    <b v="0"/>
    <s v="theater/plays"/>
    <x v="63"/>
    <n v="188.56"/>
    <s v="theater"/>
    <s v="plays"/>
    <x v="1"/>
    <x v="6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1"/>
    <x v="0"/>
    <s v="USD"/>
    <n v="1445196989"/>
    <n v="1442604989"/>
    <b v="1"/>
    <x v="68"/>
    <b v="0"/>
    <s v="theater/plays"/>
    <x v="63"/>
    <n v="49.51"/>
    <s v="theater"/>
    <s v="plays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x v="11"/>
    <x v="2494"/>
    <x v="1"/>
    <x v="12"/>
    <s v="EUR"/>
    <n v="1434047084"/>
    <n v="1431455084"/>
    <b v="1"/>
    <x v="33"/>
    <b v="0"/>
    <s v="theater/plays"/>
    <x v="113"/>
    <n v="75.459999999999994"/>
    <s v="theater"/>
    <s v="plays"/>
    <x v="1"/>
    <x v="6"/>
    <x v="3849"/>
    <d v="2015-06-11T18:24:44"/>
    <x v="1"/>
  </r>
  <r>
    <n v="3850"/>
    <s v="The Vagina Monologues 2015"/>
    <s v="V-Day is a global activist movement to end violence against women and girls."/>
    <x v="28"/>
    <x v="2495"/>
    <x v="1"/>
    <x v="0"/>
    <s v="USD"/>
    <n v="1420081143"/>
    <n v="1417489143"/>
    <b v="1"/>
    <x v="80"/>
    <b v="0"/>
    <s v="theater/plays"/>
    <x v="65"/>
    <n v="9.5"/>
    <s v="theater"/>
    <s v="plays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x v="30"/>
    <x v="1483"/>
    <x v="1"/>
    <x v="1"/>
    <s v="GBP"/>
    <n v="1437129179"/>
    <n v="1434537179"/>
    <b v="1"/>
    <x v="54"/>
    <b v="0"/>
    <s v="theater/plays"/>
    <x v="122"/>
    <n v="35.5"/>
    <s v="theater"/>
    <s v="plays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x v="3"/>
    <x v="170"/>
    <x v="1"/>
    <x v="0"/>
    <s v="USD"/>
    <n v="1427427276"/>
    <n v="1425270876"/>
    <b v="0"/>
    <x v="84"/>
    <b v="0"/>
    <s v="theater/plays"/>
    <x v="50"/>
    <n v="10"/>
    <s v="theater"/>
    <s v="plays"/>
    <x v="1"/>
    <x v="6"/>
    <x v="3852"/>
    <d v="2015-03-27T03:34:36"/>
    <x v="10"/>
  </r>
  <r>
    <n v="3853"/>
    <s v="The Original Laughter Therapist"/>
    <s v="A dose of One-woman &quot;Dramedy&quot; to cure those daily blues is just what the doctor ordered!"/>
    <x v="57"/>
    <x v="375"/>
    <x v="1"/>
    <x v="0"/>
    <s v="USD"/>
    <n v="1409602178"/>
    <n v="1406578178"/>
    <b v="0"/>
    <x v="84"/>
    <b v="0"/>
    <s v="theater/plays"/>
    <x v="50"/>
    <n v="13"/>
    <s v="theater"/>
    <s v="plays"/>
    <x v="1"/>
    <x v="6"/>
    <x v="3853"/>
    <d v="2014-09-01T20:09:38"/>
    <x v="6"/>
  </r>
  <r>
    <n v="3854"/>
    <s v="The Case Of Soghomon Tehlirian"/>
    <s v="A play dedicated to the 100th anniversary of the Armenian Genocide."/>
    <x v="34"/>
    <x v="2496"/>
    <x v="1"/>
    <x v="0"/>
    <s v="USD"/>
    <n v="1431206058"/>
    <n v="1428614058"/>
    <b v="0"/>
    <x v="9"/>
    <b v="0"/>
    <s v="theater/plays"/>
    <x v="63"/>
    <n v="89.4"/>
    <s v="theater"/>
    <s v="plays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1"/>
    <x v="0"/>
    <s v="USD"/>
    <n v="1427408271"/>
    <n v="1424819871"/>
    <b v="0"/>
    <x v="29"/>
    <b v="0"/>
    <s v="theater/plays"/>
    <x v="56"/>
    <n v="25"/>
    <s v="theater"/>
    <s v="plays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1"/>
    <x v="0"/>
    <s v="USD"/>
    <n v="1425833403"/>
    <n v="1423245003"/>
    <b v="0"/>
    <x v="29"/>
    <b v="0"/>
    <s v="theater/plays"/>
    <x v="50"/>
    <n v="1"/>
    <s v="theater"/>
    <s v="plays"/>
    <x v="1"/>
    <x v="6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x v="10"/>
    <x v="92"/>
    <x v="1"/>
    <x v="0"/>
    <s v="USD"/>
    <n v="1406913120"/>
    <n v="1404927690"/>
    <b v="0"/>
    <x v="80"/>
    <b v="0"/>
    <s v="theater/plays"/>
    <x v="62"/>
    <n v="65"/>
    <s v="theater"/>
    <s v="plays"/>
    <x v="1"/>
    <x v="6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1"/>
    <x v="1"/>
    <s v="GBP"/>
    <n v="1432328400"/>
    <n v="1430734844"/>
    <b v="0"/>
    <x v="29"/>
    <b v="0"/>
    <s v="theater/plays"/>
    <x v="53"/>
    <n v="10"/>
    <s v="theater"/>
    <s v="plays"/>
    <x v="1"/>
    <x v="6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x v="30"/>
    <x v="116"/>
    <x v="1"/>
    <x v="0"/>
    <s v="USD"/>
    <n v="1403730000"/>
    <n v="1401485207"/>
    <b v="0"/>
    <x v="29"/>
    <b v="0"/>
    <s v="theater/plays"/>
    <x v="50"/>
    <n v="1"/>
    <s v="theater"/>
    <s v="plays"/>
    <x v="1"/>
    <x v="6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1"/>
    <x v="0"/>
    <s v="USD"/>
    <n v="1407858710"/>
    <n v="1405266710"/>
    <b v="0"/>
    <x v="62"/>
    <b v="0"/>
    <s v="theater/plays"/>
    <x v="82"/>
    <n v="81.540000000000006"/>
    <s v="theater"/>
    <s v="plays"/>
    <x v="1"/>
    <x v="6"/>
    <x v="3860"/>
    <d v="2014-08-12T15:51:50"/>
    <x v="1"/>
  </r>
  <r>
    <n v="3861"/>
    <s v="READY OR NOT HERE I COME"/>
    <s v="THE COMING OF THE LORD!"/>
    <x v="13"/>
    <x v="173"/>
    <x v="1"/>
    <x v="0"/>
    <s v="USD"/>
    <n v="1415828820"/>
    <n v="1412258977"/>
    <b v="0"/>
    <x v="29"/>
    <b v="0"/>
    <s v="theater/plays"/>
    <x v="62"/>
    <n v="100"/>
    <s v="theater"/>
    <s v="plays"/>
    <x v="1"/>
    <x v="6"/>
    <x v="3861"/>
    <d v="2014-11-12T21:47:00"/>
    <x v="43"/>
  </r>
  <r>
    <n v="3862"/>
    <s v="The Container Play"/>
    <s v="The hit immersive theatre experience of England comes to Corpus Christi!"/>
    <x v="51"/>
    <x v="116"/>
    <x v="1"/>
    <x v="0"/>
    <s v="USD"/>
    <n v="1473699540"/>
    <n v="1472451356"/>
    <b v="0"/>
    <x v="29"/>
    <b v="0"/>
    <s v="theater/plays"/>
    <x v="50"/>
    <n v="1"/>
    <s v="theater"/>
    <s v="plays"/>
    <x v="1"/>
    <x v="6"/>
    <x v="3862"/>
    <d v="2016-09-12T16:59:00"/>
    <x v="22"/>
  </r>
  <r>
    <n v="3863"/>
    <s v="Umma Yemaya"/>
    <s v="Umma Yemaya is  a play that examines the challenges of unconventional love. The Lady  and the Artist create their own world for love."/>
    <x v="12"/>
    <x v="117"/>
    <x v="1"/>
    <x v="0"/>
    <s v="USD"/>
    <n v="1446739905"/>
    <n v="1441552305"/>
    <b v="0"/>
    <x v="78"/>
    <b v="0"/>
    <s v="theater/plays"/>
    <x v="50"/>
    <e v="#DIV/0!"/>
    <s v="theater"/>
    <s v="plays"/>
    <x v="1"/>
    <x v="6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x v="10"/>
    <x v="177"/>
    <x v="1"/>
    <x v="0"/>
    <s v="USD"/>
    <n v="1447799054"/>
    <n v="1445203454"/>
    <b v="0"/>
    <x v="83"/>
    <b v="0"/>
    <s v="theater/plays"/>
    <x v="60"/>
    <n v="20"/>
    <s v="theater"/>
    <s v="plays"/>
    <x v="1"/>
    <x v="6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x v="425"/>
    <x v="1084"/>
    <x v="1"/>
    <x v="5"/>
    <s v="CAD"/>
    <n v="1409376600"/>
    <n v="1405957098"/>
    <b v="0"/>
    <x v="25"/>
    <b v="0"/>
    <s v="theater/plays"/>
    <x v="117"/>
    <n v="46.43"/>
    <s v="theater"/>
    <s v="plays"/>
    <x v="1"/>
    <x v="6"/>
    <x v="3865"/>
    <d v="2014-08-30T05:30:00"/>
    <x v="4"/>
  </r>
  <r>
    <n v="3866"/>
    <s v="a feminine ending, brought to you by the East End Theatre Co"/>
    <s v="A funny, moving, witty piece about a girl, her oboe, and her dreams."/>
    <x v="13"/>
    <x v="143"/>
    <x v="1"/>
    <x v="0"/>
    <s v="USD"/>
    <n v="1458703740"/>
    <n v="1454453021"/>
    <b v="0"/>
    <x v="84"/>
    <b v="0"/>
    <s v="theater/plays"/>
    <x v="60"/>
    <n v="5.5"/>
    <s v="theater"/>
    <s v="plays"/>
    <x v="1"/>
    <x v="6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x v="13"/>
    <x v="2345"/>
    <x v="1"/>
    <x v="0"/>
    <s v="USD"/>
    <n v="1466278339"/>
    <n v="1463686339"/>
    <b v="0"/>
    <x v="81"/>
    <b v="0"/>
    <s v="theater/plays"/>
    <x v="55"/>
    <n v="50.2"/>
    <s v="theater"/>
    <s v="plays"/>
    <x v="1"/>
    <x v="6"/>
    <x v="3867"/>
    <d v="2016-06-18T19:32:19"/>
    <x v="1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x v="50"/>
    <n v="10"/>
    <s v="theater"/>
    <s v="musical"/>
    <x v="1"/>
    <x v="40"/>
    <x v="3868"/>
    <d v="2014-09-08T15:50:05"/>
    <x v="1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x v="56"/>
    <n v="30.13"/>
    <s v="theater"/>
    <s v="musical"/>
    <x v="1"/>
    <x v="40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x v="77"/>
    <n v="150"/>
    <s v="theater"/>
    <s v="musical"/>
    <x v="1"/>
    <x v="40"/>
    <x v="3870"/>
    <d v="2014-07-03T04:07:58"/>
    <x v="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x v="56"/>
    <n v="13.33"/>
    <s v="theater"/>
    <s v="musical"/>
    <x v="1"/>
    <x v="40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x v="50"/>
    <e v="#DIV/0!"/>
    <s v="theater"/>
    <s v="musical"/>
    <x v="1"/>
    <x v="40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x v="50"/>
    <e v="#DIV/0!"/>
    <s v="theater"/>
    <s v="musical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x v="50"/>
    <e v="#DIV/0!"/>
    <s v="theater"/>
    <s v="musical"/>
    <x v="1"/>
    <x v="40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x v="50"/>
    <e v="#DIV/0!"/>
    <s v="theater"/>
    <s v="musical"/>
    <x v="1"/>
    <x v="40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x v="226"/>
    <n v="44.76"/>
    <s v="theater"/>
    <s v="musical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x v="62"/>
    <n v="88.64"/>
    <s v="theater"/>
    <s v="musical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x v="50"/>
    <n v="10"/>
    <s v="theater"/>
    <s v="musical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x v="50"/>
    <e v="#DIV/0!"/>
    <s v="theater"/>
    <s v="musical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x v="55"/>
    <n v="57.65"/>
    <s v="theater"/>
    <s v="musical"/>
    <x v="1"/>
    <x v="40"/>
    <x v="3880"/>
    <d v="2014-07-30T23:00:00"/>
    <x v="6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x v="62"/>
    <n v="25"/>
    <s v="theater"/>
    <s v="musical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x v="50"/>
    <e v="#DIV/0!"/>
    <s v="theater"/>
    <s v="musical"/>
    <x v="1"/>
    <x v="40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x v="50"/>
    <e v="#DIV/0!"/>
    <s v="theater"/>
    <s v="musical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x v="50"/>
    <e v="#DIV/0!"/>
    <s v="theater"/>
    <s v="musical"/>
    <x v="1"/>
    <x v="40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x v="50"/>
    <e v="#DIV/0!"/>
    <s v="theater"/>
    <s v="musical"/>
    <x v="1"/>
    <x v="40"/>
    <x v="3885"/>
    <d v="2016-05-09T22:49:51"/>
    <x v="1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x v="50"/>
    <e v="#DIV/0!"/>
    <s v="theater"/>
    <s v="musical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x v="53"/>
    <n v="17.5"/>
    <s v="theater"/>
    <s v="musical"/>
    <x v="1"/>
    <x v="40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x v="13"/>
    <x v="2500"/>
    <x v="1"/>
    <x v="1"/>
    <s v="GBP"/>
    <n v="1488114358"/>
    <n v="1485522358"/>
    <b v="0"/>
    <x v="25"/>
    <b v="0"/>
    <s v="theater/plays"/>
    <x v="117"/>
    <n v="38.71"/>
    <s v="theater"/>
    <s v="plays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1"/>
    <x v="0"/>
    <s v="USD"/>
    <n v="1420413960"/>
    <n v="1417651630"/>
    <b v="0"/>
    <x v="82"/>
    <b v="0"/>
    <s v="theater/plays"/>
    <x v="60"/>
    <n v="13.11"/>
    <s v="theater"/>
    <s v="plays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x v="2501"/>
    <x v="1"/>
    <x v="0"/>
    <s v="USD"/>
    <n v="1439662344"/>
    <n v="1434478344"/>
    <b v="0"/>
    <x v="22"/>
    <b v="0"/>
    <s v="theater/plays"/>
    <x v="123"/>
    <n v="315.5"/>
    <s v="theater"/>
    <s v="plays"/>
    <x v="1"/>
    <x v="6"/>
    <x v="3890"/>
    <d v="2015-08-15T18:12:24"/>
    <x v="13"/>
  </r>
  <r>
    <n v="3891"/>
    <s v="Out of the Box: A Mime Story"/>
    <s v="A comedy about a mime who dreams of becoming a stand up comedian."/>
    <x v="134"/>
    <x v="92"/>
    <x v="1"/>
    <x v="0"/>
    <s v="USD"/>
    <n v="1427086740"/>
    <n v="1424488244"/>
    <b v="0"/>
    <x v="63"/>
    <b v="0"/>
    <s v="theater/plays"/>
    <x v="69"/>
    <n v="37.14"/>
    <s v="theater"/>
    <s v="plays"/>
    <x v="1"/>
    <x v="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1"/>
    <x v="0"/>
    <s v="USD"/>
    <n v="1408863600"/>
    <n v="1408203557"/>
    <b v="0"/>
    <x v="78"/>
    <b v="0"/>
    <s v="theater/plays"/>
    <x v="50"/>
    <e v="#DIV/0!"/>
    <s v="theater"/>
    <s v="plays"/>
    <x v="1"/>
    <x v="6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x v="63"/>
    <x v="2502"/>
    <x v="1"/>
    <x v="0"/>
    <s v="USD"/>
    <n v="1404194400"/>
    <n v="1400600840"/>
    <b v="0"/>
    <x v="87"/>
    <b v="0"/>
    <s v="theater/plays"/>
    <x v="66"/>
    <n v="128.27000000000001"/>
    <s v="theater"/>
    <s v="plays"/>
    <x v="1"/>
    <x v="6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x v="36"/>
    <x v="624"/>
    <x v="1"/>
    <x v="0"/>
    <s v="USD"/>
    <n v="1481000340"/>
    <n v="1478386812"/>
    <b v="0"/>
    <x v="202"/>
    <b v="0"/>
    <s v="theater/plays"/>
    <x v="56"/>
    <n v="47.27"/>
    <s v="theater"/>
    <s v="plays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x v="155"/>
    <x v="1"/>
    <x v="0"/>
    <s v="USD"/>
    <n v="1425103218"/>
    <n v="1422424818"/>
    <b v="0"/>
    <x v="29"/>
    <b v="0"/>
    <s v="theater/plays"/>
    <x v="62"/>
    <n v="50"/>
    <s v="theater"/>
    <s v="plays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1"/>
    <x v="0"/>
    <s v="USD"/>
    <n v="1402979778"/>
    <n v="1401770178"/>
    <b v="0"/>
    <x v="80"/>
    <b v="0"/>
    <s v="theater/plays"/>
    <x v="57"/>
    <n v="42.5"/>
    <s v="theater"/>
    <s v="plays"/>
    <x v="1"/>
    <x v="6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1"/>
    <x v="4"/>
    <s v="NZD"/>
    <n v="1420750683"/>
    <n v="1418158683"/>
    <b v="0"/>
    <x v="73"/>
    <b v="0"/>
    <s v="theater/plays"/>
    <x v="82"/>
    <n v="44"/>
    <s v="theater"/>
    <s v="plays"/>
    <x v="1"/>
    <x v="6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1"/>
    <x v="1"/>
    <s v="GBP"/>
    <n v="1439827200"/>
    <n v="1436355270"/>
    <b v="0"/>
    <x v="38"/>
    <b v="0"/>
    <s v="theater/plays"/>
    <x v="69"/>
    <n v="50.88"/>
    <s v="theater"/>
    <s v="plays"/>
    <x v="1"/>
    <x v="6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x v="3"/>
    <x v="366"/>
    <x v="1"/>
    <x v="0"/>
    <s v="USD"/>
    <n v="1407868561"/>
    <n v="1406140561"/>
    <b v="0"/>
    <x v="84"/>
    <b v="0"/>
    <s v="theater/plays"/>
    <x v="60"/>
    <n v="62.5"/>
    <s v="theater"/>
    <s v="plays"/>
    <x v="1"/>
    <x v="6"/>
    <x v="3899"/>
    <d v="2014-08-12T18:36:01"/>
    <x v="20"/>
  </r>
  <r>
    <n v="3900"/>
    <s v="HUB Theatre Group presents John Logan's RED"/>
    <s v="HUB Theatre Group collaborates with local artists to present John Logan's RED to the community."/>
    <x v="30"/>
    <x v="2503"/>
    <x v="1"/>
    <x v="0"/>
    <s v="USD"/>
    <n v="1433988791"/>
    <n v="1431396791"/>
    <b v="0"/>
    <x v="81"/>
    <b v="0"/>
    <s v="theater/plays"/>
    <x v="62"/>
    <n v="27"/>
    <s v="theater"/>
    <s v="plays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1"/>
    <x v="0"/>
    <s v="USD"/>
    <n v="1450554599"/>
    <n v="1447098599"/>
    <b v="0"/>
    <x v="29"/>
    <b v="0"/>
    <s v="theater/plays"/>
    <x v="60"/>
    <n v="25"/>
    <s v="theater"/>
    <s v="plays"/>
    <x v="1"/>
    <x v="6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1"/>
    <x v="1"/>
    <s v="GBP"/>
    <n v="1479125642"/>
    <n v="1476962042"/>
    <b v="0"/>
    <x v="162"/>
    <b v="0"/>
    <s v="theater/plays"/>
    <x v="190"/>
    <n v="47.26"/>
    <s v="theater"/>
    <s v="plays"/>
    <x v="1"/>
    <x v="6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x v="15"/>
    <x v="117"/>
    <x v="1"/>
    <x v="0"/>
    <s v="USD"/>
    <n v="1439581080"/>
    <n v="1435709765"/>
    <b v="0"/>
    <x v="78"/>
    <b v="0"/>
    <s v="theater/plays"/>
    <x v="50"/>
    <e v="#DIV/0!"/>
    <s v="theater"/>
    <s v="plays"/>
    <x v="1"/>
    <x v="6"/>
    <x v="3903"/>
    <d v="2015-08-14T19:38:00"/>
    <x v="38"/>
  </r>
  <r>
    <n v="3904"/>
    <s v="Black America from Prophets to Pimps"/>
    <s v="A play that will cover 4000 years of black history."/>
    <x v="3"/>
    <x v="158"/>
    <x v="1"/>
    <x v="0"/>
    <s v="USD"/>
    <n v="1429074240"/>
    <n v="1427866200"/>
    <b v="0"/>
    <x v="84"/>
    <b v="0"/>
    <s v="theater/plays"/>
    <x v="50"/>
    <n v="1.5"/>
    <s v="theater"/>
    <s v="plays"/>
    <x v="1"/>
    <x v="6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1"/>
    <x v="1"/>
    <s v="GBP"/>
    <n v="1434063600"/>
    <n v="1430405903"/>
    <b v="0"/>
    <x v="63"/>
    <b v="0"/>
    <s v="theater/plays"/>
    <x v="81"/>
    <n v="24.71"/>
    <s v="theater"/>
    <s v="plays"/>
    <x v="1"/>
    <x v="6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x v="15"/>
    <x v="2373"/>
    <x v="1"/>
    <x v="1"/>
    <s v="GBP"/>
    <n v="1435325100"/>
    <n v="1432072893"/>
    <b v="0"/>
    <x v="38"/>
    <b v="0"/>
    <s v="theater/plays"/>
    <x v="356"/>
    <n v="63.13"/>
    <s v="theater"/>
    <s v="plays"/>
    <x v="1"/>
    <x v="6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x v="28"/>
    <x v="358"/>
    <x v="1"/>
    <x v="0"/>
    <s v="USD"/>
    <n v="1414354080"/>
    <n v="1411587606"/>
    <b v="0"/>
    <x v="80"/>
    <b v="0"/>
    <s v="theater/plays"/>
    <x v="77"/>
    <n v="38.25"/>
    <s v="theater"/>
    <s v="plays"/>
    <x v="1"/>
    <x v="6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x v="47"/>
    <x v="654"/>
    <x v="1"/>
    <x v="0"/>
    <s v="USD"/>
    <n v="1406603696"/>
    <n v="1405307696"/>
    <b v="0"/>
    <x v="80"/>
    <b v="0"/>
    <s v="theater/plays"/>
    <x v="114"/>
    <n v="16.25"/>
    <s v="theater"/>
    <s v="plays"/>
    <x v="1"/>
    <x v="6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x v="127"/>
    <x v="2503"/>
    <x v="1"/>
    <x v="0"/>
    <s v="USD"/>
    <n v="1410424642"/>
    <n v="1407832642"/>
    <b v="0"/>
    <x v="80"/>
    <b v="0"/>
    <s v="theater/plays"/>
    <x v="50"/>
    <n v="33.75"/>
    <s v="theater"/>
    <s v="plays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x v="12"/>
    <x v="1935"/>
    <x v="1"/>
    <x v="0"/>
    <s v="USD"/>
    <n v="1441649397"/>
    <n v="1439057397"/>
    <b v="0"/>
    <x v="83"/>
    <b v="0"/>
    <s v="theater/plays"/>
    <x v="56"/>
    <n v="61.67"/>
    <s v="theater"/>
    <s v="plays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x v="6"/>
    <x v="2505"/>
    <x v="1"/>
    <x v="0"/>
    <s v="USD"/>
    <n v="1417033777"/>
    <n v="1414438177"/>
    <b v="0"/>
    <x v="17"/>
    <b v="0"/>
    <s v="theater/plays"/>
    <x v="121"/>
    <n v="83.14"/>
    <s v="theater"/>
    <s v="plays"/>
    <x v="1"/>
    <x v="6"/>
    <x v="3911"/>
    <d v="2014-11-26T20:29:37"/>
    <x v="1"/>
  </r>
  <r>
    <n v="3912"/>
    <s v="JoLee Productions"/>
    <s v="Producing &amp; directing Jake's Women by Neil Simon opening July 9 and running through July 26 for Sonoma Arts Live"/>
    <x v="36"/>
    <x v="116"/>
    <x v="1"/>
    <x v="0"/>
    <s v="USD"/>
    <n v="1429936500"/>
    <n v="1424759330"/>
    <b v="0"/>
    <x v="29"/>
    <b v="0"/>
    <s v="theater/plays"/>
    <x v="50"/>
    <n v="1"/>
    <s v="theater"/>
    <s v="plays"/>
    <x v="1"/>
    <x v="6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1"/>
    <x v="0"/>
    <s v="USD"/>
    <n v="1448863449"/>
    <n v="1446267849"/>
    <b v="0"/>
    <x v="63"/>
    <b v="0"/>
    <s v="theater/plays"/>
    <x v="54"/>
    <n v="142.86000000000001"/>
    <s v="theater"/>
    <s v="plays"/>
    <x v="1"/>
    <x v="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1"/>
    <x v="1"/>
    <s v="GBP"/>
    <n v="1431298740"/>
    <n v="1429558756"/>
    <b v="0"/>
    <x v="74"/>
    <b v="0"/>
    <s v="theater/plays"/>
    <x v="71"/>
    <n v="33.67"/>
    <s v="theater"/>
    <s v="plays"/>
    <x v="1"/>
    <x v="6"/>
    <x v="3914"/>
    <d v="2015-05-10T22:59:00"/>
    <x v="20"/>
  </r>
  <r>
    <n v="3915"/>
    <s v="Hardcross"/>
    <s v="Following the enormous success of Hardcross, we are looking for new ways to bring this wonderful play to a wider audience."/>
    <x v="15"/>
    <x v="139"/>
    <x v="1"/>
    <x v="1"/>
    <s v="GBP"/>
    <n v="1464824309"/>
    <n v="1462232309"/>
    <b v="0"/>
    <x v="29"/>
    <b v="0"/>
    <s v="theater/plays"/>
    <x v="50"/>
    <n v="5"/>
    <s v="theater"/>
    <s v="plays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x v="13"/>
    <x v="117"/>
    <x v="1"/>
    <x v="8"/>
    <s v="DKK"/>
    <n v="1464952752"/>
    <n v="1462360752"/>
    <b v="0"/>
    <x v="78"/>
    <b v="0"/>
    <s v="theater/plays"/>
    <x v="50"/>
    <e v="#DIV/0!"/>
    <s v="theater"/>
    <s v="plays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x v="8"/>
    <x v="115"/>
    <x v="1"/>
    <x v="1"/>
    <s v="GBP"/>
    <n v="1410439161"/>
    <n v="1407847161"/>
    <b v="0"/>
    <x v="29"/>
    <b v="0"/>
    <s v="theater/plays"/>
    <x v="50"/>
    <n v="10"/>
    <s v="theater"/>
    <s v="plays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x v="127"/>
    <x v="678"/>
    <x v="1"/>
    <x v="1"/>
    <s v="GBP"/>
    <n v="1407168000"/>
    <n v="1406131023"/>
    <b v="0"/>
    <x v="83"/>
    <b v="0"/>
    <s v="theater/plays"/>
    <x v="50"/>
    <n v="40"/>
    <s v="theater"/>
    <s v="plays"/>
    <x v="1"/>
    <x v="6"/>
    <x v="3918"/>
    <d v="2014-08-04T16:00:00"/>
    <x v="56"/>
  </r>
  <r>
    <n v="3919"/>
    <s v="After The Blue"/>
    <s v="Two sisters living in a Cornish seaside town attempt to hide and escape from a life- circle of deceit, abuse, incest and revenge."/>
    <x v="10"/>
    <x v="456"/>
    <x v="1"/>
    <x v="1"/>
    <s v="GBP"/>
    <n v="1453075200"/>
    <n v="1450628773"/>
    <b v="0"/>
    <x v="83"/>
    <b v="0"/>
    <s v="theater/plays"/>
    <x v="53"/>
    <n v="30"/>
    <s v="theater"/>
    <s v="plays"/>
    <x v="1"/>
    <x v="6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x v="30"/>
    <x v="2503"/>
    <x v="1"/>
    <x v="1"/>
    <s v="GBP"/>
    <n v="1479032260"/>
    <n v="1476436660"/>
    <b v="0"/>
    <x v="83"/>
    <b v="0"/>
    <s v="theater/plays"/>
    <x v="62"/>
    <n v="45"/>
    <s v="theater"/>
    <s v="plays"/>
    <x v="1"/>
    <x v="6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x v="9"/>
    <x v="117"/>
    <x v="1"/>
    <x v="1"/>
    <s v="GBP"/>
    <n v="1414346400"/>
    <n v="1413291655"/>
    <b v="0"/>
    <x v="78"/>
    <b v="0"/>
    <s v="theater/plays"/>
    <x v="50"/>
    <e v="#DIV/0!"/>
    <s v="theater"/>
    <s v="plays"/>
    <x v="1"/>
    <x v="6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1"/>
    <x v="0"/>
    <s v="USD"/>
    <n v="1425337200"/>
    <n v="1421432810"/>
    <b v="0"/>
    <x v="79"/>
    <b v="0"/>
    <s v="theater/plays"/>
    <x v="59"/>
    <n v="10.17"/>
    <s v="theater"/>
    <s v="plays"/>
    <x v="1"/>
    <x v="6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x v="236"/>
    <x v="2506"/>
    <x v="1"/>
    <x v="1"/>
    <s v="GBP"/>
    <n v="1428622271"/>
    <n v="1426203071"/>
    <b v="0"/>
    <x v="57"/>
    <b v="0"/>
    <s v="theater/plays"/>
    <x v="81"/>
    <n v="81.41"/>
    <s v="theater"/>
    <s v="plays"/>
    <x v="1"/>
    <x v="6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1"/>
    <x v="0"/>
    <s v="USD"/>
    <n v="1403823722"/>
    <n v="1401231722"/>
    <b v="0"/>
    <x v="244"/>
    <b v="0"/>
    <s v="theater/plays"/>
    <x v="77"/>
    <n v="57.25"/>
    <s v="theater"/>
    <s v="plays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x v="325"/>
    <x v="493"/>
    <x v="1"/>
    <x v="0"/>
    <s v="USD"/>
    <n v="1406753639"/>
    <n v="1404161639"/>
    <b v="0"/>
    <x v="83"/>
    <b v="0"/>
    <s v="theater/plays"/>
    <x v="54"/>
    <n v="5"/>
    <s v="theater"/>
    <s v="plays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x v="10"/>
    <x v="493"/>
    <x v="1"/>
    <x v="2"/>
    <s v="AUD"/>
    <n v="1419645748"/>
    <n v="1417053748"/>
    <b v="0"/>
    <x v="29"/>
    <b v="0"/>
    <s v="theater/plays"/>
    <x v="50"/>
    <n v="15"/>
    <s v="theater"/>
    <s v="plays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1"/>
    <x v="1"/>
    <s v="GBP"/>
    <n v="1407565504"/>
    <n v="1404973504"/>
    <b v="0"/>
    <x v="84"/>
    <b v="0"/>
    <s v="theater/plays"/>
    <x v="60"/>
    <n v="12.5"/>
    <s v="theater"/>
    <s v="plays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x v="10"/>
    <x v="1208"/>
    <x v="1"/>
    <x v="0"/>
    <s v="USD"/>
    <n v="1444971540"/>
    <n v="1442593427"/>
    <b v="0"/>
    <x v="63"/>
    <b v="0"/>
    <s v="theater/plays"/>
    <x v="55"/>
    <n v="93"/>
    <s v="theater"/>
    <s v="plays"/>
    <x v="1"/>
    <x v="6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x v="22"/>
    <x v="2508"/>
    <x v="1"/>
    <x v="0"/>
    <s v="USD"/>
    <n v="1474228265"/>
    <n v="1471636265"/>
    <b v="0"/>
    <x v="25"/>
    <b v="0"/>
    <s v="theater/plays"/>
    <x v="53"/>
    <n v="32.36"/>
    <s v="theater"/>
    <s v="plays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x v="3"/>
    <x v="117"/>
    <x v="1"/>
    <x v="2"/>
    <s v="AUD"/>
    <n v="1459490400"/>
    <n v="1457078868"/>
    <b v="0"/>
    <x v="78"/>
    <b v="0"/>
    <s v="theater/plays"/>
    <x v="50"/>
    <e v="#DIV/0!"/>
    <s v="theater"/>
    <s v="plays"/>
    <x v="1"/>
    <x v="6"/>
    <x v="3930"/>
    <d v="2016-04-01T06:00:00"/>
    <x v="31"/>
  </r>
  <r>
    <n v="3931"/>
    <s v="Still I Weep"/>
    <s v="An original stage play designed to bring to light the long-term effects on adult survivors of childhood sexual abuse. We do survive!"/>
    <x v="6"/>
    <x v="117"/>
    <x v="1"/>
    <x v="0"/>
    <s v="USD"/>
    <n v="1441510707"/>
    <n v="1439350707"/>
    <b v="0"/>
    <x v="78"/>
    <b v="0"/>
    <s v="theater/plays"/>
    <x v="50"/>
    <e v="#DIV/0!"/>
    <s v="theater"/>
    <s v="plays"/>
    <x v="1"/>
    <x v="6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1"/>
    <x v="0"/>
    <s v="USD"/>
    <n v="1458097364"/>
    <n v="1455508964"/>
    <b v="0"/>
    <x v="29"/>
    <b v="0"/>
    <s v="theater/plays"/>
    <x v="50"/>
    <n v="1"/>
    <s v="theater"/>
    <s v="plays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1"/>
    <x v="0"/>
    <s v="USD"/>
    <n v="1468716180"/>
    <n v="1466205262"/>
    <b v="0"/>
    <x v="8"/>
    <b v="0"/>
    <s v="theater/plays"/>
    <x v="63"/>
    <n v="91.83"/>
    <s v="theater"/>
    <s v="plays"/>
    <x v="1"/>
    <x v="6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x v="10"/>
    <x v="1100"/>
    <x v="1"/>
    <x v="0"/>
    <s v="USD"/>
    <n v="1443704400"/>
    <n v="1439827639"/>
    <b v="0"/>
    <x v="8"/>
    <b v="0"/>
    <s v="theater/plays"/>
    <x v="57"/>
    <n v="45.83"/>
    <s v="theater"/>
    <s v="plays"/>
    <x v="1"/>
    <x v="6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1"/>
    <x v="1"/>
    <s v="GBP"/>
    <n v="1443973546"/>
    <n v="1438789546"/>
    <b v="0"/>
    <x v="23"/>
    <b v="0"/>
    <s v="theater/plays"/>
    <x v="156"/>
    <n v="57.17"/>
    <s v="theater"/>
    <s v="plays"/>
    <x v="1"/>
    <x v="6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x v="22"/>
    <x v="117"/>
    <x v="1"/>
    <x v="0"/>
    <s v="USD"/>
    <n v="1480576720"/>
    <n v="1477981120"/>
    <b v="0"/>
    <x v="78"/>
    <b v="0"/>
    <s v="theater/plays"/>
    <x v="50"/>
    <e v="#DIV/0!"/>
    <s v="theater"/>
    <s v="plays"/>
    <x v="1"/>
    <x v="6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x v="428"/>
    <x v="2511"/>
    <x v="1"/>
    <x v="0"/>
    <s v="USD"/>
    <n v="1468249760"/>
    <n v="1465830560"/>
    <b v="0"/>
    <x v="73"/>
    <b v="0"/>
    <s v="theater/plays"/>
    <x v="374"/>
    <n v="248.5"/>
    <s v="theater"/>
    <s v="plays"/>
    <x v="1"/>
    <x v="6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x v="429"/>
    <x v="2512"/>
    <x v="1"/>
    <x v="0"/>
    <s v="USD"/>
    <n v="1435441454"/>
    <n v="1432763054"/>
    <b v="0"/>
    <x v="81"/>
    <b v="0"/>
    <s v="theater/plays"/>
    <x v="81"/>
    <n v="79.400000000000006"/>
    <s v="theater"/>
    <s v="plays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1"/>
    <x v="2"/>
    <s v="AUD"/>
    <n v="1412656200"/>
    <n v="1412328979"/>
    <b v="0"/>
    <x v="29"/>
    <b v="0"/>
    <s v="theater/plays"/>
    <x v="50"/>
    <n v="5"/>
    <s v="theater"/>
    <s v="plays"/>
    <x v="1"/>
    <x v="6"/>
    <x v="3939"/>
    <d v="2014-10-07T04:30:00"/>
    <x v="27"/>
  </r>
  <r>
    <n v="3940"/>
    <s v="Attraction"/>
    <s v="A Stage Play that will bring you to the edge of your seat , leave you thinkin and will also have you laughing while enjoyin the talent"/>
    <x v="10"/>
    <x v="143"/>
    <x v="1"/>
    <x v="0"/>
    <s v="USD"/>
    <n v="1420199351"/>
    <n v="1416311351"/>
    <b v="0"/>
    <x v="84"/>
    <b v="0"/>
    <s v="theater/plays"/>
    <x v="50"/>
    <n v="5.5"/>
    <s v="theater"/>
    <s v="plays"/>
    <x v="1"/>
    <x v="6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1"/>
    <x v="0"/>
    <s v="USD"/>
    <n v="1416877200"/>
    <n v="1414505137"/>
    <b v="0"/>
    <x v="84"/>
    <b v="0"/>
    <s v="theater/plays"/>
    <x v="60"/>
    <n v="25"/>
    <s v="theater"/>
    <s v="plays"/>
    <x v="1"/>
    <x v="6"/>
    <x v="3941"/>
    <d v="2014-11-25T01:00:00"/>
    <x v="31"/>
  </r>
  <r>
    <n v="3942"/>
    <s v="Epic Proportions"/>
    <s v="In the 30's, two brothers, Benny and Phil, who go to the Arizona desert to be extras in a huge Biblical epic. Riotous comedy!"/>
    <x v="38"/>
    <x v="117"/>
    <x v="1"/>
    <x v="0"/>
    <s v="USD"/>
    <n v="1434490914"/>
    <n v="1429306914"/>
    <b v="0"/>
    <x v="78"/>
    <b v="0"/>
    <s v="theater/plays"/>
    <x v="50"/>
    <e v="#DIV/0!"/>
    <s v="theater"/>
    <s v="plays"/>
    <x v="1"/>
    <x v="6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1"/>
    <x v="0"/>
    <s v="USD"/>
    <n v="1446483000"/>
    <n v="1443811268"/>
    <b v="0"/>
    <x v="62"/>
    <b v="0"/>
    <s v="theater/plays"/>
    <x v="71"/>
    <n v="137.08000000000001"/>
    <s v="theater"/>
    <s v="plays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1"/>
    <x v="0"/>
    <s v="USD"/>
    <n v="1440690875"/>
    <n v="1438098875"/>
    <b v="0"/>
    <x v="78"/>
    <b v="0"/>
    <s v="theater/plays"/>
    <x v="50"/>
    <e v="#DIV/0!"/>
    <s v="theater"/>
    <s v="plays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1"/>
    <x v="0"/>
    <s v="USD"/>
    <n v="1431717268"/>
    <n v="1429125268"/>
    <b v="0"/>
    <x v="29"/>
    <b v="0"/>
    <s v="theater/plays"/>
    <x v="50"/>
    <n v="5"/>
    <s v="theater"/>
    <s v="plays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x v="12"/>
    <x v="666"/>
    <x v="1"/>
    <x v="0"/>
    <s v="USD"/>
    <n v="1425110400"/>
    <n v="1422388822"/>
    <b v="0"/>
    <x v="81"/>
    <b v="0"/>
    <s v="theater/plays"/>
    <x v="56"/>
    <n v="39"/>
    <s v="theater"/>
    <s v="plays"/>
    <x v="1"/>
    <x v="6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x v="9"/>
    <x v="462"/>
    <x v="1"/>
    <x v="0"/>
    <s v="USD"/>
    <n v="1475378744"/>
    <n v="1472786744"/>
    <b v="0"/>
    <x v="84"/>
    <b v="0"/>
    <s v="theater/plays"/>
    <x v="56"/>
    <n v="50.5"/>
    <s v="theater"/>
    <s v="plays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x v="11"/>
    <x v="117"/>
    <x v="1"/>
    <x v="2"/>
    <s v="AUD"/>
    <n v="1410076123"/>
    <n v="1404892123"/>
    <b v="0"/>
    <x v="78"/>
    <b v="0"/>
    <s v="theater/plays"/>
    <x v="50"/>
    <e v="#DIV/0!"/>
    <s v="theater"/>
    <s v="plays"/>
    <x v="1"/>
    <x v="6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1"/>
    <x v="2"/>
    <s v="AUD"/>
    <n v="1423623221"/>
    <n v="1421031221"/>
    <b v="0"/>
    <x v="58"/>
    <b v="0"/>
    <s v="theater/plays"/>
    <x v="63"/>
    <n v="49.28"/>
    <s v="theater"/>
    <s v="plays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x v="23"/>
    <x v="379"/>
    <x v="1"/>
    <x v="0"/>
    <s v="USD"/>
    <n v="1460140500"/>
    <n v="1457628680"/>
    <b v="0"/>
    <x v="29"/>
    <b v="0"/>
    <s v="theater/plays"/>
    <x v="60"/>
    <n v="25"/>
    <s v="theater"/>
    <s v="plays"/>
    <x v="1"/>
    <x v="6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1"/>
    <x v="17"/>
    <s v="EUR"/>
    <n v="1462301342"/>
    <n v="1457120942"/>
    <b v="0"/>
    <x v="29"/>
    <b v="0"/>
    <s v="theater/plays"/>
    <x v="50"/>
    <n v="1"/>
    <s v="theater"/>
    <s v="plays"/>
    <x v="1"/>
    <x v="6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1"/>
    <x v="0"/>
    <s v="USD"/>
    <n v="1445885890"/>
    <n v="1440701890"/>
    <b v="0"/>
    <x v="29"/>
    <b v="0"/>
    <s v="theater/plays"/>
    <x v="50"/>
    <n v="25"/>
    <s v="theater"/>
    <s v="plays"/>
    <x v="1"/>
    <x v="6"/>
    <x v="3952"/>
    <d v="2015-10-26T18:58:10"/>
    <x v="13"/>
  </r>
  <r>
    <n v="3953"/>
    <s v="A Time Pirate's Love"/>
    <s v="Actors and actresses are needed to help me create a stage play. A stage play needs to be adapted from the book I wrote."/>
    <x v="430"/>
    <x v="117"/>
    <x v="1"/>
    <x v="0"/>
    <s v="USD"/>
    <n v="1469834940"/>
    <n v="1467162586"/>
    <b v="0"/>
    <x v="78"/>
    <b v="0"/>
    <s v="theater/plays"/>
    <x v="50"/>
    <e v="#DIV/0!"/>
    <s v="theater"/>
    <s v="plays"/>
    <x v="1"/>
    <x v="6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x v="31"/>
    <x v="117"/>
    <x v="1"/>
    <x v="5"/>
    <s v="CAD"/>
    <n v="1405352264"/>
    <n v="1400168264"/>
    <b v="0"/>
    <x v="78"/>
    <b v="0"/>
    <s v="theater/plays"/>
    <x v="50"/>
    <e v="#DIV/0!"/>
    <s v="theater"/>
    <s v="plays"/>
    <x v="1"/>
    <x v="6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1"/>
    <x v="0"/>
    <s v="USD"/>
    <n v="1448745741"/>
    <n v="1446150141"/>
    <b v="0"/>
    <x v="22"/>
    <b v="0"/>
    <s v="theater/plays"/>
    <x v="148"/>
    <n v="53.13"/>
    <s v="theater"/>
    <s v="plays"/>
    <x v="1"/>
    <x v="6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x v="62"/>
    <x v="117"/>
    <x v="1"/>
    <x v="0"/>
    <s v="USD"/>
    <n v="1461543600"/>
    <n v="1459203727"/>
    <b v="0"/>
    <x v="78"/>
    <b v="0"/>
    <s v="theater/plays"/>
    <x v="50"/>
    <e v="#DIV/0!"/>
    <s v="theater"/>
    <s v="plays"/>
    <x v="1"/>
    <x v="6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x v="89"/>
    <x v="1001"/>
    <x v="1"/>
    <x v="0"/>
    <s v="USD"/>
    <n v="1468020354"/>
    <n v="1464045954"/>
    <b v="0"/>
    <x v="29"/>
    <b v="0"/>
    <s v="theater/plays"/>
    <x v="50"/>
    <n v="7"/>
    <s v="theater"/>
    <s v="plays"/>
    <x v="1"/>
    <x v="6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x v="13"/>
    <x v="762"/>
    <x v="1"/>
    <x v="0"/>
    <s v="USD"/>
    <n v="1406988000"/>
    <n v="1403822912"/>
    <b v="0"/>
    <x v="38"/>
    <b v="0"/>
    <s v="theater/plays"/>
    <x v="188"/>
    <n v="40.06"/>
    <s v="theater"/>
    <s v="plays"/>
    <x v="1"/>
    <x v="6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1"/>
    <x v="0"/>
    <s v="USD"/>
    <n v="1411930556"/>
    <n v="1409338556"/>
    <b v="0"/>
    <x v="8"/>
    <b v="0"/>
    <s v="theater/plays"/>
    <x v="148"/>
    <n v="24.33"/>
    <s v="theater"/>
    <s v="plays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x v="9"/>
    <x v="372"/>
    <x v="1"/>
    <x v="0"/>
    <s v="USD"/>
    <n v="1451852256"/>
    <n v="1449260256"/>
    <b v="0"/>
    <x v="80"/>
    <b v="0"/>
    <s v="theater/plays"/>
    <x v="53"/>
    <n v="11.25"/>
    <s v="theater"/>
    <s v="plays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x v="10"/>
    <x v="577"/>
    <x v="1"/>
    <x v="1"/>
    <s v="GBP"/>
    <n v="1399584210"/>
    <n v="1397683410"/>
    <b v="0"/>
    <x v="84"/>
    <b v="0"/>
    <s v="theater/plays"/>
    <x v="50"/>
    <n v="10.5"/>
    <s v="theater"/>
    <s v="plays"/>
    <x v="1"/>
    <x v="6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1"/>
    <x v="1"/>
    <s v="GBP"/>
    <n v="1448722494"/>
    <n v="1446562494"/>
    <b v="0"/>
    <x v="83"/>
    <b v="0"/>
    <s v="theater/plays"/>
    <x v="56"/>
    <n v="15"/>
    <s v="theater"/>
    <s v="plays"/>
    <x v="1"/>
    <x v="6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x v="3"/>
    <x v="117"/>
    <x v="1"/>
    <x v="5"/>
    <s v="CAD"/>
    <n v="1447821717"/>
    <n v="1445226117"/>
    <b v="0"/>
    <x v="78"/>
    <b v="0"/>
    <s v="theater/plays"/>
    <x v="50"/>
    <e v="#DIV/0!"/>
    <s v="theater"/>
    <s v="plays"/>
    <x v="1"/>
    <x v="6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x v="13"/>
    <x v="691"/>
    <x v="1"/>
    <x v="0"/>
    <s v="USD"/>
    <n v="1429460386"/>
    <n v="1424279986"/>
    <b v="0"/>
    <x v="83"/>
    <b v="0"/>
    <s v="theater/plays"/>
    <x v="52"/>
    <n v="42"/>
    <s v="theater"/>
    <s v="plays"/>
    <x v="1"/>
    <x v="6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1"/>
    <x v="0"/>
    <s v="USD"/>
    <n v="1460608780"/>
    <n v="1455428380"/>
    <b v="0"/>
    <x v="80"/>
    <b v="0"/>
    <s v="theater/plays"/>
    <x v="51"/>
    <n v="71.25"/>
    <s v="theater"/>
    <s v="plays"/>
    <x v="1"/>
    <x v="6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x v="51"/>
    <x v="372"/>
    <x v="1"/>
    <x v="0"/>
    <s v="USD"/>
    <n v="1406170740"/>
    <n v="1402506278"/>
    <b v="0"/>
    <x v="84"/>
    <b v="0"/>
    <s v="theater/plays"/>
    <x v="60"/>
    <n v="22.5"/>
    <s v="theater"/>
    <s v="plays"/>
    <x v="1"/>
    <x v="6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1"/>
    <x v="0"/>
    <s v="USD"/>
    <n v="1488783507"/>
    <n v="1486191507"/>
    <b v="0"/>
    <x v="73"/>
    <b v="0"/>
    <s v="theater/plays"/>
    <x v="148"/>
    <n v="41"/>
    <s v="theater"/>
    <s v="plays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1"/>
    <x v="0"/>
    <s v="USD"/>
    <n v="1463945673"/>
    <n v="1458761673"/>
    <b v="0"/>
    <x v="202"/>
    <b v="0"/>
    <s v="theater/plays"/>
    <x v="57"/>
    <n v="47.91"/>
    <s v="theater"/>
    <s v="plays"/>
    <x v="1"/>
    <x v="6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1"/>
    <x v="0"/>
    <s v="USD"/>
    <n v="1472442900"/>
    <n v="1471638646"/>
    <b v="0"/>
    <x v="79"/>
    <b v="0"/>
    <s v="theater/plays"/>
    <x v="113"/>
    <n v="35.17"/>
    <s v="theater"/>
    <s v="plays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1"/>
    <x v="0"/>
    <s v="USD"/>
    <n v="1460925811"/>
    <n v="1458333811"/>
    <b v="0"/>
    <x v="84"/>
    <b v="0"/>
    <s v="theater/plays"/>
    <x v="50"/>
    <n v="5.5"/>
    <s v="theater"/>
    <s v="plays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x v="32"/>
    <x v="2519"/>
    <x v="1"/>
    <x v="0"/>
    <s v="USD"/>
    <n v="1405947126"/>
    <n v="1403355126"/>
    <b v="0"/>
    <x v="79"/>
    <b v="0"/>
    <s v="theater/plays"/>
    <x v="60"/>
    <n v="22.67"/>
    <s v="theater"/>
    <s v="plays"/>
    <x v="1"/>
    <x v="6"/>
    <x v="3971"/>
    <d v="2014-07-21T12:52:06"/>
    <x v="1"/>
  </r>
  <r>
    <n v="3972"/>
    <s v="Valkyrie Theatre Company"/>
    <s v="We're a horror based theatre company in Oklahoma City beginning our first season of shows."/>
    <x v="28"/>
    <x v="2518"/>
    <x v="1"/>
    <x v="0"/>
    <s v="USD"/>
    <n v="1423186634"/>
    <n v="1418002634"/>
    <b v="0"/>
    <x v="22"/>
    <b v="0"/>
    <s v="theater/plays"/>
    <x v="70"/>
    <n v="26.38"/>
    <s v="theater"/>
    <s v="plays"/>
    <x v="1"/>
    <x v="6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1"/>
    <x v="0"/>
    <s v="USD"/>
    <n v="1462766400"/>
    <n v="1460219110"/>
    <b v="0"/>
    <x v="77"/>
    <b v="0"/>
    <s v="theater/plays"/>
    <x v="375"/>
    <n v="105.54"/>
    <s v="theater"/>
    <s v="plays"/>
    <x v="1"/>
    <x v="6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x v="28"/>
    <x v="1002"/>
    <x v="1"/>
    <x v="1"/>
    <s v="GBP"/>
    <n v="1464872848"/>
    <n v="1462280848"/>
    <b v="0"/>
    <x v="202"/>
    <b v="0"/>
    <s v="theater/plays"/>
    <x v="188"/>
    <n v="29.09"/>
    <s v="theater"/>
    <s v="plays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x v="432"/>
    <x v="117"/>
    <x v="1"/>
    <x v="0"/>
    <s v="USD"/>
    <n v="1468442898"/>
    <n v="1465850898"/>
    <b v="0"/>
    <x v="78"/>
    <b v="0"/>
    <s v="theater/plays"/>
    <x v="50"/>
    <e v="#DIV/0!"/>
    <s v="theater"/>
    <s v="plays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1"/>
    <x v="0"/>
    <s v="USD"/>
    <n v="1406876400"/>
    <n v="1405024561"/>
    <b v="0"/>
    <x v="73"/>
    <b v="0"/>
    <s v="theater/plays"/>
    <x v="216"/>
    <n v="62"/>
    <s v="theater"/>
    <s v="plays"/>
    <x v="1"/>
    <x v="6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x v="161"/>
    <x v="2521"/>
    <x v="1"/>
    <x v="0"/>
    <s v="USD"/>
    <n v="1469213732"/>
    <n v="1466621732"/>
    <b v="0"/>
    <x v="79"/>
    <b v="0"/>
    <s v="theater/plays"/>
    <x v="60"/>
    <n v="217.5"/>
    <s v="theater"/>
    <s v="plays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x v="13"/>
    <x v="2522"/>
    <x v="1"/>
    <x v="0"/>
    <s v="USD"/>
    <n v="1422717953"/>
    <n v="1417533953"/>
    <b v="0"/>
    <x v="22"/>
    <b v="0"/>
    <s v="theater/plays"/>
    <x v="57"/>
    <n v="26.75"/>
    <s v="theater"/>
    <s v="plays"/>
    <x v="1"/>
    <x v="6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1"/>
    <x v="1"/>
    <s v="GBP"/>
    <n v="1427659200"/>
    <n v="1425678057"/>
    <b v="0"/>
    <x v="79"/>
    <b v="0"/>
    <s v="theater/plays"/>
    <x v="53"/>
    <n v="18.329999999999998"/>
    <s v="theater"/>
    <s v="plays"/>
    <x v="1"/>
    <x v="6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1"/>
    <x v="0"/>
    <s v="USD"/>
    <n v="1404570147"/>
    <n v="1401978147"/>
    <b v="0"/>
    <x v="63"/>
    <b v="0"/>
    <s v="theater/plays"/>
    <x v="82"/>
    <n v="64.290000000000006"/>
    <s v="theater"/>
    <s v="plays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x v="11"/>
    <x v="1281"/>
    <x v="1"/>
    <x v="0"/>
    <s v="USD"/>
    <n v="1468729149"/>
    <n v="1463545149"/>
    <b v="0"/>
    <x v="63"/>
    <b v="0"/>
    <s v="theater/plays"/>
    <x v="65"/>
    <n v="175"/>
    <s v="theater"/>
    <s v="plays"/>
    <x v="1"/>
    <x v="6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1"/>
    <x v="1"/>
    <s v="GBP"/>
    <n v="1436297180"/>
    <n v="1431113180"/>
    <b v="0"/>
    <x v="81"/>
    <b v="0"/>
    <s v="theater/plays"/>
    <x v="68"/>
    <n v="34"/>
    <s v="theater"/>
    <s v="plays"/>
    <x v="1"/>
    <x v="6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1"/>
    <x v="0"/>
    <s v="USD"/>
    <n v="1400569140"/>
    <n v="1397854356"/>
    <b v="0"/>
    <x v="67"/>
    <b v="0"/>
    <s v="theater/plays"/>
    <x v="131"/>
    <n v="84.28"/>
    <s v="theater"/>
    <s v="plays"/>
    <x v="1"/>
    <x v="6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x v="15"/>
    <x v="483"/>
    <x v="1"/>
    <x v="1"/>
    <s v="GBP"/>
    <n v="1415404800"/>
    <n v="1412809644"/>
    <b v="0"/>
    <x v="73"/>
    <b v="0"/>
    <s v="theater/plays"/>
    <x v="52"/>
    <n v="9.5"/>
    <s v="theater"/>
    <s v="plays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1"/>
    <x v="0"/>
    <s v="USD"/>
    <n v="1456002300"/>
    <n v="1454173120"/>
    <b v="0"/>
    <x v="10"/>
    <b v="0"/>
    <s v="theater/plays"/>
    <x v="188"/>
    <n v="33.74"/>
    <s v="theater"/>
    <s v="plays"/>
    <x v="1"/>
    <x v="6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x v="10"/>
    <x v="2524"/>
    <x v="1"/>
    <x v="1"/>
    <s v="GBP"/>
    <n v="1462539840"/>
    <n v="1460034594"/>
    <b v="0"/>
    <x v="62"/>
    <b v="0"/>
    <s v="theater/plays"/>
    <x v="54"/>
    <n v="37.54"/>
    <s v="theater"/>
    <s v="plays"/>
    <x v="1"/>
    <x v="6"/>
    <x v="3986"/>
    <d v="2016-05-06T13:04:00"/>
    <x v="37"/>
  </r>
  <r>
    <n v="3987"/>
    <s v="Write Now 5"/>
    <s v="Write Now 5 is a new writing festival in south east London promoting new work from emerging playwrights."/>
    <x v="44"/>
    <x v="118"/>
    <x v="1"/>
    <x v="1"/>
    <s v="GBP"/>
    <n v="1400278290"/>
    <n v="1399414290"/>
    <b v="0"/>
    <x v="62"/>
    <b v="0"/>
    <s v="theater/plays"/>
    <x v="151"/>
    <n v="11.62"/>
    <s v="theater"/>
    <s v="plays"/>
    <x v="1"/>
    <x v="6"/>
    <x v="3987"/>
    <d v="2014-05-16T22:11:30"/>
    <x v="2"/>
  </r>
  <r>
    <n v="3988"/>
    <s v="Folk-Tales: What Stories Do Your Folks Tell?"/>
    <s v="An evening of of stories based both in myth and truth."/>
    <x v="15"/>
    <x v="573"/>
    <x v="1"/>
    <x v="0"/>
    <s v="USD"/>
    <n v="1440813413"/>
    <n v="1439517413"/>
    <b v="0"/>
    <x v="80"/>
    <b v="0"/>
    <s v="theater/plays"/>
    <x v="53"/>
    <n v="8"/>
    <s v="theater"/>
    <s v="plays"/>
    <x v="1"/>
    <x v="6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x v="9"/>
    <x v="117"/>
    <x v="1"/>
    <x v="0"/>
    <s v="USD"/>
    <n v="1447009181"/>
    <n v="1444413581"/>
    <b v="0"/>
    <x v="78"/>
    <b v="0"/>
    <s v="theater/plays"/>
    <x v="50"/>
    <e v="#DIV/0!"/>
    <s v="theater"/>
    <s v="plays"/>
    <x v="1"/>
    <x v="6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1"/>
    <x v="1"/>
    <s v="GBP"/>
    <n v="1456934893"/>
    <n v="1454342893"/>
    <b v="0"/>
    <x v="83"/>
    <b v="0"/>
    <s v="theater/plays"/>
    <x v="65"/>
    <n v="23"/>
    <s v="theater"/>
    <s v="plays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x v="2"/>
    <x v="173"/>
    <x v="1"/>
    <x v="0"/>
    <s v="USD"/>
    <n v="1433086082"/>
    <n v="1430494082"/>
    <b v="0"/>
    <x v="29"/>
    <b v="0"/>
    <s v="theater/plays"/>
    <x v="68"/>
    <n v="100"/>
    <s v="theater"/>
    <s v="plays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x v="3"/>
    <x v="2526"/>
    <x v="1"/>
    <x v="0"/>
    <s v="USD"/>
    <n v="1449876859"/>
    <n v="1444689259"/>
    <b v="0"/>
    <x v="82"/>
    <b v="0"/>
    <s v="theater/plays"/>
    <x v="62"/>
    <n v="60.11"/>
    <s v="theater"/>
    <s v="plays"/>
    <x v="1"/>
    <x v="6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x v="63"/>
    <x v="158"/>
    <x v="1"/>
    <x v="0"/>
    <s v="USD"/>
    <n v="1431549912"/>
    <n v="1428957912"/>
    <b v="0"/>
    <x v="29"/>
    <b v="0"/>
    <s v="theater/plays"/>
    <x v="50"/>
    <n v="3"/>
    <s v="theater"/>
    <s v="plays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x v="13"/>
    <x v="139"/>
    <x v="1"/>
    <x v="0"/>
    <s v="USD"/>
    <n v="1405761690"/>
    <n v="1403169690"/>
    <b v="0"/>
    <x v="29"/>
    <b v="0"/>
    <s v="theater/plays"/>
    <x v="50"/>
    <n v="5"/>
    <s v="theater"/>
    <s v="plays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1"/>
    <x v="1"/>
    <s v="GBP"/>
    <n v="1423913220"/>
    <n v="1421339077"/>
    <b v="0"/>
    <x v="80"/>
    <b v="0"/>
    <s v="theater/plays"/>
    <x v="131"/>
    <n v="17.5"/>
    <s v="theater"/>
    <s v="plays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x v="9"/>
    <x v="2527"/>
    <x v="1"/>
    <x v="0"/>
    <s v="USD"/>
    <n v="1416499440"/>
    <n v="1415341464"/>
    <b v="0"/>
    <x v="57"/>
    <b v="0"/>
    <s v="theater/plays"/>
    <x v="123"/>
    <n v="29.24"/>
    <s v="theater"/>
    <s v="plays"/>
    <x v="1"/>
    <x v="6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x v="9"/>
    <x v="117"/>
    <x v="1"/>
    <x v="1"/>
    <s v="GBP"/>
    <n v="1428222221"/>
    <n v="1425633821"/>
    <b v="0"/>
    <x v="78"/>
    <b v="0"/>
    <s v="theater/plays"/>
    <x v="50"/>
    <e v="#DIV/0!"/>
    <s v="theater"/>
    <s v="plays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x v="21"/>
    <x v="526"/>
    <x v="1"/>
    <x v="0"/>
    <s v="USD"/>
    <n v="1427580426"/>
    <n v="1424992026"/>
    <b v="0"/>
    <x v="8"/>
    <b v="0"/>
    <s v="theater/plays"/>
    <x v="219"/>
    <n v="59.58"/>
    <s v="theater"/>
    <s v="plays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1"/>
    <x v="0"/>
    <s v="USD"/>
    <n v="1409514709"/>
    <n v="1406058798"/>
    <b v="0"/>
    <x v="25"/>
    <b v="0"/>
    <s v="theater/plays"/>
    <x v="123"/>
    <n v="82.57"/>
    <s v="theater"/>
    <s v="plays"/>
    <x v="1"/>
    <x v="6"/>
    <x v="3999"/>
    <d v="2014-08-31T19:51:49"/>
    <x v="4"/>
  </r>
  <r>
    <n v="4000"/>
    <s v="The Escorts"/>
    <s v="An Enticing Trip into the World of Assisted Dying"/>
    <x v="6"/>
    <x v="115"/>
    <x v="1"/>
    <x v="0"/>
    <s v="USD"/>
    <n v="1462631358"/>
    <n v="1457450958"/>
    <b v="0"/>
    <x v="29"/>
    <b v="0"/>
    <s v="theater/plays"/>
    <x v="50"/>
    <n v="10"/>
    <s v="theater"/>
    <s v="plays"/>
    <x v="1"/>
    <x v="6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1"/>
    <x v="1"/>
    <s v="GBP"/>
    <n v="1488394800"/>
    <n v="1486681708"/>
    <b v="0"/>
    <x v="25"/>
    <b v="0"/>
    <s v="theater/plays"/>
    <x v="151"/>
    <n v="32.36"/>
    <s v="theater"/>
    <s v="plays"/>
    <x v="1"/>
    <x v="6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x v="21"/>
    <x v="1937"/>
    <x v="1"/>
    <x v="0"/>
    <s v="USD"/>
    <n v="1411779761"/>
    <n v="1409187761"/>
    <b v="0"/>
    <x v="80"/>
    <b v="0"/>
    <s v="theater/plays"/>
    <x v="53"/>
    <n v="5.75"/>
    <s v="theater"/>
    <s v="plays"/>
    <x v="1"/>
    <x v="6"/>
    <x v="4002"/>
    <d v="2014-09-27T01:02:41"/>
    <x v="1"/>
  </r>
  <r>
    <n v="4003"/>
    <s v="MAMA BA-B: The Stage Play"/>
    <s v="&quot;MAMA'Z BA-B&quot; is the story of Marcus Williams who struggles to find a place for himself as a young black male."/>
    <x v="13"/>
    <x v="1671"/>
    <x v="1"/>
    <x v="0"/>
    <s v="USD"/>
    <n v="1424009147"/>
    <n v="1421417147"/>
    <b v="0"/>
    <x v="84"/>
    <b v="0"/>
    <s v="theater/plays"/>
    <x v="54"/>
    <n v="100.5"/>
    <s v="theater"/>
    <s v="plays"/>
    <x v="1"/>
    <x v="6"/>
    <x v="4003"/>
    <d v="2015-02-15T14:05:47"/>
    <x v="1"/>
  </r>
  <r>
    <n v="4004"/>
    <s v="South Florida Tours"/>
    <s v="Help Launch The Queen Into South Florida!"/>
    <x v="2"/>
    <x v="116"/>
    <x v="1"/>
    <x v="0"/>
    <s v="USD"/>
    <n v="1412740457"/>
    <n v="1410148457"/>
    <b v="0"/>
    <x v="29"/>
    <b v="0"/>
    <s v="theater/plays"/>
    <x v="50"/>
    <n v="1"/>
    <s v="theater"/>
    <s v="plays"/>
    <x v="1"/>
    <x v="6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x v="9"/>
    <x v="130"/>
    <x v="1"/>
    <x v="0"/>
    <s v="USD"/>
    <n v="1413832985"/>
    <n v="1408648985"/>
    <b v="0"/>
    <x v="84"/>
    <b v="0"/>
    <s v="theater/plays"/>
    <x v="60"/>
    <n v="20"/>
    <s v="theater"/>
    <s v="plays"/>
    <x v="1"/>
    <x v="6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1"/>
    <x v="0"/>
    <s v="USD"/>
    <n v="1455647587"/>
    <n v="1453487587"/>
    <b v="0"/>
    <x v="29"/>
    <b v="0"/>
    <s v="theater/plays"/>
    <x v="50"/>
    <n v="2"/>
    <s v="theater"/>
    <s v="plays"/>
    <x v="1"/>
    <x v="6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x v="13"/>
    <x v="139"/>
    <x v="1"/>
    <x v="0"/>
    <s v="USD"/>
    <n v="1409070480"/>
    <n v="1406572381"/>
    <b v="0"/>
    <x v="29"/>
    <b v="0"/>
    <s v="theater/plays"/>
    <x v="50"/>
    <n v="5"/>
    <s v="theater"/>
    <s v="plays"/>
    <x v="1"/>
    <x v="6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1"/>
    <x v="1"/>
    <s v="GBP"/>
    <n v="1437606507"/>
    <n v="1435014507"/>
    <b v="0"/>
    <x v="80"/>
    <b v="0"/>
    <s v="theater/plays"/>
    <x v="52"/>
    <n v="15"/>
    <s v="theater"/>
    <s v="plays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1"/>
    <x v="1"/>
    <s v="GBP"/>
    <n v="1410281360"/>
    <n v="1406825360"/>
    <b v="0"/>
    <x v="83"/>
    <b v="0"/>
    <s v="theater/plays"/>
    <x v="65"/>
    <n v="25"/>
    <s v="theater"/>
    <s v="plays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x v="312"/>
    <x v="2529"/>
    <x v="1"/>
    <x v="0"/>
    <s v="USD"/>
    <n v="1414348166"/>
    <n v="1412879366"/>
    <b v="0"/>
    <x v="44"/>
    <b v="0"/>
    <s v="theater/plays"/>
    <x v="148"/>
    <n v="45.84"/>
    <s v="theater"/>
    <s v="plays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1"/>
    <x v="1"/>
    <s v="GBP"/>
    <n v="1422450278"/>
    <n v="1419858278"/>
    <b v="0"/>
    <x v="80"/>
    <b v="0"/>
    <s v="theater/plays"/>
    <x v="59"/>
    <n v="4.75"/>
    <s v="theater"/>
    <s v="plays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x v="117"/>
    <x v="1"/>
    <x v="1"/>
    <s v="GBP"/>
    <n v="1430571849"/>
    <n v="1427979849"/>
    <b v="0"/>
    <x v="78"/>
    <b v="0"/>
    <s v="theater/plays"/>
    <x v="50"/>
    <e v="#DIV/0!"/>
    <s v="theater"/>
    <s v="plays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x v="13"/>
    <x v="375"/>
    <x v="1"/>
    <x v="0"/>
    <s v="USD"/>
    <n v="1424070823"/>
    <n v="1421478823"/>
    <b v="0"/>
    <x v="84"/>
    <b v="0"/>
    <s v="theater/plays"/>
    <x v="60"/>
    <n v="13"/>
    <s v="theater"/>
    <s v="plays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x v="7"/>
    <x v="117"/>
    <x v="1"/>
    <x v="0"/>
    <s v="USD"/>
    <n v="1457157269"/>
    <n v="1455861269"/>
    <b v="0"/>
    <x v="78"/>
    <b v="0"/>
    <s v="theater/plays"/>
    <x v="50"/>
    <e v="#DIV/0!"/>
    <s v="theater"/>
    <s v="plays"/>
    <x v="1"/>
    <x v="6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x v="39"/>
    <x v="116"/>
    <x v="1"/>
    <x v="0"/>
    <s v="USD"/>
    <n v="1437331463"/>
    <n v="1434739463"/>
    <b v="0"/>
    <x v="29"/>
    <b v="0"/>
    <s v="theater/plays"/>
    <x v="50"/>
    <n v="1"/>
    <s v="theater"/>
    <s v="plays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x v="2"/>
    <x v="119"/>
    <x v="1"/>
    <x v="1"/>
    <s v="GBP"/>
    <n v="1410987400"/>
    <n v="1408395400"/>
    <b v="0"/>
    <x v="63"/>
    <b v="0"/>
    <s v="theater/plays"/>
    <x v="51"/>
    <n v="10"/>
    <s v="theater"/>
    <s v="plays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1"/>
    <x v="0"/>
    <s v="USD"/>
    <n v="1409846874"/>
    <n v="1407254874"/>
    <b v="0"/>
    <x v="84"/>
    <b v="0"/>
    <s v="theater/plays"/>
    <x v="60"/>
    <n v="52.5"/>
    <s v="theater"/>
    <s v="plays"/>
    <x v="1"/>
    <x v="6"/>
    <x v="4017"/>
    <d v="2014-09-04T16:07:54"/>
    <x v="1"/>
  </r>
  <r>
    <n v="4018"/>
    <s v="Time Please Fringe"/>
    <s v="Funding for a production of Time Please at the Brighton Fringe 2017... and beyond."/>
    <x v="15"/>
    <x v="176"/>
    <x v="1"/>
    <x v="1"/>
    <s v="GBP"/>
    <n v="1475877108"/>
    <n v="1473285108"/>
    <b v="0"/>
    <x v="80"/>
    <b v="0"/>
    <s v="theater/plays"/>
    <x v="114"/>
    <n v="32.5"/>
    <s v="theater"/>
    <s v="plays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x v="8"/>
    <x v="792"/>
    <x v="1"/>
    <x v="0"/>
    <s v="USD"/>
    <n v="1460737680"/>
    <n v="1455725596"/>
    <b v="0"/>
    <x v="80"/>
    <b v="0"/>
    <s v="theater/plays"/>
    <x v="60"/>
    <n v="7.25"/>
    <s v="theater"/>
    <s v="plays"/>
    <x v="1"/>
    <x v="6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x v="20"/>
    <x v="173"/>
    <x v="1"/>
    <x v="0"/>
    <s v="USD"/>
    <n v="1427168099"/>
    <n v="1424579699"/>
    <b v="0"/>
    <x v="83"/>
    <b v="0"/>
    <s v="theater/plays"/>
    <x v="123"/>
    <n v="33.33"/>
    <s v="theater"/>
    <s v="plays"/>
    <x v="1"/>
    <x v="6"/>
    <x v="4020"/>
    <d v="2015-03-24T03:34:59"/>
    <x v="1"/>
  </r>
  <r>
    <n v="4021"/>
    <s v="Angels in Houston"/>
    <s v="Help a group of actors end bigotry in Houston, TX by supporting a  full production of Angels in America."/>
    <x v="36"/>
    <x v="366"/>
    <x v="1"/>
    <x v="0"/>
    <s v="USD"/>
    <n v="1414360358"/>
    <n v="1409176358"/>
    <b v="0"/>
    <x v="84"/>
    <b v="0"/>
    <s v="theater/plays"/>
    <x v="60"/>
    <n v="62.5"/>
    <s v="theater"/>
    <s v="plays"/>
    <x v="1"/>
    <x v="6"/>
    <x v="4021"/>
    <d v="2014-10-26T21:52:38"/>
    <x v="13"/>
  </r>
  <r>
    <n v="4022"/>
    <s v="The Merchant of Venice as Shakespeare Heard It"/>
    <s v="Help us produce a video of the first Original Pronunciation Merchant of Venice."/>
    <x v="102"/>
    <x v="2530"/>
    <x v="1"/>
    <x v="0"/>
    <s v="USD"/>
    <n v="1422759240"/>
    <n v="1418824867"/>
    <b v="0"/>
    <x v="438"/>
    <b v="0"/>
    <s v="theater/plays"/>
    <x v="140"/>
    <n v="63.56"/>
    <s v="theater"/>
    <s v="plays"/>
    <x v="1"/>
    <x v="6"/>
    <x v="4022"/>
    <d v="2015-02-01T02:54:00"/>
    <x v="12"/>
  </r>
  <r>
    <n v="4023"/>
    <s v="Forgive &amp; Forget"/>
    <s v="An original gospel stage play that explores the pain and hurt caused by those who struggle to forgive others!"/>
    <x v="39"/>
    <x v="117"/>
    <x v="1"/>
    <x v="0"/>
    <s v="USD"/>
    <n v="1458860363"/>
    <n v="1454975963"/>
    <b v="0"/>
    <x v="78"/>
    <b v="0"/>
    <s v="theater/plays"/>
    <x v="50"/>
    <e v="#DIV/0!"/>
    <s v="theater"/>
    <s v="plays"/>
    <x v="1"/>
    <x v="6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1"/>
    <x v="0"/>
    <s v="USD"/>
    <n v="1441037097"/>
    <n v="1438445097"/>
    <b v="0"/>
    <x v="29"/>
    <b v="0"/>
    <s v="theater/plays"/>
    <x v="60"/>
    <n v="10"/>
    <s v="theater"/>
    <s v="plays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1"/>
    <x v="6"/>
    <s v="EUR"/>
    <n v="1437889336"/>
    <n v="1432705336"/>
    <b v="0"/>
    <x v="80"/>
    <b v="0"/>
    <s v="theater/plays"/>
    <x v="62"/>
    <n v="62.5"/>
    <s v="theater"/>
    <s v="plays"/>
    <x v="1"/>
    <x v="6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x v="23"/>
    <x v="117"/>
    <x v="1"/>
    <x v="0"/>
    <s v="USD"/>
    <n v="1449247439"/>
    <n v="1444059839"/>
    <b v="0"/>
    <x v="78"/>
    <b v="0"/>
    <s v="theater/plays"/>
    <x v="50"/>
    <e v="#DIV/0!"/>
    <s v="theater"/>
    <s v="plays"/>
    <x v="1"/>
    <x v="6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1"/>
    <x v="0"/>
    <s v="USD"/>
    <n v="1487811600"/>
    <n v="1486077481"/>
    <b v="0"/>
    <x v="63"/>
    <b v="0"/>
    <s v="theater/plays"/>
    <x v="113"/>
    <n v="30.71"/>
    <s v="theater"/>
    <s v="plays"/>
    <x v="1"/>
    <x v="6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x v="13"/>
    <x v="2531"/>
    <x v="1"/>
    <x v="0"/>
    <s v="USD"/>
    <n v="1402007500"/>
    <n v="1399415500"/>
    <b v="0"/>
    <x v="202"/>
    <b v="0"/>
    <s v="theater/plays"/>
    <x v="58"/>
    <n v="51"/>
    <s v="theater"/>
    <s v="plays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x v="22"/>
    <x v="117"/>
    <x v="1"/>
    <x v="0"/>
    <s v="USD"/>
    <n v="1450053370"/>
    <n v="1447461370"/>
    <b v="0"/>
    <x v="78"/>
    <b v="0"/>
    <s v="theater/plays"/>
    <x v="50"/>
    <e v="#DIV/0!"/>
    <s v="theater"/>
    <s v="plays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x v="30"/>
    <x v="402"/>
    <x v="1"/>
    <x v="0"/>
    <s v="USD"/>
    <n v="1454525340"/>
    <n v="1452008599"/>
    <b v="0"/>
    <x v="79"/>
    <b v="0"/>
    <s v="theater/plays"/>
    <x v="63"/>
    <n v="66.67"/>
    <s v="theater"/>
    <s v="plays"/>
    <x v="1"/>
    <x v="6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1"/>
    <x v="0"/>
    <s v="USD"/>
    <n v="1418914964"/>
    <n v="1414591364"/>
    <b v="0"/>
    <x v="78"/>
    <b v="0"/>
    <s v="theater/plays"/>
    <x v="50"/>
    <e v="#DIV/0!"/>
    <s v="theater"/>
    <s v="plays"/>
    <x v="1"/>
    <x v="6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1"/>
    <x v="0"/>
    <s v="USD"/>
    <n v="1450211116"/>
    <n v="1445023516"/>
    <b v="0"/>
    <x v="63"/>
    <b v="0"/>
    <s v="theater/plays"/>
    <x v="113"/>
    <n v="59"/>
    <s v="theater"/>
    <s v="plays"/>
    <x v="1"/>
    <x v="6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1"/>
    <x v="1"/>
    <s v="GBP"/>
    <n v="1475398800"/>
    <n v="1472711224"/>
    <b v="0"/>
    <x v="225"/>
    <b v="0"/>
    <s v="theater/plays"/>
    <x v="73"/>
    <n v="65.34"/>
    <s v="theater"/>
    <s v="plays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1"/>
    <x v="0"/>
    <s v="USD"/>
    <n v="1428097450"/>
    <n v="1425509050"/>
    <b v="0"/>
    <x v="84"/>
    <b v="0"/>
    <s v="theater/plays"/>
    <x v="60"/>
    <n v="100"/>
    <s v="theater"/>
    <s v="plays"/>
    <x v="1"/>
    <x v="6"/>
    <x v="4034"/>
    <d v="2015-04-03T21:44:10"/>
    <x v="1"/>
  </r>
  <r>
    <n v="4035"/>
    <s v="The Lost Boy"/>
    <s v="&quot;Stories are where you go to look for the truth of your own life.&quot; (Frank Delaney)"/>
    <x v="3"/>
    <x v="2534"/>
    <x v="1"/>
    <x v="0"/>
    <s v="USD"/>
    <n v="1413925887"/>
    <n v="1411333887"/>
    <b v="0"/>
    <x v="20"/>
    <b v="0"/>
    <s v="theater/plays"/>
    <x v="121"/>
    <n v="147.4"/>
    <s v="theater"/>
    <s v="plays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x v="12"/>
    <x v="2535"/>
    <x v="1"/>
    <x v="0"/>
    <s v="USD"/>
    <n v="1404253800"/>
    <n v="1402784964"/>
    <b v="0"/>
    <x v="57"/>
    <b v="0"/>
    <s v="theater/plays"/>
    <x v="153"/>
    <n v="166.06"/>
    <s v="theater"/>
    <s v="plays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1"/>
    <x v="0"/>
    <s v="USD"/>
    <n v="1464099900"/>
    <n v="1462585315"/>
    <b v="0"/>
    <x v="84"/>
    <b v="0"/>
    <s v="theater/plays"/>
    <x v="57"/>
    <n v="40"/>
    <s v="theater"/>
    <s v="plays"/>
    <x v="1"/>
    <x v="6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1"/>
    <x v="0"/>
    <s v="USD"/>
    <n v="1413573010"/>
    <n v="1408389010"/>
    <b v="0"/>
    <x v="80"/>
    <b v="0"/>
    <s v="theater/plays"/>
    <x v="81"/>
    <n v="75.25"/>
    <s v="theater"/>
    <s v="plays"/>
    <x v="1"/>
    <x v="6"/>
    <x v="4038"/>
    <d v="2014-10-17T19:10:10"/>
    <x v="13"/>
  </r>
  <r>
    <n v="4039"/>
    <s v="Defiant Entertainment presents: The Park Bench"/>
    <s v="Help stage an original One Act Play that brings awareness to Alzheimer's in its debut performance."/>
    <x v="2"/>
    <x v="452"/>
    <x v="1"/>
    <x v="0"/>
    <s v="USD"/>
    <n v="1448949540"/>
    <n v="1446048367"/>
    <b v="0"/>
    <x v="81"/>
    <b v="0"/>
    <s v="theater/plays"/>
    <x v="64"/>
    <n v="60"/>
    <s v="theater"/>
    <s v="plays"/>
    <x v="1"/>
    <x v="6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x v="6"/>
    <x v="911"/>
    <x v="1"/>
    <x v="0"/>
    <s v="USD"/>
    <n v="1437188400"/>
    <n v="1432100004"/>
    <b v="0"/>
    <x v="84"/>
    <b v="0"/>
    <s v="theater/plays"/>
    <x v="134"/>
    <n v="1250"/>
    <s v="theater"/>
    <s v="plays"/>
    <x v="1"/>
    <x v="6"/>
    <x v="4040"/>
    <d v="2015-07-18T03:00:00"/>
    <x v="44"/>
  </r>
  <r>
    <n v="4041"/>
    <s v="In the Land of Gold"/>
    <s v="A bold, colouful, vibrant play centred around the last remaining monarchy of Africa."/>
    <x v="10"/>
    <x v="577"/>
    <x v="1"/>
    <x v="1"/>
    <s v="GBP"/>
    <n v="1473160954"/>
    <n v="1467976954"/>
    <b v="0"/>
    <x v="84"/>
    <b v="0"/>
    <s v="theater/plays"/>
    <x v="50"/>
    <n v="10.5"/>
    <s v="theater"/>
    <s v="plays"/>
    <x v="1"/>
    <x v="6"/>
    <x v="4041"/>
    <d v="2016-09-06T11:22:34"/>
    <x v="13"/>
  </r>
  <r>
    <n v="4042"/>
    <s v="Messages"/>
    <s v="Acting group and production for inner city youth, about inner city youth. The problems and stuation that they see everyday."/>
    <x v="3"/>
    <x v="577"/>
    <x v="1"/>
    <x v="0"/>
    <s v="USD"/>
    <n v="1421781360"/>
    <n v="1419213664"/>
    <b v="0"/>
    <x v="83"/>
    <b v="0"/>
    <s v="theater/plays"/>
    <x v="50"/>
    <n v="7"/>
    <s v="theater"/>
    <s v="plays"/>
    <x v="1"/>
    <x v="6"/>
    <x v="4042"/>
    <d v="2015-01-20T19:16:00"/>
    <x v="37"/>
  </r>
  <r>
    <n v="4043"/>
    <s v="Not making potato salad here!"/>
    <s v="This could be my last play, need to bring my son out to see it before it's over.  Need to fly him here from BC"/>
    <x v="43"/>
    <x v="117"/>
    <x v="1"/>
    <x v="5"/>
    <s v="CAD"/>
    <n v="1416524325"/>
    <n v="1415228325"/>
    <b v="0"/>
    <x v="78"/>
    <b v="0"/>
    <s v="theater/plays"/>
    <x v="50"/>
    <e v="#DIV/0!"/>
    <s v="theater"/>
    <s v="plays"/>
    <x v="1"/>
    <x v="6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x v="20"/>
    <x v="1175"/>
    <x v="1"/>
    <x v="0"/>
    <s v="USD"/>
    <n v="1428642000"/>
    <n v="1426050982"/>
    <b v="0"/>
    <x v="80"/>
    <b v="0"/>
    <s v="theater/plays"/>
    <x v="151"/>
    <n v="56.25"/>
    <s v="theater"/>
    <s v="plays"/>
    <x v="1"/>
    <x v="6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x v="10"/>
    <x v="116"/>
    <x v="1"/>
    <x v="2"/>
    <s v="AUD"/>
    <n v="1408596589"/>
    <n v="1406004589"/>
    <b v="0"/>
    <x v="29"/>
    <b v="0"/>
    <s v="theater/plays"/>
    <x v="50"/>
    <n v="1"/>
    <s v="theater"/>
    <s v="plays"/>
    <x v="1"/>
    <x v="6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1"/>
    <x v="0"/>
    <s v="USD"/>
    <n v="1413992210"/>
    <n v="1411400210"/>
    <b v="0"/>
    <x v="8"/>
    <b v="0"/>
    <s v="theater/plays"/>
    <x v="59"/>
    <n v="38.33"/>
    <s v="theater"/>
    <s v="plays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1"/>
    <x v="0"/>
    <s v="USD"/>
    <n v="1420938000"/>
    <n v="1418862743"/>
    <b v="0"/>
    <x v="80"/>
    <b v="0"/>
    <s v="theater/plays"/>
    <x v="53"/>
    <n v="27.5"/>
    <s v="theater"/>
    <s v="plays"/>
    <x v="1"/>
    <x v="6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x v="73"/>
    <x v="2536"/>
    <x v="1"/>
    <x v="1"/>
    <s v="GBP"/>
    <n v="1460373187"/>
    <n v="1457352787"/>
    <b v="0"/>
    <x v="110"/>
    <b v="0"/>
    <s v="theater/plays"/>
    <x v="82"/>
    <n v="32.979999999999997"/>
    <s v="theater"/>
    <s v="plays"/>
    <x v="1"/>
    <x v="6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1"/>
    <x v="0"/>
    <s v="USD"/>
    <n v="1436914815"/>
    <n v="1434322815"/>
    <b v="0"/>
    <x v="29"/>
    <b v="0"/>
    <s v="theater/plays"/>
    <x v="50"/>
    <n v="16"/>
    <s v="theater"/>
    <s v="plays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x v="15"/>
    <x v="116"/>
    <x v="1"/>
    <x v="0"/>
    <s v="USD"/>
    <n v="1414077391"/>
    <n v="1411485391"/>
    <b v="0"/>
    <x v="29"/>
    <b v="0"/>
    <s v="theater/plays"/>
    <x v="50"/>
    <n v="1"/>
    <s v="theater"/>
    <s v="plays"/>
    <x v="1"/>
    <x v="6"/>
    <x v="4050"/>
    <d v="2014-10-23T15:16:31"/>
    <x v="1"/>
  </r>
  <r>
    <n v="4051"/>
    <s v="Phantom of the Kun Opera"/>
    <s v="It is a heart-breaking life story of Wu family who tries to preserve the gem of Chinese Kun Opera through generations."/>
    <x v="2"/>
    <x v="117"/>
    <x v="1"/>
    <x v="0"/>
    <s v="USD"/>
    <n v="1399618380"/>
    <n v="1399058797"/>
    <b v="0"/>
    <x v="78"/>
    <b v="0"/>
    <s v="theater/plays"/>
    <x v="50"/>
    <e v="#DIV/0!"/>
    <s v="theater"/>
    <s v="plays"/>
    <x v="1"/>
    <x v="6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x v="9"/>
    <x v="1673"/>
    <x v="1"/>
    <x v="0"/>
    <s v="USD"/>
    <n v="1413234316"/>
    <n v="1408050316"/>
    <b v="0"/>
    <x v="62"/>
    <b v="0"/>
    <s v="theater/plays"/>
    <x v="151"/>
    <n v="86.62"/>
    <s v="theater"/>
    <s v="plays"/>
    <x v="1"/>
    <x v="6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1"/>
    <x v="1"/>
    <s v="GBP"/>
    <n v="1416081600"/>
    <n v="1413477228"/>
    <b v="0"/>
    <x v="84"/>
    <b v="0"/>
    <s v="theater/plays"/>
    <x v="66"/>
    <n v="55"/>
    <s v="theater"/>
    <s v="plays"/>
    <x v="1"/>
    <x v="6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1"/>
    <x v="0"/>
    <s v="USD"/>
    <n v="1475294400"/>
    <n v="1472674285"/>
    <b v="0"/>
    <x v="78"/>
    <b v="0"/>
    <s v="theater/plays"/>
    <x v="50"/>
    <e v="#DIV/0!"/>
    <s v="theater"/>
    <s v="plays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1"/>
    <x v="1"/>
    <s v="GBP"/>
    <n v="1403192031"/>
    <n v="1400600031"/>
    <b v="0"/>
    <x v="64"/>
    <b v="0"/>
    <s v="theater/plays"/>
    <x v="82"/>
    <n v="41.95"/>
    <s v="theater"/>
    <s v="plays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x v="15"/>
    <x v="1955"/>
    <x v="1"/>
    <x v="0"/>
    <s v="USD"/>
    <n v="1467575940"/>
    <n v="1465856639"/>
    <b v="0"/>
    <x v="82"/>
    <b v="0"/>
    <s v="theater/plays"/>
    <x v="226"/>
    <n v="88.33"/>
    <s v="theater"/>
    <s v="plays"/>
    <x v="1"/>
    <x v="6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1"/>
    <x v="1"/>
    <s v="GBP"/>
    <n v="1448492400"/>
    <n v="1446506080"/>
    <b v="0"/>
    <x v="79"/>
    <b v="0"/>
    <s v="theater/plays"/>
    <x v="66"/>
    <n v="129.16999999999999"/>
    <s v="theater"/>
    <s v="plays"/>
    <x v="1"/>
    <x v="6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x v="192"/>
    <x v="483"/>
    <x v="1"/>
    <x v="0"/>
    <s v="USD"/>
    <n v="1459483140"/>
    <n v="1458178044"/>
    <b v="0"/>
    <x v="80"/>
    <b v="0"/>
    <s v="theater/plays"/>
    <x v="56"/>
    <n v="23.75"/>
    <s v="theater"/>
    <s v="plays"/>
    <x v="1"/>
    <x v="6"/>
    <x v="4058"/>
    <d v="2016-04-01T03:59:00"/>
    <x v="18"/>
  </r>
  <r>
    <n v="4059"/>
    <s v="The Million Dollar Shot"/>
    <s v="A very Canadian children's play inspired by the tradition of British pantomimes like Aladdin, and the Nutcracker."/>
    <x v="3"/>
    <x v="156"/>
    <x v="1"/>
    <x v="5"/>
    <s v="CAD"/>
    <n v="1410836400"/>
    <n v="1408116152"/>
    <b v="0"/>
    <x v="63"/>
    <b v="0"/>
    <s v="theater/plays"/>
    <x v="56"/>
    <n v="35.71"/>
    <s v="theater"/>
    <s v="plays"/>
    <x v="1"/>
    <x v="6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x v="3"/>
    <x v="2516"/>
    <x v="1"/>
    <x v="5"/>
    <s v="CAD"/>
    <n v="1403539200"/>
    <n v="1400604056"/>
    <b v="0"/>
    <x v="81"/>
    <b v="0"/>
    <s v="theater/plays"/>
    <x v="56"/>
    <n v="57"/>
    <s v="theater"/>
    <s v="plays"/>
    <x v="1"/>
    <x v="6"/>
    <x v="4060"/>
    <d v="2014-06-23T16:00:00"/>
    <x v="51"/>
  </r>
  <r>
    <n v="4061"/>
    <s v="PRODUCE the Stage Play SKYLAR'S SYNDROME by Gavin Kayner"/>
    <s v="SKYLAR'S SYNDROME is a tremendous psychodrama by master playwright Gavin Kayner!"/>
    <x v="441"/>
    <x v="117"/>
    <x v="1"/>
    <x v="0"/>
    <s v="USD"/>
    <n v="1461205423"/>
    <n v="1456025023"/>
    <b v="0"/>
    <x v="78"/>
    <b v="0"/>
    <s v="theater/plays"/>
    <x v="50"/>
    <e v="#DIV/0!"/>
    <s v="theater"/>
    <s v="plays"/>
    <x v="1"/>
    <x v="6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1"/>
    <x v="0"/>
    <s v="USD"/>
    <n v="1467481468"/>
    <n v="1464889468"/>
    <b v="0"/>
    <x v="83"/>
    <b v="0"/>
    <s v="theater/plays"/>
    <x v="53"/>
    <n v="163.33000000000001"/>
    <s v="theater"/>
    <s v="plays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x v="196"/>
    <x v="2503"/>
    <x v="1"/>
    <x v="1"/>
    <s v="GBP"/>
    <n v="1403886084"/>
    <n v="1401294084"/>
    <b v="0"/>
    <x v="82"/>
    <b v="0"/>
    <s v="theater/plays"/>
    <x v="60"/>
    <n v="15"/>
    <s v="theater"/>
    <s v="plays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1"/>
    <x v="2"/>
    <s v="AUD"/>
    <n v="1430316426"/>
    <n v="1427724426"/>
    <b v="0"/>
    <x v="79"/>
    <b v="0"/>
    <s v="theater/plays"/>
    <x v="118"/>
    <n v="64.17"/>
    <s v="theater"/>
    <s v="plays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x v="23"/>
    <x v="2539"/>
    <x v="1"/>
    <x v="0"/>
    <s v="USD"/>
    <n v="1407883811"/>
    <n v="1405291811"/>
    <b v="0"/>
    <x v="80"/>
    <b v="0"/>
    <s v="theater/plays"/>
    <x v="60"/>
    <n v="6.75"/>
    <s v="theater"/>
    <s v="plays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1"/>
    <x v="0"/>
    <s v="USD"/>
    <n v="1463619388"/>
    <n v="1461027388"/>
    <b v="0"/>
    <x v="29"/>
    <b v="0"/>
    <s v="theater/plays"/>
    <x v="50"/>
    <n v="25"/>
    <s v="theater"/>
    <s v="plays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1"/>
    <x v="0"/>
    <s v="USD"/>
    <n v="1443408550"/>
    <n v="1439952550"/>
    <b v="0"/>
    <x v="57"/>
    <b v="0"/>
    <s v="theater/plays"/>
    <x v="220"/>
    <n v="179.12"/>
    <s v="theater"/>
    <s v="plays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x v="442"/>
    <x v="2540"/>
    <x v="1"/>
    <x v="0"/>
    <s v="USD"/>
    <n v="1484348700"/>
    <n v="1481756855"/>
    <b v="0"/>
    <x v="29"/>
    <b v="0"/>
    <s v="theater/plays"/>
    <x v="60"/>
    <n v="34.950000000000003"/>
    <s v="theater"/>
    <s v="plays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x v="357"/>
    <x v="1"/>
    <x v="1"/>
    <s v="GBP"/>
    <n v="1425124800"/>
    <n v="1421596356"/>
    <b v="0"/>
    <x v="62"/>
    <b v="0"/>
    <s v="theater/plays"/>
    <x v="122"/>
    <n v="33.08"/>
    <s v="theater"/>
    <s v="plays"/>
    <x v="1"/>
    <x v="6"/>
    <x v="4069"/>
    <d v="2015-02-28T12:00:00"/>
    <x v="43"/>
  </r>
  <r>
    <n v="4070"/>
    <s v="Southern Utah University: V-Day 2015"/>
    <s v="V-Day Southern Utah University 2015 and Second Studio Players presents: The Vagina Monologues"/>
    <x v="28"/>
    <x v="785"/>
    <x v="1"/>
    <x v="0"/>
    <s v="USD"/>
    <n v="1425178800"/>
    <n v="1422374420"/>
    <b v="0"/>
    <x v="79"/>
    <b v="0"/>
    <s v="theater/plays"/>
    <x v="123"/>
    <n v="27.5"/>
    <s v="theater"/>
    <s v="plays"/>
    <x v="1"/>
    <x v="6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x v="22"/>
    <x v="117"/>
    <x v="1"/>
    <x v="14"/>
    <s v="MXN"/>
    <n v="1482779931"/>
    <n v="1480187931"/>
    <b v="0"/>
    <x v="78"/>
    <b v="0"/>
    <s v="theater/plays"/>
    <x v="50"/>
    <e v="#DIV/0!"/>
    <s v="theater"/>
    <s v="plays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1"/>
    <x v="1"/>
    <s v="GBP"/>
    <n v="1408646111"/>
    <n v="1403462111"/>
    <b v="0"/>
    <x v="84"/>
    <b v="0"/>
    <s v="theater/plays"/>
    <x v="50"/>
    <n v="2"/>
    <s v="theater"/>
    <s v="plays"/>
    <x v="1"/>
    <x v="6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1"/>
    <x v="0"/>
    <s v="USD"/>
    <n v="1431144000"/>
    <n v="1426407426"/>
    <b v="0"/>
    <x v="84"/>
    <b v="0"/>
    <s v="theater/plays"/>
    <x v="60"/>
    <n v="18.5"/>
    <s v="theater"/>
    <s v="plays"/>
    <x v="1"/>
    <x v="6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x v="181"/>
    <x v="2542"/>
    <x v="1"/>
    <x v="1"/>
    <s v="GBP"/>
    <n v="1446732975"/>
    <n v="1444137375"/>
    <b v="0"/>
    <x v="64"/>
    <b v="0"/>
    <s v="theater/plays"/>
    <x v="117"/>
    <n v="35"/>
    <s v="theater"/>
    <s v="plays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1"/>
    <x v="1"/>
    <s v="GBP"/>
    <n v="1404149280"/>
    <n v="1400547969"/>
    <b v="0"/>
    <x v="62"/>
    <b v="0"/>
    <s v="theater/plays"/>
    <x v="129"/>
    <n v="44.31"/>
    <s v="theater"/>
    <s v="plays"/>
    <x v="1"/>
    <x v="6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x v="176"/>
    <x v="117"/>
    <x v="1"/>
    <x v="0"/>
    <s v="USD"/>
    <n v="1413921060"/>
    <n v="1411499149"/>
    <b v="0"/>
    <x v="78"/>
    <b v="0"/>
    <s v="theater/plays"/>
    <x v="50"/>
    <e v="#DIV/0!"/>
    <s v="theater"/>
    <s v="plays"/>
    <x v="1"/>
    <x v="6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x v="36"/>
    <x v="2544"/>
    <x v="1"/>
    <x v="0"/>
    <s v="USD"/>
    <n v="1482339794"/>
    <n v="1479747794"/>
    <b v="0"/>
    <x v="79"/>
    <b v="0"/>
    <s v="theater/plays"/>
    <x v="114"/>
    <n v="222.5"/>
    <s v="theater"/>
    <s v="plays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x v="49"/>
    <x v="117"/>
    <x v="1"/>
    <x v="1"/>
    <s v="GBP"/>
    <n v="1485543242"/>
    <n v="1482951242"/>
    <b v="0"/>
    <x v="78"/>
    <b v="0"/>
    <s v="theater/plays"/>
    <x v="50"/>
    <e v="#DIV/0!"/>
    <s v="theater"/>
    <s v="plays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1"/>
    <x v="0"/>
    <s v="USD"/>
    <n v="1466375521"/>
    <n v="1463783521"/>
    <b v="0"/>
    <x v="29"/>
    <b v="0"/>
    <s v="theater/plays"/>
    <x v="50"/>
    <n v="5"/>
    <s v="theater"/>
    <s v="plays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x v="9"/>
    <x v="117"/>
    <x v="1"/>
    <x v="0"/>
    <s v="USD"/>
    <n v="1465930440"/>
    <n v="1463849116"/>
    <b v="0"/>
    <x v="78"/>
    <b v="0"/>
    <s v="theater/plays"/>
    <x v="50"/>
    <e v="#DIV/0!"/>
    <s v="theater"/>
    <s v="plays"/>
    <x v="1"/>
    <x v="6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x v="443"/>
    <x v="457"/>
    <x v="1"/>
    <x v="0"/>
    <s v="USD"/>
    <n v="1425819425"/>
    <n v="1423231025"/>
    <b v="0"/>
    <x v="8"/>
    <b v="0"/>
    <s v="theater/plays"/>
    <x v="63"/>
    <n v="29.17"/>
    <s v="theater"/>
    <s v="plays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x v="325"/>
    <x v="158"/>
    <x v="1"/>
    <x v="0"/>
    <s v="USD"/>
    <n v="1447542000"/>
    <n v="1446179553"/>
    <b v="0"/>
    <x v="84"/>
    <b v="0"/>
    <s v="theater/plays"/>
    <x v="53"/>
    <n v="1.5"/>
    <s v="theater"/>
    <s v="plays"/>
    <x v="1"/>
    <x v="6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x v="8"/>
    <x v="2545"/>
    <x v="1"/>
    <x v="0"/>
    <s v="USD"/>
    <n v="1452795416"/>
    <n v="1450203416"/>
    <b v="0"/>
    <x v="79"/>
    <b v="0"/>
    <s v="theater/plays"/>
    <x v="66"/>
    <n v="126.5"/>
    <s v="theater"/>
    <s v="plays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x v="9"/>
    <x v="115"/>
    <x v="1"/>
    <x v="13"/>
    <s v="EUR"/>
    <n v="1476008906"/>
    <n v="1473416906"/>
    <b v="0"/>
    <x v="29"/>
    <b v="0"/>
    <s v="theater/plays"/>
    <x v="50"/>
    <n v="10"/>
    <s v="theater"/>
    <s v="plays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8"/>
    <x v="115"/>
    <x v="1"/>
    <x v="0"/>
    <s v="USD"/>
    <n v="1427169540"/>
    <n v="1424701775"/>
    <b v="0"/>
    <x v="29"/>
    <b v="0"/>
    <s v="theater/plays"/>
    <x v="50"/>
    <n v="10"/>
    <s v="theater"/>
    <s v="plays"/>
    <x v="1"/>
    <x v="6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x v="28"/>
    <x v="779"/>
    <x v="1"/>
    <x v="0"/>
    <s v="USD"/>
    <n v="1448078400"/>
    <n v="1445985299"/>
    <b v="0"/>
    <x v="81"/>
    <b v="0"/>
    <s v="theater/plays"/>
    <x v="62"/>
    <n v="9.4"/>
    <s v="theater"/>
    <s v="plays"/>
    <x v="1"/>
    <x v="6"/>
    <x v="4086"/>
    <d v="2015-11-21T04:00:00"/>
    <x v="10"/>
  </r>
  <r>
    <n v="4087"/>
    <s v="Stage Production &quot;The Nail Shop&quot;"/>
    <s v="Comedy Stage Play"/>
    <x v="376"/>
    <x v="117"/>
    <x v="1"/>
    <x v="0"/>
    <s v="USD"/>
    <n v="1468777786"/>
    <n v="1466185786"/>
    <b v="0"/>
    <x v="78"/>
    <b v="0"/>
    <s v="theater/plays"/>
    <x v="50"/>
    <e v="#DIV/0!"/>
    <s v="theater"/>
    <s v="plays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x v="13"/>
    <x v="1168"/>
    <x v="1"/>
    <x v="1"/>
    <s v="GBP"/>
    <n v="1421403960"/>
    <n v="1418827324"/>
    <b v="0"/>
    <x v="83"/>
    <b v="0"/>
    <s v="theater/plays"/>
    <x v="57"/>
    <n v="72"/>
    <s v="theater"/>
    <s v="plays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1"/>
    <x v="0"/>
    <s v="USD"/>
    <n v="1433093700"/>
    <n v="1430242488"/>
    <b v="0"/>
    <x v="22"/>
    <b v="0"/>
    <s v="theater/plays"/>
    <x v="62"/>
    <n v="30"/>
    <s v="theater"/>
    <s v="plays"/>
    <x v="1"/>
    <x v="6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x v="28"/>
    <x v="573"/>
    <x v="1"/>
    <x v="0"/>
    <s v="USD"/>
    <n v="1438959600"/>
    <n v="1437754137"/>
    <b v="0"/>
    <x v="83"/>
    <b v="0"/>
    <s v="theater/plays"/>
    <x v="56"/>
    <n v="10.67"/>
    <s v="theater"/>
    <s v="plays"/>
    <x v="1"/>
    <x v="6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1"/>
    <x v="0"/>
    <s v="USD"/>
    <n v="1421410151"/>
    <n v="1418818151"/>
    <b v="0"/>
    <x v="22"/>
    <b v="0"/>
    <s v="theater/plays"/>
    <x v="55"/>
    <n v="25.5"/>
    <s v="theater"/>
    <s v="plays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x v="74"/>
    <x v="170"/>
    <x v="1"/>
    <x v="0"/>
    <s v="USD"/>
    <n v="1428205247"/>
    <n v="1423024847"/>
    <b v="0"/>
    <x v="29"/>
    <b v="0"/>
    <s v="theater/plays"/>
    <x v="50"/>
    <n v="20"/>
    <s v="theater"/>
    <s v="plays"/>
    <x v="1"/>
    <x v="6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1"/>
    <x v="1"/>
    <s v="GBP"/>
    <n v="1440272093"/>
    <n v="1435088093"/>
    <b v="0"/>
    <x v="80"/>
    <b v="0"/>
    <s v="theater/plays"/>
    <x v="53"/>
    <n v="15"/>
    <s v="theater"/>
    <s v="plays"/>
    <x v="1"/>
    <x v="6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x v="13"/>
    <x v="655"/>
    <x v="1"/>
    <x v="0"/>
    <s v="USD"/>
    <n v="1413953940"/>
    <n v="1410141900"/>
    <b v="0"/>
    <x v="22"/>
    <b v="0"/>
    <s v="theater/plays"/>
    <x v="121"/>
    <n v="91.25"/>
    <s v="theater"/>
    <s v="plays"/>
    <x v="1"/>
    <x v="6"/>
    <x v="4094"/>
    <d v="2014-10-22T04:59:00"/>
    <x v="38"/>
  </r>
  <r>
    <n v="4095"/>
    <s v="LOPE ENAMORADO"/>
    <s v="Proyecto teatral dirigido por MartÃ­n Acosta que habla y reflexiona sobre el amor y su naturaleza."/>
    <x v="11"/>
    <x v="25"/>
    <x v="1"/>
    <x v="14"/>
    <s v="MXN"/>
    <n v="1482108350"/>
    <n v="1479516350"/>
    <b v="0"/>
    <x v="29"/>
    <b v="0"/>
    <s v="theater/plays"/>
    <x v="56"/>
    <n v="800"/>
    <s v="theater"/>
    <s v="plays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1"/>
    <x v="1"/>
    <s v="GBP"/>
    <n v="1488271860"/>
    <n v="1484484219"/>
    <b v="0"/>
    <x v="81"/>
    <b v="0"/>
    <s v="theater/plays"/>
    <x v="57"/>
    <n v="80"/>
    <s v="theater"/>
    <s v="plays"/>
    <x v="1"/>
    <x v="6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x v="3"/>
    <x v="117"/>
    <x v="1"/>
    <x v="1"/>
    <s v="GBP"/>
    <n v="1454284500"/>
    <n v="1449431237"/>
    <b v="0"/>
    <x v="78"/>
    <b v="0"/>
    <s v="theater/plays"/>
    <x v="50"/>
    <e v="#DIV/0!"/>
    <s v="theater"/>
    <s v="plays"/>
    <x v="1"/>
    <x v="6"/>
    <x v="4097"/>
    <d v="2016-01-31T23:55:00"/>
    <x v="59"/>
  </r>
  <r>
    <n v="4098"/>
    <s v="Life is simple"/>
    <s v="Community Youth play, written by and performed by the youth about finding joy in the simple things in life"/>
    <x v="96"/>
    <x v="117"/>
    <x v="1"/>
    <x v="0"/>
    <s v="USD"/>
    <n v="1465060797"/>
    <n v="1462468797"/>
    <b v="0"/>
    <x v="78"/>
    <b v="0"/>
    <s v="theater/plays"/>
    <x v="50"/>
    <e v="#DIV/0!"/>
    <s v="theater"/>
    <s v="plays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1"/>
    <x v="0"/>
    <s v="USD"/>
    <n v="1472847873"/>
    <n v="1468959873"/>
    <b v="0"/>
    <x v="29"/>
    <b v="0"/>
    <s v="theater/plays"/>
    <x v="60"/>
    <n v="50"/>
    <s v="theater"/>
    <s v="plays"/>
    <x v="1"/>
    <x v="6"/>
    <x v="4099"/>
    <d v="2016-09-02T20:24:33"/>
    <x v="8"/>
  </r>
  <r>
    <n v="4100"/>
    <s v="America is at the Mall: A Play in Three Acts"/>
    <s v="How does war change a family?  A peek into one family's kitchen as their soldier fights in Iraq."/>
    <x v="444"/>
    <x v="117"/>
    <x v="1"/>
    <x v="0"/>
    <s v="USD"/>
    <n v="1414205990"/>
    <n v="1413341990"/>
    <b v="0"/>
    <x v="78"/>
    <b v="0"/>
    <s v="theater/plays"/>
    <x v="50"/>
    <e v="#DIV/0!"/>
    <s v="theater"/>
    <s v="plays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1"/>
    <x v="0"/>
    <s v="USD"/>
    <n v="1485380482"/>
    <n v="1482788482"/>
    <b v="0"/>
    <x v="78"/>
    <b v="0"/>
    <s v="theater/plays"/>
    <x v="50"/>
    <e v="#DIV/0!"/>
    <s v="theater"/>
    <s v="plays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x v="2"/>
    <x v="2547"/>
    <x v="1"/>
    <x v="0"/>
    <s v="USD"/>
    <n v="1463343673"/>
    <n v="1460751673"/>
    <b v="0"/>
    <x v="79"/>
    <b v="0"/>
    <s v="theater/plays"/>
    <x v="117"/>
    <n v="22.83"/>
    <s v="theater"/>
    <s v="plays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x v="28"/>
    <x v="173"/>
    <x v="1"/>
    <x v="0"/>
    <s v="USD"/>
    <n v="1440613920"/>
    <n v="1435953566"/>
    <b v="0"/>
    <x v="79"/>
    <b v="0"/>
    <s v="theater/plays"/>
    <x v="54"/>
    <n v="16.670000000000002"/>
    <s v="theater"/>
    <s v="plays"/>
    <x v="1"/>
    <x v="6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x v="9"/>
    <x v="762"/>
    <x v="1"/>
    <x v="2"/>
    <s v="AUD"/>
    <n v="1477550434"/>
    <n v="1474958434"/>
    <b v="0"/>
    <x v="25"/>
    <b v="0"/>
    <s v="theater/plays"/>
    <x v="70"/>
    <n v="45.79"/>
    <s v="theater"/>
    <s v="plays"/>
    <x v="1"/>
    <x v="6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x v="287"/>
    <x v="2094"/>
    <x v="1"/>
    <x v="14"/>
    <s v="MXN"/>
    <n v="1482711309"/>
    <n v="1479860109"/>
    <b v="0"/>
    <x v="79"/>
    <b v="0"/>
    <s v="theater/plays"/>
    <x v="113"/>
    <n v="383.33"/>
    <s v="theater"/>
    <s v="plays"/>
    <x v="1"/>
    <x v="6"/>
    <x v="4105"/>
    <d v="2016-12-26T00:15:09"/>
    <x v="16"/>
  </r>
  <r>
    <n v="4106"/>
    <s v="David Facer, Paradox Magic"/>
    <s v="No magic show has ever integrated theatre arts like this.  World of Paradox is designed for all audiences and is interactive in nature."/>
    <x v="10"/>
    <x v="2404"/>
    <x v="1"/>
    <x v="0"/>
    <s v="USD"/>
    <n v="1427936400"/>
    <n v="1424221866"/>
    <b v="0"/>
    <x v="51"/>
    <b v="0"/>
    <s v="theater/plays"/>
    <x v="376"/>
    <n v="106.97"/>
    <s v="theater"/>
    <s v="plays"/>
    <x v="1"/>
    <x v="6"/>
    <x v="4106"/>
    <d v="2015-04-02T01:00:00"/>
    <x v="41"/>
  </r>
  <r>
    <n v="4107"/>
    <s v="Sacrifice"/>
    <s v="A new dramatic comedy dealing with a father's unwillingness to let go of his past causes major problems for the future of his daughter."/>
    <x v="13"/>
    <x v="781"/>
    <x v="1"/>
    <x v="0"/>
    <s v="USD"/>
    <n v="1411596001"/>
    <n v="1409608801"/>
    <b v="0"/>
    <x v="80"/>
    <b v="0"/>
    <s v="theater/plays"/>
    <x v="53"/>
    <n v="10.25"/>
    <s v="theater"/>
    <s v="plays"/>
    <x v="1"/>
    <x v="6"/>
    <x v="4107"/>
    <d v="2014-09-24T22:00:01"/>
    <x v="33"/>
  </r>
  <r>
    <n v="4108"/>
    <s v="The Black Woman's Attitude Stage Play"/>
    <s v="We are producing and directing a stage play that will focus on relationships and the stereotypes/truths that prohibit growth."/>
    <x v="9"/>
    <x v="1765"/>
    <x v="1"/>
    <x v="0"/>
    <s v="USD"/>
    <n v="1488517200"/>
    <n v="1485909937"/>
    <b v="0"/>
    <x v="29"/>
    <b v="0"/>
    <s v="theater/plays"/>
    <x v="53"/>
    <n v="59"/>
    <s v="theater"/>
    <s v="plays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1"/>
    <x v="1"/>
    <s v="GBP"/>
    <n v="1448805404"/>
    <n v="1446209804"/>
    <b v="0"/>
    <x v="78"/>
    <b v="0"/>
    <s v="theater/plays"/>
    <x v="50"/>
    <e v="#DIV/0!"/>
    <s v="theater"/>
    <s v="plays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1"/>
    <x v="1"/>
    <s v="GBP"/>
    <n v="1469113351"/>
    <n v="1463929351"/>
    <b v="0"/>
    <x v="79"/>
    <b v="0"/>
    <s v="theater/plays"/>
    <x v="129"/>
    <n v="14.33"/>
    <s v="theater"/>
    <s v="plays"/>
    <x v="1"/>
    <x v="6"/>
    <x v="4110"/>
    <d v="2016-07-21T15:02:31"/>
    <x v="13"/>
  </r>
  <r>
    <n v="4111"/>
    <s v="REBORN IN LOVE"/>
    <s v="REBORN IN LOVE is the sequel to REBORN FROM ABOVE: A Tale of Eternal Love.  This is part two, of a One-Act play series."/>
    <x v="9"/>
    <x v="1077"/>
    <x v="1"/>
    <x v="0"/>
    <s v="USD"/>
    <n v="1424747740"/>
    <n v="1422155740"/>
    <b v="0"/>
    <x v="79"/>
    <b v="0"/>
    <s v="theater/plays"/>
    <x v="56"/>
    <n v="15.67"/>
    <s v="theater"/>
    <s v="plays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1"/>
    <x v="17"/>
    <s v="EUR"/>
    <n v="1456617600"/>
    <n v="1454280186"/>
    <b v="0"/>
    <x v="29"/>
    <b v="0"/>
    <s v="theater/plays"/>
    <x v="50"/>
    <n v="1"/>
    <s v="theater"/>
    <s v="plays"/>
    <x v="1"/>
    <x v="6"/>
    <x v="4112"/>
    <d v="2016-02-28T00:00:00"/>
    <x v="31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1"/>
    <x v="0"/>
    <s v="USD"/>
    <n v="1452234840"/>
    <n v="1450619123"/>
    <b v="0"/>
    <x v="83"/>
    <b v="0"/>
    <s v="theater/plays"/>
    <x v="50"/>
    <n v="1"/>
    <s v="theater"/>
    <s v="plays"/>
    <x v="1"/>
    <x v="6"/>
    <x v="4113"/>
    <d v="2016-01-08T06:34:0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E14E1-78F7-4F3F-A1A6-37DB8449D69C}" name="PivotTable2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F3963-C4F3-4F17-8EB8-3645AAAE5060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EC9CE-F2B1-4562-AB57-8D4EBB7ECA12}" name="PivotTable2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DCEEF-9F02-4FD2-ACF1-0BCE77F023B5}" name="PivotTable2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M47" firstHeaderRow="1" firstDataRow="2" firstDataCol="1" rowPageCount="2" colPageCount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5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4CE8F-E8EE-4293-AF10-815C0AF22812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2"/>
    <field x="20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6828E-85E5-43DF-BD48-3634DCD67F5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X54:AA65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showDataAs="percentOfTotal" baseField="18" baseItem="8" numFmtId="10"/>
  </dataFields>
  <formats count="8">
    <format dxfId="22">
      <pivotArea type="all" dataOnly="0" outline="0" fieldPosition="0"/>
    </format>
    <format dxfId="21">
      <pivotArea type="origin" dataOnly="0" labelOnly="1" outline="0" fieldPosition="0"/>
    </format>
    <format dxfId="20">
      <pivotArea dataOnly="0" labelOnly="1" outline="0" axis="axisValues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outline="0" collapsedLevelsAreSubtotals="1" fieldPosition="0"/>
    </format>
    <format dxfId="16">
      <pivotArea dataOnly="0" fieldPosition="0">
        <references count="1">
          <reference field="18" count="1">
            <x v="8"/>
          </reference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56D66-25C9-4BCE-9E9E-677961CDD930}" name="PivotTable3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P75:S118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showDataAs="percentOfTotal" baseField="18" baseItem="2" numFmtId="10"/>
  </dataFields>
  <formats count="8">
    <format dxfId="30">
      <pivotArea type="all" dataOnly="0" outline="0" fieldPosition="0"/>
    </format>
    <format dxfId="29">
      <pivotArea type="origin" dataOnly="0" labelOnly="1" outline="0" fieldPosition="0"/>
    </format>
    <format dxfId="28">
      <pivotArea dataOnly="0" labelOnly="1" outline="0" axis="axisValues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dataOnly="0" fieldPosition="0">
        <references count="1">
          <reference field="19" count="1">
            <x v="24"/>
          </reference>
        </references>
      </pivotArea>
    </format>
  </formats>
  <chartFormats count="6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F2183-B5C1-4487-942B-2A68940D79A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P3:S26" firstHeaderRow="1" firstDataRow="2" firstDataCol="1"/>
  <pivotFields count="25">
    <pivotField showAll="0"/>
    <pivotField showAll="0"/>
    <pivotField showAll="0"/>
    <pivotField showAll="0"/>
    <pivotField showAll="0"/>
    <pivotField axis="axisCol" dataField="1" multipleItemSelectionAllowed="1" showAll="0">
      <items count="3">
        <item x="0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baseField="6" baseItem="7"/>
  </dataFields>
  <chartFormats count="6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FD620-C780-43E5-9658-BD025FC56C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B8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showDataAs="percentOfTotal" baseField="5" baseItem="1" numFmtId="10"/>
  </dataFields>
  <chartFormats count="5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EC412-352E-4C70-BA31-D91E5F170D7D}" name="PivotTable3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P52:S63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showDataAs="percentOfTotal" baseField="18" baseItem="2" numFmtId="10"/>
  </dataFields>
  <formats count="8">
    <format dxfId="38">
      <pivotArea type="all" dataOnly="0" outline="0" fieldPosition="0"/>
    </format>
    <format dxfId="37">
      <pivotArea type="origin" dataOnly="0" labelOnly="1" outline="0" fieldPosition="0"/>
    </format>
    <format dxfId="36">
      <pivotArea dataOnly="0" labelOnly="1" outline="0" axis="axisValues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outline="0" collapsedLevelsAreSubtotals="1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  <format dxfId="31">
      <pivotArea dataOnly="0" fieldPosition="0">
        <references count="1">
          <reference field="18" count="1">
            <x v="8"/>
          </reference>
        </references>
      </pivotArea>
    </format>
  </format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B9689-4CDC-464A-830E-4974560CD0F1}" name="PivotTable3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P34:S36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Items count="1">
    <i/>
  </rowItems>
  <colFields count="1">
    <field x="5"/>
  </colFields>
  <colItems count="3">
    <i>
      <x/>
    </i>
    <i>
      <x v="1"/>
    </i>
    <i t="grand">
      <x/>
    </i>
  </colItems>
  <dataFields count="1">
    <dataField name="Average of backers_count2" fld="11" subtotal="average" baseField="5" baseItem="0" numFmtId="1"/>
  </dataFields>
  <formats count="7">
    <format dxfId="8">
      <pivotArea type="all" dataOnly="0" outline="0" fieldPosition="0"/>
    </format>
    <format dxfId="9">
      <pivotArea type="origin" dataOnly="0" labelOnly="1" outline="0" fieldPosition="0"/>
    </format>
    <format dxfId="10">
      <pivotArea dataOnly="0" labelOnly="1" outline="0" axis="axisValues" fieldPosition="0"/>
    </format>
    <format dxfId="11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/>
    </format>
  </formats>
  <chartFormats count="6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0BEBF-871E-4E12-AF01-D6F1FB928970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7">
  <location ref="A20:B316" firstHeaderRow="1" firstDataRow="1" firstDataCol="1" rowPageCount="1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dataField="1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4"/>
  </rowFields>
  <rowItems count="296"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6"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chartFormats count="1">
    <chartFormat chart="1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3163-6242-4120-819D-DCD5D9DEA795}">
  <dimension ref="A1:M14"/>
  <sheetViews>
    <sheetView topLeftCell="A2" workbookViewId="0">
      <selection activeCell="B22" sqref="B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3" x14ac:dyDescent="0.3">
      <c r="H1" s="6" t="s">
        <v>8223</v>
      </c>
      <c r="I1" t="s">
        <v>8364</v>
      </c>
    </row>
    <row r="3" spans="1:13" x14ac:dyDescent="0.3">
      <c r="A3" s="6" t="s">
        <v>8363</v>
      </c>
      <c r="B3" s="6" t="s">
        <v>8362</v>
      </c>
      <c r="H3" s="6" t="s">
        <v>8363</v>
      </c>
      <c r="I3" s="6" t="s">
        <v>8362</v>
      </c>
    </row>
    <row r="4" spans="1:13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H4" s="6" t="s">
        <v>8360</v>
      </c>
      <c r="I4" t="s">
        <v>8220</v>
      </c>
      <c r="J4" t="s">
        <v>8221</v>
      </c>
      <c r="K4" t="s">
        <v>8222</v>
      </c>
      <c r="L4" t="s">
        <v>8219</v>
      </c>
      <c r="M4" t="s">
        <v>8361</v>
      </c>
    </row>
    <row r="5" spans="1:13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H5" s="7" t="s">
        <v>8310</v>
      </c>
      <c r="I5" s="8">
        <v>40</v>
      </c>
      <c r="J5" s="8">
        <v>180</v>
      </c>
      <c r="K5" s="8"/>
      <c r="L5" s="8">
        <v>300</v>
      </c>
      <c r="M5" s="8">
        <v>520</v>
      </c>
    </row>
    <row r="6" spans="1:13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H6" s="7" t="s">
        <v>8336</v>
      </c>
      <c r="I6" s="8">
        <v>20</v>
      </c>
      <c r="J6" s="8">
        <v>140</v>
      </c>
      <c r="K6" s="8">
        <v>6</v>
      </c>
      <c r="L6" s="8">
        <v>34</v>
      </c>
      <c r="M6" s="8">
        <v>200</v>
      </c>
    </row>
    <row r="7" spans="1:13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  <c r="H7" s="7" t="s">
        <v>8333</v>
      </c>
      <c r="I7" s="8"/>
      <c r="J7" s="8">
        <v>140</v>
      </c>
      <c r="K7" s="8"/>
      <c r="L7" s="8">
        <v>80</v>
      </c>
      <c r="M7" s="8">
        <v>220</v>
      </c>
    </row>
    <row r="8" spans="1:13" x14ac:dyDescent="0.3">
      <c r="A8" s="7" t="s">
        <v>8331</v>
      </c>
      <c r="B8" s="8">
        <v>24</v>
      </c>
      <c r="C8" s="8"/>
      <c r="D8" s="8"/>
      <c r="E8" s="8"/>
      <c r="F8" s="8">
        <v>24</v>
      </c>
      <c r="H8" s="7" t="s">
        <v>8331</v>
      </c>
      <c r="I8" s="8">
        <v>24</v>
      </c>
      <c r="J8" s="8"/>
      <c r="K8" s="8"/>
      <c r="L8" s="8"/>
      <c r="M8" s="8">
        <v>24</v>
      </c>
    </row>
    <row r="9" spans="1:13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H9" s="7" t="s">
        <v>8325</v>
      </c>
      <c r="I9" s="8">
        <v>20</v>
      </c>
      <c r="J9" s="8">
        <v>120</v>
      </c>
      <c r="K9" s="8">
        <v>20</v>
      </c>
      <c r="L9" s="8">
        <v>540</v>
      </c>
      <c r="M9" s="8">
        <v>700</v>
      </c>
    </row>
    <row r="10" spans="1:13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  <c r="H10" s="7" t="s">
        <v>8338</v>
      </c>
      <c r="I10" s="8"/>
      <c r="J10" s="8">
        <v>117</v>
      </c>
      <c r="K10" s="8"/>
      <c r="L10" s="8">
        <v>103</v>
      </c>
      <c r="M10" s="8">
        <v>220</v>
      </c>
    </row>
    <row r="11" spans="1:13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H11" s="7" t="s">
        <v>8322</v>
      </c>
      <c r="I11" s="8">
        <v>30</v>
      </c>
      <c r="J11" s="8">
        <v>127</v>
      </c>
      <c r="K11" s="8"/>
      <c r="L11" s="8">
        <v>80</v>
      </c>
      <c r="M11" s="8">
        <v>237</v>
      </c>
    </row>
    <row r="12" spans="1:13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H12" s="7" t="s">
        <v>8319</v>
      </c>
      <c r="I12" s="8">
        <v>178</v>
      </c>
      <c r="J12" s="8">
        <v>213</v>
      </c>
      <c r="K12" s="8"/>
      <c r="L12" s="8">
        <v>209</v>
      </c>
      <c r="M12" s="8">
        <v>600</v>
      </c>
    </row>
    <row r="13" spans="1:13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H13" s="7" t="s">
        <v>8317</v>
      </c>
      <c r="I13" s="8">
        <v>37</v>
      </c>
      <c r="J13" s="8">
        <v>493</v>
      </c>
      <c r="K13" s="8">
        <v>24</v>
      </c>
      <c r="L13" s="8">
        <v>839</v>
      </c>
      <c r="M13" s="8">
        <v>1393</v>
      </c>
    </row>
    <row r="14" spans="1:13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  <c r="H14" s="7" t="s">
        <v>8361</v>
      </c>
      <c r="I14" s="8">
        <v>349</v>
      </c>
      <c r="J14" s="8">
        <v>1530</v>
      </c>
      <c r="K14" s="8">
        <v>50</v>
      </c>
      <c r="L14" s="8">
        <v>2185</v>
      </c>
      <c r="M14" s="8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6671-8387-4060-A919-6173C681BD0D}">
  <dimension ref="A1:M47"/>
  <sheetViews>
    <sheetView topLeftCell="F1" workbookViewId="0">
      <selection activeCell="P3" sqref="P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3" x14ac:dyDescent="0.3">
      <c r="H1" s="6" t="s">
        <v>8223</v>
      </c>
      <c r="I1" t="s">
        <v>8364</v>
      </c>
    </row>
    <row r="2" spans="1:13" x14ac:dyDescent="0.3">
      <c r="H2" s="6" t="s">
        <v>8308</v>
      </c>
      <c r="I2" t="s">
        <v>8364</v>
      </c>
    </row>
    <row r="3" spans="1:13" x14ac:dyDescent="0.3">
      <c r="A3" s="6" t="s">
        <v>8363</v>
      </c>
      <c r="B3" s="6" t="s">
        <v>8362</v>
      </c>
    </row>
    <row r="4" spans="1:13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H4" s="6" t="s">
        <v>8363</v>
      </c>
      <c r="I4" s="6" t="s">
        <v>8362</v>
      </c>
    </row>
    <row r="5" spans="1:13" x14ac:dyDescent="0.3">
      <c r="A5" s="7" t="s">
        <v>8316</v>
      </c>
      <c r="B5" s="8"/>
      <c r="C5" s="8">
        <v>100</v>
      </c>
      <c r="D5" s="8"/>
      <c r="E5" s="8"/>
      <c r="F5" s="8">
        <v>100</v>
      </c>
      <c r="H5" s="6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8361</v>
      </c>
    </row>
    <row r="6" spans="1:13" x14ac:dyDescent="0.3">
      <c r="A6" s="7" t="s">
        <v>8344</v>
      </c>
      <c r="B6" s="8">
        <v>20</v>
      </c>
      <c r="C6" s="8"/>
      <c r="D6" s="8"/>
      <c r="E6" s="8"/>
      <c r="F6" s="8">
        <v>20</v>
      </c>
      <c r="H6" s="7" t="s">
        <v>8316</v>
      </c>
      <c r="I6" s="8"/>
      <c r="J6" s="8">
        <v>100</v>
      </c>
      <c r="K6" s="8"/>
      <c r="L6" s="8"/>
      <c r="M6" s="8">
        <v>100</v>
      </c>
    </row>
    <row r="7" spans="1:13" x14ac:dyDescent="0.3">
      <c r="A7" s="7" t="s">
        <v>8332</v>
      </c>
      <c r="B7" s="8">
        <v>24</v>
      </c>
      <c r="C7" s="8"/>
      <c r="D7" s="8"/>
      <c r="E7" s="8"/>
      <c r="F7" s="8">
        <v>24</v>
      </c>
      <c r="H7" s="7" t="s">
        <v>8344</v>
      </c>
      <c r="I7" s="8">
        <v>20</v>
      </c>
      <c r="J7" s="8"/>
      <c r="K7" s="8"/>
      <c r="L7" s="8"/>
      <c r="M7" s="8">
        <v>20</v>
      </c>
    </row>
    <row r="8" spans="1:13" x14ac:dyDescent="0.3">
      <c r="A8" s="7" t="s">
        <v>8358</v>
      </c>
      <c r="B8" s="8"/>
      <c r="C8" s="8">
        <v>40</v>
      </c>
      <c r="D8" s="8"/>
      <c r="E8" s="8"/>
      <c r="F8" s="8">
        <v>40</v>
      </c>
      <c r="H8" s="7" t="s">
        <v>8332</v>
      </c>
      <c r="I8" s="8">
        <v>24</v>
      </c>
      <c r="J8" s="8"/>
      <c r="K8" s="8"/>
      <c r="L8" s="8"/>
      <c r="M8" s="8">
        <v>24</v>
      </c>
    </row>
    <row r="9" spans="1:13" x14ac:dyDescent="0.3">
      <c r="A9" s="7" t="s">
        <v>8354</v>
      </c>
      <c r="B9" s="8"/>
      <c r="C9" s="8"/>
      <c r="D9" s="8"/>
      <c r="E9" s="8">
        <v>40</v>
      </c>
      <c r="F9" s="8">
        <v>40</v>
      </c>
      <c r="H9" s="7" t="s">
        <v>8358</v>
      </c>
      <c r="I9" s="8"/>
      <c r="J9" s="8">
        <v>40</v>
      </c>
      <c r="K9" s="8"/>
      <c r="L9" s="8"/>
      <c r="M9" s="8">
        <v>40</v>
      </c>
    </row>
    <row r="10" spans="1:13" x14ac:dyDescent="0.3">
      <c r="A10" s="7" t="s">
        <v>8315</v>
      </c>
      <c r="B10" s="8"/>
      <c r="C10" s="8"/>
      <c r="D10" s="8"/>
      <c r="E10" s="8">
        <v>180</v>
      </c>
      <c r="F10" s="8">
        <v>180</v>
      </c>
      <c r="H10" s="7" t="s">
        <v>8354</v>
      </c>
      <c r="I10" s="8"/>
      <c r="J10" s="8"/>
      <c r="K10" s="8"/>
      <c r="L10" s="8">
        <v>40</v>
      </c>
      <c r="M10" s="8">
        <v>40</v>
      </c>
    </row>
    <row r="11" spans="1:13" x14ac:dyDescent="0.3">
      <c r="A11" s="7" t="s">
        <v>8314</v>
      </c>
      <c r="B11" s="8"/>
      <c r="C11" s="8">
        <v>80</v>
      </c>
      <c r="D11" s="8"/>
      <c r="E11" s="8"/>
      <c r="F11" s="8">
        <v>80</v>
      </c>
      <c r="H11" s="7" t="s">
        <v>8315</v>
      </c>
      <c r="I11" s="8"/>
      <c r="J11" s="8"/>
      <c r="K11" s="8"/>
      <c r="L11" s="8">
        <v>180</v>
      </c>
      <c r="M11" s="8">
        <v>180</v>
      </c>
    </row>
    <row r="12" spans="1:13" x14ac:dyDescent="0.3">
      <c r="A12" s="7" t="s">
        <v>8330</v>
      </c>
      <c r="B12" s="8"/>
      <c r="C12" s="8"/>
      <c r="D12" s="8"/>
      <c r="E12" s="8">
        <v>40</v>
      </c>
      <c r="F12" s="8">
        <v>40</v>
      </c>
      <c r="H12" s="7" t="s">
        <v>8314</v>
      </c>
      <c r="I12" s="8"/>
      <c r="J12" s="8">
        <v>80</v>
      </c>
      <c r="K12" s="8"/>
      <c r="L12" s="8"/>
      <c r="M12" s="8">
        <v>80</v>
      </c>
    </row>
    <row r="13" spans="1:13" x14ac:dyDescent="0.3">
      <c r="A13" s="7" t="s">
        <v>8347</v>
      </c>
      <c r="B13" s="8"/>
      <c r="C13" s="8">
        <v>40</v>
      </c>
      <c r="D13" s="8">
        <v>20</v>
      </c>
      <c r="E13" s="8"/>
      <c r="F13" s="8">
        <v>60</v>
      </c>
      <c r="H13" s="7" t="s">
        <v>8330</v>
      </c>
      <c r="I13" s="8"/>
      <c r="J13" s="8"/>
      <c r="K13" s="8"/>
      <c r="L13" s="8">
        <v>40</v>
      </c>
      <c r="M13" s="8">
        <v>40</v>
      </c>
    </row>
    <row r="14" spans="1:13" x14ac:dyDescent="0.3">
      <c r="A14" s="7" t="s">
        <v>8324</v>
      </c>
      <c r="B14" s="8"/>
      <c r="C14" s="8">
        <v>40</v>
      </c>
      <c r="D14" s="8"/>
      <c r="E14" s="8"/>
      <c r="F14" s="8">
        <v>40</v>
      </c>
      <c r="H14" s="7" t="s">
        <v>8347</v>
      </c>
      <c r="I14" s="8"/>
      <c r="J14" s="8">
        <v>40</v>
      </c>
      <c r="K14" s="8">
        <v>20</v>
      </c>
      <c r="L14" s="8"/>
      <c r="M14" s="8">
        <v>60</v>
      </c>
    </row>
    <row r="15" spans="1:13" x14ac:dyDescent="0.3">
      <c r="A15" s="7" t="s">
        <v>8337</v>
      </c>
      <c r="B15" s="8">
        <v>20</v>
      </c>
      <c r="C15" s="8">
        <v>120</v>
      </c>
      <c r="D15" s="8"/>
      <c r="E15" s="8"/>
      <c r="F15" s="8">
        <v>140</v>
      </c>
      <c r="H15" s="7" t="s">
        <v>8324</v>
      </c>
      <c r="I15" s="8"/>
      <c r="J15" s="8">
        <v>40</v>
      </c>
      <c r="K15" s="8"/>
      <c r="L15" s="8"/>
      <c r="M15" s="8">
        <v>40</v>
      </c>
    </row>
    <row r="16" spans="1:13" x14ac:dyDescent="0.3">
      <c r="A16" s="7" t="s">
        <v>8348</v>
      </c>
      <c r="B16" s="8"/>
      <c r="C16" s="8">
        <v>20</v>
      </c>
      <c r="D16" s="8"/>
      <c r="E16" s="8"/>
      <c r="F16" s="8">
        <v>20</v>
      </c>
      <c r="H16" s="7" t="s">
        <v>8337</v>
      </c>
      <c r="I16" s="8">
        <v>20</v>
      </c>
      <c r="J16" s="8">
        <v>120</v>
      </c>
      <c r="K16" s="8"/>
      <c r="L16" s="8"/>
      <c r="M16" s="8">
        <v>140</v>
      </c>
    </row>
    <row r="17" spans="1:13" x14ac:dyDescent="0.3">
      <c r="A17" s="7" t="s">
        <v>8349</v>
      </c>
      <c r="B17" s="8"/>
      <c r="C17" s="8"/>
      <c r="D17" s="8"/>
      <c r="E17" s="8">
        <v>140</v>
      </c>
      <c r="F17" s="8">
        <v>140</v>
      </c>
      <c r="H17" s="7" t="s">
        <v>8348</v>
      </c>
      <c r="I17" s="8"/>
      <c r="J17" s="8">
        <v>20</v>
      </c>
      <c r="K17" s="8"/>
      <c r="L17" s="8"/>
      <c r="M17" s="8">
        <v>20</v>
      </c>
    </row>
    <row r="18" spans="1:13" x14ac:dyDescent="0.3">
      <c r="A18" s="7" t="s">
        <v>8329</v>
      </c>
      <c r="B18" s="8"/>
      <c r="C18" s="8">
        <v>20</v>
      </c>
      <c r="D18" s="8"/>
      <c r="E18" s="8">
        <v>140</v>
      </c>
      <c r="F18" s="8">
        <v>160</v>
      </c>
      <c r="H18" s="7" t="s">
        <v>8349</v>
      </c>
      <c r="I18" s="8"/>
      <c r="J18" s="8"/>
      <c r="K18" s="8"/>
      <c r="L18" s="8">
        <v>140</v>
      </c>
      <c r="M18" s="8">
        <v>140</v>
      </c>
    </row>
    <row r="19" spans="1:13" x14ac:dyDescent="0.3">
      <c r="A19" s="7" t="s">
        <v>8328</v>
      </c>
      <c r="B19" s="8"/>
      <c r="C19" s="8">
        <v>60</v>
      </c>
      <c r="D19" s="8"/>
      <c r="E19" s="8"/>
      <c r="F19" s="8">
        <v>60</v>
      </c>
      <c r="H19" s="7" t="s">
        <v>8329</v>
      </c>
      <c r="I19" s="8"/>
      <c r="J19" s="8">
        <v>20</v>
      </c>
      <c r="K19" s="8"/>
      <c r="L19" s="8">
        <v>140</v>
      </c>
      <c r="M19" s="8">
        <v>160</v>
      </c>
    </row>
    <row r="20" spans="1:13" x14ac:dyDescent="0.3">
      <c r="A20" s="7" t="s">
        <v>8356</v>
      </c>
      <c r="B20" s="8"/>
      <c r="C20" s="8">
        <v>11</v>
      </c>
      <c r="D20" s="8"/>
      <c r="E20" s="8">
        <v>9</v>
      </c>
      <c r="F20" s="8">
        <v>20</v>
      </c>
      <c r="H20" s="7" t="s">
        <v>8328</v>
      </c>
      <c r="I20" s="8"/>
      <c r="J20" s="8">
        <v>60</v>
      </c>
      <c r="K20" s="8"/>
      <c r="L20" s="8"/>
      <c r="M20" s="8">
        <v>60</v>
      </c>
    </row>
    <row r="21" spans="1:13" x14ac:dyDescent="0.3">
      <c r="A21" s="7" t="s">
        <v>8327</v>
      </c>
      <c r="B21" s="8"/>
      <c r="C21" s="8"/>
      <c r="D21" s="8"/>
      <c r="E21" s="8">
        <v>20</v>
      </c>
      <c r="F21" s="8">
        <v>20</v>
      </c>
      <c r="H21" s="7" t="s">
        <v>8356</v>
      </c>
      <c r="I21" s="8"/>
      <c r="J21" s="8">
        <v>11</v>
      </c>
      <c r="K21" s="8"/>
      <c r="L21" s="8">
        <v>9</v>
      </c>
      <c r="M21" s="8">
        <v>20</v>
      </c>
    </row>
    <row r="22" spans="1:13" x14ac:dyDescent="0.3">
      <c r="A22" s="7" t="s">
        <v>8335</v>
      </c>
      <c r="B22" s="8"/>
      <c r="C22" s="8">
        <v>40</v>
      </c>
      <c r="D22" s="8"/>
      <c r="E22" s="8"/>
      <c r="F22" s="8">
        <v>40</v>
      </c>
      <c r="H22" s="7" t="s">
        <v>8327</v>
      </c>
      <c r="I22" s="8"/>
      <c r="J22" s="8"/>
      <c r="K22" s="8"/>
      <c r="L22" s="8">
        <v>20</v>
      </c>
      <c r="M22" s="8">
        <v>20</v>
      </c>
    </row>
    <row r="23" spans="1:13" x14ac:dyDescent="0.3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  <c r="H23" s="7" t="s">
        <v>8335</v>
      </c>
      <c r="I23" s="8"/>
      <c r="J23" s="8">
        <v>40</v>
      </c>
      <c r="K23" s="8"/>
      <c r="L23" s="8"/>
      <c r="M23" s="8">
        <v>40</v>
      </c>
    </row>
    <row r="24" spans="1:13" x14ac:dyDescent="0.3">
      <c r="A24" s="7" t="s">
        <v>8343</v>
      </c>
      <c r="B24" s="8"/>
      <c r="C24" s="8">
        <v>20</v>
      </c>
      <c r="D24" s="8"/>
      <c r="E24" s="8"/>
      <c r="F24" s="8">
        <v>20</v>
      </c>
      <c r="H24" s="7" t="s">
        <v>8359</v>
      </c>
      <c r="I24" s="8">
        <v>20</v>
      </c>
      <c r="J24" s="8">
        <v>60</v>
      </c>
      <c r="K24" s="8"/>
      <c r="L24" s="8">
        <v>60</v>
      </c>
      <c r="M24" s="8">
        <v>140</v>
      </c>
    </row>
    <row r="25" spans="1:13" x14ac:dyDescent="0.3">
      <c r="A25" s="7" t="s">
        <v>8323</v>
      </c>
      <c r="B25" s="8"/>
      <c r="C25" s="8"/>
      <c r="D25" s="8"/>
      <c r="E25" s="8">
        <v>60</v>
      </c>
      <c r="F25" s="8">
        <v>60</v>
      </c>
      <c r="H25" s="7" t="s">
        <v>8343</v>
      </c>
      <c r="I25" s="8"/>
      <c r="J25" s="8">
        <v>20</v>
      </c>
      <c r="K25" s="8"/>
      <c r="L25" s="8"/>
      <c r="M25" s="8">
        <v>20</v>
      </c>
    </row>
    <row r="26" spans="1:13" x14ac:dyDescent="0.3">
      <c r="A26" s="7" t="s">
        <v>8350</v>
      </c>
      <c r="B26" s="8"/>
      <c r="C26" s="8">
        <v>20</v>
      </c>
      <c r="D26" s="8"/>
      <c r="E26" s="8"/>
      <c r="F26" s="8">
        <v>20</v>
      </c>
      <c r="H26" s="7" t="s">
        <v>8323</v>
      </c>
      <c r="I26" s="8"/>
      <c r="J26" s="8"/>
      <c r="K26" s="8"/>
      <c r="L26" s="8">
        <v>60</v>
      </c>
      <c r="M26" s="8">
        <v>60</v>
      </c>
    </row>
    <row r="27" spans="1:13" x14ac:dyDescent="0.3">
      <c r="A27" s="7" t="s">
        <v>8339</v>
      </c>
      <c r="B27" s="8"/>
      <c r="C27" s="8">
        <v>57</v>
      </c>
      <c r="D27" s="8"/>
      <c r="E27" s="8">
        <v>103</v>
      </c>
      <c r="F27" s="8">
        <v>160</v>
      </c>
      <c r="H27" s="7" t="s">
        <v>8350</v>
      </c>
      <c r="I27" s="8"/>
      <c r="J27" s="8">
        <v>20</v>
      </c>
      <c r="K27" s="8"/>
      <c r="L27" s="8"/>
      <c r="M27" s="8">
        <v>20</v>
      </c>
    </row>
    <row r="28" spans="1:13" x14ac:dyDescent="0.3">
      <c r="A28" s="7" t="s">
        <v>8345</v>
      </c>
      <c r="B28" s="8"/>
      <c r="C28" s="8">
        <v>20</v>
      </c>
      <c r="D28" s="8"/>
      <c r="E28" s="8"/>
      <c r="F28" s="8">
        <v>20</v>
      </c>
      <c r="H28" s="7" t="s">
        <v>8339</v>
      </c>
      <c r="I28" s="8"/>
      <c r="J28" s="8">
        <v>57</v>
      </c>
      <c r="K28" s="8"/>
      <c r="L28" s="8">
        <v>103</v>
      </c>
      <c r="M28" s="8">
        <v>160</v>
      </c>
    </row>
    <row r="29" spans="1:13" x14ac:dyDescent="0.3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  <c r="H29" s="7" t="s">
        <v>8345</v>
      </c>
      <c r="I29" s="8"/>
      <c r="J29" s="8">
        <v>20</v>
      </c>
      <c r="K29" s="8"/>
      <c r="L29" s="8"/>
      <c r="M29" s="8">
        <v>20</v>
      </c>
    </row>
    <row r="30" spans="1:13" x14ac:dyDescent="0.3">
      <c r="A30" s="7" t="s">
        <v>8346</v>
      </c>
      <c r="B30" s="8"/>
      <c r="C30" s="8"/>
      <c r="D30" s="8"/>
      <c r="E30" s="8">
        <v>40</v>
      </c>
      <c r="F30" s="8">
        <v>40</v>
      </c>
      <c r="H30" s="7" t="s">
        <v>8318</v>
      </c>
      <c r="I30" s="8"/>
      <c r="J30" s="8">
        <v>353</v>
      </c>
      <c r="K30" s="8">
        <v>19</v>
      </c>
      <c r="L30" s="8">
        <v>694</v>
      </c>
      <c r="M30" s="8">
        <v>1066</v>
      </c>
    </row>
    <row r="31" spans="1:13" x14ac:dyDescent="0.3">
      <c r="A31" s="7" t="s">
        <v>8342</v>
      </c>
      <c r="B31" s="8"/>
      <c r="C31" s="8"/>
      <c r="D31" s="8"/>
      <c r="E31" s="8">
        <v>20</v>
      </c>
      <c r="F31" s="8">
        <v>20</v>
      </c>
      <c r="H31" s="7" t="s">
        <v>8346</v>
      </c>
      <c r="I31" s="8"/>
      <c r="J31" s="8"/>
      <c r="K31" s="8"/>
      <c r="L31" s="8">
        <v>40</v>
      </c>
      <c r="M31" s="8">
        <v>40</v>
      </c>
    </row>
    <row r="32" spans="1:13" x14ac:dyDescent="0.3">
      <c r="A32" s="7" t="s">
        <v>8353</v>
      </c>
      <c r="B32" s="8"/>
      <c r="C32" s="8">
        <v>20</v>
      </c>
      <c r="D32" s="8"/>
      <c r="E32" s="8"/>
      <c r="F32" s="8">
        <v>20</v>
      </c>
      <c r="H32" s="7" t="s">
        <v>8342</v>
      </c>
      <c r="I32" s="8"/>
      <c r="J32" s="8"/>
      <c r="K32" s="8"/>
      <c r="L32" s="8">
        <v>20</v>
      </c>
      <c r="M32" s="8">
        <v>20</v>
      </c>
    </row>
    <row r="33" spans="1:13" x14ac:dyDescent="0.3">
      <c r="A33" s="7" t="s">
        <v>8326</v>
      </c>
      <c r="B33" s="8"/>
      <c r="C33" s="8"/>
      <c r="D33" s="8"/>
      <c r="E33" s="8">
        <v>260</v>
      </c>
      <c r="F33" s="8">
        <v>260</v>
      </c>
      <c r="H33" s="7" t="s">
        <v>8353</v>
      </c>
      <c r="I33" s="8"/>
      <c r="J33" s="8">
        <v>20</v>
      </c>
      <c r="K33" s="8"/>
      <c r="L33" s="8"/>
      <c r="M33" s="8">
        <v>20</v>
      </c>
    </row>
    <row r="34" spans="1:13" x14ac:dyDescent="0.3">
      <c r="A34" s="7" t="s">
        <v>8313</v>
      </c>
      <c r="B34" s="8">
        <v>40</v>
      </c>
      <c r="C34" s="8"/>
      <c r="D34" s="8"/>
      <c r="E34" s="8"/>
      <c r="F34" s="8">
        <v>40</v>
      </c>
      <c r="H34" s="7" t="s">
        <v>8326</v>
      </c>
      <c r="I34" s="8"/>
      <c r="J34" s="8"/>
      <c r="K34" s="8"/>
      <c r="L34" s="8">
        <v>260</v>
      </c>
      <c r="M34" s="8">
        <v>260</v>
      </c>
    </row>
    <row r="35" spans="1:13" x14ac:dyDescent="0.3">
      <c r="A35" s="7" t="s">
        <v>8312</v>
      </c>
      <c r="B35" s="8"/>
      <c r="C35" s="8"/>
      <c r="D35" s="8"/>
      <c r="E35" s="8">
        <v>60</v>
      </c>
      <c r="F35" s="8">
        <v>60</v>
      </c>
      <c r="H35" s="7" t="s">
        <v>8313</v>
      </c>
      <c r="I35" s="8">
        <v>40</v>
      </c>
      <c r="J35" s="8"/>
      <c r="K35" s="8"/>
      <c r="L35" s="8"/>
      <c r="M35" s="8">
        <v>40</v>
      </c>
    </row>
    <row r="36" spans="1:13" x14ac:dyDescent="0.3">
      <c r="A36" s="7" t="s">
        <v>8352</v>
      </c>
      <c r="B36" s="8"/>
      <c r="C36" s="8"/>
      <c r="D36" s="8">
        <v>6</v>
      </c>
      <c r="E36" s="8">
        <v>34</v>
      </c>
      <c r="F36" s="8">
        <v>40</v>
      </c>
      <c r="H36" s="7" t="s">
        <v>8312</v>
      </c>
      <c r="I36" s="8"/>
      <c r="J36" s="8"/>
      <c r="K36" s="8"/>
      <c r="L36" s="8">
        <v>60</v>
      </c>
      <c r="M36" s="8">
        <v>60</v>
      </c>
    </row>
    <row r="37" spans="1:13" x14ac:dyDescent="0.3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  <c r="H37" s="7" t="s">
        <v>8352</v>
      </c>
      <c r="I37" s="8"/>
      <c r="J37" s="8"/>
      <c r="K37" s="8">
        <v>6</v>
      </c>
      <c r="L37" s="8">
        <v>34</v>
      </c>
      <c r="M37" s="8">
        <v>40</v>
      </c>
    </row>
    <row r="38" spans="1:13" x14ac:dyDescent="0.3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  <c r="H38" s="7" t="s">
        <v>8355</v>
      </c>
      <c r="I38" s="8">
        <v>18</v>
      </c>
      <c r="J38" s="8">
        <v>2</v>
      </c>
      <c r="K38" s="8"/>
      <c r="L38" s="8">
        <v>40</v>
      </c>
      <c r="M38" s="8">
        <v>60</v>
      </c>
    </row>
    <row r="39" spans="1:13" x14ac:dyDescent="0.3">
      <c r="A39" s="7" t="s">
        <v>8351</v>
      </c>
      <c r="B39" s="8"/>
      <c r="C39" s="8"/>
      <c r="D39" s="8"/>
      <c r="E39" s="8">
        <v>80</v>
      </c>
      <c r="F39" s="8">
        <v>80</v>
      </c>
      <c r="H39" s="7" t="s">
        <v>8357</v>
      </c>
      <c r="I39" s="8">
        <v>17</v>
      </c>
      <c r="J39" s="8">
        <v>80</v>
      </c>
      <c r="K39" s="8">
        <v>5</v>
      </c>
      <c r="L39" s="8">
        <v>85</v>
      </c>
      <c r="M39" s="8">
        <v>187</v>
      </c>
    </row>
    <row r="40" spans="1:13" x14ac:dyDescent="0.3">
      <c r="A40" s="7" t="s">
        <v>8311</v>
      </c>
      <c r="B40" s="8"/>
      <c r="C40" s="8"/>
      <c r="D40" s="8"/>
      <c r="E40" s="8">
        <v>60</v>
      </c>
      <c r="F40" s="8">
        <v>60</v>
      </c>
      <c r="H40" s="7" t="s">
        <v>8351</v>
      </c>
      <c r="I40" s="8"/>
      <c r="J40" s="8"/>
      <c r="K40" s="8"/>
      <c r="L40" s="8">
        <v>80</v>
      </c>
      <c r="M40" s="8">
        <v>80</v>
      </c>
    </row>
    <row r="41" spans="1:13" x14ac:dyDescent="0.3">
      <c r="A41" s="7" t="s">
        <v>8341</v>
      </c>
      <c r="B41" s="8">
        <v>10</v>
      </c>
      <c r="C41" s="8">
        <v>47</v>
      </c>
      <c r="D41" s="8"/>
      <c r="E41" s="8"/>
      <c r="F41" s="8">
        <v>57</v>
      </c>
      <c r="H41" s="7" t="s">
        <v>8311</v>
      </c>
      <c r="I41" s="8"/>
      <c r="J41" s="8"/>
      <c r="K41" s="8"/>
      <c r="L41" s="8">
        <v>60</v>
      </c>
      <c r="M41" s="8">
        <v>60</v>
      </c>
    </row>
    <row r="42" spans="1:13" x14ac:dyDescent="0.3">
      <c r="A42" s="7" t="s">
        <v>8334</v>
      </c>
      <c r="B42" s="8"/>
      <c r="C42" s="8">
        <v>100</v>
      </c>
      <c r="D42" s="8"/>
      <c r="E42" s="8"/>
      <c r="F42" s="8">
        <v>100</v>
      </c>
      <c r="H42" s="7" t="s">
        <v>8341</v>
      </c>
      <c r="I42" s="8">
        <v>10</v>
      </c>
      <c r="J42" s="8">
        <v>47</v>
      </c>
      <c r="K42" s="8"/>
      <c r="L42" s="8"/>
      <c r="M42" s="8">
        <v>57</v>
      </c>
    </row>
    <row r="43" spans="1:13" x14ac:dyDescent="0.3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  <c r="H43" s="7" t="s">
        <v>8334</v>
      </c>
      <c r="I43" s="8"/>
      <c r="J43" s="8">
        <v>100</v>
      </c>
      <c r="K43" s="8"/>
      <c r="L43" s="8"/>
      <c r="M43" s="8">
        <v>100</v>
      </c>
    </row>
    <row r="44" spans="1:13" x14ac:dyDescent="0.3">
      <c r="A44" s="7" t="s">
        <v>8320</v>
      </c>
      <c r="B44" s="8">
        <v>100</v>
      </c>
      <c r="C44" s="8">
        <v>60</v>
      </c>
      <c r="D44" s="8"/>
      <c r="E44" s="8"/>
      <c r="F44" s="8">
        <v>160</v>
      </c>
      <c r="H44" s="7" t="s">
        <v>8321</v>
      </c>
      <c r="I44" s="8">
        <v>60</v>
      </c>
      <c r="J44" s="8">
        <v>120</v>
      </c>
      <c r="K44" s="8"/>
      <c r="L44" s="8">
        <v>20</v>
      </c>
      <c r="M44" s="8">
        <v>200</v>
      </c>
    </row>
    <row r="45" spans="1:13" x14ac:dyDescent="0.3">
      <c r="A45" s="7" t="s">
        <v>8340</v>
      </c>
      <c r="B45" s="8">
        <v>20</v>
      </c>
      <c r="C45" s="8"/>
      <c r="D45" s="8"/>
      <c r="E45" s="8"/>
      <c r="F45" s="8">
        <v>20</v>
      </c>
      <c r="H45" s="7" t="s">
        <v>8320</v>
      </c>
      <c r="I45" s="8">
        <v>100</v>
      </c>
      <c r="J45" s="8">
        <v>60</v>
      </c>
      <c r="K45" s="8"/>
      <c r="L45" s="8"/>
      <c r="M45" s="8">
        <v>160</v>
      </c>
    </row>
    <row r="46" spans="1:13" x14ac:dyDescent="0.3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  <c r="H46" s="7" t="s">
        <v>8340</v>
      </c>
      <c r="I46" s="8">
        <v>20</v>
      </c>
      <c r="J46" s="8"/>
      <c r="K46" s="8"/>
      <c r="L46" s="8"/>
      <c r="M46" s="8">
        <v>20</v>
      </c>
    </row>
    <row r="47" spans="1:13" x14ac:dyDescent="0.3">
      <c r="H47" s="7" t="s">
        <v>8361</v>
      </c>
      <c r="I47" s="8">
        <v>349</v>
      </c>
      <c r="J47" s="8">
        <v>1530</v>
      </c>
      <c r="K47" s="8">
        <v>50</v>
      </c>
      <c r="L47" s="8">
        <v>2185</v>
      </c>
      <c r="M47" s="8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AC94-F607-4F57-8FFD-7633135D4A93}">
  <dimension ref="A1:F10"/>
  <sheetViews>
    <sheetView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" width="9.77734375" bestFit="1" customWidth="1"/>
    <col min="12" max="12" width="10.77734375" bestFit="1" customWidth="1"/>
    <col min="13" max="14" width="9.77734375" bestFit="1" customWidth="1"/>
    <col min="15" max="15" width="10.77734375" bestFit="1" customWidth="1"/>
    <col min="16" max="19" width="9.77734375" bestFit="1" customWidth="1"/>
    <col min="20" max="21" width="8.77734375" bestFit="1" customWidth="1"/>
    <col min="22" max="29" width="9.77734375" bestFit="1" customWidth="1"/>
    <col min="30" max="30" width="8.77734375" bestFit="1" customWidth="1"/>
    <col min="31" max="31" width="9.77734375" bestFit="1" customWidth="1"/>
    <col min="32" max="33" width="8.77734375" bestFit="1" customWidth="1"/>
    <col min="34" max="38" width="9.77734375" bestFit="1" customWidth="1"/>
    <col min="39" max="43" width="8.77734375" bestFit="1" customWidth="1"/>
    <col min="44" max="53" width="9.77734375" bestFit="1" customWidth="1"/>
    <col min="54" max="55" width="8.77734375" bestFit="1" customWidth="1"/>
    <col min="56" max="56" width="9.77734375" bestFit="1" customWidth="1"/>
    <col min="57" max="58" width="8.77734375" bestFit="1" customWidth="1"/>
    <col min="59" max="63" width="9.77734375" bestFit="1" customWidth="1"/>
    <col min="64" max="68" width="10.77734375" bestFit="1" customWidth="1"/>
    <col min="69" max="69" width="9.77734375" bestFit="1" customWidth="1"/>
    <col min="70" max="73" width="10.77734375" bestFit="1" customWidth="1"/>
    <col min="74" max="76" width="9.77734375" bestFit="1" customWidth="1"/>
    <col min="77" max="80" width="10.77734375" bestFit="1" customWidth="1"/>
    <col min="81" max="92" width="9.77734375" bestFit="1" customWidth="1"/>
    <col min="93" max="93" width="8.77734375" bestFit="1" customWidth="1"/>
    <col min="94" max="109" width="9.77734375" bestFit="1" customWidth="1"/>
    <col min="110" max="116" width="8.77734375" bestFit="1" customWidth="1"/>
    <col min="117" max="122" width="9.77734375" bestFit="1" customWidth="1"/>
    <col min="123" max="129" width="8.77734375" bestFit="1" customWidth="1"/>
    <col min="130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8373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8372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3">
      <c r="A7" s="7" t="s">
        <v>8369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3">
      <c r="A8" s="7" t="s">
        <v>8370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3">
      <c r="A9" s="7" t="s">
        <v>8371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3">
      <c r="A10" s="7" t="s">
        <v>8361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9CC9A-A063-4A98-956E-03874901C930}">
  <dimension ref="A1:AM316"/>
  <sheetViews>
    <sheetView zoomScale="88" workbookViewId="0">
      <selection activeCell="AF67" sqref="AF67"/>
    </sheetView>
  </sheetViews>
  <sheetFormatPr defaultRowHeight="14.4" x14ac:dyDescent="0.3"/>
  <cols>
    <col min="1" max="2" width="13.33203125" bestFit="1" customWidth="1"/>
    <col min="3" max="3" width="21.44140625" bestFit="1" customWidth="1"/>
    <col min="10" max="10" width="11.109375" bestFit="1" customWidth="1"/>
    <col min="11" max="11" width="17.109375" bestFit="1" customWidth="1"/>
    <col min="16" max="16" width="17.77734375" style="8" customWidth="1"/>
    <col min="17" max="17" width="7.88671875" style="8" customWidth="1"/>
    <col min="18" max="18" width="9.88671875" style="8" customWidth="1"/>
    <col min="19" max="19" width="11.109375" style="8" bestFit="1" customWidth="1"/>
    <col min="20" max="20" width="28.5546875" style="8" bestFit="1" customWidth="1"/>
    <col min="21" max="21" width="29.6640625" bestFit="1" customWidth="1"/>
    <col min="22" max="22" width="13.44140625" bestFit="1" customWidth="1"/>
    <col min="23" max="23" width="13.21875" bestFit="1" customWidth="1"/>
    <col min="24" max="24" width="13.33203125" bestFit="1" customWidth="1"/>
    <col min="25" max="25" width="16" bestFit="1" customWidth="1"/>
    <col min="26" max="26" width="9.77734375" bestFit="1" customWidth="1"/>
    <col min="27" max="27" width="11.109375" bestFit="1" customWidth="1"/>
    <col min="29" max="29" width="12.109375" bestFit="1" customWidth="1"/>
    <col min="30" max="30" width="5.77734375" bestFit="1" customWidth="1"/>
    <col min="31" max="31" width="9.6640625" bestFit="1" customWidth="1"/>
    <col min="32" max="32" width="11.6640625" customWidth="1"/>
    <col min="33" max="33" width="11.5546875" bestFit="1" customWidth="1"/>
    <col min="34" max="34" width="10.6640625" bestFit="1" customWidth="1"/>
    <col min="37" max="37" width="15" bestFit="1" customWidth="1"/>
    <col min="38" max="38" width="10.33203125" bestFit="1" customWidth="1"/>
  </cols>
  <sheetData>
    <row r="1" spans="1:39" ht="15" thickBot="1" x14ac:dyDescent="0.35">
      <c r="P1"/>
      <c r="Q1"/>
      <c r="R1"/>
      <c r="S1"/>
      <c r="T1"/>
    </row>
    <row r="2" spans="1:39" ht="15" thickBot="1" x14ac:dyDescent="0.35">
      <c r="J2" s="27" t="s">
        <v>8419</v>
      </c>
      <c r="K2" s="28" t="s">
        <v>8420</v>
      </c>
      <c r="P2"/>
      <c r="Q2"/>
      <c r="R2"/>
      <c r="S2"/>
      <c r="T2"/>
    </row>
    <row r="3" spans="1:39" x14ac:dyDescent="0.3">
      <c r="A3" s="6" t="s">
        <v>8360</v>
      </c>
      <c r="B3" t="s">
        <v>8363</v>
      </c>
      <c r="J3" s="29" t="s">
        <v>8220</v>
      </c>
      <c r="K3" s="30">
        <v>8.4832280019445788E-2</v>
      </c>
      <c r="P3" s="6" t="s">
        <v>8363</v>
      </c>
      <c r="Q3" s="6" t="s">
        <v>8362</v>
      </c>
      <c r="R3"/>
      <c r="S3"/>
      <c r="T3"/>
    </row>
    <row r="4" spans="1:39" x14ac:dyDescent="0.3">
      <c r="A4" s="7" t="s">
        <v>8220</v>
      </c>
      <c r="B4" s="11">
        <v>8.4832280019445788E-2</v>
      </c>
      <c r="J4" s="31" t="s">
        <v>8221</v>
      </c>
      <c r="K4" s="32">
        <v>0.37190082644628097</v>
      </c>
      <c r="P4" s="6" t="s">
        <v>8360</v>
      </c>
      <c r="Q4" t="s">
        <v>8219</v>
      </c>
      <c r="R4" t="s">
        <v>8221</v>
      </c>
      <c r="S4" t="s">
        <v>8361</v>
      </c>
      <c r="T4"/>
      <c r="AE4" t="s">
        <v>8397</v>
      </c>
      <c r="AF4" t="s">
        <v>8397</v>
      </c>
      <c r="AG4" t="s">
        <v>8219</v>
      </c>
      <c r="AH4" t="s">
        <v>8221</v>
      </c>
      <c r="AI4" t="s">
        <v>8360</v>
      </c>
      <c r="AJ4" t="s">
        <v>8219</v>
      </c>
      <c r="AK4" t="s">
        <v>8221</v>
      </c>
      <c r="AL4" t="s">
        <v>8361</v>
      </c>
    </row>
    <row r="5" spans="1:39" x14ac:dyDescent="0.3">
      <c r="A5" s="7" t="s">
        <v>8221</v>
      </c>
      <c r="B5" s="11">
        <v>0.37190082644628097</v>
      </c>
      <c r="J5" s="31" t="s">
        <v>8222</v>
      </c>
      <c r="K5" s="32">
        <v>1.2153621779290228E-2</v>
      </c>
      <c r="P5" s="7" t="s">
        <v>8239</v>
      </c>
      <c r="Q5" s="8">
        <v>3</v>
      </c>
      <c r="R5" s="8">
        <v>3</v>
      </c>
      <c r="S5" s="8">
        <v>6</v>
      </c>
      <c r="T5"/>
      <c r="AE5" t="s">
        <v>8239</v>
      </c>
      <c r="AF5" t="s">
        <v>8398</v>
      </c>
      <c r="AG5" s="24">
        <v>7.2921730675741374E-4</v>
      </c>
      <c r="AH5" s="24">
        <v>7.2921730675741374E-4</v>
      </c>
      <c r="AI5" t="s">
        <v>8239</v>
      </c>
      <c r="AJ5">
        <v>3</v>
      </c>
      <c r="AK5">
        <v>3</v>
      </c>
      <c r="AL5">
        <v>6</v>
      </c>
      <c r="AM5" s="10">
        <f>AJ5/AL5</f>
        <v>0.5</v>
      </c>
    </row>
    <row r="6" spans="1:39" x14ac:dyDescent="0.3">
      <c r="A6" s="7" t="s">
        <v>8222</v>
      </c>
      <c r="B6" s="11">
        <v>1.2153621779290228E-2</v>
      </c>
      <c r="J6" s="31" t="s">
        <v>8219</v>
      </c>
      <c r="K6" s="32">
        <v>0.53111327175498302</v>
      </c>
      <c r="P6" s="7" t="s">
        <v>8226</v>
      </c>
      <c r="Q6" s="8">
        <v>19</v>
      </c>
      <c r="R6" s="8">
        <v>55</v>
      </c>
      <c r="S6" s="8">
        <v>74</v>
      </c>
      <c r="T6"/>
      <c r="AE6" t="s">
        <v>8226</v>
      </c>
      <c r="AF6" t="s">
        <v>8399</v>
      </c>
      <c r="AG6" s="24">
        <v>4.6183762761302866E-3</v>
      </c>
      <c r="AH6" s="24">
        <v>1.3368983957219251E-2</v>
      </c>
      <c r="AI6" t="s">
        <v>8226</v>
      </c>
      <c r="AJ6">
        <v>19</v>
      </c>
      <c r="AK6">
        <v>55</v>
      </c>
      <c r="AL6">
        <v>74</v>
      </c>
      <c r="AM6" s="10">
        <f t="shared" ref="AM6:AM25" si="0">AJ6/AL6</f>
        <v>0.25675675675675674</v>
      </c>
    </row>
    <row r="7" spans="1:39" x14ac:dyDescent="0.3">
      <c r="A7" s="7" t="s">
        <v>8219</v>
      </c>
      <c r="B7" s="11">
        <v>0.53111327175498302</v>
      </c>
      <c r="J7" s="26"/>
      <c r="K7" s="26"/>
      <c r="P7" s="7" t="s">
        <v>8242</v>
      </c>
      <c r="Q7" s="8">
        <v>1</v>
      </c>
      <c r="R7" s="8">
        <v>1</v>
      </c>
      <c r="S7" s="8">
        <v>2</v>
      </c>
      <c r="T7"/>
      <c r="AE7" t="s">
        <v>8242</v>
      </c>
      <c r="AF7" t="s">
        <v>8400</v>
      </c>
      <c r="AG7" s="24">
        <v>2.4307243558580456E-4</v>
      </c>
      <c r="AH7" s="24">
        <v>2.4307243558580456E-4</v>
      </c>
      <c r="AI7" t="s">
        <v>8242</v>
      </c>
      <c r="AJ7">
        <v>1</v>
      </c>
      <c r="AK7">
        <v>1</v>
      </c>
      <c r="AL7">
        <v>2</v>
      </c>
      <c r="AM7" s="10">
        <f t="shared" si="0"/>
        <v>0.5</v>
      </c>
    </row>
    <row r="8" spans="1:39" x14ac:dyDescent="0.3">
      <c r="A8" s="7" t="s">
        <v>8361</v>
      </c>
      <c r="B8" s="11">
        <v>1</v>
      </c>
      <c r="P8" s="7" t="s">
        <v>8229</v>
      </c>
      <c r="Q8" s="8">
        <v>64</v>
      </c>
      <c r="R8" s="8">
        <v>82</v>
      </c>
      <c r="S8" s="8">
        <v>146</v>
      </c>
      <c r="T8"/>
      <c r="AE8" t="s">
        <v>8229</v>
      </c>
      <c r="AF8" t="s">
        <v>8401</v>
      </c>
      <c r="AG8" s="24">
        <v>1.5556635877491492E-2</v>
      </c>
      <c r="AH8" s="24">
        <v>1.9931939718035974E-2</v>
      </c>
      <c r="AI8" t="s">
        <v>8229</v>
      </c>
      <c r="AJ8">
        <v>64</v>
      </c>
      <c r="AK8">
        <v>82</v>
      </c>
      <c r="AL8">
        <v>146</v>
      </c>
      <c r="AM8" s="10">
        <f t="shared" si="0"/>
        <v>0.43835616438356162</v>
      </c>
    </row>
    <row r="9" spans="1:39" x14ac:dyDescent="0.3">
      <c r="P9" s="7" t="s">
        <v>8240</v>
      </c>
      <c r="Q9" s="8">
        <v>1</v>
      </c>
      <c r="R9" s="8">
        <v>5</v>
      </c>
      <c r="S9" s="8">
        <v>6</v>
      </c>
      <c r="T9"/>
      <c r="AE9" t="s">
        <v>8240</v>
      </c>
      <c r="AF9" t="s">
        <v>8402</v>
      </c>
      <c r="AG9" s="24">
        <v>2.4307243558580456E-4</v>
      </c>
      <c r="AH9" s="24">
        <v>1.2153621779290229E-3</v>
      </c>
      <c r="AI9" t="s">
        <v>8240</v>
      </c>
      <c r="AJ9">
        <v>1</v>
      </c>
      <c r="AK9">
        <v>5</v>
      </c>
      <c r="AL9">
        <v>6</v>
      </c>
      <c r="AM9" s="10">
        <f t="shared" si="0"/>
        <v>0.16666666666666666</v>
      </c>
    </row>
    <row r="10" spans="1:39" x14ac:dyDescent="0.3">
      <c r="P10" s="7" t="s">
        <v>8236</v>
      </c>
      <c r="Q10" s="8">
        <v>23</v>
      </c>
      <c r="R10" s="8">
        <v>30</v>
      </c>
      <c r="S10" s="8">
        <v>53</v>
      </c>
      <c r="T10"/>
      <c r="AE10" t="s">
        <v>8236</v>
      </c>
      <c r="AF10" t="s">
        <v>8403</v>
      </c>
      <c r="AG10" s="24">
        <v>5.5906660184735051E-3</v>
      </c>
      <c r="AH10" s="24">
        <v>7.2921730675741371E-3</v>
      </c>
      <c r="AI10" t="s">
        <v>8236</v>
      </c>
      <c r="AJ10">
        <v>23</v>
      </c>
      <c r="AK10">
        <v>30</v>
      </c>
      <c r="AL10">
        <v>53</v>
      </c>
      <c r="AM10" s="10">
        <f t="shared" si="0"/>
        <v>0.43396226415094341</v>
      </c>
    </row>
    <row r="11" spans="1:39" x14ac:dyDescent="0.3">
      <c r="P11" s="7" t="s">
        <v>8232</v>
      </c>
      <c r="Q11" s="8">
        <v>4</v>
      </c>
      <c r="R11" s="8">
        <v>10</v>
      </c>
      <c r="S11" s="8">
        <v>14</v>
      </c>
      <c r="T11"/>
      <c r="AE11" t="s">
        <v>8232</v>
      </c>
      <c r="AF11" t="s">
        <v>8404</v>
      </c>
      <c r="AG11" s="24">
        <v>9.7228974234321824E-4</v>
      </c>
      <c r="AH11" s="24">
        <v>2.4307243558580457E-3</v>
      </c>
      <c r="AI11" t="s">
        <v>8232</v>
      </c>
      <c r="AJ11">
        <v>4</v>
      </c>
      <c r="AK11">
        <v>10</v>
      </c>
      <c r="AL11">
        <v>14</v>
      </c>
      <c r="AM11" s="10">
        <f t="shared" si="0"/>
        <v>0.2857142857142857</v>
      </c>
    </row>
    <row r="12" spans="1:39" x14ac:dyDescent="0.3">
      <c r="P12" s="7" t="s">
        <v>8227</v>
      </c>
      <c r="Q12" s="8">
        <v>11</v>
      </c>
      <c r="R12" s="8">
        <v>10</v>
      </c>
      <c r="S12" s="8">
        <v>21</v>
      </c>
      <c r="T12"/>
      <c r="AE12" t="s">
        <v>8227</v>
      </c>
      <c r="AF12" t="s">
        <v>8405</v>
      </c>
      <c r="AG12" s="24">
        <v>2.6737967914438501E-3</v>
      </c>
      <c r="AH12" s="24">
        <v>2.4307243558580457E-3</v>
      </c>
      <c r="AI12" t="s">
        <v>8227</v>
      </c>
      <c r="AJ12">
        <v>11</v>
      </c>
      <c r="AK12">
        <v>10</v>
      </c>
      <c r="AL12">
        <v>21</v>
      </c>
      <c r="AM12" s="10">
        <f t="shared" si="0"/>
        <v>0.52380952380952384</v>
      </c>
    </row>
    <row r="13" spans="1:39" x14ac:dyDescent="0.3">
      <c r="C13" s="10"/>
      <c r="P13" s="7" t="s">
        <v>8230</v>
      </c>
      <c r="Q13" s="8">
        <v>10</v>
      </c>
      <c r="R13" s="8">
        <v>17</v>
      </c>
      <c r="S13" s="8">
        <v>27</v>
      </c>
      <c r="T13"/>
      <c r="AE13" t="s">
        <v>8230</v>
      </c>
      <c r="AF13" t="s">
        <v>8406</v>
      </c>
      <c r="AG13" s="24">
        <v>2.4307243558580457E-3</v>
      </c>
      <c r="AH13" s="24">
        <v>4.1322314049586778E-3</v>
      </c>
      <c r="AI13" t="s">
        <v>8230</v>
      </c>
      <c r="AJ13">
        <v>10</v>
      </c>
      <c r="AK13">
        <v>17</v>
      </c>
      <c r="AL13">
        <v>27</v>
      </c>
      <c r="AM13" s="10">
        <f t="shared" si="0"/>
        <v>0.37037037037037035</v>
      </c>
    </row>
    <row r="14" spans="1:39" x14ac:dyDescent="0.3">
      <c r="C14" s="10"/>
      <c r="P14" s="7" t="s">
        <v>8225</v>
      </c>
      <c r="Q14" s="8">
        <v>366</v>
      </c>
      <c r="R14" s="8">
        <v>238</v>
      </c>
      <c r="S14" s="8">
        <v>604</v>
      </c>
      <c r="T14"/>
      <c r="AE14" t="s">
        <v>8225</v>
      </c>
      <c r="AF14" t="s">
        <v>8407</v>
      </c>
      <c r="AG14" s="24">
        <v>8.8964511424404466E-2</v>
      </c>
      <c r="AH14" s="24">
        <v>5.7851239669421489E-2</v>
      </c>
      <c r="AI14" t="s">
        <v>8225</v>
      </c>
      <c r="AJ14">
        <v>366</v>
      </c>
      <c r="AK14">
        <v>238</v>
      </c>
      <c r="AL14">
        <v>604</v>
      </c>
      <c r="AM14" s="10">
        <f t="shared" si="0"/>
        <v>0.60596026490066224</v>
      </c>
    </row>
    <row r="15" spans="1:39" x14ac:dyDescent="0.3">
      <c r="C15" s="10"/>
      <c r="P15" s="7" t="s">
        <v>8231</v>
      </c>
      <c r="R15" s="8">
        <v>3</v>
      </c>
      <c r="S15" s="8">
        <v>3</v>
      </c>
      <c r="T15"/>
      <c r="AE15" t="s">
        <v>8231</v>
      </c>
      <c r="AF15" t="s">
        <v>8408</v>
      </c>
      <c r="AG15" s="24">
        <v>0</v>
      </c>
      <c r="AH15" s="24">
        <v>7.2921730675741374E-4</v>
      </c>
      <c r="AI15" t="s">
        <v>8231</v>
      </c>
      <c r="AK15">
        <v>3</v>
      </c>
      <c r="AL15">
        <v>3</v>
      </c>
      <c r="AM15" s="10">
        <f t="shared" si="0"/>
        <v>0</v>
      </c>
    </row>
    <row r="16" spans="1:39" x14ac:dyDescent="0.3">
      <c r="C16" s="10"/>
      <c r="P16" s="7" t="s">
        <v>8241</v>
      </c>
      <c r="Q16" s="8">
        <v>8</v>
      </c>
      <c r="R16" s="8">
        <v>7</v>
      </c>
      <c r="S16" s="8">
        <v>15</v>
      </c>
      <c r="T16"/>
      <c r="AE16" t="s">
        <v>8241</v>
      </c>
      <c r="AF16" t="s">
        <v>8409</v>
      </c>
      <c r="AG16" s="24">
        <v>1.9445794846864365E-3</v>
      </c>
      <c r="AH16" s="24">
        <v>1.7015070491006321E-3</v>
      </c>
      <c r="AI16" t="s">
        <v>8241</v>
      </c>
      <c r="AJ16">
        <v>8</v>
      </c>
      <c r="AK16">
        <v>7</v>
      </c>
      <c r="AL16">
        <v>15</v>
      </c>
      <c r="AM16" s="10">
        <f t="shared" si="0"/>
        <v>0.53333333333333333</v>
      </c>
    </row>
    <row r="17" spans="1:39" x14ac:dyDescent="0.3">
      <c r="P17" s="7" t="s">
        <v>8237</v>
      </c>
      <c r="Q17" s="8">
        <v>7</v>
      </c>
      <c r="R17" s="8">
        <v>22</v>
      </c>
      <c r="S17" s="8">
        <v>29</v>
      </c>
      <c r="T17"/>
      <c r="AE17" t="s">
        <v>8237</v>
      </c>
      <c r="AF17" t="s">
        <v>8410</v>
      </c>
      <c r="AG17" s="24">
        <v>1.7015070491006321E-3</v>
      </c>
      <c r="AH17" s="24">
        <v>5.3475935828877002E-3</v>
      </c>
      <c r="AI17" t="s">
        <v>8237</v>
      </c>
      <c r="AJ17">
        <v>7</v>
      </c>
      <c r="AK17">
        <v>22</v>
      </c>
      <c r="AL17">
        <v>29</v>
      </c>
      <c r="AM17" s="10">
        <f t="shared" si="0"/>
        <v>0.2413793103448276</v>
      </c>
    </row>
    <row r="18" spans="1:39" x14ac:dyDescent="0.3">
      <c r="A18" s="6" t="s">
        <v>8218</v>
      </c>
      <c r="B18" t="s">
        <v>8219</v>
      </c>
      <c r="P18" s="7" t="s">
        <v>8243</v>
      </c>
      <c r="Q18" s="8">
        <v>2</v>
      </c>
      <c r="S18" s="8">
        <v>2</v>
      </c>
      <c r="T18"/>
      <c r="AE18" t="s">
        <v>8243</v>
      </c>
      <c r="AF18" t="s">
        <v>8411</v>
      </c>
      <c r="AG18" s="24">
        <v>4.8614487117160912E-4</v>
      </c>
      <c r="AH18" s="24">
        <v>0</v>
      </c>
      <c r="AI18" t="s">
        <v>8243</v>
      </c>
      <c r="AJ18">
        <v>2</v>
      </c>
      <c r="AL18">
        <v>2</v>
      </c>
      <c r="AM18" s="10">
        <f t="shared" si="0"/>
        <v>1</v>
      </c>
    </row>
    <row r="19" spans="1:39" x14ac:dyDescent="0.3">
      <c r="P19" s="7" t="s">
        <v>8238</v>
      </c>
      <c r="R19" s="8">
        <v>12</v>
      </c>
      <c r="S19" s="8">
        <v>12</v>
      </c>
      <c r="T19"/>
      <c r="AE19" t="s">
        <v>8238</v>
      </c>
      <c r="AF19" t="s">
        <v>8412</v>
      </c>
      <c r="AG19" s="24">
        <v>0</v>
      </c>
      <c r="AH19" s="24">
        <v>2.9168692270296549E-3</v>
      </c>
      <c r="AI19" t="s">
        <v>8238</v>
      </c>
      <c r="AK19">
        <v>12</v>
      </c>
      <c r="AL19">
        <v>12</v>
      </c>
      <c r="AM19" s="10">
        <f t="shared" si="0"/>
        <v>0</v>
      </c>
    </row>
    <row r="20" spans="1:39" x14ac:dyDescent="0.3">
      <c r="A20" s="6" t="s">
        <v>8360</v>
      </c>
      <c r="B20" t="s">
        <v>8363</v>
      </c>
      <c r="P20" s="7" t="s">
        <v>8233</v>
      </c>
      <c r="Q20" s="8">
        <v>2</v>
      </c>
      <c r="R20" s="8">
        <v>19</v>
      </c>
      <c r="S20" s="8">
        <v>21</v>
      </c>
      <c r="T20"/>
      <c r="AE20" t="s">
        <v>8233</v>
      </c>
      <c r="AF20" t="s">
        <v>8413</v>
      </c>
      <c r="AG20" s="24">
        <v>4.8614487117160912E-4</v>
      </c>
      <c r="AH20" s="24">
        <v>4.6183762761302866E-3</v>
      </c>
      <c r="AI20" t="s">
        <v>8233</v>
      </c>
      <c r="AJ20">
        <v>2</v>
      </c>
      <c r="AK20">
        <v>19</v>
      </c>
      <c r="AL20">
        <v>21</v>
      </c>
      <c r="AM20" s="10">
        <f t="shared" si="0"/>
        <v>9.5238095238095233E-2</v>
      </c>
    </row>
    <row r="21" spans="1:39" x14ac:dyDescent="0.3">
      <c r="A21" s="7">
        <v>100</v>
      </c>
      <c r="B21" s="8">
        <v>194</v>
      </c>
      <c r="P21" s="7" t="s">
        <v>8234</v>
      </c>
      <c r="Q21" s="8">
        <v>2</v>
      </c>
      <c r="R21" s="8">
        <v>5</v>
      </c>
      <c r="S21" s="8">
        <v>7</v>
      </c>
      <c r="T21"/>
      <c r="AE21" t="s">
        <v>8234</v>
      </c>
      <c r="AF21" t="s">
        <v>8414</v>
      </c>
      <c r="AG21" s="24">
        <v>4.8614487117160912E-4</v>
      </c>
      <c r="AH21" s="24">
        <v>1.21536217792902E-3</v>
      </c>
      <c r="AI21" t="s">
        <v>8234</v>
      </c>
      <c r="AJ21">
        <v>2</v>
      </c>
      <c r="AK21">
        <v>5</v>
      </c>
      <c r="AL21">
        <v>7</v>
      </c>
      <c r="AM21" s="10">
        <f t="shared" si="0"/>
        <v>0.2857142857142857</v>
      </c>
    </row>
    <row r="22" spans="1:39" x14ac:dyDescent="0.3">
      <c r="A22" s="7">
        <v>101</v>
      </c>
      <c r="B22" s="8">
        <v>157</v>
      </c>
      <c r="P22" s="7" t="s">
        <v>8228</v>
      </c>
      <c r="Q22" s="8">
        <v>3</v>
      </c>
      <c r="R22" s="8">
        <v>9</v>
      </c>
      <c r="S22" s="8">
        <v>12</v>
      </c>
      <c r="T22"/>
      <c r="AE22" t="s">
        <v>8228</v>
      </c>
      <c r="AF22" t="s">
        <v>8415</v>
      </c>
      <c r="AG22" s="24">
        <v>7.2921730675741374E-4</v>
      </c>
      <c r="AH22" s="24">
        <v>2.1876519202722413E-3</v>
      </c>
      <c r="AI22" t="s">
        <v>8228</v>
      </c>
      <c r="AJ22">
        <v>3</v>
      </c>
      <c r="AK22">
        <v>9</v>
      </c>
      <c r="AL22">
        <v>12</v>
      </c>
      <c r="AM22" s="10">
        <f t="shared" si="0"/>
        <v>0.25</v>
      </c>
    </row>
    <row r="23" spans="1:39" x14ac:dyDescent="0.3">
      <c r="A23" s="7">
        <v>102</v>
      </c>
      <c r="B23" s="8">
        <v>114</v>
      </c>
      <c r="P23" s="7" t="s">
        <v>8235</v>
      </c>
      <c r="Q23" s="8">
        <v>7</v>
      </c>
      <c r="R23" s="8">
        <v>14</v>
      </c>
      <c r="S23" s="8">
        <v>21</v>
      </c>
      <c r="T23"/>
      <c r="AE23" t="s">
        <v>8235</v>
      </c>
      <c r="AF23" t="s">
        <v>8416</v>
      </c>
      <c r="AG23" s="24">
        <v>1.7015070491006321E-3</v>
      </c>
      <c r="AH23" s="24">
        <v>3.4030140982012642E-3</v>
      </c>
      <c r="AI23" t="s">
        <v>8235</v>
      </c>
      <c r="AJ23">
        <v>7</v>
      </c>
      <c r="AK23">
        <v>14</v>
      </c>
      <c r="AL23">
        <v>21</v>
      </c>
      <c r="AM23" s="10">
        <f t="shared" si="0"/>
        <v>0.33333333333333331</v>
      </c>
    </row>
    <row r="24" spans="1:39" x14ac:dyDescent="0.3">
      <c r="A24" s="7">
        <v>103</v>
      </c>
      <c r="B24" s="8">
        <v>100</v>
      </c>
      <c r="P24" s="7" t="s">
        <v>8244</v>
      </c>
      <c r="Q24" s="8">
        <v>1</v>
      </c>
      <c r="S24" s="8">
        <v>1</v>
      </c>
      <c r="T24"/>
      <c r="AE24" t="s">
        <v>8244</v>
      </c>
      <c r="AF24" t="s">
        <v>8417</v>
      </c>
      <c r="AG24" s="24">
        <v>2.4307243558580456E-4</v>
      </c>
      <c r="AH24" s="24">
        <v>0</v>
      </c>
      <c r="AI24" t="s">
        <v>8244</v>
      </c>
      <c r="AJ24">
        <v>1</v>
      </c>
      <c r="AL24">
        <v>1</v>
      </c>
      <c r="AM24" s="10">
        <f t="shared" si="0"/>
        <v>1</v>
      </c>
    </row>
    <row r="25" spans="1:39" x14ac:dyDescent="0.3">
      <c r="A25" s="7">
        <v>104</v>
      </c>
      <c r="B25" s="8">
        <v>89</v>
      </c>
      <c r="P25" s="7" t="s">
        <v>8224</v>
      </c>
      <c r="Q25" s="8">
        <v>1651</v>
      </c>
      <c r="R25" s="8">
        <v>1387</v>
      </c>
      <c r="S25" s="8">
        <v>3038</v>
      </c>
      <c r="T25"/>
      <c r="AE25" t="s">
        <v>8224</v>
      </c>
      <c r="AF25" t="s">
        <v>8418</v>
      </c>
      <c r="AG25" s="24">
        <v>0.40131259115216333</v>
      </c>
      <c r="AH25" s="24">
        <v>0.33714146815751095</v>
      </c>
      <c r="AI25" t="s">
        <v>8224</v>
      </c>
      <c r="AJ25">
        <v>1651</v>
      </c>
      <c r="AK25">
        <v>1387</v>
      </c>
      <c r="AL25">
        <v>3038</v>
      </c>
      <c r="AM25" s="10">
        <f t="shared" si="0"/>
        <v>0.54344963791968404</v>
      </c>
    </row>
    <row r="26" spans="1:39" x14ac:dyDescent="0.3">
      <c r="A26" s="7">
        <v>105</v>
      </c>
      <c r="B26" s="8">
        <v>77</v>
      </c>
      <c r="P26" s="7" t="s">
        <v>8361</v>
      </c>
      <c r="Q26" s="8">
        <v>2185</v>
      </c>
      <c r="R26" s="8">
        <v>1929</v>
      </c>
      <c r="S26" s="8">
        <v>4114</v>
      </c>
      <c r="T26"/>
    </row>
    <row r="27" spans="1:39" x14ac:dyDescent="0.3">
      <c r="A27" s="7">
        <v>106</v>
      </c>
      <c r="B27" s="8">
        <v>65</v>
      </c>
      <c r="P27"/>
      <c r="Q27"/>
      <c r="R27"/>
      <c r="S27"/>
      <c r="T27"/>
    </row>
    <row r="28" spans="1:39" x14ac:dyDescent="0.3">
      <c r="A28" s="7">
        <v>107</v>
      </c>
      <c r="B28" s="8">
        <v>67</v>
      </c>
      <c r="P28"/>
      <c r="Q28"/>
      <c r="R28"/>
      <c r="S28"/>
      <c r="T28"/>
    </row>
    <row r="29" spans="1:39" x14ac:dyDescent="0.3">
      <c r="A29" s="7">
        <v>108</v>
      </c>
      <c r="B29" s="8">
        <v>63</v>
      </c>
      <c r="P29"/>
      <c r="Q29"/>
      <c r="R29"/>
      <c r="S29"/>
      <c r="T29"/>
    </row>
    <row r="30" spans="1:39" x14ac:dyDescent="0.3">
      <c r="A30" s="7">
        <v>109</v>
      </c>
      <c r="B30" s="8">
        <v>50</v>
      </c>
      <c r="P30"/>
      <c r="Q30"/>
      <c r="R30"/>
      <c r="S30"/>
      <c r="T30"/>
    </row>
    <row r="31" spans="1:39" x14ac:dyDescent="0.3">
      <c r="A31" s="7">
        <v>110</v>
      </c>
      <c r="B31" s="8">
        <v>52</v>
      </c>
      <c r="P31"/>
      <c r="Q31"/>
      <c r="R31"/>
      <c r="S31"/>
      <c r="T31"/>
    </row>
    <row r="32" spans="1:39" x14ac:dyDescent="0.3">
      <c r="A32" s="7">
        <v>111</v>
      </c>
      <c r="B32" s="8">
        <v>45</v>
      </c>
    </row>
    <row r="33" spans="1:24" x14ac:dyDescent="0.3">
      <c r="A33" s="7">
        <v>112</v>
      </c>
      <c r="B33" s="8">
        <v>33</v>
      </c>
    </row>
    <row r="34" spans="1:24" x14ac:dyDescent="0.3">
      <c r="A34" s="7">
        <v>113</v>
      </c>
      <c r="B34" s="8">
        <v>38</v>
      </c>
      <c r="Q34" s="15" t="s">
        <v>8362</v>
      </c>
      <c r="T34"/>
      <c r="V34" s="11"/>
      <c r="W34" s="11"/>
    </row>
    <row r="35" spans="1:24" x14ac:dyDescent="0.3">
      <c r="A35" s="7">
        <v>114</v>
      </c>
      <c r="B35" s="8">
        <v>37</v>
      </c>
      <c r="Q35" s="8" t="s">
        <v>8221</v>
      </c>
      <c r="R35" s="8" t="s">
        <v>8219</v>
      </c>
      <c r="S35" s="8" t="s">
        <v>8361</v>
      </c>
      <c r="T35"/>
      <c r="V35" s="14"/>
      <c r="W35" s="14"/>
      <c r="X35" s="6"/>
    </row>
    <row r="36" spans="1:24" x14ac:dyDescent="0.3">
      <c r="A36" s="7">
        <v>115</v>
      </c>
      <c r="B36" s="8">
        <v>31</v>
      </c>
      <c r="P36" s="8" t="s">
        <v>8395</v>
      </c>
      <c r="Q36" s="16">
        <v>19.92068429237947</v>
      </c>
      <c r="R36" s="16">
        <v>194.42517162471395</v>
      </c>
      <c r="S36" s="16">
        <v>112.60233349538163</v>
      </c>
      <c r="T36"/>
      <c r="V36" s="11"/>
      <c r="W36" s="11"/>
    </row>
    <row r="37" spans="1:24" x14ac:dyDescent="0.3">
      <c r="A37" s="7">
        <v>116</v>
      </c>
      <c r="B37" s="8">
        <v>30</v>
      </c>
      <c r="P37"/>
      <c r="Q37"/>
      <c r="R37"/>
      <c r="S37"/>
      <c r="T37"/>
      <c r="V37" s="11"/>
      <c r="W37" s="11"/>
    </row>
    <row r="38" spans="1:24" x14ac:dyDescent="0.3">
      <c r="A38" s="7">
        <v>117</v>
      </c>
      <c r="B38" s="8">
        <v>24</v>
      </c>
      <c r="V38" s="11"/>
      <c r="W38" s="11"/>
    </row>
    <row r="39" spans="1:24" ht="15" thickBot="1" x14ac:dyDescent="0.35">
      <c r="A39" s="7">
        <v>118</v>
      </c>
      <c r="B39" s="8">
        <v>23</v>
      </c>
      <c r="Q39" s="8" t="s">
        <v>8362</v>
      </c>
      <c r="T39" s="15"/>
      <c r="U39" s="6"/>
      <c r="V39" s="14"/>
      <c r="W39" s="14"/>
      <c r="X39" s="6"/>
    </row>
    <row r="40" spans="1:24" ht="15" thickBot="1" x14ac:dyDescent="0.35">
      <c r="A40" s="7">
        <v>119</v>
      </c>
      <c r="B40" s="8">
        <v>28</v>
      </c>
      <c r="P40" s="34"/>
      <c r="Q40" s="36" t="s">
        <v>8221</v>
      </c>
      <c r="R40" s="37" t="s">
        <v>8219</v>
      </c>
      <c r="S40" s="8" t="s">
        <v>8361</v>
      </c>
      <c r="V40" s="11"/>
      <c r="W40" s="11"/>
    </row>
    <row r="41" spans="1:24" x14ac:dyDescent="0.3">
      <c r="A41" s="7">
        <v>120</v>
      </c>
      <c r="B41" s="8">
        <v>41</v>
      </c>
      <c r="P41" s="33" t="s">
        <v>8421</v>
      </c>
      <c r="Q41" s="35">
        <v>19.92068429237947</v>
      </c>
      <c r="R41" s="35">
        <v>194.42517162471395</v>
      </c>
      <c r="S41" s="8">
        <v>112.60233349538163</v>
      </c>
      <c r="V41" s="11"/>
      <c r="W41" s="11"/>
    </row>
    <row r="42" spans="1:24" x14ac:dyDescent="0.3">
      <c r="A42" s="7">
        <v>121</v>
      </c>
      <c r="B42" s="8">
        <v>18</v>
      </c>
      <c r="V42" s="11"/>
      <c r="W42" s="11"/>
    </row>
    <row r="43" spans="1:24" x14ac:dyDescent="0.3">
      <c r="A43" s="7">
        <v>122</v>
      </c>
      <c r="B43" s="8">
        <v>19</v>
      </c>
      <c r="V43" s="11"/>
      <c r="W43" s="11"/>
    </row>
    <row r="44" spans="1:24" x14ac:dyDescent="0.3">
      <c r="A44" s="7">
        <v>123</v>
      </c>
      <c r="B44" s="8">
        <v>14</v>
      </c>
      <c r="V44" s="11"/>
      <c r="W44" s="11"/>
    </row>
    <row r="45" spans="1:24" x14ac:dyDescent="0.3">
      <c r="A45" s="7">
        <v>124</v>
      </c>
      <c r="B45" s="8">
        <v>19</v>
      </c>
      <c r="V45" s="11"/>
      <c r="W45" s="11"/>
    </row>
    <row r="46" spans="1:24" x14ac:dyDescent="0.3">
      <c r="A46" s="7">
        <v>125</v>
      </c>
      <c r="B46" s="8">
        <v>24</v>
      </c>
      <c r="V46" s="11"/>
      <c r="W46" s="11"/>
    </row>
    <row r="47" spans="1:24" x14ac:dyDescent="0.3">
      <c r="A47" s="7">
        <v>126</v>
      </c>
      <c r="B47" s="8">
        <v>27</v>
      </c>
      <c r="V47" s="11"/>
      <c r="W47" s="11"/>
    </row>
    <row r="48" spans="1:24" x14ac:dyDescent="0.3">
      <c r="A48" s="7">
        <v>127</v>
      </c>
      <c r="B48" s="8">
        <v>20</v>
      </c>
      <c r="V48" s="11"/>
      <c r="W48" s="11"/>
    </row>
    <row r="49" spans="1:34" x14ac:dyDescent="0.3">
      <c r="A49" s="7">
        <v>128</v>
      </c>
      <c r="B49" s="8">
        <v>27</v>
      </c>
      <c r="V49" s="11"/>
      <c r="W49" s="11"/>
    </row>
    <row r="50" spans="1:34" x14ac:dyDescent="0.3">
      <c r="A50" s="7">
        <v>129</v>
      </c>
      <c r="B50" s="8">
        <v>9</v>
      </c>
      <c r="P50"/>
      <c r="Q50"/>
      <c r="V50" s="11"/>
      <c r="W50" s="11"/>
    </row>
    <row r="51" spans="1:34" x14ac:dyDescent="0.3">
      <c r="A51" s="7">
        <v>130</v>
      </c>
      <c r="B51" s="8">
        <v>19</v>
      </c>
      <c r="V51" s="11"/>
      <c r="W51" s="11"/>
    </row>
    <row r="52" spans="1:34" x14ac:dyDescent="0.3">
      <c r="A52" s="7">
        <v>131</v>
      </c>
      <c r="B52" s="8">
        <v>15</v>
      </c>
      <c r="P52" s="15" t="s">
        <v>8363</v>
      </c>
      <c r="Q52" s="15" t="s">
        <v>8362</v>
      </c>
      <c r="T52" s="15"/>
      <c r="U52" s="6"/>
      <c r="V52" s="14"/>
      <c r="W52" s="14"/>
      <c r="X52" s="6"/>
    </row>
    <row r="53" spans="1:34" x14ac:dyDescent="0.3">
      <c r="A53" s="7">
        <v>132</v>
      </c>
      <c r="B53" s="8">
        <v>13</v>
      </c>
      <c r="P53" s="15" t="s">
        <v>8360</v>
      </c>
      <c r="Q53" s="8" t="s">
        <v>8221</v>
      </c>
      <c r="R53" s="8" t="s">
        <v>8219</v>
      </c>
      <c r="S53" s="8" t="s">
        <v>8361</v>
      </c>
      <c r="V53" s="11"/>
      <c r="W53" s="11"/>
    </row>
    <row r="54" spans="1:34" ht="15" thickBot="1" x14ac:dyDescent="0.35">
      <c r="A54" s="7">
        <v>133</v>
      </c>
      <c r="B54" s="8">
        <v>18</v>
      </c>
      <c r="P54" s="17" t="s">
        <v>8310</v>
      </c>
      <c r="Q54" s="11">
        <v>5.3475935828877004E-2</v>
      </c>
      <c r="R54" s="11">
        <v>7.292173067574137E-2</v>
      </c>
      <c r="S54" s="11">
        <v>0.12639766650461837</v>
      </c>
      <c r="V54" s="11"/>
      <c r="W54" s="11"/>
      <c r="X54" s="15" t="s">
        <v>8363</v>
      </c>
      <c r="Y54" s="15" t="s">
        <v>8362</v>
      </c>
      <c r="Z54" s="8"/>
      <c r="AA54" s="8"/>
    </row>
    <row r="55" spans="1:34" ht="15" thickBot="1" x14ac:dyDescent="0.35">
      <c r="A55" s="7">
        <v>134</v>
      </c>
      <c r="B55" s="8">
        <v>8</v>
      </c>
      <c r="P55" s="17" t="s">
        <v>8336</v>
      </c>
      <c r="Q55" s="11">
        <v>4.0350024307243555E-2</v>
      </c>
      <c r="R55" s="11">
        <v>8.2644628099173556E-3</v>
      </c>
      <c r="S55" s="11">
        <v>4.8614487117160911E-2</v>
      </c>
      <c r="V55" s="11"/>
      <c r="W55" s="11"/>
      <c r="X55" s="15" t="s">
        <v>8360</v>
      </c>
      <c r="Y55" s="8" t="s">
        <v>8221</v>
      </c>
      <c r="Z55" s="8" t="s">
        <v>8219</v>
      </c>
      <c r="AA55" s="8" t="s">
        <v>8361</v>
      </c>
      <c r="AC55" s="50" t="s">
        <v>8424</v>
      </c>
      <c r="AD55" s="51" t="s">
        <v>8221</v>
      </c>
      <c r="AE55" s="51" t="s">
        <v>8219</v>
      </c>
      <c r="AF55" s="51" t="s">
        <v>8361</v>
      </c>
      <c r="AG55" s="51" t="s">
        <v>8422</v>
      </c>
      <c r="AH55" s="52" t="s">
        <v>8423</v>
      </c>
    </row>
    <row r="56" spans="1:34" x14ac:dyDescent="0.3">
      <c r="A56" s="7">
        <v>135</v>
      </c>
      <c r="B56" s="8">
        <v>9</v>
      </c>
      <c r="P56" s="17" t="s">
        <v>8333</v>
      </c>
      <c r="Q56" s="11">
        <v>3.4030140982012638E-2</v>
      </c>
      <c r="R56" s="11">
        <v>1.9445794846864366E-2</v>
      </c>
      <c r="S56" s="11">
        <v>5.3475935828877004E-2</v>
      </c>
      <c r="V56" s="11"/>
      <c r="W56" s="11"/>
      <c r="X56" s="17" t="s">
        <v>8310</v>
      </c>
      <c r="Y56" s="11">
        <v>5.3475935828877004E-2</v>
      </c>
      <c r="Z56" s="11">
        <v>7.292173067574137E-2</v>
      </c>
      <c r="AA56" s="11">
        <v>0.12639766650461837</v>
      </c>
      <c r="AC56" s="46" t="s">
        <v>8310</v>
      </c>
      <c r="AD56" s="47">
        <v>220</v>
      </c>
      <c r="AE56" s="47">
        <v>300</v>
      </c>
      <c r="AF56" s="47">
        <v>520</v>
      </c>
      <c r="AG56" s="48">
        <f>AE56/AF56</f>
        <v>0.57692307692307687</v>
      </c>
      <c r="AH56" s="49">
        <f>AD56/AF56</f>
        <v>0.42307692307692307</v>
      </c>
    </row>
    <row r="57" spans="1:34" x14ac:dyDescent="0.3">
      <c r="A57" s="7">
        <v>136</v>
      </c>
      <c r="B57" s="8">
        <v>10</v>
      </c>
      <c r="P57" s="17" t="s">
        <v>8331</v>
      </c>
      <c r="Q57" s="11">
        <v>5.8337384540593099E-3</v>
      </c>
      <c r="R57" s="11">
        <v>0</v>
      </c>
      <c r="S57" s="11">
        <v>5.8337384540593099E-3</v>
      </c>
      <c r="V57" s="11"/>
      <c r="W57" s="11"/>
      <c r="X57" s="17" t="s">
        <v>8336</v>
      </c>
      <c r="Y57" s="11">
        <v>4.0350024307243555E-2</v>
      </c>
      <c r="Z57" s="11">
        <v>8.2644628099173556E-3</v>
      </c>
      <c r="AA57" s="11">
        <v>4.8614487117160911E-2</v>
      </c>
      <c r="AC57" s="40" t="s">
        <v>8336</v>
      </c>
      <c r="AD57" s="38">
        <v>166</v>
      </c>
      <c r="AE57" s="38">
        <v>34</v>
      </c>
      <c r="AF57" s="38">
        <v>200</v>
      </c>
      <c r="AG57" s="39">
        <f t="shared" ref="AG57:AG63" si="1">AE57/AF57</f>
        <v>0.17</v>
      </c>
      <c r="AH57" s="41">
        <f t="shared" ref="AH57:AH64" si="2">AD57/AF57</f>
        <v>0.83</v>
      </c>
    </row>
    <row r="58" spans="1:34" x14ac:dyDescent="0.3">
      <c r="A58" s="7">
        <v>137</v>
      </c>
      <c r="B58" s="8">
        <v>12</v>
      </c>
      <c r="P58" s="17" t="s">
        <v>8325</v>
      </c>
      <c r="Q58" s="11">
        <v>3.8891589693728731E-2</v>
      </c>
      <c r="R58" s="11">
        <v>0.13125911521633446</v>
      </c>
      <c r="S58" s="11">
        <v>0.17015070491006321</v>
      </c>
      <c r="V58" s="11"/>
      <c r="W58" s="11"/>
      <c r="X58" s="17" t="s">
        <v>8333</v>
      </c>
      <c r="Y58" s="11">
        <v>3.4030140982012638E-2</v>
      </c>
      <c r="Z58" s="11">
        <v>1.9445794846864366E-2</v>
      </c>
      <c r="AA58" s="11">
        <v>5.3475935828877004E-2</v>
      </c>
      <c r="AC58" s="40" t="s">
        <v>8333</v>
      </c>
      <c r="AD58" s="38">
        <v>140</v>
      </c>
      <c r="AE58" s="38">
        <v>80</v>
      </c>
      <c r="AF58" s="38">
        <v>220</v>
      </c>
      <c r="AG58" s="39">
        <f t="shared" si="1"/>
        <v>0.36363636363636365</v>
      </c>
      <c r="AH58" s="41">
        <f t="shared" si="2"/>
        <v>0.63636363636363635</v>
      </c>
    </row>
    <row r="59" spans="1:34" x14ac:dyDescent="0.3">
      <c r="A59" s="7">
        <v>138</v>
      </c>
      <c r="B59" s="8">
        <v>8</v>
      </c>
      <c r="P59" s="17" t="s">
        <v>8338</v>
      </c>
      <c r="Q59" s="11">
        <v>2.8439474963539133E-2</v>
      </c>
      <c r="R59" s="11">
        <v>2.5036460865337871E-2</v>
      </c>
      <c r="S59" s="11">
        <v>5.3475935828877004E-2</v>
      </c>
      <c r="V59" s="11"/>
      <c r="W59" s="11"/>
      <c r="X59" s="17" t="s">
        <v>8331</v>
      </c>
      <c r="Y59" s="11">
        <v>5.8337384540593099E-3</v>
      </c>
      <c r="Z59" s="11">
        <v>0</v>
      </c>
      <c r="AA59" s="11">
        <v>5.8337384540593099E-3</v>
      </c>
      <c r="AC59" s="40" t="s">
        <v>8331</v>
      </c>
      <c r="AD59" s="38">
        <v>24</v>
      </c>
      <c r="AE59" s="38">
        <v>0</v>
      </c>
      <c r="AF59" s="38">
        <v>24</v>
      </c>
      <c r="AG59" s="39">
        <f t="shared" si="1"/>
        <v>0</v>
      </c>
      <c r="AH59" s="41">
        <f t="shared" si="2"/>
        <v>1</v>
      </c>
    </row>
    <row r="60" spans="1:34" x14ac:dyDescent="0.3">
      <c r="A60" s="7">
        <v>139</v>
      </c>
      <c r="B60" s="8">
        <v>10</v>
      </c>
      <c r="P60" s="17" t="s">
        <v>8322</v>
      </c>
      <c r="Q60" s="11">
        <v>3.8162372386971316E-2</v>
      </c>
      <c r="R60" s="11">
        <v>1.9445794846864366E-2</v>
      </c>
      <c r="S60" s="11">
        <v>5.7608167233835682E-2</v>
      </c>
      <c r="V60" s="11"/>
      <c r="W60" s="11"/>
      <c r="X60" s="17" t="s">
        <v>8325</v>
      </c>
      <c r="Y60" s="11">
        <v>3.8891589693728731E-2</v>
      </c>
      <c r="Z60" s="11">
        <v>0.13125911521633446</v>
      </c>
      <c r="AA60" s="11">
        <v>0.17015070491006321</v>
      </c>
      <c r="AC60" s="40" t="s">
        <v>8325</v>
      </c>
      <c r="AD60" s="38">
        <v>160</v>
      </c>
      <c r="AE60" s="38">
        <v>540</v>
      </c>
      <c r="AF60" s="38">
        <v>700</v>
      </c>
      <c r="AG60" s="39">
        <f>AE60/AF60</f>
        <v>0.77142857142857146</v>
      </c>
      <c r="AH60" s="41">
        <f t="shared" si="2"/>
        <v>0.22857142857142856</v>
      </c>
    </row>
    <row r="61" spans="1:34" x14ac:dyDescent="0.3">
      <c r="A61" s="7">
        <v>140</v>
      </c>
      <c r="B61" s="8">
        <v>8</v>
      </c>
      <c r="P61" s="17" t="s">
        <v>8319</v>
      </c>
      <c r="Q61" s="11">
        <v>9.5041322314049589E-2</v>
      </c>
      <c r="R61" s="11">
        <v>5.0802139037433157E-2</v>
      </c>
      <c r="S61" s="11">
        <v>0.14584346135148274</v>
      </c>
      <c r="V61" s="11"/>
      <c r="W61" s="11"/>
      <c r="X61" s="17" t="s">
        <v>8338</v>
      </c>
      <c r="Y61" s="11">
        <v>2.8439474963539133E-2</v>
      </c>
      <c r="Z61" s="11">
        <v>2.5036460865337871E-2</v>
      </c>
      <c r="AA61" s="11">
        <v>5.3475935828877004E-2</v>
      </c>
      <c r="AC61" s="40" t="s">
        <v>8338</v>
      </c>
      <c r="AD61" s="38">
        <v>117</v>
      </c>
      <c r="AE61" s="38">
        <v>103</v>
      </c>
      <c r="AF61" s="38">
        <v>220</v>
      </c>
      <c r="AG61" s="39">
        <f t="shared" si="1"/>
        <v>0.4681818181818182</v>
      </c>
      <c r="AH61" s="41">
        <f t="shared" si="2"/>
        <v>0.53181818181818186</v>
      </c>
    </row>
    <row r="62" spans="1:34" x14ac:dyDescent="0.3">
      <c r="A62" s="7">
        <v>141</v>
      </c>
      <c r="B62" s="8">
        <v>6</v>
      </c>
      <c r="P62" s="22" t="s">
        <v>8317</v>
      </c>
      <c r="Q62" s="23">
        <v>0.13466212931453572</v>
      </c>
      <c r="R62" s="23">
        <v>0.20393777345649003</v>
      </c>
      <c r="S62" s="23">
        <v>0.33859990277102575</v>
      </c>
      <c r="V62" s="11"/>
      <c r="W62" s="11"/>
      <c r="X62" s="17" t="s">
        <v>8322</v>
      </c>
      <c r="Y62" s="11">
        <v>3.8162372386971316E-2</v>
      </c>
      <c r="Z62" s="11">
        <v>1.9445794846864366E-2</v>
      </c>
      <c r="AA62" s="11">
        <v>5.7608167233835682E-2</v>
      </c>
      <c r="AC62" s="40" t="s">
        <v>8322</v>
      </c>
      <c r="AD62" s="38">
        <v>157</v>
      </c>
      <c r="AE62" s="38">
        <v>80</v>
      </c>
      <c r="AF62" s="38">
        <v>237</v>
      </c>
      <c r="AG62" s="39">
        <f t="shared" si="1"/>
        <v>0.33755274261603374</v>
      </c>
      <c r="AH62" s="41">
        <f t="shared" si="2"/>
        <v>0.66244725738396626</v>
      </c>
    </row>
    <row r="63" spans="1:34" x14ac:dyDescent="0.3">
      <c r="A63" s="7">
        <v>142</v>
      </c>
      <c r="B63" s="8">
        <v>7</v>
      </c>
      <c r="P63" s="17" t="s">
        <v>8361</v>
      </c>
      <c r="Q63" s="11">
        <v>0.46888672824501704</v>
      </c>
      <c r="R63" s="11">
        <v>0.53111327175498302</v>
      </c>
      <c r="S63" s="11">
        <v>1</v>
      </c>
      <c r="V63" s="11"/>
      <c r="W63" s="11"/>
      <c r="X63" s="17" t="s">
        <v>8319</v>
      </c>
      <c r="Y63" s="11">
        <v>9.5041322314049589E-2</v>
      </c>
      <c r="Z63" s="11">
        <v>5.0802139037433157E-2</v>
      </c>
      <c r="AA63" s="11">
        <v>0.14584346135148274</v>
      </c>
      <c r="AC63" s="40" t="s">
        <v>8319</v>
      </c>
      <c r="AD63" s="38">
        <v>391</v>
      </c>
      <c r="AE63" s="38">
        <v>209</v>
      </c>
      <c r="AF63" s="38">
        <v>600</v>
      </c>
      <c r="AG63" s="39">
        <f t="shared" si="1"/>
        <v>0.34833333333333333</v>
      </c>
      <c r="AH63" s="41">
        <f t="shared" si="2"/>
        <v>0.65166666666666662</v>
      </c>
    </row>
    <row r="64" spans="1:34" ht="15" thickBot="1" x14ac:dyDescent="0.35">
      <c r="A64" s="7">
        <v>143</v>
      </c>
      <c r="B64" s="8">
        <v>9</v>
      </c>
      <c r="P64"/>
      <c r="Q64"/>
      <c r="R64"/>
      <c r="S64"/>
      <c r="V64" s="11"/>
      <c r="W64" s="11"/>
      <c r="X64" s="22" t="s">
        <v>8317</v>
      </c>
      <c r="Y64" s="23">
        <v>0.13466212931453572</v>
      </c>
      <c r="Z64" s="23">
        <v>0.20393777345649003</v>
      </c>
      <c r="AA64" s="23">
        <v>0.33859990277102575</v>
      </c>
      <c r="AC64" s="42" t="s">
        <v>8317</v>
      </c>
      <c r="AD64" s="43">
        <v>554</v>
      </c>
      <c r="AE64" s="43">
        <v>839</v>
      </c>
      <c r="AF64" s="43">
        <v>1393</v>
      </c>
      <c r="AG64" s="44">
        <f>AE64/AF64</f>
        <v>0.60229720028715006</v>
      </c>
      <c r="AH64" s="45">
        <f t="shared" si="2"/>
        <v>0.39770279971284994</v>
      </c>
    </row>
    <row r="65" spans="1:27" x14ac:dyDescent="0.3">
      <c r="A65" s="7">
        <v>144</v>
      </c>
      <c r="B65" s="8">
        <v>9</v>
      </c>
      <c r="P65"/>
      <c r="Q65"/>
      <c r="R65"/>
      <c r="S65"/>
      <c r="V65" s="11"/>
      <c r="W65" s="11"/>
      <c r="X65" s="17" t="s">
        <v>8361</v>
      </c>
      <c r="Y65" s="11">
        <v>0.46888672824501704</v>
      </c>
      <c r="Z65" s="11">
        <v>0.53111327175498302</v>
      </c>
      <c r="AA65" s="11">
        <v>1</v>
      </c>
    </row>
    <row r="66" spans="1:27" x14ac:dyDescent="0.3">
      <c r="A66" s="7">
        <v>145</v>
      </c>
      <c r="B66" s="8">
        <v>9</v>
      </c>
      <c r="P66"/>
      <c r="Q66"/>
      <c r="R66"/>
      <c r="S66"/>
      <c r="V66" s="11"/>
      <c r="W66" s="11"/>
    </row>
    <row r="67" spans="1:27" x14ac:dyDescent="0.3">
      <c r="A67" s="7">
        <v>146</v>
      </c>
      <c r="B67" s="8">
        <v>9</v>
      </c>
      <c r="P67"/>
      <c r="Q67"/>
      <c r="R67"/>
      <c r="S67"/>
      <c r="V67" s="11"/>
      <c r="W67" s="11"/>
    </row>
    <row r="68" spans="1:27" x14ac:dyDescent="0.3">
      <c r="A68" s="7">
        <v>147</v>
      </c>
      <c r="B68" s="8">
        <v>8</v>
      </c>
      <c r="P68"/>
      <c r="Q68"/>
      <c r="R68"/>
      <c r="S68"/>
      <c r="V68" s="11"/>
      <c r="W68" s="11"/>
    </row>
    <row r="69" spans="1:27" x14ac:dyDescent="0.3">
      <c r="A69" s="7">
        <v>148</v>
      </c>
      <c r="B69" s="8">
        <v>10</v>
      </c>
      <c r="P69"/>
      <c r="Q69"/>
      <c r="R69"/>
      <c r="S69"/>
      <c r="V69" s="11"/>
      <c r="W69" s="11"/>
    </row>
    <row r="70" spans="1:27" x14ac:dyDescent="0.3">
      <c r="A70" s="7">
        <v>149</v>
      </c>
      <c r="B70" s="8">
        <v>3</v>
      </c>
      <c r="P70"/>
      <c r="Q70"/>
      <c r="R70"/>
      <c r="S70"/>
      <c r="V70" s="11"/>
      <c r="W70" s="11"/>
    </row>
    <row r="71" spans="1:27" x14ac:dyDescent="0.3">
      <c r="A71" s="7">
        <v>150</v>
      </c>
      <c r="B71" s="8">
        <v>5</v>
      </c>
      <c r="P71"/>
      <c r="Q71"/>
      <c r="R71"/>
      <c r="S71"/>
      <c r="V71" s="11"/>
      <c r="W71" s="11"/>
    </row>
    <row r="72" spans="1:27" x14ac:dyDescent="0.3">
      <c r="A72" s="7">
        <v>151</v>
      </c>
      <c r="B72" s="8">
        <v>2</v>
      </c>
      <c r="P72"/>
      <c r="Q72"/>
      <c r="R72"/>
      <c r="S72"/>
      <c r="V72" s="11"/>
      <c r="W72" s="11"/>
    </row>
    <row r="73" spans="1:27" x14ac:dyDescent="0.3">
      <c r="A73" s="7">
        <v>152</v>
      </c>
      <c r="B73" s="8">
        <v>5</v>
      </c>
      <c r="P73"/>
      <c r="Q73"/>
      <c r="R73"/>
      <c r="S73"/>
      <c r="V73" s="11"/>
      <c r="W73" s="11"/>
    </row>
    <row r="74" spans="1:27" x14ac:dyDescent="0.3">
      <c r="A74" s="7">
        <v>153</v>
      </c>
      <c r="B74" s="8">
        <v>11</v>
      </c>
      <c r="P74"/>
      <c r="Q74"/>
      <c r="R74"/>
      <c r="S74"/>
      <c r="V74" s="11"/>
      <c r="W74" s="11"/>
    </row>
    <row r="75" spans="1:27" x14ac:dyDescent="0.3">
      <c r="A75" s="7">
        <v>154</v>
      </c>
      <c r="B75" s="8">
        <v>6</v>
      </c>
      <c r="P75" s="15" t="s">
        <v>8363</v>
      </c>
      <c r="Q75" s="15" t="s">
        <v>8362</v>
      </c>
      <c r="V75" s="11"/>
      <c r="W75" s="11"/>
    </row>
    <row r="76" spans="1:27" x14ac:dyDescent="0.3">
      <c r="A76" s="7">
        <v>155</v>
      </c>
      <c r="B76" s="8">
        <v>12</v>
      </c>
      <c r="P76" s="15" t="s">
        <v>8360</v>
      </c>
      <c r="Q76" s="8" t="s">
        <v>8221</v>
      </c>
      <c r="R76" s="8" t="s">
        <v>8219</v>
      </c>
      <c r="S76" s="8" t="s">
        <v>8361</v>
      </c>
      <c r="T76" s="15"/>
      <c r="U76" s="6"/>
      <c r="V76" s="14"/>
      <c r="W76" s="14"/>
      <c r="X76" s="6"/>
    </row>
    <row r="77" spans="1:27" x14ac:dyDescent="0.3">
      <c r="A77" s="7">
        <v>156</v>
      </c>
      <c r="B77" s="8">
        <v>11</v>
      </c>
      <c r="P77" s="17" t="s">
        <v>8316</v>
      </c>
      <c r="Q77" s="11">
        <v>2.4307243558580455E-2</v>
      </c>
      <c r="R77" s="11">
        <v>0</v>
      </c>
      <c r="S77" s="11">
        <v>2.4307243558580455E-2</v>
      </c>
      <c r="V77" s="11"/>
      <c r="W77" s="11"/>
    </row>
    <row r="78" spans="1:27" x14ac:dyDescent="0.3">
      <c r="A78" s="7">
        <v>157</v>
      </c>
      <c r="B78" s="8">
        <v>6</v>
      </c>
      <c r="P78" s="17" t="s">
        <v>8344</v>
      </c>
      <c r="Q78" s="11">
        <v>4.8614487117160914E-3</v>
      </c>
      <c r="R78" s="11">
        <v>0</v>
      </c>
      <c r="S78" s="11">
        <v>4.8614487117160914E-3</v>
      </c>
      <c r="V78" s="11"/>
      <c r="W78" s="11"/>
    </row>
    <row r="79" spans="1:27" x14ac:dyDescent="0.3">
      <c r="A79" s="7">
        <v>158</v>
      </c>
      <c r="B79" s="8">
        <v>4</v>
      </c>
      <c r="P79" s="17" t="s">
        <v>8332</v>
      </c>
      <c r="Q79" s="11">
        <v>5.8337384540593099E-3</v>
      </c>
      <c r="R79" s="11">
        <v>0</v>
      </c>
      <c r="S79" s="11">
        <v>5.8337384540593099E-3</v>
      </c>
      <c r="V79" s="11"/>
      <c r="W79" s="11"/>
    </row>
    <row r="80" spans="1:27" x14ac:dyDescent="0.3">
      <c r="A80" s="7">
        <v>159</v>
      </c>
      <c r="B80" s="8">
        <v>3</v>
      </c>
      <c r="P80" s="17" t="s">
        <v>8358</v>
      </c>
      <c r="Q80" s="11">
        <v>9.7228974234321829E-3</v>
      </c>
      <c r="R80" s="11">
        <v>0</v>
      </c>
      <c r="S80" s="11">
        <v>9.7228974234321829E-3</v>
      </c>
      <c r="V80" s="11"/>
      <c r="W80" s="11"/>
    </row>
    <row r="81" spans="1:23" x14ac:dyDescent="0.3">
      <c r="A81" s="7">
        <v>160</v>
      </c>
      <c r="B81" s="8">
        <v>6</v>
      </c>
      <c r="P81" s="17" t="s">
        <v>8354</v>
      </c>
      <c r="Q81" s="11">
        <v>0</v>
      </c>
      <c r="R81" s="11">
        <v>9.7228974234321829E-3</v>
      </c>
      <c r="S81" s="11">
        <v>9.7228974234321829E-3</v>
      </c>
      <c r="V81" s="11"/>
      <c r="W81" s="11"/>
    </row>
    <row r="82" spans="1:23" x14ac:dyDescent="0.3">
      <c r="A82" s="7">
        <v>161</v>
      </c>
      <c r="B82" s="8">
        <v>5</v>
      </c>
      <c r="P82" s="17" t="s">
        <v>8315</v>
      </c>
      <c r="Q82" s="11">
        <v>0</v>
      </c>
      <c r="R82" s="11">
        <v>4.3753038405444825E-2</v>
      </c>
      <c r="S82" s="11">
        <v>4.3753038405444825E-2</v>
      </c>
      <c r="V82" s="11"/>
      <c r="W82" s="11"/>
    </row>
    <row r="83" spans="1:23" x14ac:dyDescent="0.3">
      <c r="A83" s="7">
        <v>162</v>
      </c>
      <c r="B83" s="8">
        <v>3</v>
      </c>
      <c r="P83" s="17" t="s">
        <v>8314</v>
      </c>
      <c r="Q83" s="11">
        <v>1.9445794846864366E-2</v>
      </c>
      <c r="R83" s="11">
        <v>0</v>
      </c>
      <c r="S83" s="11">
        <v>1.9445794846864366E-2</v>
      </c>
      <c r="V83" s="11"/>
      <c r="W83" s="11"/>
    </row>
    <row r="84" spans="1:23" x14ac:dyDescent="0.3">
      <c r="A84" s="7">
        <v>163</v>
      </c>
      <c r="B84" s="8">
        <v>4</v>
      </c>
      <c r="P84" s="17" t="s">
        <v>8330</v>
      </c>
      <c r="Q84" s="11">
        <v>0</v>
      </c>
      <c r="R84" s="11">
        <v>9.7228974234321829E-3</v>
      </c>
      <c r="S84" s="11">
        <v>9.7228974234321829E-3</v>
      </c>
      <c r="V84" s="11"/>
      <c r="W84" s="11"/>
    </row>
    <row r="85" spans="1:23" x14ac:dyDescent="0.3">
      <c r="A85" s="7">
        <v>164</v>
      </c>
      <c r="B85" s="8">
        <v>2</v>
      </c>
      <c r="P85" s="17" t="s">
        <v>8347</v>
      </c>
      <c r="Q85" s="11">
        <v>1.4584346135148274E-2</v>
      </c>
      <c r="R85" s="11">
        <v>0</v>
      </c>
      <c r="S85" s="11">
        <v>1.4584346135148274E-2</v>
      </c>
      <c r="V85" s="11"/>
      <c r="W85" s="11"/>
    </row>
    <row r="86" spans="1:23" x14ac:dyDescent="0.3">
      <c r="A86" s="7">
        <v>165</v>
      </c>
      <c r="B86" s="8">
        <v>2</v>
      </c>
      <c r="P86" s="17" t="s">
        <v>8324</v>
      </c>
      <c r="Q86" s="11">
        <v>9.7228974234321829E-3</v>
      </c>
      <c r="R86" s="11">
        <v>0</v>
      </c>
      <c r="S86" s="11">
        <v>9.7228974234321829E-3</v>
      </c>
      <c r="V86" s="11"/>
      <c r="W86" s="11"/>
    </row>
    <row r="87" spans="1:23" x14ac:dyDescent="0.3">
      <c r="A87" s="7">
        <v>166</v>
      </c>
      <c r="B87" s="8">
        <v>5</v>
      </c>
      <c r="P87" s="17" t="s">
        <v>8337</v>
      </c>
      <c r="Q87" s="11">
        <v>3.4030140982012638E-2</v>
      </c>
      <c r="R87" s="11">
        <v>0</v>
      </c>
      <c r="S87" s="11">
        <v>3.4030140982012638E-2</v>
      </c>
      <c r="V87" s="11"/>
      <c r="W87" s="11"/>
    </row>
    <row r="88" spans="1:23" x14ac:dyDescent="0.3">
      <c r="A88" s="7">
        <v>167</v>
      </c>
      <c r="B88" s="8">
        <v>4</v>
      </c>
      <c r="P88" s="17" t="s">
        <v>8348</v>
      </c>
      <c r="Q88" s="11">
        <v>4.8614487117160914E-3</v>
      </c>
      <c r="R88" s="11">
        <v>0</v>
      </c>
      <c r="S88" s="11">
        <v>4.8614487117160914E-3</v>
      </c>
      <c r="V88" s="11"/>
      <c r="W88" s="11"/>
    </row>
    <row r="89" spans="1:23" x14ac:dyDescent="0.3">
      <c r="A89" s="7">
        <v>168</v>
      </c>
      <c r="B89" s="8">
        <v>4</v>
      </c>
      <c r="P89" s="17" t="s">
        <v>8349</v>
      </c>
      <c r="Q89" s="11">
        <v>0</v>
      </c>
      <c r="R89" s="11">
        <v>3.4030140982012638E-2</v>
      </c>
      <c r="S89" s="11">
        <v>3.4030140982012638E-2</v>
      </c>
      <c r="V89" s="11"/>
      <c r="W89" s="11"/>
    </row>
    <row r="90" spans="1:23" x14ac:dyDescent="0.3">
      <c r="A90" s="7">
        <v>169</v>
      </c>
      <c r="B90" s="8">
        <v>2</v>
      </c>
      <c r="P90" s="17" t="s">
        <v>8329</v>
      </c>
      <c r="Q90" s="11">
        <v>4.8614487117160914E-3</v>
      </c>
      <c r="R90" s="11">
        <v>3.4030140982012638E-2</v>
      </c>
      <c r="S90" s="11">
        <v>3.8891589693728731E-2</v>
      </c>
      <c r="V90" s="11"/>
      <c r="W90" s="11"/>
    </row>
    <row r="91" spans="1:23" x14ac:dyDescent="0.3">
      <c r="A91" s="7">
        <v>170</v>
      </c>
      <c r="B91" s="8">
        <v>6</v>
      </c>
      <c r="P91" s="17" t="s">
        <v>8328</v>
      </c>
      <c r="Q91" s="11">
        <v>1.4584346135148274E-2</v>
      </c>
      <c r="R91" s="11">
        <v>0</v>
      </c>
      <c r="S91" s="11">
        <v>1.4584346135148274E-2</v>
      </c>
      <c r="V91" s="11"/>
      <c r="W91" s="11"/>
    </row>
    <row r="92" spans="1:23" x14ac:dyDescent="0.3">
      <c r="A92" s="7">
        <v>171</v>
      </c>
      <c r="B92" s="8">
        <v>10</v>
      </c>
      <c r="P92" s="17" t="s">
        <v>8356</v>
      </c>
      <c r="Q92" s="11">
        <v>2.6737967914438501E-3</v>
      </c>
      <c r="R92" s="11">
        <v>2.1876519202722413E-3</v>
      </c>
      <c r="S92" s="11">
        <v>4.8614487117160914E-3</v>
      </c>
      <c r="V92" s="11"/>
      <c r="W92" s="11"/>
    </row>
    <row r="93" spans="1:23" x14ac:dyDescent="0.3">
      <c r="A93" s="7">
        <v>172</v>
      </c>
      <c r="B93" s="8">
        <v>5</v>
      </c>
      <c r="P93" s="17" t="s">
        <v>8327</v>
      </c>
      <c r="Q93" s="11">
        <v>0</v>
      </c>
      <c r="R93" s="11">
        <v>4.8614487117160914E-3</v>
      </c>
      <c r="S93" s="11">
        <v>4.8614487117160914E-3</v>
      </c>
      <c r="V93" s="11"/>
      <c r="W93" s="11"/>
    </row>
    <row r="94" spans="1:23" x14ac:dyDescent="0.3">
      <c r="A94" s="7">
        <v>173</v>
      </c>
      <c r="B94" s="8">
        <v>5</v>
      </c>
      <c r="P94" s="17" t="s">
        <v>8335</v>
      </c>
      <c r="Q94" s="11">
        <v>9.7228974234321829E-3</v>
      </c>
      <c r="R94" s="11">
        <v>0</v>
      </c>
      <c r="S94" s="11">
        <v>9.7228974234321829E-3</v>
      </c>
      <c r="V94" s="11"/>
      <c r="W94" s="11"/>
    </row>
    <row r="95" spans="1:23" x14ac:dyDescent="0.3">
      <c r="A95" s="7">
        <v>174</v>
      </c>
      <c r="B95" s="8">
        <v>4</v>
      </c>
      <c r="P95" s="17" t="s">
        <v>8359</v>
      </c>
      <c r="Q95" s="11">
        <v>1.9445794846864366E-2</v>
      </c>
      <c r="R95" s="11">
        <v>1.4584346135148274E-2</v>
      </c>
      <c r="S95" s="11">
        <v>3.4030140982012638E-2</v>
      </c>
      <c r="V95" s="11"/>
      <c r="W95" s="11"/>
    </row>
    <row r="96" spans="1:23" x14ac:dyDescent="0.3">
      <c r="A96" s="7">
        <v>175</v>
      </c>
      <c r="B96" s="8">
        <v>5</v>
      </c>
      <c r="P96" s="17" t="s">
        <v>8343</v>
      </c>
      <c r="Q96" s="11">
        <v>4.8614487117160914E-3</v>
      </c>
      <c r="R96" s="11">
        <v>0</v>
      </c>
      <c r="S96" s="11">
        <v>4.8614487117160914E-3</v>
      </c>
      <c r="V96" s="11"/>
      <c r="W96" s="11"/>
    </row>
    <row r="97" spans="1:23" x14ac:dyDescent="0.3">
      <c r="A97" s="7">
        <v>176</v>
      </c>
      <c r="B97" s="8">
        <v>3</v>
      </c>
      <c r="P97" s="17" t="s">
        <v>8323</v>
      </c>
      <c r="Q97" s="11">
        <v>0</v>
      </c>
      <c r="R97" s="11">
        <v>1.4584346135148274E-2</v>
      </c>
      <c r="S97" s="11">
        <v>1.4584346135148274E-2</v>
      </c>
      <c r="V97" s="11"/>
      <c r="W97" s="11"/>
    </row>
    <row r="98" spans="1:23" x14ac:dyDescent="0.3">
      <c r="A98" s="7">
        <v>177</v>
      </c>
      <c r="B98" s="8">
        <v>2</v>
      </c>
      <c r="P98" s="17" t="s">
        <v>8350</v>
      </c>
      <c r="Q98" s="11">
        <v>4.8614487117160914E-3</v>
      </c>
      <c r="R98" s="11">
        <v>0</v>
      </c>
      <c r="S98" s="11">
        <v>4.8614487117160914E-3</v>
      </c>
      <c r="V98" s="11"/>
      <c r="W98" s="11"/>
    </row>
    <row r="99" spans="1:23" x14ac:dyDescent="0.3">
      <c r="A99" s="7">
        <v>179</v>
      </c>
      <c r="B99" s="8">
        <v>3</v>
      </c>
      <c r="P99" s="17" t="s">
        <v>8339</v>
      </c>
      <c r="Q99" s="11">
        <v>1.3855128828390861E-2</v>
      </c>
      <c r="R99" s="11">
        <v>2.5036460865337871E-2</v>
      </c>
      <c r="S99" s="11">
        <v>3.8891589693728731E-2</v>
      </c>
      <c r="V99" s="11"/>
      <c r="W99" s="11"/>
    </row>
    <row r="100" spans="1:23" x14ac:dyDescent="0.3">
      <c r="A100" s="7">
        <v>180</v>
      </c>
      <c r="B100" s="8">
        <v>7</v>
      </c>
      <c r="P100" s="17" t="s">
        <v>8345</v>
      </c>
      <c r="Q100" s="11">
        <v>4.8614487117160914E-3</v>
      </c>
      <c r="R100" s="11">
        <v>0</v>
      </c>
      <c r="S100" s="11">
        <v>4.8614487117160914E-3</v>
      </c>
      <c r="V100" s="11"/>
      <c r="W100" s="11"/>
    </row>
    <row r="101" spans="1:23" x14ac:dyDescent="0.3">
      <c r="A101" s="7">
        <v>181</v>
      </c>
      <c r="B101" s="8">
        <v>3</v>
      </c>
      <c r="P101" s="22" t="s">
        <v>8318</v>
      </c>
      <c r="Q101" s="23">
        <v>9.0422946037919297E-2</v>
      </c>
      <c r="R101" s="23">
        <v>0.16869227029654837</v>
      </c>
      <c r="S101" s="23">
        <v>0.25911521633446766</v>
      </c>
      <c r="V101" s="11"/>
      <c r="W101" s="11"/>
    </row>
    <row r="102" spans="1:23" x14ac:dyDescent="0.3">
      <c r="A102" s="7">
        <v>182</v>
      </c>
      <c r="B102" s="8">
        <v>3</v>
      </c>
      <c r="P102" s="17" t="s">
        <v>8346</v>
      </c>
      <c r="Q102" s="11">
        <v>0</v>
      </c>
      <c r="R102" s="11">
        <v>9.7228974234321829E-3</v>
      </c>
      <c r="S102" s="11">
        <v>9.7228974234321829E-3</v>
      </c>
      <c r="V102" s="11"/>
      <c r="W102" s="11"/>
    </row>
    <row r="103" spans="1:23" x14ac:dyDescent="0.3">
      <c r="A103" s="7">
        <v>183</v>
      </c>
      <c r="B103" s="8">
        <v>2</v>
      </c>
      <c r="P103" s="17" t="s">
        <v>8342</v>
      </c>
      <c r="Q103" s="11">
        <v>0</v>
      </c>
      <c r="R103" s="11">
        <v>4.8614487117160914E-3</v>
      </c>
      <c r="S103" s="11">
        <v>4.8614487117160914E-3</v>
      </c>
      <c r="V103" s="11"/>
      <c r="W103" s="11"/>
    </row>
    <row r="104" spans="1:23" x14ac:dyDescent="0.3">
      <c r="A104" s="7">
        <v>184</v>
      </c>
      <c r="B104" s="8">
        <v>2</v>
      </c>
      <c r="P104" s="17" t="s">
        <v>8353</v>
      </c>
      <c r="Q104" s="11">
        <v>4.8614487117160914E-3</v>
      </c>
      <c r="R104" s="11">
        <v>0</v>
      </c>
      <c r="S104" s="11">
        <v>4.8614487117160914E-3</v>
      </c>
      <c r="V104" s="11"/>
      <c r="W104" s="11"/>
    </row>
    <row r="105" spans="1:23" x14ac:dyDescent="0.3">
      <c r="A105" s="7">
        <v>185</v>
      </c>
      <c r="B105" s="8">
        <v>4</v>
      </c>
      <c r="P105" s="17" t="s">
        <v>8326</v>
      </c>
      <c r="Q105" s="11">
        <v>0</v>
      </c>
      <c r="R105" s="11">
        <v>6.3198833252309183E-2</v>
      </c>
      <c r="S105" s="11">
        <v>6.3198833252309183E-2</v>
      </c>
      <c r="V105" s="11"/>
      <c r="W105" s="11"/>
    </row>
    <row r="106" spans="1:23" x14ac:dyDescent="0.3">
      <c r="A106" s="7">
        <v>186</v>
      </c>
      <c r="B106" s="8">
        <v>2</v>
      </c>
      <c r="P106" s="17" t="s">
        <v>8313</v>
      </c>
      <c r="Q106" s="11">
        <v>9.7228974234321829E-3</v>
      </c>
      <c r="R106" s="11">
        <v>0</v>
      </c>
      <c r="S106" s="11">
        <v>9.7228974234321829E-3</v>
      </c>
      <c r="V106" s="11"/>
      <c r="W106" s="11"/>
    </row>
    <row r="107" spans="1:23" x14ac:dyDescent="0.3">
      <c r="A107" s="7">
        <v>187</v>
      </c>
      <c r="B107" s="8">
        <v>3</v>
      </c>
      <c r="P107" s="17" t="s">
        <v>8312</v>
      </c>
      <c r="Q107" s="11">
        <v>0</v>
      </c>
      <c r="R107" s="11">
        <v>1.4584346135148274E-2</v>
      </c>
      <c r="S107" s="11">
        <v>1.4584346135148274E-2</v>
      </c>
      <c r="V107" s="11"/>
      <c r="W107" s="11"/>
    </row>
    <row r="108" spans="1:23" x14ac:dyDescent="0.3">
      <c r="A108" s="7">
        <v>188</v>
      </c>
      <c r="B108" s="8">
        <v>1</v>
      </c>
      <c r="P108" s="17" t="s">
        <v>8352</v>
      </c>
      <c r="Q108" s="11">
        <v>1.4584346135148275E-3</v>
      </c>
      <c r="R108" s="11">
        <v>8.2644628099173556E-3</v>
      </c>
      <c r="S108" s="11">
        <v>9.7228974234321829E-3</v>
      </c>
      <c r="V108" s="11"/>
      <c r="W108" s="11"/>
    </row>
    <row r="109" spans="1:23" x14ac:dyDescent="0.3">
      <c r="A109" s="7">
        <v>189</v>
      </c>
      <c r="B109" s="8">
        <v>3</v>
      </c>
      <c r="P109" s="17" t="s">
        <v>8355</v>
      </c>
      <c r="Q109" s="11">
        <v>4.8614487117160914E-3</v>
      </c>
      <c r="R109" s="11">
        <v>9.7228974234321829E-3</v>
      </c>
      <c r="S109" s="11">
        <v>1.4584346135148274E-2</v>
      </c>
      <c r="V109" s="11"/>
      <c r="W109" s="11"/>
    </row>
    <row r="110" spans="1:23" x14ac:dyDescent="0.3">
      <c r="A110" s="7">
        <v>190</v>
      </c>
      <c r="B110" s="8">
        <v>1</v>
      </c>
      <c r="P110" s="17" t="s">
        <v>8357</v>
      </c>
      <c r="Q110" s="11">
        <v>2.4793388429752067E-2</v>
      </c>
      <c r="R110" s="11">
        <v>2.0661157024793389E-2</v>
      </c>
      <c r="S110" s="11">
        <v>4.5454545454545456E-2</v>
      </c>
      <c r="V110" s="11"/>
      <c r="W110" s="11"/>
    </row>
    <row r="111" spans="1:23" x14ac:dyDescent="0.3">
      <c r="A111" s="7">
        <v>191</v>
      </c>
      <c r="B111" s="8">
        <v>4</v>
      </c>
      <c r="P111" s="17" t="s">
        <v>8351</v>
      </c>
      <c r="Q111" s="11">
        <v>0</v>
      </c>
      <c r="R111" s="11">
        <v>1.9445794846864366E-2</v>
      </c>
      <c r="S111" s="11">
        <v>1.9445794846864366E-2</v>
      </c>
    </row>
    <row r="112" spans="1:23" x14ac:dyDescent="0.3">
      <c r="A112" s="7">
        <v>192</v>
      </c>
      <c r="B112" s="8">
        <v>1</v>
      </c>
      <c r="P112" s="17" t="s">
        <v>8311</v>
      </c>
      <c r="Q112" s="11">
        <v>0</v>
      </c>
      <c r="R112" s="11">
        <v>1.4584346135148274E-2</v>
      </c>
      <c r="S112" s="11">
        <v>1.4584346135148274E-2</v>
      </c>
    </row>
    <row r="113" spans="1:19" x14ac:dyDescent="0.3">
      <c r="A113" s="7">
        <v>193</v>
      </c>
      <c r="B113" s="8">
        <v>1</v>
      </c>
      <c r="P113" s="17" t="s">
        <v>8341</v>
      </c>
      <c r="Q113" s="11">
        <v>1.3855128828390861E-2</v>
      </c>
      <c r="R113" s="11">
        <v>0</v>
      </c>
      <c r="S113" s="11">
        <v>1.3855128828390861E-2</v>
      </c>
    </row>
    <row r="114" spans="1:19" x14ac:dyDescent="0.3">
      <c r="A114" s="7">
        <v>194</v>
      </c>
      <c r="B114" s="8">
        <v>1</v>
      </c>
      <c r="P114" s="17" t="s">
        <v>8334</v>
      </c>
      <c r="Q114" s="11">
        <v>2.4307243558580455E-2</v>
      </c>
      <c r="R114" s="11">
        <v>0</v>
      </c>
      <c r="S114" s="11">
        <v>2.4307243558580455E-2</v>
      </c>
    </row>
    <row r="115" spans="1:19" x14ac:dyDescent="0.3">
      <c r="A115" s="7">
        <v>195</v>
      </c>
      <c r="B115" s="8">
        <v>2</v>
      </c>
      <c r="P115" s="17" t="s">
        <v>8321</v>
      </c>
      <c r="Q115" s="11">
        <v>4.3753038405444825E-2</v>
      </c>
      <c r="R115" s="11">
        <v>4.8614487117160914E-3</v>
      </c>
      <c r="S115" s="11">
        <v>4.8614487117160911E-2</v>
      </c>
    </row>
    <row r="116" spans="1:19" x14ac:dyDescent="0.3">
      <c r="A116" s="7">
        <v>196</v>
      </c>
      <c r="B116" s="8">
        <v>2</v>
      </c>
      <c r="P116" s="17" t="s">
        <v>8320</v>
      </c>
      <c r="Q116" s="11">
        <v>3.8891589693728731E-2</v>
      </c>
      <c r="R116" s="11">
        <v>0</v>
      </c>
      <c r="S116" s="11">
        <v>3.8891589693728731E-2</v>
      </c>
    </row>
    <row r="117" spans="1:19" x14ac:dyDescent="0.3">
      <c r="A117" s="7">
        <v>198</v>
      </c>
      <c r="B117" s="8">
        <v>2</v>
      </c>
      <c r="P117" s="17" t="s">
        <v>8340</v>
      </c>
      <c r="Q117" s="11">
        <v>4.8614487117160914E-3</v>
      </c>
      <c r="R117" s="11">
        <v>0</v>
      </c>
      <c r="S117" s="11">
        <v>4.8614487117160914E-3</v>
      </c>
    </row>
    <row r="118" spans="1:19" x14ac:dyDescent="0.3">
      <c r="A118" s="7">
        <v>199</v>
      </c>
      <c r="B118" s="8">
        <v>3</v>
      </c>
      <c r="P118" s="17" t="s">
        <v>8361</v>
      </c>
      <c r="Q118" s="11">
        <v>0.46888672824501704</v>
      </c>
      <c r="R118" s="11">
        <v>0.53111327175498302</v>
      </c>
      <c r="S118" s="11">
        <v>1</v>
      </c>
    </row>
    <row r="119" spans="1:19" x14ac:dyDescent="0.3">
      <c r="A119" s="7">
        <v>200</v>
      </c>
      <c r="B119" s="8">
        <v>3</v>
      </c>
    </row>
    <row r="120" spans="1:19" x14ac:dyDescent="0.3">
      <c r="A120" s="7">
        <v>201</v>
      </c>
      <c r="B120" s="8">
        <v>2</v>
      </c>
    </row>
    <row r="121" spans="1:19" x14ac:dyDescent="0.3">
      <c r="A121" s="7">
        <v>202</v>
      </c>
      <c r="B121" s="8">
        <v>7</v>
      </c>
    </row>
    <row r="122" spans="1:19" x14ac:dyDescent="0.3">
      <c r="A122" s="7">
        <v>203</v>
      </c>
      <c r="B122" s="8">
        <v>3</v>
      </c>
    </row>
    <row r="123" spans="1:19" x14ac:dyDescent="0.3">
      <c r="A123" s="7">
        <v>204</v>
      </c>
      <c r="B123" s="8">
        <v>2</v>
      </c>
    </row>
    <row r="124" spans="1:19" x14ac:dyDescent="0.3">
      <c r="A124" s="7">
        <v>205</v>
      </c>
      <c r="B124" s="8">
        <v>2</v>
      </c>
    </row>
    <row r="125" spans="1:19" x14ac:dyDescent="0.3">
      <c r="A125" s="7">
        <v>206</v>
      </c>
      <c r="B125" s="8">
        <v>1</v>
      </c>
    </row>
    <row r="126" spans="1:19" x14ac:dyDescent="0.3">
      <c r="A126" s="7">
        <v>207</v>
      </c>
      <c r="B126" s="8">
        <v>3</v>
      </c>
    </row>
    <row r="127" spans="1:19" x14ac:dyDescent="0.3">
      <c r="A127" s="7">
        <v>209</v>
      </c>
      <c r="B127" s="8">
        <v>1</v>
      </c>
    </row>
    <row r="128" spans="1:19" x14ac:dyDescent="0.3">
      <c r="A128" s="7">
        <v>210</v>
      </c>
      <c r="B128" s="8">
        <v>1</v>
      </c>
    </row>
    <row r="129" spans="1:2" x14ac:dyDescent="0.3">
      <c r="A129" s="7">
        <v>211</v>
      </c>
      <c r="B129" s="8">
        <v>4</v>
      </c>
    </row>
    <row r="130" spans="1:2" x14ac:dyDescent="0.3">
      <c r="A130" s="7">
        <v>212</v>
      </c>
      <c r="B130" s="8">
        <v>3</v>
      </c>
    </row>
    <row r="131" spans="1:2" x14ac:dyDescent="0.3">
      <c r="A131" s="7">
        <v>213</v>
      </c>
      <c r="B131" s="8">
        <v>2</v>
      </c>
    </row>
    <row r="132" spans="1:2" x14ac:dyDescent="0.3">
      <c r="A132" s="7">
        <v>214</v>
      </c>
      <c r="B132" s="8">
        <v>2</v>
      </c>
    </row>
    <row r="133" spans="1:2" x14ac:dyDescent="0.3">
      <c r="A133" s="7">
        <v>215</v>
      </c>
      <c r="B133" s="8">
        <v>2</v>
      </c>
    </row>
    <row r="134" spans="1:2" x14ac:dyDescent="0.3">
      <c r="A134" s="7">
        <v>217</v>
      </c>
      <c r="B134" s="8">
        <v>1</v>
      </c>
    </row>
    <row r="135" spans="1:2" x14ac:dyDescent="0.3">
      <c r="A135" s="7">
        <v>218</v>
      </c>
      <c r="B135" s="8">
        <v>2</v>
      </c>
    </row>
    <row r="136" spans="1:2" x14ac:dyDescent="0.3">
      <c r="A136" s="7">
        <v>219</v>
      </c>
      <c r="B136" s="8">
        <v>2</v>
      </c>
    </row>
    <row r="137" spans="1:2" x14ac:dyDescent="0.3">
      <c r="A137" s="7">
        <v>220</v>
      </c>
      <c r="B137" s="8">
        <v>2</v>
      </c>
    </row>
    <row r="138" spans="1:2" x14ac:dyDescent="0.3">
      <c r="A138" s="7">
        <v>221</v>
      </c>
      <c r="B138" s="8">
        <v>1</v>
      </c>
    </row>
    <row r="139" spans="1:2" x14ac:dyDescent="0.3">
      <c r="A139" s="7">
        <v>223</v>
      </c>
      <c r="B139" s="8">
        <v>2</v>
      </c>
    </row>
    <row r="140" spans="1:2" x14ac:dyDescent="0.3">
      <c r="A140" s="7">
        <v>224</v>
      </c>
      <c r="B140" s="8">
        <v>1</v>
      </c>
    </row>
    <row r="141" spans="1:2" x14ac:dyDescent="0.3">
      <c r="A141" s="7">
        <v>225</v>
      </c>
      <c r="B141" s="8">
        <v>1</v>
      </c>
    </row>
    <row r="142" spans="1:2" x14ac:dyDescent="0.3">
      <c r="A142" s="7">
        <v>226</v>
      </c>
      <c r="B142" s="8">
        <v>3</v>
      </c>
    </row>
    <row r="143" spans="1:2" x14ac:dyDescent="0.3">
      <c r="A143" s="7">
        <v>228</v>
      </c>
      <c r="B143" s="8">
        <v>1</v>
      </c>
    </row>
    <row r="144" spans="1:2" x14ac:dyDescent="0.3">
      <c r="A144" s="7">
        <v>229</v>
      </c>
      <c r="B144" s="8">
        <v>1</v>
      </c>
    </row>
    <row r="145" spans="1:2" x14ac:dyDescent="0.3">
      <c r="A145" s="7">
        <v>232</v>
      </c>
      <c r="B145" s="8">
        <v>1</v>
      </c>
    </row>
    <row r="146" spans="1:2" x14ac:dyDescent="0.3">
      <c r="A146" s="7">
        <v>233</v>
      </c>
      <c r="B146" s="8">
        <v>2</v>
      </c>
    </row>
    <row r="147" spans="1:2" x14ac:dyDescent="0.3">
      <c r="A147" s="7">
        <v>234</v>
      </c>
      <c r="B147" s="8">
        <v>1</v>
      </c>
    </row>
    <row r="148" spans="1:2" x14ac:dyDescent="0.3">
      <c r="A148" s="7">
        <v>235</v>
      </c>
      <c r="B148" s="8">
        <v>1</v>
      </c>
    </row>
    <row r="149" spans="1:2" x14ac:dyDescent="0.3">
      <c r="A149" s="7">
        <v>237</v>
      </c>
      <c r="B149" s="8">
        <v>1</v>
      </c>
    </row>
    <row r="150" spans="1:2" x14ac:dyDescent="0.3">
      <c r="A150" s="7">
        <v>238</v>
      </c>
      <c r="B150" s="8">
        <v>1</v>
      </c>
    </row>
    <row r="151" spans="1:2" x14ac:dyDescent="0.3">
      <c r="A151" s="7">
        <v>239</v>
      </c>
      <c r="B151" s="8">
        <v>1</v>
      </c>
    </row>
    <row r="152" spans="1:2" x14ac:dyDescent="0.3">
      <c r="A152" s="7">
        <v>240</v>
      </c>
      <c r="B152" s="8">
        <v>1</v>
      </c>
    </row>
    <row r="153" spans="1:2" x14ac:dyDescent="0.3">
      <c r="A153" s="7">
        <v>241</v>
      </c>
      <c r="B153" s="8">
        <v>1</v>
      </c>
    </row>
    <row r="154" spans="1:2" x14ac:dyDescent="0.3">
      <c r="A154" s="7">
        <v>242</v>
      </c>
      <c r="B154" s="8">
        <v>2</v>
      </c>
    </row>
    <row r="155" spans="1:2" x14ac:dyDescent="0.3">
      <c r="A155" s="7">
        <v>243</v>
      </c>
      <c r="B155" s="8">
        <v>1</v>
      </c>
    </row>
    <row r="156" spans="1:2" x14ac:dyDescent="0.3">
      <c r="A156" s="7">
        <v>246</v>
      </c>
      <c r="B156" s="8">
        <v>2</v>
      </c>
    </row>
    <row r="157" spans="1:2" x14ac:dyDescent="0.3">
      <c r="A157" s="7">
        <v>247</v>
      </c>
      <c r="B157" s="8">
        <v>1</v>
      </c>
    </row>
    <row r="158" spans="1:2" x14ac:dyDescent="0.3">
      <c r="A158" s="7">
        <v>248</v>
      </c>
      <c r="B158" s="8">
        <v>2</v>
      </c>
    </row>
    <row r="159" spans="1:2" x14ac:dyDescent="0.3">
      <c r="A159" s="7">
        <v>250</v>
      </c>
      <c r="B159" s="8">
        <v>2</v>
      </c>
    </row>
    <row r="160" spans="1:2" x14ac:dyDescent="0.3">
      <c r="A160" s="7">
        <v>251</v>
      </c>
      <c r="B160" s="8">
        <v>1</v>
      </c>
    </row>
    <row r="161" spans="1:2" x14ac:dyDescent="0.3">
      <c r="A161" s="7">
        <v>252</v>
      </c>
      <c r="B161" s="8">
        <v>1</v>
      </c>
    </row>
    <row r="162" spans="1:2" x14ac:dyDescent="0.3">
      <c r="A162" s="7">
        <v>253</v>
      </c>
      <c r="B162" s="8">
        <v>2</v>
      </c>
    </row>
    <row r="163" spans="1:2" x14ac:dyDescent="0.3">
      <c r="A163" s="7">
        <v>254</v>
      </c>
      <c r="B163" s="8">
        <v>3</v>
      </c>
    </row>
    <row r="164" spans="1:2" x14ac:dyDescent="0.3">
      <c r="A164" s="7">
        <v>256</v>
      </c>
      <c r="B164" s="8">
        <v>1</v>
      </c>
    </row>
    <row r="165" spans="1:2" x14ac:dyDescent="0.3">
      <c r="A165" s="7">
        <v>257</v>
      </c>
      <c r="B165" s="8">
        <v>1</v>
      </c>
    </row>
    <row r="166" spans="1:2" x14ac:dyDescent="0.3">
      <c r="A166" s="7">
        <v>260</v>
      </c>
      <c r="B166" s="8">
        <v>2</v>
      </c>
    </row>
    <row r="167" spans="1:2" x14ac:dyDescent="0.3">
      <c r="A167" s="7">
        <v>261</v>
      </c>
      <c r="B167" s="8">
        <v>1</v>
      </c>
    </row>
    <row r="168" spans="1:2" x14ac:dyDescent="0.3">
      <c r="A168" s="7">
        <v>262</v>
      </c>
      <c r="B168" s="8">
        <v>1</v>
      </c>
    </row>
    <row r="169" spans="1:2" x14ac:dyDescent="0.3">
      <c r="A169" s="7">
        <v>263</v>
      </c>
      <c r="B169" s="8">
        <v>2</v>
      </c>
    </row>
    <row r="170" spans="1:2" x14ac:dyDescent="0.3">
      <c r="A170" s="7">
        <v>265</v>
      </c>
      <c r="B170" s="8">
        <v>2</v>
      </c>
    </row>
    <row r="171" spans="1:2" x14ac:dyDescent="0.3">
      <c r="A171" s="7">
        <v>266</v>
      </c>
      <c r="B171" s="8">
        <v>1</v>
      </c>
    </row>
    <row r="172" spans="1:2" x14ac:dyDescent="0.3">
      <c r="A172" s="7">
        <v>267</v>
      </c>
      <c r="B172" s="8">
        <v>2</v>
      </c>
    </row>
    <row r="173" spans="1:2" x14ac:dyDescent="0.3">
      <c r="A173" s="7">
        <v>270</v>
      </c>
      <c r="B173" s="8">
        <v>1</v>
      </c>
    </row>
    <row r="174" spans="1:2" x14ac:dyDescent="0.3">
      <c r="A174" s="7">
        <v>271</v>
      </c>
      <c r="B174" s="8">
        <v>2</v>
      </c>
    </row>
    <row r="175" spans="1:2" x14ac:dyDescent="0.3">
      <c r="A175" s="7">
        <v>272</v>
      </c>
      <c r="B175" s="8">
        <v>2</v>
      </c>
    </row>
    <row r="176" spans="1:2" x14ac:dyDescent="0.3">
      <c r="A176" s="7">
        <v>278</v>
      </c>
      <c r="B176" s="8">
        <v>1</v>
      </c>
    </row>
    <row r="177" spans="1:2" x14ac:dyDescent="0.3">
      <c r="A177" s="7">
        <v>279</v>
      </c>
      <c r="B177" s="8">
        <v>1</v>
      </c>
    </row>
    <row r="178" spans="1:2" x14ac:dyDescent="0.3">
      <c r="A178" s="7">
        <v>280</v>
      </c>
      <c r="B178" s="8">
        <v>1</v>
      </c>
    </row>
    <row r="179" spans="1:2" x14ac:dyDescent="0.3">
      <c r="A179" s="7">
        <v>281</v>
      </c>
      <c r="B179" s="8">
        <v>2</v>
      </c>
    </row>
    <row r="180" spans="1:2" x14ac:dyDescent="0.3">
      <c r="A180" s="7">
        <v>282</v>
      </c>
      <c r="B180" s="8">
        <v>1</v>
      </c>
    </row>
    <row r="181" spans="1:2" x14ac:dyDescent="0.3">
      <c r="A181" s="7">
        <v>283</v>
      </c>
      <c r="B181" s="8">
        <v>2</v>
      </c>
    </row>
    <row r="182" spans="1:2" x14ac:dyDescent="0.3">
      <c r="A182" s="7">
        <v>285</v>
      </c>
      <c r="B182" s="8">
        <v>2</v>
      </c>
    </row>
    <row r="183" spans="1:2" x14ac:dyDescent="0.3">
      <c r="A183" s="7">
        <v>286</v>
      </c>
      <c r="B183" s="8">
        <v>1</v>
      </c>
    </row>
    <row r="184" spans="1:2" x14ac:dyDescent="0.3">
      <c r="A184" s="7">
        <v>287</v>
      </c>
      <c r="B184" s="8">
        <v>2</v>
      </c>
    </row>
    <row r="185" spans="1:2" x14ac:dyDescent="0.3">
      <c r="A185" s="7">
        <v>288</v>
      </c>
      <c r="B185" s="8">
        <v>1</v>
      </c>
    </row>
    <row r="186" spans="1:2" x14ac:dyDescent="0.3">
      <c r="A186" s="7">
        <v>289</v>
      </c>
      <c r="B186" s="8">
        <v>1</v>
      </c>
    </row>
    <row r="187" spans="1:2" x14ac:dyDescent="0.3">
      <c r="A187" s="7">
        <v>290</v>
      </c>
      <c r="B187" s="8">
        <v>1</v>
      </c>
    </row>
    <row r="188" spans="1:2" x14ac:dyDescent="0.3">
      <c r="A188" s="7">
        <v>293</v>
      </c>
      <c r="B188" s="8">
        <v>2</v>
      </c>
    </row>
    <row r="189" spans="1:2" x14ac:dyDescent="0.3">
      <c r="A189" s="7">
        <v>294</v>
      </c>
      <c r="B189" s="8">
        <v>2</v>
      </c>
    </row>
    <row r="190" spans="1:2" x14ac:dyDescent="0.3">
      <c r="A190" s="7">
        <v>295</v>
      </c>
      <c r="B190" s="8">
        <v>1</v>
      </c>
    </row>
    <row r="191" spans="1:2" x14ac:dyDescent="0.3">
      <c r="A191" s="7">
        <v>297</v>
      </c>
      <c r="B191" s="8">
        <v>1</v>
      </c>
    </row>
    <row r="192" spans="1:2" x14ac:dyDescent="0.3">
      <c r="A192" s="7">
        <v>299</v>
      </c>
      <c r="B192" s="8">
        <v>1</v>
      </c>
    </row>
    <row r="193" spans="1:2" x14ac:dyDescent="0.3">
      <c r="A193" s="7">
        <v>300</v>
      </c>
      <c r="B193" s="8">
        <v>3</v>
      </c>
    </row>
    <row r="194" spans="1:2" x14ac:dyDescent="0.3">
      <c r="A194" s="7">
        <v>302</v>
      </c>
      <c r="B194" s="8">
        <v>2</v>
      </c>
    </row>
    <row r="195" spans="1:2" x14ac:dyDescent="0.3">
      <c r="A195" s="7">
        <v>304</v>
      </c>
      <c r="B195" s="8">
        <v>2</v>
      </c>
    </row>
    <row r="196" spans="1:2" x14ac:dyDescent="0.3">
      <c r="A196" s="7">
        <v>305</v>
      </c>
      <c r="B196" s="8">
        <v>2</v>
      </c>
    </row>
    <row r="197" spans="1:2" x14ac:dyDescent="0.3">
      <c r="A197" s="7">
        <v>307</v>
      </c>
      <c r="B197" s="8">
        <v>1</v>
      </c>
    </row>
    <row r="198" spans="1:2" x14ac:dyDescent="0.3">
      <c r="A198" s="7">
        <v>309</v>
      </c>
      <c r="B198" s="8">
        <v>1</v>
      </c>
    </row>
    <row r="199" spans="1:2" x14ac:dyDescent="0.3">
      <c r="A199" s="7">
        <v>312</v>
      </c>
      <c r="B199" s="8">
        <v>1</v>
      </c>
    </row>
    <row r="200" spans="1:2" x14ac:dyDescent="0.3">
      <c r="A200" s="7">
        <v>315</v>
      </c>
      <c r="B200" s="8">
        <v>2</v>
      </c>
    </row>
    <row r="201" spans="1:2" x14ac:dyDescent="0.3">
      <c r="A201" s="7">
        <v>317</v>
      </c>
      <c r="B201" s="8">
        <v>1</v>
      </c>
    </row>
    <row r="202" spans="1:2" x14ac:dyDescent="0.3">
      <c r="A202" s="7">
        <v>319</v>
      </c>
      <c r="B202" s="8">
        <v>1</v>
      </c>
    </row>
    <row r="203" spans="1:2" x14ac:dyDescent="0.3">
      <c r="A203" s="7">
        <v>320</v>
      </c>
      <c r="B203" s="8">
        <v>2</v>
      </c>
    </row>
    <row r="204" spans="1:2" x14ac:dyDescent="0.3">
      <c r="A204" s="7">
        <v>322</v>
      </c>
      <c r="B204" s="8">
        <v>1</v>
      </c>
    </row>
    <row r="205" spans="1:2" x14ac:dyDescent="0.3">
      <c r="A205" s="7">
        <v>326</v>
      </c>
      <c r="B205" s="8">
        <v>1</v>
      </c>
    </row>
    <row r="206" spans="1:2" x14ac:dyDescent="0.3">
      <c r="A206" s="7">
        <v>327</v>
      </c>
      <c r="B206" s="8">
        <v>1</v>
      </c>
    </row>
    <row r="207" spans="1:2" x14ac:dyDescent="0.3">
      <c r="A207" s="7">
        <v>330</v>
      </c>
      <c r="B207" s="8">
        <v>1</v>
      </c>
    </row>
    <row r="208" spans="1:2" x14ac:dyDescent="0.3">
      <c r="A208" s="7">
        <v>332</v>
      </c>
      <c r="B208" s="8">
        <v>1</v>
      </c>
    </row>
    <row r="209" spans="1:2" x14ac:dyDescent="0.3">
      <c r="A209" s="7">
        <v>336</v>
      </c>
      <c r="B209" s="8">
        <v>1</v>
      </c>
    </row>
    <row r="210" spans="1:2" x14ac:dyDescent="0.3">
      <c r="A210" s="7">
        <v>339</v>
      </c>
      <c r="B210" s="8">
        <v>1</v>
      </c>
    </row>
    <row r="211" spans="1:2" x14ac:dyDescent="0.3">
      <c r="A211" s="7">
        <v>342</v>
      </c>
      <c r="B211" s="8">
        <v>1</v>
      </c>
    </row>
    <row r="212" spans="1:2" x14ac:dyDescent="0.3">
      <c r="A212" s="7">
        <v>347</v>
      </c>
      <c r="B212" s="8">
        <v>1</v>
      </c>
    </row>
    <row r="213" spans="1:2" x14ac:dyDescent="0.3">
      <c r="A213" s="7">
        <v>348</v>
      </c>
      <c r="B213" s="8">
        <v>1</v>
      </c>
    </row>
    <row r="214" spans="1:2" x14ac:dyDescent="0.3">
      <c r="A214" s="7">
        <v>350</v>
      </c>
      <c r="B214" s="8">
        <v>1</v>
      </c>
    </row>
    <row r="215" spans="1:2" x14ac:dyDescent="0.3">
      <c r="A215" s="7">
        <v>351</v>
      </c>
      <c r="B215" s="8">
        <v>1</v>
      </c>
    </row>
    <row r="216" spans="1:2" x14ac:dyDescent="0.3">
      <c r="A216" s="7">
        <v>352</v>
      </c>
      <c r="B216" s="8">
        <v>1</v>
      </c>
    </row>
    <row r="217" spans="1:2" x14ac:dyDescent="0.3">
      <c r="A217" s="7">
        <v>353</v>
      </c>
      <c r="B217" s="8">
        <v>2</v>
      </c>
    </row>
    <row r="218" spans="1:2" x14ac:dyDescent="0.3">
      <c r="A218" s="7">
        <v>355</v>
      </c>
      <c r="B218" s="8">
        <v>2</v>
      </c>
    </row>
    <row r="219" spans="1:2" x14ac:dyDescent="0.3">
      <c r="A219" s="7">
        <v>361</v>
      </c>
      <c r="B219" s="8">
        <v>1</v>
      </c>
    </row>
    <row r="220" spans="1:2" x14ac:dyDescent="0.3">
      <c r="A220" s="7">
        <v>370</v>
      </c>
      <c r="B220" s="8">
        <v>1</v>
      </c>
    </row>
    <row r="221" spans="1:2" x14ac:dyDescent="0.3">
      <c r="A221" s="7">
        <v>375</v>
      </c>
      <c r="B221" s="8">
        <v>1</v>
      </c>
    </row>
    <row r="222" spans="1:2" x14ac:dyDescent="0.3">
      <c r="A222" s="7">
        <v>377</v>
      </c>
      <c r="B222" s="8">
        <v>1</v>
      </c>
    </row>
    <row r="223" spans="1:2" x14ac:dyDescent="0.3">
      <c r="A223" s="7">
        <v>378</v>
      </c>
      <c r="B223" s="8">
        <v>1</v>
      </c>
    </row>
    <row r="224" spans="1:2" x14ac:dyDescent="0.3">
      <c r="A224" s="7">
        <v>381</v>
      </c>
      <c r="B224" s="8">
        <v>1</v>
      </c>
    </row>
    <row r="225" spans="1:2" x14ac:dyDescent="0.3">
      <c r="A225" s="7">
        <v>382</v>
      </c>
      <c r="B225" s="8">
        <v>1</v>
      </c>
    </row>
    <row r="226" spans="1:2" x14ac:dyDescent="0.3">
      <c r="A226" s="7">
        <v>383</v>
      </c>
      <c r="B226" s="8">
        <v>1</v>
      </c>
    </row>
    <row r="227" spans="1:2" x14ac:dyDescent="0.3">
      <c r="A227" s="7">
        <v>384</v>
      </c>
      <c r="B227" s="8">
        <v>1</v>
      </c>
    </row>
    <row r="228" spans="1:2" x14ac:dyDescent="0.3">
      <c r="A228" s="7">
        <v>385</v>
      </c>
      <c r="B228" s="8">
        <v>1</v>
      </c>
    </row>
    <row r="229" spans="1:2" x14ac:dyDescent="0.3">
      <c r="A229" s="7">
        <v>387</v>
      </c>
      <c r="B229" s="8">
        <v>1</v>
      </c>
    </row>
    <row r="230" spans="1:2" x14ac:dyDescent="0.3">
      <c r="A230" s="7">
        <v>393</v>
      </c>
      <c r="B230" s="8">
        <v>1</v>
      </c>
    </row>
    <row r="231" spans="1:2" x14ac:dyDescent="0.3">
      <c r="A231" s="7">
        <v>399</v>
      </c>
      <c r="B231" s="8">
        <v>1</v>
      </c>
    </row>
    <row r="232" spans="1:2" x14ac:dyDescent="0.3">
      <c r="A232" s="7">
        <v>402</v>
      </c>
      <c r="B232" s="8">
        <v>1</v>
      </c>
    </row>
    <row r="233" spans="1:2" x14ac:dyDescent="0.3">
      <c r="A233" s="7">
        <v>404</v>
      </c>
      <c r="B233" s="8">
        <v>1</v>
      </c>
    </row>
    <row r="234" spans="1:2" x14ac:dyDescent="0.3">
      <c r="A234" s="7">
        <v>408</v>
      </c>
      <c r="B234" s="8">
        <v>2</v>
      </c>
    </row>
    <row r="235" spans="1:2" x14ac:dyDescent="0.3">
      <c r="A235" s="7">
        <v>412</v>
      </c>
      <c r="B235" s="8">
        <v>1</v>
      </c>
    </row>
    <row r="236" spans="1:2" x14ac:dyDescent="0.3">
      <c r="A236" s="7">
        <v>418</v>
      </c>
      <c r="B236" s="8">
        <v>1</v>
      </c>
    </row>
    <row r="237" spans="1:2" x14ac:dyDescent="0.3">
      <c r="A237" s="7">
        <v>421</v>
      </c>
      <c r="B237" s="8">
        <v>1</v>
      </c>
    </row>
    <row r="238" spans="1:2" x14ac:dyDescent="0.3">
      <c r="A238" s="7">
        <v>424</v>
      </c>
      <c r="B238" s="8">
        <v>1</v>
      </c>
    </row>
    <row r="239" spans="1:2" x14ac:dyDescent="0.3">
      <c r="A239" s="7">
        <v>427</v>
      </c>
      <c r="B239" s="8">
        <v>1</v>
      </c>
    </row>
    <row r="240" spans="1:2" x14ac:dyDescent="0.3">
      <c r="A240" s="7">
        <v>429</v>
      </c>
      <c r="B240" s="8">
        <v>1</v>
      </c>
    </row>
    <row r="241" spans="1:2" x14ac:dyDescent="0.3">
      <c r="A241" s="7">
        <v>452</v>
      </c>
      <c r="B241" s="8">
        <v>1</v>
      </c>
    </row>
    <row r="242" spans="1:2" x14ac:dyDescent="0.3">
      <c r="A242" s="7">
        <v>456</v>
      </c>
      <c r="B242" s="8">
        <v>1</v>
      </c>
    </row>
    <row r="243" spans="1:2" x14ac:dyDescent="0.3">
      <c r="A243" s="7">
        <v>458</v>
      </c>
      <c r="B243" s="8">
        <v>1</v>
      </c>
    </row>
    <row r="244" spans="1:2" x14ac:dyDescent="0.3">
      <c r="A244" s="7">
        <v>460</v>
      </c>
      <c r="B244" s="8">
        <v>1</v>
      </c>
    </row>
    <row r="245" spans="1:2" x14ac:dyDescent="0.3">
      <c r="A245" s="7">
        <v>473</v>
      </c>
      <c r="B245" s="8">
        <v>1</v>
      </c>
    </row>
    <row r="246" spans="1:2" x14ac:dyDescent="0.3">
      <c r="A246" s="7">
        <v>484</v>
      </c>
      <c r="B246" s="8">
        <v>1</v>
      </c>
    </row>
    <row r="247" spans="1:2" x14ac:dyDescent="0.3">
      <c r="A247" s="7">
        <v>485</v>
      </c>
      <c r="B247" s="8">
        <v>1</v>
      </c>
    </row>
    <row r="248" spans="1:2" x14ac:dyDescent="0.3">
      <c r="A248" s="7">
        <v>489</v>
      </c>
      <c r="B248" s="8">
        <v>1</v>
      </c>
    </row>
    <row r="249" spans="1:2" x14ac:dyDescent="0.3">
      <c r="A249" s="7">
        <v>493</v>
      </c>
      <c r="B249" s="8">
        <v>1</v>
      </c>
    </row>
    <row r="250" spans="1:2" x14ac:dyDescent="0.3">
      <c r="A250" s="7">
        <v>495</v>
      </c>
      <c r="B250" s="8">
        <v>1</v>
      </c>
    </row>
    <row r="251" spans="1:2" x14ac:dyDescent="0.3">
      <c r="A251" s="7">
        <v>496</v>
      </c>
      <c r="B251" s="8">
        <v>1</v>
      </c>
    </row>
    <row r="252" spans="1:2" x14ac:dyDescent="0.3">
      <c r="A252" s="7">
        <v>497</v>
      </c>
      <c r="B252" s="8">
        <v>1</v>
      </c>
    </row>
    <row r="253" spans="1:2" x14ac:dyDescent="0.3">
      <c r="A253" s="7">
        <v>503</v>
      </c>
      <c r="B253" s="8">
        <v>1</v>
      </c>
    </row>
    <row r="254" spans="1:2" x14ac:dyDescent="0.3">
      <c r="A254" s="7">
        <v>506</v>
      </c>
      <c r="B254" s="8">
        <v>1</v>
      </c>
    </row>
    <row r="255" spans="1:2" x14ac:dyDescent="0.3">
      <c r="A255" s="7">
        <v>508</v>
      </c>
      <c r="B255" s="8">
        <v>1</v>
      </c>
    </row>
    <row r="256" spans="1:2" x14ac:dyDescent="0.3">
      <c r="A256" s="7">
        <v>521</v>
      </c>
      <c r="B256" s="8">
        <v>1</v>
      </c>
    </row>
    <row r="257" spans="1:2" x14ac:dyDescent="0.3">
      <c r="A257" s="7">
        <v>524</v>
      </c>
      <c r="B257" s="8">
        <v>1</v>
      </c>
    </row>
    <row r="258" spans="1:2" x14ac:dyDescent="0.3">
      <c r="A258" s="7">
        <v>526</v>
      </c>
      <c r="B258" s="8">
        <v>1</v>
      </c>
    </row>
    <row r="259" spans="1:2" x14ac:dyDescent="0.3">
      <c r="A259" s="7">
        <v>537</v>
      </c>
      <c r="B259" s="8">
        <v>2</v>
      </c>
    </row>
    <row r="260" spans="1:2" x14ac:dyDescent="0.3">
      <c r="A260" s="7">
        <v>542</v>
      </c>
      <c r="B260" s="8">
        <v>1</v>
      </c>
    </row>
    <row r="261" spans="1:2" x14ac:dyDescent="0.3">
      <c r="A261" s="7">
        <v>543</v>
      </c>
      <c r="B261" s="8">
        <v>1</v>
      </c>
    </row>
    <row r="262" spans="1:2" x14ac:dyDescent="0.3">
      <c r="A262" s="7">
        <v>559</v>
      </c>
      <c r="B262" s="8">
        <v>1</v>
      </c>
    </row>
    <row r="263" spans="1:2" x14ac:dyDescent="0.3">
      <c r="A263" s="7">
        <v>579</v>
      </c>
      <c r="B263" s="8">
        <v>1</v>
      </c>
    </row>
    <row r="264" spans="1:2" x14ac:dyDescent="0.3">
      <c r="A264" s="7">
        <v>585</v>
      </c>
      <c r="B264" s="8">
        <v>1</v>
      </c>
    </row>
    <row r="265" spans="1:2" x14ac:dyDescent="0.3">
      <c r="A265" s="7">
        <v>636</v>
      </c>
      <c r="B265" s="8">
        <v>1</v>
      </c>
    </row>
    <row r="266" spans="1:2" x14ac:dyDescent="0.3">
      <c r="A266" s="7">
        <v>647</v>
      </c>
      <c r="B266" s="8">
        <v>1</v>
      </c>
    </row>
    <row r="267" spans="1:2" x14ac:dyDescent="0.3">
      <c r="A267" s="7">
        <v>661</v>
      </c>
      <c r="B267" s="8">
        <v>1</v>
      </c>
    </row>
    <row r="268" spans="1:2" x14ac:dyDescent="0.3">
      <c r="A268" s="7">
        <v>662</v>
      </c>
      <c r="B268" s="8">
        <v>1</v>
      </c>
    </row>
    <row r="269" spans="1:2" x14ac:dyDescent="0.3">
      <c r="A269" s="7">
        <v>674</v>
      </c>
      <c r="B269" s="8">
        <v>1</v>
      </c>
    </row>
    <row r="270" spans="1:2" x14ac:dyDescent="0.3">
      <c r="A270" s="7">
        <v>699</v>
      </c>
      <c r="B270" s="8">
        <v>1</v>
      </c>
    </row>
    <row r="271" spans="1:2" x14ac:dyDescent="0.3">
      <c r="A271" s="7">
        <v>704</v>
      </c>
      <c r="B271" s="8">
        <v>1</v>
      </c>
    </row>
    <row r="272" spans="1:2" x14ac:dyDescent="0.3">
      <c r="A272" s="7">
        <v>720</v>
      </c>
      <c r="B272" s="8">
        <v>1</v>
      </c>
    </row>
    <row r="273" spans="1:2" x14ac:dyDescent="0.3">
      <c r="A273" s="7">
        <v>780</v>
      </c>
      <c r="B273" s="8">
        <v>1</v>
      </c>
    </row>
    <row r="274" spans="1:2" x14ac:dyDescent="0.3">
      <c r="A274" s="7">
        <v>786</v>
      </c>
      <c r="B274" s="8">
        <v>1</v>
      </c>
    </row>
    <row r="275" spans="1:2" x14ac:dyDescent="0.3">
      <c r="A275" s="7">
        <v>788</v>
      </c>
      <c r="B275" s="8">
        <v>1</v>
      </c>
    </row>
    <row r="276" spans="1:2" x14ac:dyDescent="0.3">
      <c r="A276" s="7">
        <v>800</v>
      </c>
      <c r="B276" s="8">
        <v>1</v>
      </c>
    </row>
    <row r="277" spans="1:2" x14ac:dyDescent="0.3">
      <c r="A277" s="7">
        <v>806</v>
      </c>
      <c r="B277" s="8">
        <v>1</v>
      </c>
    </row>
    <row r="278" spans="1:2" x14ac:dyDescent="0.3">
      <c r="A278" s="7">
        <v>819</v>
      </c>
      <c r="B278" s="8">
        <v>1</v>
      </c>
    </row>
    <row r="279" spans="1:2" x14ac:dyDescent="0.3">
      <c r="A279" s="7">
        <v>820</v>
      </c>
      <c r="B279" s="8">
        <v>1</v>
      </c>
    </row>
    <row r="280" spans="1:2" x14ac:dyDescent="0.3">
      <c r="A280" s="7">
        <v>878</v>
      </c>
      <c r="B280" s="8">
        <v>1</v>
      </c>
    </row>
    <row r="281" spans="1:2" x14ac:dyDescent="0.3">
      <c r="A281" s="7">
        <v>885</v>
      </c>
      <c r="B281" s="8">
        <v>1</v>
      </c>
    </row>
    <row r="282" spans="1:2" x14ac:dyDescent="0.3">
      <c r="A282" s="7">
        <v>922</v>
      </c>
      <c r="B282" s="8">
        <v>1</v>
      </c>
    </row>
    <row r="283" spans="1:2" x14ac:dyDescent="0.3">
      <c r="A283" s="7">
        <v>945</v>
      </c>
      <c r="B283" s="8">
        <v>1</v>
      </c>
    </row>
    <row r="284" spans="1:2" x14ac:dyDescent="0.3">
      <c r="A284" s="7">
        <v>951</v>
      </c>
      <c r="B284" s="8">
        <v>1</v>
      </c>
    </row>
    <row r="285" spans="1:2" x14ac:dyDescent="0.3">
      <c r="A285" s="7">
        <v>956</v>
      </c>
      <c r="B285" s="8">
        <v>1</v>
      </c>
    </row>
    <row r="286" spans="1:2" x14ac:dyDescent="0.3">
      <c r="A286" s="7">
        <v>975</v>
      </c>
      <c r="B286" s="8">
        <v>1</v>
      </c>
    </row>
    <row r="287" spans="1:2" x14ac:dyDescent="0.3">
      <c r="A287" s="7">
        <v>978</v>
      </c>
      <c r="B287" s="8">
        <v>1</v>
      </c>
    </row>
    <row r="288" spans="1:2" x14ac:dyDescent="0.3">
      <c r="A288" s="7">
        <v>1015</v>
      </c>
      <c r="B288" s="8">
        <v>1</v>
      </c>
    </row>
    <row r="289" spans="1:2" x14ac:dyDescent="0.3">
      <c r="A289" s="7">
        <v>1027</v>
      </c>
      <c r="B289" s="8">
        <v>1</v>
      </c>
    </row>
    <row r="290" spans="1:2" x14ac:dyDescent="0.3">
      <c r="A290" s="7">
        <v>1081</v>
      </c>
      <c r="B290" s="8">
        <v>1</v>
      </c>
    </row>
    <row r="291" spans="1:2" x14ac:dyDescent="0.3">
      <c r="A291" s="7">
        <v>1105</v>
      </c>
      <c r="B291" s="8">
        <v>1</v>
      </c>
    </row>
    <row r="292" spans="1:2" x14ac:dyDescent="0.3">
      <c r="A292" s="7">
        <v>1132</v>
      </c>
      <c r="B292" s="8">
        <v>1</v>
      </c>
    </row>
    <row r="293" spans="1:2" x14ac:dyDescent="0.3">
      <c r="A293" s="7">
        <v>1165</v>
      </c>
      <c r="B293" s="8">
        <v>1</v>
      </c>
    </row>
    <row r="294" spans="1:2" x14ac:dyDescent="0.3">
      <c r="A294" s="7">
        <v>1174</v>
      </c>
      <c r="B294" s="8">
        <v>1</v>
      </c>
    </row>
    <row r="295" spans="1:2" x14ac:dyDescent="0.3">
      <c r="A295" s="7">
        <v>1182</v>
      </c>
      <c r="B295" s="8">
        <v>1</v>
      </c>
    </row>
    <row r="296" spans="1:2" x14ac:dyDescent="0.3">
      <c r="A296" s="7">
        <v>1212</v>
      </c>
      <c r="B296" s="8">
        <v>1</v>
      </c>
    </row>
    <row r="297" spans="1:2" x14ac:dyDescent="0.3">
      <c r="A297" s="7">
        <v>1254</v>
      </c>
      <c r="B297" s="8">
        <v>1</v>
      </c>
    </row>
    <row r="298" spans="1:2" x14ac:dyDescent="0.3">
      <c r="A298" s="7">
        <v>1357</v>
      </c>
      <c r="B298" s="8">
        <v>1</v>
      </c>
    </row>
    <row r="299" spans="1:2" x14ac:dyDescent="0.3">
      <c r="A299" s="7">
        <v>1360</v>
      </c>
      <c r="B299" s="8">
        <v>1</v>
      </c>
    </row>
    <row r="300" spans="1:2" x14ac:dyDescent="0.3">
      <c r="A300" s="7">
        <v>1379</v>
      </c>
      <c r="B300" s="8">
        <v>1</v>
      </c>
    </row>
    <row r="301" spans="1:2" x14ac:dyDescent="0.3">
      <c r="A301" s="7">
        <v>1436</v>
      </c>
      <c r="B301" s="8">
        <v>1</v>
      </c>
    </row>
    <row r="302" spans="1:2" x14ac:dyDescent="0.3">
      <c r="A302" s="7">
        <v>1460</v>
      </c>
      <c r="B302" s="8">
        <v>1</v>
      </c>
    </row>
    <row r="303" spans="1:2" x14ac:dyDescent="0.3">
      <c r="A303" s="7">
        <v>1462</v>
      </c>
      <c r="B303" s="8">
        <v>1</v>
      </c>
    </row>
    <row r="304" spans="1:2" x14ac:dyDescent="0.3">
      <c r="A304" s="7">
        <v>1678</v>
      </c>
      <c r="B304" s="8">
        <v>1</v>
      </c>
    </row>
    <row r="305" spans="1:2" x14ac:dyDescent="0.3">
      <c r="A305" s="7">
        <v>1705</v>
      </c>
      <c r="B305" s="8">
        <v>1</v>
      </c>
    </row>
    <row r="306" spans="1:2" x14ac:dyDescent="0.3">
      <c r="A306" s="7">
        <v>1802</v>
      </c>
      <c r="B306" s="8">
        <v>1</v>
      </c>
    </row>
    <row r="307" spans="1:2" x14ac:dyDescent="0.3">
      <c r="A307" s="7">
        <v>1857</v>
      </c>
      <c r="B307" s="8">
        <v>1</v>
      </c>
    </row>
    <row r="308" spans="1:2" x14ac:dyDescent="0.3">
      <c r="A308" s="7">
        <v>1867</v>
      </c>
      <c r="B308" s="8">
        <v>1</v>
      </c>
    </row>
    <row r="309" spans="1:2" x14ac:dyDescent="0.3">
      <c r="A309" s="7">
        <v>2647</v>
      </c>
      <c r="B309" s="8">
        <v>1</v>
      </c>
    </row>
    <row r="310" spans="1:2" x14ac:dyDescent="0.3">
      <c r="A310" s="7">
        <v>2702</v>
      </c>
      <c r="B310" s="8">
        <v>1</v>
      </c>
    </row>
    <row r="311" spans="1:2" x14ac:dyDescent="0.3">
      <c r="A311" s="7">
        <v>2791</v>
      </c>
      <c r="B311" s="8">
        <v>1</v>
      </c>
    </row>
    <row r="312" spans="1:2" x14ac:dyDescent="0.3">
      <c r="A312" s="7">
        <v>6500</v>
      </c>
      <c r="B312" s="8">
        <v>1</v>
      </c>
    </row>
    <row r="313" spans="1:2" x14ac:dyDescent="0.3">
      <c r="A313" s="7">
        <v>7814</v>
      </c>
      <c r="B313" s="8">
        <v>1</v>
      </c>
    </row>
    <row r="314" spans="1:2" x14ac:dyDescent="0.3">
      <c r="A314" s="7">
        <v>303833</v>
      </c>
      <c r="B314" s="8">
        <v>1</v>
      </c>
    </row>
    <row r="315" spans="1:2" x14ac:dyDescent="0.3">
      <c r="A315" s="7">
        <v>930250</v>
      </c>
      <c r="B315" s="8">
        <v>1</v>
      </c>
    </row>
    <row r="316" spans="1:2" x14ac:dyDescent="0.3">
      <c r="A316" s="7">
        <v>2260300</v>
      </c>
      <c r="B316" s="8">
        <v>1</v>
      </c>
    </row>
  </sheetData>
  <pageMargins left="0.7" right="0.7" top="0.75" bottom="0.75" header="0.3" footer="0.3"/>
  <pageSetup orientation="portrait" horizontalDpi="300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6"/>
  <sheetViews>
    <sheetView tabSelected="1" topLeftCell="C1" zoomScale="55" zoomScaleNormal="55" workbookViewId="0">
      <selection activeCell="C1" sqref="C1"/>
    </sheetView>
  </sheetViews>
  <sheetFormatPr defaultRowHeight="14.4" x14ac:dyDescent="0.3"/>
  <cols>
    <col min="1" max="1" width="6.21875" bestFit="1" customWidth="1"/>
    <col min="2" max="2" width="38.44140625" style="3" customWidth="1"/>
    <col min="3" max="3" width="40.33203125" style="3" customWidth="1"/>
    <col min="4" max="4" width="12.21875" customWidth="1"/>
    <col min="5" max="5" width="17.88671875" bestFit="1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109375" bestFit="1" customWidth="1"/>
    <col min="17" max="17" width="22" bestFit="1" customWidth="1"/>
    <col min="18" max="18" width="18.44140625" bestFit="1" customWidth="1"/>
    <col min="19" max="19" width="17.44140625" customWidth="1"/>
    <col min="20" max="20" width="18.109375" bestFit="1" customWidth="1"/>
    <col min="21" max="21" width="30.21875" customWidth="1"/>
    <col min="22" max="22" width="30.21875" bestFit="1" customWidth="1"/>
    <col min="23" max="23" width="18.44140625" bestFit="1" customWidth="1"/>
  </cols>
  <sheetData>
    <row r="1" spans="1:23" ht="43.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2" t="s">
        <v>8427</v>
      </c>
      <c r="R1" s="2" t="s">
        <v>8428</v>
      </c>
      <c r="S1" s="2" t="s">
        <v>8425</v>
      </c>
      <c r="T1" s="2" t="s">
        <v>8426</v>
      </c>
      <c r="U1" s="1" t="s">
        <v>8365</v>
      </c>
      <c r="V1" s="1" t="s">
        <v>8366</v>
      </c>
      <c r="W1" s="1" t="s">
        <v>8374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 s="5">
        <f t="shared" ref="P2:P65" si="1">ROUND((E2/L2),2)</f>
        <v>63.92</v>
      </c>
      <c r="Q2" s="5" t="str">
        <f t="shared" ref="Q2:Q65" si="2">LEFT(N2,SEARCH("/",N2)-1)</f>
        <v>film &amp; video</v>
      </c>
      <c r="R2" s="5" t="str">
        <f t="shared" ref="R2:R65" si="3">RIGHT(N2,LEN(N2)-SEARCH("/",N2))</f>
        <v>television</v>
      </c>
      <c r="S2" t="s">
        <v>8310</v>
      </c>
      <c r="T2" t="s">
        <v>8311</v>
      </c>
      <c r="U2" s="9">
        <f t="shared" ref="U2:U65" si="4">(((J2/60)/60)/24)+DATE(1970,1,1)</f>
        <v>42177.007071759261</v>
      </c>
      <c r="V2" s="9">
        <f t="shared" ref="V2:V65" si="5">(((I2/60)/60)/24)+DATE(1970,1,1)</f>
        <v>42208.125</v>
      </c>
      <c r="W2">
        <f t="shared" ref="W2:W65" si="6">DATEDIF(U2,V2,"d")</f>
        <v>31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5">
        <f t="shared" si="1"/>
        <v>185.48</v>
      </c>
      <c r="Q3" s="5" t="str">
        <f t="shared" si="2"/>
        <v>film &amp; video</v>
      </c>
      <c r="R3" s="5" t="str">
        <f t="shared" si="3"/>
        <v>television</v>
      </c>
      <c r="S3" t="s">
        <v>8310</v>
      </c>
      <c r="T3" t="s">
        <v>8311</v>
      </c>
      <c r="U3" s="9">
        <f t="shared" si="4"/>
        <v>42766.600497685184</v>
      </c>
      <c r="V3" s="9">
        <f t="shared" si="5"/>
        <v>42796.600497685184</v>
      </c>
      <c r="W3">
        <f t="shared" si="6"/>
        <v>30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t="s">
        <v>8310</v>
      </c>
      <c r="T4" t="s">
        <v>8311</v>
      </c>
      <c r="U4" s="9">
        <f t="shared" si="4"/>
        <v>42405.702349537038</v>
      </c>
      <c r="V4" s="9">
        <f t="shared" si="5"/>
        <v>42415.702349537038</v>
      </c>
      <c r="W4">
        <f t="shared" si="6"/>
        <v>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s="5" t="str">
        <f t="shared" si="2"/>
        <v>film &amp; video</v>
      </c>
      <c r="R5" s="5" t="str">
        <f t="shared" si="3"/>
        <v>television</v>
      </c>
      <c r="S5" t="s">
        <v>8310</v>
      </c>
      <c r="T5" t="s">
        <v>8311</v>
      </c>
      <c r="U5" s="9">
        <f t="shared" si="4"/>
        <v>41828.515127314815</v>
      </c>
      <c r="V5" s="9">
        <f t="shared" si="5"/>
        <v>41858.515127314815</v>
      </c>
      <c r="W5">
        <f t="shared" si="6"/>
        <v>30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s="5" t="str">
        <f t="shared" si="2"/>
        <v>film &amp; video</v>
      </c>
      <c r="R6" s="5" t="str">
        <f t="shared" si="3"/>
        <v>television</v>
      </c>
      <c r="S6" t="s">
        <v>8310</v>
      </c>
      <c r="T6" t="s">
        <v>8311</v>
      </c>
      <c r="U6" s="9">
        <f t="shared" si="4"/>
        <v>42327.834247685183</v>
      </c>
      <c r="V6" s="9">
        <f t="shared" si="5"/>
        <v>42357.834247685183</v>
      </c>
      <c r="W6">
        <f t="shared" si="6"/>
        <v>30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s="5" t="str">
        <f t="shared" si="2"/>
        <v>film &amp; video</v>
      </c>
      <c r="R7" s="5" t="str">
        <f t="shared" si="3"/>
        <v>television</v>
      </c>
      <c r="S7" t="s">
        <v>8310</v>
      </c>
      <c r="T7" t="s">
        <v>8311</v>
      </c>
      <c r="U7" s="9">
        <f t="shared" si="4"/>
        <v>42563.932951388888</v>
      </c>
      <c r="V7" s="9">
        <f t="shared" si="5"/>
        <v>42580.232638888891</v>
      </c>
      <c r="W7">
        <f t="shared" si="6"/>
        <v>17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s="5" t="str">
        <f t="shared" si="2"/>
        <v>film &amp; video</v>
      </c>
      <c r="R8" s="5" t="str">
        <f t="shared" si="3"/>
        <v>television</v>
      </c>
      <c r="S8" t="s">
        <v>8310</v>
      </c>
      <c r="T8" t="s">
        <v>8311</v>
      </c>
      <c r="U8" s="9">
        <f t="shared" si="4"/>
        <v>41794.072337962964</v>
      </c>
      <c r="V8" s="9">
        <f t="shared" si="5"/>
        <v>41804.072337962964</v>
      </c>
      <c r="W8">
        <f t="shared" si="6"/>
        <v>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s="5" t="str">
        <f t="shared" si="2"/>
        <v>film &amp; video</v>
      </c>
      <c r="R9" s="5" t="str">
        <f t="shared" si="3"/>
        <v>television</v>
      </c>
      <c r="S9" t="s">
        <v>8310</v>
      </c>
      <c r="T9" t="s">
        <v>8311</v>
      </c>
      <c r="U9" s="9">
        <f t="shared" si="4"/>
        <v>42516.047071759262</v>
      </c>
      <c r="V9" s="9">
        <f t="shared" si="5"/>
        <v>42556.047071759262</v>
      </c>
      <c r="W9">
        <f t="shared" si="6"/>
        <v>40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s="5" t="str">
        <f t="shared" si="2"/>
        <v>film &amp; video</v>
      </c>
      <c r="R10" s="5" t="str">
        <f t="shared" si="3"/>
        <v>television</v>
      </c>
      <c r="S10" t="s">
        <v>8310</v>
      </c>
      <c r="T10" t="s">
        <v>8311</v>
      </c>
      <c r="U10" s="9">
        <f t="shared" si="4"/>
        <v>42468.94458333333</v>
      </c>
      <c r="V10" s="9">
        <f t="shared" si="5"/>
        <v>42475.875</v>
      </c>
      <c r="W10">
        <f t="shared" si="6"/>
        <v>7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s="5" t="str">
        <f t="shared" si="2"/>
        <v>film &amp; video</v>
      </c>
      <c r="R11" s="5" t="str">
        <f t="shared" si="3"/>
        <v>television</v>
      </c>
      <c r="S11" t="s">
        <v>8310</v>
      </c>
      <c r="T11" t="s">
        <v>8311</v>
      </c>
      <c r="U11" s="9">
        <f t="shared" si="4"/>
        <v>42447.103518518517</v>
      </c>
      <c r="V11" s="9">
        <f t="shared" si="5"/>
        <v>42477.103518518517</v>
      </c>
      <c r="W11">
        <f t="shared" si="6"/>
        <v>30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s="5" t="str">
        <f t="shared" si="2"/>
        <v>film &amp; video</v>
      </c>
      <c r="R12" s="5" t="str">
        <f t="shared" si="3"/>
        <v>television</v>
      </c>
      <c r="S12" t="s">
        <v>8310</v>
      </c>
      <c r="T12" t="s">
        <v>8311</v>
      </c>
      <c r="U12" s="9">
        <f t="shared" si="4"/>
        <v>41780.068043981482</v>
      </c>
      <c r="V12" s="9">
        <f t="shared" si="5"/>
        <v>41815.068043981482</v>
      </c>
      <c r="W12">
        <f t="shared" si="6"/>
        <v>35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s="5" t="str">
        <f t="shared" si="2"/>
        <v>film &amp; video</v>
      </c>
      <c r="R13" s="5" t="str">
        <f t="shared" si="3"/>
        <v>television</v>
      </c>
      <c r="S13" t="s">
        <v>8310</v>
      </c>
      <c r="T13" t="s">
        <v>8311</v>
      </c>
      <c r="U13" s="9">
        <f t="shared" si="4"/>
        <v>42572.778495370367</v>
      </c>
      <c r="V13" s="9">
        <f t="shared" si="5"/>
        <v>42604.125</v>
      </c>
      <c r="W13">
        <f t="shared" si="6"/>
        <v>32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s="5" t="str">
        <f t="shared" si="2"/>
        <v>film &amp; video</v>
      </c>
      <c r="R14" s="5" t="str">
        <f t="shared" si="3"/>
        <v>television</v>
      </c>
      <c r="S14" t="s">
        <v>8310</v>
      </c>
      <c r="T14" t="s">
        <v>8311</v>
      </c>
      <c r="U14" s="9">
        <f t="shared" si="4"/>
        <v>41791.713252314818</v>
      </c>
      <c r="V14" s="9">
        <f t="shared" si="5"/>
        <v>41836.125</v>
      </c>
      <c r="W14">
        <f t="shared" si="6"/>
        <v>45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s="5" t="str">
        <f t="shared" si="2"/>
        <v>film &amp; video</v>
      </c>
      <c r="R15" s="5" t="str">
        <f t="shared" si="3"/>
        <v>television</v>
      </c>
      <c r="S15" t="s">
        <v>8310</v>
      </c>
      <c r="T15" t="s">
        <v>8311</v>
      </c>
      <c r="U15" s="9">
        <f t="shared" si="4"/>
        <v>42508.677187499998</v>
      </c>
      <c r="V15" s="9">
        <f t="shared" si="5"/>
        <v>42544.852083333331</v>
      </c>
      <c r="W15">
        <f t="shared" si="6"/>
        <v>36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s="5" t="str">
        <f t="shared" si="2"/>
        <v>film &amp; video</v>
      </c>
      <c r="R16" s="5" t="str">
        <f t="shared" si="3"/>
        <v>television</v>
      </c>
      <c r="S16" t="s">
        <v>8310</v>
      </c>
      <c r="T16" t="s">
        <v>8311</v>
      </c>
      <c r="U16" s="9">
        <f t="shared" si="4"/>
        <v>41808.02648148148</v>
      </c>
      <c r="V16" s="9">
        <f t="shared" si="5"/>
        <v>41833.582638888889</v>
      </c>
      <c r="W16">
        <f t="shared" si="6"/>
        <v>25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s="5" t="str">
        <f t="shared" si="2"/>
        <v>film &amp; video</v>
      </c>
      <c r="R17" s="5" t="str">
        <f t="shared" si="3"/>
        <v>television</v>
      </c>
      <c r="S17" t="s">
        <v>8310</v>
      </c>
      <c r="T17" t="s">
        <v>8311</v>
      </c>
      <c r="U17" s="9">
        <f t="shared" si="4"/>
        <v>42256.391875000001</v>
      </c>
      <c r="V17" s="9">
        <f t="shared" si="5"/>
        <v>42274.843055555553</v>
      </c>
      <c r="W17">
        <f t="shared" si="6"/>
        <v>18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s="5" t="str">
        <f t="shared" si="2"/>
        <v>film &amp; video</v>
      </c>
      <c r="R18" s="5" t="str">
        <f t="shared" si="3"/>
        <v>television</v>
      </c>
      <c r="S18" t="s">
        <v>8310</v>
      </c>
      <c r="T18" t="s">
        <v>8311</v>
      </c>
      <c r="U18" s="9">
        <f t="shared" si="4"/>
        <v>41760.796423611115</v>
      </c>
      <c r="V18" s="9">
        <f t="shared" si="5"/>
        <v>41806.229166666664</v>
      </c>
      <c r="W18">
        <f t="shared" si="6"/>
        <v>46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s="5" t="str">
        <f t="shared" si="2"/>
        <v>film &amp; video</v>
      </c>
      <c r="R19" s="5" t="str">
        <f t="shared" si="3"/>
        <v>television</v>
      </c>
      <c r="S19" t="s">
        <v>8310</v>
      </c>
      <c r="T19" t="s">
        <v>8311</v>
      </c>
      <c r="U19" s="9">
        <f t="shared" si="4"/>
        <v>41917.731736111113</v>
      </c>
      <c r="V19" s="9">
        <f t="shared" si="5"/>
        <v>41947.773402777777</v>
      </c>
      <c r="W19">
        <f t="shared" si="6"/>
        <v>30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s="5" t="str">
        <f t="shared" si="2"/>
        <v>film &amp; video</v>
      </c>
      <c r="R20" s="5" t="str">
        <f t="shared" si="3"/>
        <v>television</v>
      </c>
      <c r="S20" t="s">
        <v>8310</v>
      </c>
      <c r="T20" t="s">
        <v>8311</v>
      </c>
      <c r="U20" s="9">
        <f t="shared" si="4"/>
        <v>41869.542314814818</v>
      </c>
      <c r="V20" s="9">
        <f t="shared" si="5"/>
        <v>41899.542314814818</v>
      </c>
      <c r="W20">
        <f t="shared" si="6"/>
        <v>30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s="5" t="str">
        <f t="shared" si="2"/>
        <v>film &amp; video</v>
      </c>
      <c r="R21" s="5" t="str">
        <f t="shared" si="3"/>
        <v>television</v>
      </c>
      <c r="S21" t="s">
        <v>8310</v>
      </c>
      <c r="T21" t="s">
        <v>8311</v>
      </c>
      <c r="U21" s="9">
        <f t="shared" si="4"/>
        <v>42175.816365740742</v>
      </c>
      <c r="V21" s="9">
        <f t="shared" si="5"/>
        <v>42205.816365740742</v>
      </c>
      <c r="W21">
        <f t="shared" si="6"/>
        <v>30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t="s">
        <v>8310</v>
      </c>
      <c r="T22" t="s">
        <v>8311</v>
      </c>
      <c r="U22" s="9">
        <f t="shared" si="4"/>
        <v>42200.758240740746</v>
      </c>
      <c r="V22" s="9">
        <f t="shared" si="5"/>
        <v>42260.758240740746</v>
      </c>
      <c r="W22">
        <f t="shared" si="6"/>
        <v>60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s="5" t="str">
        <f t="shared" si="2"/>
        <v>film &amp; video</v>
      </c>
      <c r="R23" s="5" t="str">
        <f t="shared" si="3"/>
        <v>television</v>
      </c>
      <c r="S23" t="s">
        <v>8310</v>
      </c>
      <c r="T23" t="s">
        <v>8311</v>
      </c>
      <c r="U23" s="9">
        <f t="shared" si="4"/>
        <v>41878.627187500002</v>
      </c>
      <c r="V23" s="9">
        <f t="shared" si="5"/>
        <v>41908.627187500002</v>
      </c>
      <c r="W23">
        <f t="shared" si="6"/>
        <v>30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t="s">
        <v>8310</v>
      </c>
      <c r="T24" t="s">
        <v>8311</v>
      </c>
      <c r="U24" s="9">
        <f t="shared" si="4"/>
        <v>41989.91134259259</v>
      </c>
      <c r="V24" s="9">
        <f t="shared" si="5"/>
        <v>42005.332638888889</v>
      </c>
      <c r="W24">
        <f t="shared" si="6"/>
        <v>16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s="5" t="str">
        <f t="shared" si="2"/>
        <v>film &amp; video</v>
      </c>
      <c r="R25" s="5" t="str">
        <f t="shared" si="3"/>
        <v>television</v>
      </c>
      <c r="S25" t="s">
        <v>8310</v>
      </c>
      <c r="T25" t="s">
        <v>8311</v>
      </c>
      <c r="U25" s="9">
        <f t="shared" si="4"/>
        <v>42097.778946759259</v>
      </c>
      <c r="V25" s="9">
        <f t="shared" si="5"/>
        <v>42124.638888888891</v>
      </c>
      <c r="W25">
        <f t="shared" si="6"/>
        <v>27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s="5" t="str">
        <f t="shared" si="2"/>
        <v>film &amp; video</v>
      </c>
      <c r="R26" s="5" t="str">
        <f t="shared" si="3"/>
        <v>television</v>
      </c>
      <c r="S26" t="s">
        <v>8310</v>
      </c>
      <c r="T26" t="s">
        <v>8311</v>
      </c>
      <c r="U26" s="9">
        <f t="shared" si="4"/>
        <v>42229.820173611108</v>
      </c>
      <c r="V26" s="9">
        <f t="shared" si="5"/>
        <v>42262.818750000006</v>
      </c>
      <c r="W26">
        <f t="shared" si="6"/>
        <v>33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s="5" t="str">
        <f t="shared" si="2"/>
        <v>film &amp; video</v>
      </c>
      <c r="R27" s="5" t="str">
        <f t="shared" si="3"/>
        <v>television</v>
      </c>
      <c r="S27" t="s">
        <v>8310</v>
      </c>
      <c r="T27" t="s">
        <v>8311</v>
      </c>
      <c r="U27" s="9">
        <f t="shared" si="4"/>
        <v>42318.025011574078</v>
      </c>
      <c r="V27" s="9">
        <f t="shared" si="5"/>
        <v>42378.025011574078</v>
      </c>
      <c r="W27">
        <f t="shared" si="6"/>
        <v>60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s="5" t="str">
        <f t="shared" si="2"/>
        <v>film &amp; video</v>
      </c>
      <c r="R28" s="5" t="str">
        <f t="shared" si="3"/>
        <v>television</v>
      </c>
      <c r="S28" t="s">
        <v>8310</v>
      </c>
      <c r="T28" t="s">
        <v>8311</v>
      </c>
      <c r="U28" s="9">
        <f t="shared" si="4"/>
        <v>41828.515555555554</v>
      </c>
      <c r="V28" s="9">
        <f t="shared" si="5"/>
        <v>41868.515555555554</v>
      </c>
      <c r="W28">
        <f t="shared" si="6"/>
        <v>40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s="5" t="str">
        <f t="shared" si="2"/>
        <v>film &amp; video</v>
      </c>
      <c r="R29" s="5" t="str">
        <f t="shared" si="3"/>
        <v>television</v>
      </c>
      <c r="S29" t="s">
        <v>8310</v>
      </c>
      <c r="T29" t="s">
        <v>8311</v>
      </c>
      <c r="U29" s="9">
        <f t="shared" si="4"/>
        <v>41929.164733796293</v>
      </c>
      <c r="V29" s="9">
        <f t="shared" si="5"/>
        <v>41959.206400462965</v>
      </c>
      <c r="W29">
        <f t="shared" si="6"/>
        <v>30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s="5" t="str">
        <f t="shared" si="2"/>
        <v>film &amp; video</v>
      </c>
      <c r="R30" s="5" t="str">
        <f t="shared" si="3"/>
        <v>television</v>
      </c>
      <c r="S30" t="s">
        <v>8310</v>
      </c>
      <c r="T30" t="s">
        <v>8311</v>
      </c>
      <c r="U30" s="9">
        <f t="shared" si="4"/>
        <v>42324.96393518518</v>
      </c>
      <c r="V30" s="9">
        <f t="shared" si="5"/>
        <v>42354.96393518518</v>
      </c>
      <c r="W30">
        <f t="shared" si="6"/>
        <v>30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s="5" t="str">
        <f t="shared" si="2"/>
        <v>film &amp; video</v>
      </c>
      <c r="R31" s="5" t="str">
        <f t="shared" si="3"/>
        <v>television</v>
      </c>
      <c r="S31" t="s">
        <v>8310</v>
      </c>
      <c r="T31" t="s">
        <v>8311</v>
      </c>
      <c r="U31" s="9">
        <f t="shared" si="4"/>
        <v>41812.67324074074</v>
      </c>
      <c r="V31" s="9">
        <f t="shared" si="5"/>
        <v>41842.67324074074</v>
      </c>
      <c r="W31">
        <f t="shared" si="6"/>
        <v>30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s="5" t="str">
        <f t="shared" si="2"/>
        <v>film &amp; video</v>
      </c>
      <c r="R32" s="5" t="str">
        <f t="shared" si="3"/>
        <v>television</v>
      </c>
      <c r="S32" t="s">
        <v>8310</v>
      </c>
      <c r="T32" t="s">
        <v>8311</v>
      </c>
      <c r="U32" s="9">
        <f t="shared" si="4"/>
        <v>41842.292997685188</v>
      </c>
      <c r="V32" s="9">
        <f t="shared" si="5"/>
        <v>41872.292997685188</v>
      </c>
      <c r="W32">
        <f t="shared" si="6"/>
        <v>30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t="s">
        <v>8310</v>
      </c>
      <c r="T33" t="s">
        <v>8311</v>
      </c>
      <c r="U33" s="9">
        <f t="shared" si="4"/>
        <v>42376.79206018518</v>
      </c>
      <c r="V33" s="9">
        <f t="shared" si="5"/>
        <v>42394.79206018518</v>
      </c>
      <c r="W33">
        <f t="shared" si="6"/>
        <v>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s="5" t="str">
        <f t="shared" si="2"/>
        <v>film &amp; video</v>
      </c>
      <c r="R34" s="5" t="str">
        <f t="shared" si="3"/>
        <v>television</v>
      </c>
      <c r="S34" t="s">
        <v>8310</v>
      </c>
      <c r="T34" t="s">
        <v>8311</v>
      </c>
      <c r="U34" s="9">
        <f t="shared" si="4"/>
        <v>42461.627511574072</v>
      </c>
      <c r="V34" s="9">
        <f t="shared" si="5"/>
        <v>42503.165972222225</v>
      </c>
      <c r="W34">
        <f t="shared" si="6"/>
        <v>42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t="s">
        <v>8310</v>
      </c>
      <c r="T35" t="s">
        <v>8311</v>
      </c>
      <c r="U35" s="9">
        <f t="shared" si="4"/>
        <v>42286.660891203705</v>
      </c>
      <c r="V35" s="9">
        <f t="shared" si="5"/>
        <v>42316.702557870376</v>
      </c>
      <c r="W35">
        <f t="shared" si="6"/>
        <v>30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s="5" t="str">
        <f t="shared" si="2"/>
        <v>film &amp; video</v>
      </c>
      <c r="R36" s="5" t="str">
        <f t="shared" si="3"/>
        <v>television</v>
      </c>
      <c r="S36" t="s">
        <v>8310</v>
      </c>
      <c r="T36" t="s">
        <v>8311</v>
      </c>
      <c r="U36" s="9">
        <f t="shared" si="4"/>
        <v>41841.321770833332</v>
      </c>
      <c r="V36" s="9">
        <f t="shared" si="5"/>
        <v>41856.321770833332</v>
      </c>
      <c r="W36">
        <f t="shared" si="6"/>
        <v>15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s="5" t="str">
        <f t="shared" si="2"/>
        <v>film &amp; video</v>
      </c>
      <c r="R37" s="5" t="str">
        <f t="shared" si="3"/>
        <v>television</v>
      </c>
      <c r="S37" t="s">
        <v>8310</v>
      </c>
      <c r="T37" t="s">
        <v>8311</v>
      </c>
      <c r="U37" s="9">
        <f t="shared" si="4"/>
        <v>42098.291828703703</v>
      </c>
      <c r="V37" s="9">
        <f t="shared" si="5"/>
        <v>42122</v>
      </c>
      <c r="W37">
        <f t="shared" si="6"/>
        <v>24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s="5" t="str">
        <f t="shared" si="2"/>
        <v>film &amp; video</v>
      </c>
      <c r="R38" s="5" t="str">
        <f t="shared" si="3"/>
        <v>television</v>
      </c>
      <c r="S38" t="s">
        <v>8310</v>
      </c>
      <c r="T38" t="s">
        <v>8311</v>
      </c>
      <c r="U38" s="9">
        <f t="shared" si="4"/>
        <v>42068.307002314818</v>
      </c>
      <c r="V38" s="9">
        <f t="shared" si="5"/>
        <v>42098.265335648146</v>
      </c>
      <c r="W38">
        <f t="shared" si="6"/>
        <v>30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s="5" t="str">
        <f t="shared" si="2"/>
        <v>film &amp; video</v>
      </c>
      <c r="R39" s="5" t="str">
        <f t="shared" si="3"/>
        <v>television</v>
      </c>
      <c r="S39" t="s">
        <v>8310</v>
      </c>
      <c r="T39" t="s">
        <v>8311</v>
      </c>
      <c r="U39" s="9">
        <f t="shared" si="4"/>
        <v>42032.693043981482</v>
      </c>
      <c r="V39" s="9">
        <f t="shared" si="5"/>
        <v>42062.693043981482</v>
      </c>
      <c r="W39">
        <f t="shared" si="6"/>
        <v>30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s="5" t="str">
        <f t="shared" si="2"/>
        <v>film &amp; video</v>
      </c>
      <c r="R40" s="5" t="str">
        <f t="shared" si="3"/>
        <v>television</v>
      </c>
      <c r="S40" t="s">
        <v>8310</v>
      </c>
      <c r="T40" t="s">
        <v>8311</v>
      </c>
      <c r="U40" s="9">
        <f t="shared" si="4"/>
        <v>41375.057222222218</v>
      </c>
      <c r="V40" s="9">
        <f t="shared" si="5"/>
        <v>41405.057222222218</v>
      </c>
      <c r="W40">
        <f t="shared" si="6"/>
        <v>30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s="5" t="str">
        <f t="shared" si="2"/>
        <v>film &amp; video</v>
      </c>
      <c r="R41" s="5" t="str">
        <f t="shared" si="3"/>
        <v>television</v>
      </c>
      <c r="S41" t="s">
        <v>8310</v>
      </c>
      <c r="T41" t="s">
        <v>8311</v>
      </c>
      <c r="U41" s="9">
        <f t="shared" si="4"/>
        <v>41754.047083333331</v>
      </c>
      <c r="V41" s="9">
        <f t="shared" si="5"/>
        <v>41784.957638888889</v>
      </c>
      <c r="W41">
        <f t="shared" si="6"/>
        <v>30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s="5" t="str">
        <f t="shared" si="2"/>
        <v>film &amp; video</v>
      </c>
      <c r="R42" s="5" t="str">
        <f t="shared" si="3"/>
        <v>television</v>
      </c>
      <c r="S42" t="s">
        <v>8310</v>
      </c>
      <c r="T42" t="s">
        <v>8311</v>
      </c>
      <c r="U42" s="9">
        <f t="shared" si="4"/>
        <v>41789.21398148148</v>
      </c>
      <c r="V42" s="9">
        <f t="shared" si="5"/>
        <v>41809.166666666664</v>
      </c>
      <c r="W42">
        <f t="shared" si="6"/>
        <v>20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s="5" t="str">
        <f t="shared" si="2"/>
        <v>film &amp; video</v>
      </c>
      <c r="R43" s="5" t="str">
        <f t="shared" si="3"/>
        <v>television</v>
      </c>
      <c r="S43" t="s">
        <v>8310</v>
      </c>
      <c r="T43" t="s">
        <v>8311</v>
      </c>
      <c r="U43" s="9">
        <f t="shared" si="4"/>
        <v>41887.568912037037</v>
      </c>
      <c r="V43" s="9">
        <f t="shared" si="5"/>
        <v>41917.568912037037</v>
      </c>
      <c r="W43">
        <f t="shared" si="6"/>
        <v>30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s="5" t="str">
        <f t="shared" si="2"/>
        <v>film &amp; video</v>
      </c>
      <c r="R44" s="5" t="str">
        <f t="shared" si="3"/>
        <v>television</v>
      </c>
      <c r="S44" t="s">
        <v>8310</v>
      </c>
      <c r="T44" t="s">
        <v>8311</v>
      </c>
      <c r="U44" s="9">
        <f t="shared" si="4"/>
        <v>41971.639189814814</v>
      </c>
      <c r="V44" s="9">
        <f t="shared" si="5"/>
        <v>42001.639189814814</v>
      </c>
      <c r="W44">
        <f t="shared" si="6"/>
        <v>30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s="5" t="str">
        <f t="shared" si="2"/>
        <v>film &amp; video</v>
      </c>
      <c r="R45" s="5" t="str">
        <f t="shared" si="3"/>
        <v>television</v>
      </c>
      <c r="S45" t="s">
        <v>8310</v>
      </c>
      <c r="T45" t="s">
        <v>8311</v>
      </c>
      <c r="U45" s="9">
        <f t="shared" si="4"/>
        <v>41802.790347222224</v>
      </c>
      <c r="V45" s="9">
        <f t="shared" si="5"/>
        <v>41833</v>
      </c>
      <c r="W45">
        <f t="shared" si="6"/>
        <v>31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s="5" t="str">
        <f t="shared" si="2"/>
        <v>film &amp; video</v>
      </c>
      <c r="R46" s="5" t="str">
        <f t="shared" si="3"/>
        <v>television</v>
      </c>
      <c r="S46" t="s">
        <v>8310</v>
      </c>
      <c r="T46" t="s">
        <v>8311</v>
      </c>
      <c r="U46" s="9">
        <f t="shared" si="4"/>
        <v>41874.098807870374</v>
      </c>
      <c r="V46" s="9">
        <f t="shared" si="5"/>
        <v>41919.098807870374</v>
      </c>
      <c r="W46">
        <f t="shared" si="6"/>
        <v>45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s="5" t="str">
        <f t="shared" si="2"/>
        <v>film &amp; video</v>
      </c>
      <c r="R47" s="5" t="str">
        <f t="shared" si="3"/>
        <v>television</v>
      </c>
      <c r="S47" t="s">
        <v>8310</v>
      </c>
      <c r="T47" t="s">
        <v>8311</v>
      </c>
      <c r="U47" s="9">
        <f t="shared" si="4"/>
        <v>42457.623923611114</v>
      </c>
      <c r="V47" s="9">
        <f t="shared" si="5"/>
        <v>42487.623923611114</v>
      </c>
      <c r="W47">
        <f t="shared" si="6"/>
        <v>30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s="5" t="str">
        <f t="shared" si="2"/>
        <v>film &amp; video</v>
      </c>
      <c r="R48" s="5" t="str">
        <f t="shared" si="3"/>
        <v>television</v>
      </c>
      <c r="S48" t="s">
        <v>8310</v>
      </c>
      <c r="T48" t="s">
        <v>8311</v>
      </c>
      <c r="U48" s="9">
        <f t="shared" si="4"/>
        <v>42323.964976851858</v>
      </c>
      <c r="V48" s="9">
        <f t="shared" si="5"/>
        <v>42353.964976851858</v>
      </c>
      <c r="W48">
        <f t="shared" si="6"/>
        <v>30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s="5" t="str">
        <f t="shared" si="2"/>
        <v>film &amp; video</v>
      </c>
      <c r="R49" s="5" t="str">
        <f t="shared" si="3"/>
        <v>television</v>
      </c>
      <c r="S49" t="s">
        <v>8310</v>
      </c>
      <c r="T49" t="s">
        <v>8311</v>
      </c>
      <c r="U49" s="9">
        <f t="shared" si="4"/>
        <v>41932.819525462961</v>
      </c>
      <c r="V49" s="9">
        <f t="shared" si="5"/>
        <v>41992.861192129625</v>
      </c>
      <c r="W49">
        <f t="shared" si="6"/>
        <v>60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s="5" t="str">
        <f t="shared" si="2"/>
        <v>film &amp; video</v>
      </c>
      <c r="R50" s="5" t="str">
        <f t="shared" si="3"/>
        <v>television</v>
      </c>
      <c r="S50" t="s">
        <v>8310</v>
      </c>
      <c r="T50" t="s">
        <v>8311</v>
      </c>
      <c r="U50" s="9">
        <f t="shared" si="4"/>
        <v>42033.516898148147</v>
      </c>
      <c r="V50" s="9">
        <f t="shared" si="5"/>
        <v>42064.5</v>
      </c>
      <c r="W50">
        <f t="shared" si="6"/>
        <v>31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s="5" t="str">
        <f t="shared" si="2"/>
        <v>film &amp; video</v>
      </c>
      <c r="R51" s="5" t="str">
        <f t="shared" si="3"/>
        <v>television</v>
      </c>
      <c r="S51" t="s">
        <v>8310</v>
      </c>
      <c r="T51" t="s">
        <v>8311</v>
      </c>
      <c r="U51" s="9">
        <f t="shared" si="4"/>
        <v>42271.176446759258</v>
      </c>
      <c r="V51" s="9">
        <f t="shared" si="5"/>
        <v>42301.176446759258</v>
      </c>
      <c r="W51">
        <f t="shared" si="6"/>
        <v>30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s="5" t="str">
        <f t="shared" si="2"/>
        <v>film &amp; video</v>
      </c>
      <c r="R52" s="5" t="str">
        <f t="shared" si="3"/>
        <v>television</v>
      </c>
      <c r="S52" t="s">
        <v>8310</v>
      </c>
      <c r="T52" t="s">
        <v>8311</v>
      </c>
      <c r="U52" s="9">
        <f t="shared" si="4"/>
        <v>41995.752986111111</v>
      </c>
      <c r="V52" s="9">
        <f t="shared" si="5"/>
        <v>42034.708333333328</v>
      </c>
      <c r="W52">
        <f t="shared" si="6"/>
        <v>39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s="5" t="str">
        <f t="shared" si="2"/>
        <v>film &amp; video</v>
      </c>
      <c r="R53" s="5" t="str">
        <f t="shared" si="3"/>
        <v>television</v>
      </c>
      <c r="S53" t="s">
        <v>8310</v>
      </c>
      <c r="T53" t="s">
        <v>8311</v>
      </c>
      <c r="U53" s="9">
        <f t="shared" si="4"/>
        <v>42196.928668981483</v>
      </c>
      <c r="V53" s="9">
        <f t="shared" si="5"/>
        <v>42226.928668981483</v>
      </c>
      <c r="W53">
        <f t="shared" si="6"/>
        <v>30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s="5" t="str">
        <f t="shared" si="2"/>
        <v>film &amp; video</v>
      </c>
      <c r="R54" s="5" t="str">
        <f t="shared" si="3"/>
        <v>television</v>
      </c>
      <c r="S54" t="s">
        <v>8310</v>
      </c>
      <c r="T54" t="s">
        <v>8311</v>
      </c>
      <c r="U54" s="9">
        <f t="shared" si="4"/>
        <v>41807.701921296299</v>
      </c>
      <c r="V54" s="9">
        <f t="shared" si="5"/>
        <v>41837.701921296299</v>
      </c>
      <c r="W54">
        <f t="shared" si="6"/>
        <v>30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s="5" t="str">
        <f t="shared" si="2"/>
        <v>film &amp; video</v>
      </c>
      <c r="R55" s="5" t="str">
        <f t="shared" si="3"/>
        <v>television</v>
      </c>
      <c r="S55" t="s">
        <v>8310</v>
      </c>
      <c r="T55" t="s">
        <v>8311</v>
      </c>
      <c r="U55" s="9">
        <f t="shared" si="4"/>
        <v>41719.549131944441</v>
      </c>
      <c r="V55" s="9">
        <f t="shared" si="5"/>
        <v>41733.916666666664</v>
      </c>
      <c r="W55">
        <f t="shared" si="6"/>
        <v>14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s="5" t="str">
        <f t="shared" si="2"/>
        <v>film &amp; video</v>
      </c>
      <c r="R56" s="5" t="str">
        <f t="shared" si="3"/>
        <v>television</v>
      </c>
      <c r="S56" t="s">
        <v>8310</v>
      </c>
      <c r="T56" t="s">
        <v>8311</v>
      </c>
      <c r="U56" s="9">
        <f t="shared" si="4"/>
        <v>42333.713206018518</v>
      </c>
      <c r="V56" s="9">
        <f t="shared" si="5"/>
        <v>42363.713206018518</v>
      </c>
      <c r="W56">
        <f t="shared" si="6"/>
        <v>30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s="5" t="str">
        <f t="shared" si="2"/>
        <v>film &amp; video</v>
      </c>
      <c r="R57" s="5" t="str">
        <f t="shared" si="3"/>
        <v>television</v>
      </c>
      <c r="S57" t="s">
        <v>8310</v>
      </c>
      <c r="T57" t="s">
        <v>8311</v>
      </c>
      <c r="U57" s="9">
        <f t="shared" si="4"/>
        <v>42496.968935185185</v>
      </c>
      <c r="V57" s="9">
        <f t="shared" si="5"/>
        <v>42517.968935185185</v>
      </c>
      <c r="W57">
        <f t="shared" si="6"/>
        <v>21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s="5" t="str">
        <f t="shared" si="2"/>
        <v>film &amp; video</v>
      </c>
      <c r="R58" s="5" t="str">
        <f t="shared" si="3"/>
        <v>television</v>
      </c>
      <c r="S58" t="s">
        <v>8310</v>
      </c>
      <c r="T58" t="s">
        <v>8311</v>
      </c>
      <c r="U58" s="9">
        <f t="shared" si="4"/>
        <v>42149.548888888887</v>
      </c>
      <c r="V58" s="9">
        <f t="shared" si="5"/>
        <v>42163.666666666672</v>
      </c>
      <c r="W58">
        <f t="shared" si="6"/>
        <v>14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s="5" t="str">
        <f t="shared" si="2"/>
        <v>film &amp; video</v>
      </c>
      <c r="R59" s="5" t="str">
        <f t="shared" si="3"/>
        <v>television</v>
      </c>
      <c r="S59" t="s">
        <v>8310</v>
      </c>
      <c r="T59" t="s">
        <v>8311</v>
      </c>
      <c r="U59" s="9">
        <f t="shared" si="4"/>
        <v>42089.83289351852</v>
      </c>
      <c r="V59" s="9">
        <f t="shared" si="5"/>
        <v>42119.83289351852</v>
      </c>
      <c r="W59">
        <f t="shared" si="6"/>
        <v>30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s="5" t="str">
        <f t="shared" si="2"/>
        <v>film &amp; video</v>
      </c>
      <c r="R60" s="5" t="str">
        <f t="shared" si="3"/>
        <v>television</v>
      </c>
      <c r="S60" t="s">
        <v>8310</v>
      </c>
      <c r="T60" t="s">
        <v>8311</v>
      </c>
      <c r="U60" s="9">
        <f t="shared" si="4"/>
        <v>41932.745046296295</v>
      </c>
      <c r="V60" s="9">
        <f t="shared" si="5"/>
        <v>41962.786712962959</v>
      </c>
      <c r="W60">
        <f t="shared" si="6"/>
        <v>30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s="5" t="str">
        <f t="shared" si="2"/>
        <v>film &amp; video</v>
      </c>
      <c r="R61" s="5" t="str">
        <f t="shared" si="3"/>
        <v>television</v>
      </c>
      <c r="S61" t="s">
        <v>8310</v>
      </c>
      <c r="T61" t="s">
        <v>8311</v>
      </c>
      <c r="U61" s="9">
        <f t="shared" si="4"/>
        <v>42230.23583333334</v>
      </c>
      <c r="V61" s="9">
        <f t="shared" si="5"/>
        <v>42261.875</v>
      </c>
      <c r="W61">
        <f t="shared" si="6"/>
        <v>31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s="5" t="str">
        <f t="shared" si="2"/>
        <v>film &amp; video</v>
      </c>
      <c r="R62" s="5" t="str">
        <f t="shared" si="3"/>
        <v>shorts</v>
      </c>
      <c r="S62" t="s">
        <v>8310</v>
      </c>
      <c r="T62" t="s">
        <v>8312</v>
      </c>
      <c r="U62" s="9">
        <f t="shared" si="4"/>
        <v>41701.901817129627</v>
      </c>
      <c r="V62" s="9">
        <f t="shared" si="5"/>
        <v>41721</v>
      </c>
      <c r="W62">
        <f t="shared" si="6"/>
        <v>20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s="5" t="str">
        <f t="shared" si="2"/>
        <v>film &amp; video</v>
      </c>
      <c r="R63" s="5" t="str">
        <f t="shared" si="3"/>
        <v>shorts</v>
      </c>
      <c r="S63" t="s">
        <v>8310</v>
      </c>
      <c r="T63" t="s">
        <v>8312</v>
      </c>
      <c r="U63" s="9">
        <f t="shared" si="4"/>
        <v>41409.814317129632</v>
      </c>
      <c r="V63" s="9">
        <f t="shared" si="5"/>
        <v>41431.814317129632</v>
      </c>
      <c r="W63">
        <f t="shared" si="6"/>
        <v>22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s="5" t="str">
        <f t="shared" si="2"/>
        <v>film &amp; video</v>
      </c>
      <c r="R64" s="5" t="str">
        <f t="shared" si="3"/>
        <v>shorts</v>
      </c>
      <c r="S64" t="s">
        <v>8310</v>
      </c>
      <c r="T64" t="s">
        <v>8312</v>
      </c>
      <c r="U64" s="9">
        <f t="shared" si="4"/>
        <v>41311.799513888887</v>
      </c>
      <c r="V64" s="9">
        <f t="shared" si="5"/>
        <v>41336.799513888887</v>
      </c>
      <c r="W64">
        <f t="shared" si="6"/>
        <v>25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s="5" t="str">
        <f t="shared" si="2"/>
        <v>film &amp; video</v>
      </c>
      <c r="R65" s="5" t="str">
        <f t="shared" si="3"/>
        <v>shorts</v>
      </c>
      <c r="S65" t="s">
        <v>8310</v>
      </c>
      <c r="T65" t="s">
        <v>8312</v>
      </c>
      <c r="U65" s="9">
        <f t="shared" si="4"/>
        <v>41612.912187499998</v>
      </c>
      <c r="V65" s="9">
        <f t="shared" si="5"/>
        <v>41636.207638888889</v>
      </c>
      <c r="W65">
        <f t="shared" si="6"/>
        <v>24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7">ROUND((E66/D66)*100,0)</f>
        <v>173</v>
      </c>
      <c r="P66" s="5">
        <f t="shared" ref="P66:P129" si="8">ROUND((E66/L66),2)</f>
        <v>86.67</v>
      </c>
      <c r="Q66" s="5" t="str">
        <f t="shared" ref="Q66:Q129" si="9">LEFT(N66,SEARCH("/",N66)-1)</f>
        <v>film &amp; video</v>
      </c>
      <c r="R66" s="5" t="str">
        <f t="shared" ref="R66:R129" si="10">RIGHT(N66,LEN(N66)-SEARCH("/",N66))</f>
        <v>shorts</v>
      </c>
      <c r="S66" t="s">
        <v>8310</v>
      </c>
      <c r="T66" t="s">
        <v>8312</v>
      </c>
      <c r="U66" s="9">
        <f t="shared" ref="U66:U129" si="11">(((J66/60)/60)/24)+DATE(1970,1,1)</f>
        <v>41433.01829861111</v>
      </c>
      <c r="V66" s="9">
        <f t="shared" ref="V66:V129" si="12">(((I66/60)/60)/24)+DATE(1970,1,1)</f>
        <v>41463.01829861111</v>
      </c>
      <c r="W66">
        <f t="shared" ref="W66:W129" si="13">DATEDIF(U66,V66,"d")</f>
        <v>30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7"/>
        <v>108</v>
      </c>
      <c r="P67" s="5">
        <f t="shared" si="8"/>
        <v>132.05000000000001</v>
      </c>
      <c r="Q67" s="5" t="str">
        <f t="shared" si="9"/>
        <v>film &amp; video</v>
      </c>
      <c r="R67" s="5" t="str">
        <f t="shared" si="10"/>
        <v>shorts</v>
      </c>
      <c r="S67" t="s">
        <v>8310</v>
      </c>
      <c r="T67" t="s">
        <v>8312</v>
      </c>
      <c r="U67" s="9">
        <f t="shared" si="11"/>
        <v>41835.821226851855</v>
      </c>
      <c r="V67" s="9">
        <f t="shared" si="12"/>
        <v>41862.249305555553</v>
      </c>
      <c r="W67">
        <f t="shared" si="13"/>
        <v>27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8"/>
        <v>91.23</v>
      </c>
      <c r="Q68" s="5" t="str">
        <f t="shared" si="9"/>
        <v>film &amp; video</v>
      </c>
      <c r="R68" s="5" t="str">
        <f t="shared" si="10"/>
        <v>shorts</v>
      </c>
      <c r="S68" t="s">
        <v>8310</v>
      </c>
      <c r="T68" t="s">
        <v>8312</v>
      </c>
      <c r="U68" s="9">
        <f t="shared" si="11"/>
        <v>42539.849768518514</v>
      </c>
      <c r="V68" s="9">
        <f t="shared" si="12"/>
        <v>42569.849768518514</v>
      </c>
      <c r="W68">
        <f t="shared" si="13"/>
        <v>30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>
        <f t="shared" si="8"/>
        <v>116.25</v>
      </c>
      <c r="Q69" s="5" t="str">
        <f t="shared" si="9"/>
        <v>film &amp; video</v>
      </c>
      <c r="R69" s="5" t="str">
        <f t="shared" si="10"/>
        <v>shorts</v>
      </c>
      <c r="S69" t="s">
        <v>8310</v>
      </c>
      <c r="T69" t="s">
        <v>8312</v>
      </c>
      <c r="U69" s="9">
        <f t="shared" si="11"/>
        <v>41075.583379629628</v>
      </c>
      <c r="V69" s="9">
        <f t="shared" si="12"/>
        <v>41105.583379629628</v>
      </c>
      <c r="W69">
        <f t="shared" si="13"/>
        <v>30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8"/>
        <v>21.19</v>
      </c>
      <c r="Q70" s="5" t="str">
        <f t="shared" si="9"/>
        <v>film &amp; video</v>
      </c>
      <c r="R70" s="5" t="str">
        <f t="shared" si="10"/>
        <v>shorts</v>
      </c>
      <c r="S70" t="s">
        <v>8310</v>
      </c>
      <c r="T70" t="s">
        <v>8312</v>
      </c>
      <c r="U70" s="9">
        <f t="shared" si="11"/>
        <v>41663.569340277776</v>
      </c>
      <c r="V70" s="9">
        <f t="shared" si="12"/>
        <v>41693.569340277776</v>
      </c>
      <c r="W70">
        <f t="shared" si="13"/>
        <v>30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>
        <f t="shared" si="8"/>
        <v>62.33</v>
      </c>
      <c r="Q71" s="5" t="str">
        <f t="shared" si="9"/>
        <v>film &amp; video</v>
      </c>
      <c r="R71" s="5" t="str">
        <f t="shared" si="10"/>
        <v>shorts</v>
      </c>
      <c r="S71" t="s">
        <v>8310</v>
      </c>
      <c r="T71" t="s">
        <v>8312</v>
      </c>
      <c r="U71" s="9">
        <f t="shared" si="11"/>
        <v>40786.187789351854</v>
      </c>
      <c r="V71" s="9">
        <f t="shared" si="12"/>
        <v>40818.290972222225</v>
      </c>
      <c r="W71">
        <f t="shared" si="13"/>
        <v>32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8"/>
        <v>37.409999999999997</v>
      </c>
      <c r="Q72" s="5" t="str">
        <f t="shared" si="9"/>
        <v>film &amp; video</v>
      </c>
      <c r="R72" s="5" t="str">
        <f t="shared" si="10"/>
        <v>shorts</v>
      </c>
      <c r="S72" t="s">
        <v>8310</v>
      </c>
      <c r="T72" t="s">
        <v>8312</v>
      </c>
      <c r="U72" s="9">
        <f t="shared" si="11"/>
        <v>40730.896354166667</v>
      </c>
      <c r="V72" s="9">
        <f t="shared" si="12"/>
        <v>40790.896354166667</v>
      </c>
      <c r="W72">
        <f t="shared" si="13"/>
        <v>60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8"/>
        <v>69.72</v>
      </c>
      <c r="Q73" s="5" t="str">
        <f t="shared" si="9"/>
        <v>film &amp; video</v>
      </c>
      <c r="R73" s="5" t="str">
        <f t="shared" si="10"/>
        <v>shorts</v>
      </c>
      <c r="S73" t="s">
        <v>8310</v>
      </c>
      <c r="T73" t="s">
        <v>8312</v>
      </c>
      <c r="U73" s="9">
        <f t="shared" si="11"/>
        <v>40997.271493055552</v>
      </c>
      <c r="V73" s="9">
        <f t="shared" si="12"/>
        <v>41057.271493055552</v>
      </c>
      <c r="W73">
        <f t="shared" si="13"/>
        <v>60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8"/>
        <v>58.17</v>
      </c>
      <c r="Q74" s="5" t="str">
        <f t="shared" si="9"/>
        <v>film &amp; video</v>
      </c>
      <c r="R74" s="5" t="str">
        <f t="shared" si="10"/>
        <v>shorts</v>
      </c>
      <c r="S74" t="s">
        <v>8310</v>
      </c>
      <c r="T74" t="s">
        <v>8312</v>
      </c>
      <c r="U74" s="9">
        <f t="shared" si="11"/>
        <v>41208.010196759256</v>
      </c>
      <c r="V74" s="9">
        <f t="shared" si="12"/>
        <v>41228</v>
      </c>
      <c r="W74">
        <f t="shared" si="13"/>
        <v>20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s="5" t="str">
        <f t="shared" si="9"/>
        <v>film &amp; video</v>
      </c>
      <c r="R75" s="5" t="str">
        <f t="shared" si="10"/>
        <v>shorts</v>
      </c>
      <c r="S75" t="s">
        <v>8310</v>
      </c>
      <c r="T75" t="s">
        <v>8312</v>
      </c>
      <c r="U75" s="9">
        <f t="shared" si="11"/>
        <v>40587.75675925926</v>
      </c>
      <c r="V75" s="9">
        <f t="shared" si="12"/>
        <v>40666.165972222225</v>
      </c>
      <c r="W75">
        <f t="shared" si="13"/>
        <v>79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>
        <f t="shared" si="8"/>
        <v>19.47</v>
      </c>
      <c r="Q76" s="5" t="str">
        <f t="shared" si="9"/>
        <v>film &amp; video</v>
      </c>
      <c r="R76" s="5" t="str">
        <f t="shared" si="10"/>
        <v>shorts</v>
      </c>
      <c r="S76" t="s">
        <v>8310</v>
      </c>
      <c r="T76" t="s">
        <v>8312</v>
      </c>
      <c r="U76" s="9">
        <f t="shared" si="11"/>
        <v>42360.487210648149</v>
      </c>
      <c r="V76" s="9">
        <f t="shared" si="12"/>
        <v>42390.487210648149</v>
      </c>
      <c r="W76">
        <f t="shared" si="13"/>
        <v>30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>
        <f t="shared" si="8"/>
        <v>85.96</v>
      </c>
      <c r="Q77" s="5" t="str">
        <f t="shared" si="9"/>
        <v>film &amp; video</v>
      </c>
      <c r="R77" s="5" t="str">
        <f t="shared" si="10"/>
        <v>shorts</v>
      </c>
      <c r="S77" t="s">
        <v>8310</v>
      </c>
      <c r="T77" t="s">
        <v>8312</v>
      </c>
      <c r="U77" s="9">
        <f t="shared" si="11"/>
        <v>41357.209166666667</v>
      </c>
      <c r="V77" s="9">
        <f t="shared" si="12"/>
        <v>41387.209166666667</v>
      </c>
      <c r="W77">
        <f t="shared" si="13"/>
        <v>30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8"/>
        <v>30.67</v>
      </c>
      <c r="Q78" s="5" t="str">
        <f t="shared" si="9"/>
        <v>film &amp; video</v>
      </c>
      <c r="R78" s="5" t="str">
        <f t="shared" si="10"/>
        <v>shorts</v>
      </c>
      <c r="S78" t="s">
        <v>8310</v>
      </c>
      <c r="T78" t="s">
        <v>8312</v>
      </c>
      <c r="U78" s="9">
        <f t="shared" si="11"/>
        <v>40844.691643518519</v>
      </c>
      <c r="V78" s="9">
        <f t="shared" si="12"/>
        <v>40904.733310185184</v>
      </c>
      <c r="W78">
        <f t="shared" si="13"/>
        <v>60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8"/>
        <v>60.38</v>
      </c>
      <c r="Q79" s="5" t="str">
        <f t="shared" si="9"/>
        <v>film &amp; video</v>
      </c>
      <c r="R79" s="5" t="str">
        <f t="shared" si="10"/>
        <v>shorts</v>
      </c>
      <c r="S79" t="s">
        <v>8310</v>
      </c>
      <c r="T79" t="s">
        <v>8312</v>
      </c>
      <c r="U79" s="9">
        <f t="shared" si="11"/>
        <v>40997.144872685189</v>
      </c>
      <c r="V79" s="9">
        <f t="shared" si="12"/>
        <v>41050.124305555553</v>
      </c>
      <c r="W79">
        <f t="shared" si="13"/>
        <v>53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38.6</v>
      </c>
      <c r="Q80" s="5" t="str">
        <f t="shared" si="9"/>
        <v>film &amp; video</v>
      </c>
      <c r="R80" s="5" t="str">
        <f t="shared" si="10"/>
        <v>shorts</v>
      </c>
      <c r="S80" t="s">
        <v>8310</v>
      </c>
      <c r="T80" t="s">
        <v>8312</v>
      </c>
      <c r="U80" s="9">
        <f t="shared" si="11"/>
        <v>42604.730567129634</v>
      </c>
      <c r="V80" s="9">
        <f t="shared" si="12"/>
        <v>42614.730567129634</v>
      </c>
      <c r="W80">
        <f t="shared" si="13"/>
        <v>10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40.270000000000003</v>
      </c>
      <c r="Q81" s="5" t="str">
        <f t="shared" si="9"/>
        <v>film &amp; video</v>
      </c>
      <c r="R81" s="5" t="str">
        <f t="shared" si="10"/>
        <v>shorts</v>
      </c>
      <c r="S81" t="s">
        <v>8310</v>
      </c>
      <c r="T81" t="s">
        <v>8312</v>
      </c>
      <c r="U81" s="9">
        <f t="shared" si="11"/>
        <v>41724.776539351849</v>
      </c>
      <c r="V81" s="9">
        <f t="shared" si="12"/>
        <v>41754.776539351849</v>
      </c>
      <c r="W81">
        <f t="shared" si="13"/>
        <v>30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8"/>
        <v>273.83</v>
      </c>
      <c r="Q82" s="5" t="str">
        <f t="shared" si="9"/>
        <v>film &amp; video</v>
      </c>
      <c r="R82" s="5" t="str">
        <f t="shared" si="10"/>
        <v>shorts</v>
      </c>
      <c r="S82" t="s">
        <v>8310</v>
      </c>
      <c r="T82" t="s">
        <v>8312</v>
      </c>
      <c r="U82" s="9">
        <f t="shared" si="11"/>
        <v>41583.083981481483</v>
      </c>
      <c r="V82" s="9">
        <f t="shared" si="12"/>
        <v>41618.083981481483</v>
      </c>
      <c r="W82">
        <f t="shared" si="13"/>
        <v>35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53.04</v>
      </c>
      <c r="Q83" s="5" t="str">
        <f t="shared" si="9"/>
        <v>film &amp; video</v>
      </c>
      <c r="R83" s="5" t="str">
        <f t="shared" si="10"/>
        <v>shorts</v>
      </c>
      <c r="S83" t="s">
        <v>8310</v>
      </c>
      <c r="T83" t="s">
        <v>8312</v>
      </c>
      <c r="U83" s="9">
        <f t="shared" si="11"/>
        <v>41100.158877314818</v>
      </c>
      <c r="V83" s="9">
        <f t="shared" si="12"/>
        <v>41104.126388888886</v>
      </c>
      <c r="W83">
        <f t="shared" si="13"/>
        <v>4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8"/>
        <v>40.01</v>
      </c>
      <c r="Q84" s="5" t="str">
        <f t="shared" si="9"/>
        <v>film &amp; video</v>
      </c>
      <c r="R84" s="5" t="str">
        <f t="shared" si="10"/>
        <v>shorts</v>
      </c>
      <c r="S84" t="s">
        <v>8310</v>
      </c>
      <c r="T84" t="s">
        <v>8312</v>
      </c>
      <c r="U84" s="9">
        <f t="shared" si="11"/>
        <v>40795.820150462961</v>
      </c>
      <c r="V84" s="9">
        <f t="shared" si="12"/>
        <v>40825.820150462961</v>
      </c>
      <c r="W84">
        <f t="shared" si="13"/>
        <v>30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8"/>
        <v>15.77</v>
      </c>
      <c r="Q85" s="5" t="str">
        <f t="shared" si="9"/>
        <v>film &amp; video</v>
      </c>
      <c r="R85" s="5" t="str">
        <f t="shared" si="10"/>
        <v>shorts</v>
      </c>
      <c r="S85" t="s">
        <v>8310</v>
      </c>
      <c r="T85" t="s">
        <v>8312</v>
      </c>
      <c r="U85" s="9">
        <f t="shared" si="11"/>
        <v>42042.615613425922</v>
      </c>
      <c r="V85" s="9">
        <f t="shared" si="12"/>
        <v>42057.479166666672</v>
      </c>
      <c r="W85">
        <f t="shared" si="13"/>
        <v>15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71.430000000000007</v>
      </c>
      <c r="Q86" s="5" t="str">
        <f t="shared" si="9"/>
        <v>film &amp; video</v>
      </c>
      <c r="R86" s="5" t="str">
        <f t="shared" si="10"/>
        <v>shorts</v>
      </c>
      <c r="S86" t="s">
        <v>8310</v>
      </c>
      <c r="T86" t="s">
        <v>8312</v>
      </c>
      <c r="U86" s="9">
        <f t="shared" si="11"/>
        <v>40648.757939814815</v>
      </c>
      <c r="V86" s="9">
        <f t="shared" si="12"/>
        <v>40678.757939814815</v>
      </c>
      <c r="W86">
        <f t="shared" si="13"/>
        <v>30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8"/>
        <v>71.709999999999994</v>
      </c>
      <c r="Q87" s="5" t="str">
        <f t="shared" si="9"/>
        <v>film &amp; video</v>
      </c>
      <c r="R87" s="5" t="str">
        <f t="shared" si="10"/>
        <v>shorts</v>
      </c>
      <c r="S87" t="s">
        <v>8310</v>
      </c>
      <c r="T87" t="s">
        <v>8312</v>
      </c>
      <c r="U87" s="9">
        <f t="shared" si="11"/>
        <v>40779.125428240739</v>
      </c>
      <c r="V87" s="9">
        <f t="shared" si="12"/>
        <v>40809.125428240739</v>
      </c>
      <c r="W87">
        <f t="shared" si="13"/>
        <v>30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8"/>
        <v>375.76</v>
      </c>
      <c r="Q88" s="5" t="str">
        <f t="shared" si="9"/>
        <v>film &amp; video</v>
      </c>
      <c r="R88" s="5" t="str">
        <f t="shared" si="10"/>
        <v>shorts</v>
      </c>
      <c r="S88" t="s">
        <v>8310</v>
      </c>
      <c r="T88" t="s">
        <v>8312</v>
      </c>
      <c r="U88" s="9">
        <f t="shared" si="11"/>
        <v>42291.556076388893</v>
      </c>
      <c r="V88" s="9">
        <f t="shared" si="12"/>
        <v>42365.59774305555</v>
      </c>
      <c r="W88">
        <f t="shared" si="13"/>
        <v>74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8"/>
        <v>104.6</v>
      </c>
      <c r="Q89" s="5" t="str">
        <f t="shared" si="9"/>
        <v>film &amp; video</v>
      </c>
      <c r="R89" s="5" t="str">
        <f t="shared" si="10"/>
        <v>shorts</v>
      </c>
      <c r="S89" t="s">
        <v>8310</v>
      </c>
      <c r="T89" t="s">
        <v>8312</v>
      </c>
      <c r="U89" s="9">
        <f t="shared" si="11"/>
        <v>40322.53938657407</v>
      </c>
      <c r="V89" s="9">
        <f t="shared" si="12"/>
        <v>40332.070138888892</v>
      </c>
      <c r="W89">
        <f t="shared" si="13"/>
        <v>10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8"/>
        <v>60</v>
      </c>
      <c r="Q90" s="5" t="str">
        <f t="shared" si="9"/>
        <v>film &amp; video</v>
      </c>
      <c r="R90" s="5" t="str">
        <f t="shared" si="10"/>
        <v>shorts</v>
      </c>
      <c r="S90" t="s">
        <v>8310</v>
      </c>
      <c r="T90" t="s">
        <v>8312</v>
      </c>
      <c r="U90" s="9">
        <f t="shared" si="11"/>
        <v>41786.65892361111</v>
      </c>
      <c r="V90" s="9">
        <f t="shared" si="12"/>
        <v>41812.65892361111</v>
      </c>
      <c r="W90">
        <f t="shared" si="13"/>
        <v>26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>
        <f t="shared" si="8"/>
        <v>123.29</v>
      </c>
      <c r="Q91" s="5" t="str">
        <f t="shared" si="9"/>
        <v>film &amp; video</v>
      </c>
      <c r="R91" s="5" t="str">
        <f t="shared" si="10"/>
        <v>shorts</v>
      </c>
      <c r="S91" t="s">
        <v>8310</v>
      </c>
      <c r="T91" t="s">
        <v>8312</v>
      </c>
      <c r="U91" s="9">
        <f t="shared" si="11"/>
        <v>41402.752222222225</v>
      </c>
      <c r="V91" s="9">
        <f t="shared" si="12"/>
        <v>41427.752222222225</v>
      </c>
      <c r="W91">
        <f t="shared" si="13"/>
        <v>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8"/>
        <v>31.38</v>
      </c>
      <c r="Q92" s="5" t="str">
        <f t="shared" si="9"/>
        <v>film &amp; video</v>
      </c>
      <c r="R92" s="5" t="str">
        <f t="shared" si="10"/>
        <v>shorts</v>
      </c>
      <c r="S92" t="s">
        <v>8310</v>
      </c>
      <c r="T92" t="s">
        <v>8312</v>
      </c>
      <c r="U92" s="9">
        <f t="shared" si="11"/>
        <v>40706.297442129631</v>
      </c>
      <c r="V92" s="9">
        <f t="shared" si="12"/>
        <v>40736.297442129631</v>
      </c>
      <c r="W92">
        <f t="shared" si="13"/>
        <v>30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78.260000000000005</v>
      </c>
      <c r="Q93" s="5" t="str">
        <f t="shared" si="9"/>
        <v>film &amp; video</v>
      </c>
      <c r="R93" s="5" t="str">
        <f t="shared" si="10"/>
        <v>shorts</v>
      </c>
      <c r="S93" t="s">
        <v>8310</v>
      </c>
      <c r="T93" t="s">
        <v>8312</v>
      </c>
      <c r="U93" s="9">
        <f t="shared" si="11"/>
        <v>40619.402361111112</v>
      </c>
      <c r="V93" s="9">
        <f t="shared" si="12"/>
        <v>40680.402361111112</v>
      </c>
      <c r="W93">
        <f t="shared" si="13"/>
        <v>61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8"/>
        <v>122.33</v>
      </c>
      <c r="Q94" s="5" t="str">
        <f t="shared" si="9"/>
        <v>film &amp; video</v>
      </c>
      <c r="R94" s="5" t="str">
        <f t="shared" si="10"/>
        <v>shorts</v>
      </c>
      <c r="S94" t="s">
        <v>8310</v>
      </c>
      <c r="T94" t="s">
        <v>8312</v>
      </c>
      <c r="U94" s="9">
        <f t="shared" si="11"/>
        <v>42721.198877314819</v>
      </c>
      <c r="V94" s="9">
        <f t="shared" si="12"/>
        <v>42767.333333333328</v>
      </c>
      <c r="W94">
        <f t="shared" si="13"/>
        <v>46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>
        <f t="shared" si="8"/>
        <v>73.73</v>
      </c>
      <c r="Q95" s="5" t="str">
        <f t="shared" si="9"/>
        <v>film &amp; video</v>
      </c>
      <c r="R95" s="5" t="str">
        <f t="shared" si="10"/>
        <v>shorts</v>
      </c>
      <c r="S95" t="s">
        <v>8310</v>
      </c>
      <c r="T95" t="s">
        <v>8312</v>
      </c>
      <c r="U95" s="9">
        <f t="shared" si="11"/>
        <v>41065.858067129629</v>
      </c>
      <c r="V95" s="9">
        <f t="shared" si="12"/>
        <v>41093.875</v>
      </c>
      <c r="W95">
        <f t="shared" si="13"/>
        <v>28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21.67</v>
      </c>
      <c r="Q96" s="5" t="str">
        <f t="shared" si="9"/>
        <v>film &amp; video</v>
      </c>
      <c r="R96" s="5" t="str">
        <f t="shared" si="10"/>
        <v>shorts</v>
      </c>
      <c r="S96" t="s">
        <v>8310</v>
      </c>
      <c r="T96" t="s">
        <v>8312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8"/>
        <v>21.9</v>
      </c>
      <c r="Q97" s="5" t="str">
        <f t="shared" si="9"/>
        <v>film &amp; video</v>
      </c>
      <c r="R97" s="5" t="str">
        <f t="shared" si="10"/>
        <v>shorts</v>
      </c>
      <c r="S97" t="s">
        <v>8310</v>
      </c>
      <c r="T97" t="s">
        <v>8312</v>
      </c>
      <c r="U97" s="9">
        <f t="shared" si="11"/>
        <v>40935.005104166667</v>
      </c>
      <c r="V97" s="9">
        <f t="shared" si="12"/>
        <v>40965.005104166667</v>
      </c>
      <c r="W97">
        <f t="shared" si="13"/>
        <v>30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>
        <f t="shared" si="8"/>
        <v>50.59</v>
      </c>
      <c r="Q98" s="5" t="str">
        <f t="shared" si="9"/>
        <v>film &amp; video</v>
      </c>
      <c r="R98" s="5" t="str">
        <f t="shared" si="10"/>
        <v>shorts</v>
      </c>
      <c r="S98" t="s">
        <v>8310</v>
      </c>
      <c r="T98" t="s">
        <v>8312</v>
      </c>
      <c r="U98" s="9">
        <f t="shared" si="11"/>
        <v>40324.662511574075</v>
      </c>
      <c r="V98" s="9">
        <f t="shared" si="12"/>
        <v>40391.125</v>
      </c>
      <c r="W98">
        <f t="shared" si="13"/>
        <v>67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8"/>
        <v>53.13</v>
      </c>
      <c r="Q99" s="5" t="str">
        <f t="shared" si="9"/>
        <v>film &amp; video</v>
      </c>
      <c r="R99" s="5" t="str">
        <f t="shared" si="10"/>
        <v>shorts</v>
      </c>
      <c r="S99" t="s">
        <v>8310</v>
      </c>
      <c r="T99" t="s">
        <v>8312</v>
      </c>
      <c r="U99" s="9">
        <f t="shared" si="11"/>
        <v>40706.135208333333</v>
      </c>
      <c r="V99" s="9">
        <f t="shared" si="12"/>
        <v>40736.135208333333</v>
      </c>
      <c r="W99">
        <f t="shared" si="13"/>
        <v>30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8"/>
        <v>56.67</v>
      </c>
      <c r="Q100" s="5" t="str">
        <f t="shared" si="9"/>
        <v>film &amp; video</v>
      </c>
      <c r="R100" s="5" t="str">
        <f t="shared" si="10"/>
        <v>shorts</v>
      </c>
      <c r="S100" t="s">
        <v>8310</v>
      </c>
      <c r="T100" t="s">
        <v>8312</v>
      </c>
      <c r="U100" s="9">
        <f t="shared" si="11"/>
        <v>41214.79483796296</v>
      </c>
      <c r="V100" s="9">
        <f t="shared" si="12"/>
        <v>41250.979166666664</v>
      </c>
      <c r="W100">
        <f t="shared" si="13"/>
        <v>36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8"/>
        <v>40.78</v>
      </c>
      <c r="Q101" s="5" t="str">
        <f t="shared" si="9"/>
        <v>film &amp; video</v>
      </c>
      <c r="R101" s="5" t="str">
        <f t="shared" si="10"/>
        <v>shorts</v>
      </c>
      <c r="S101" t="s">
        <v>8310</v>
      </c>
      <c r="T101" t="s">
        <v>8312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30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192.31</v>
      </c>
      <c r="Q102" s="5" t="str">
        <f t="shared" si="9"/>
        <v>film &amp; video</v>
      </c>
      <c r="R102" s="5" t="str">
        <f t="shared" si="10"/>
        <v>shorts</v>
      </c>
      <c r="S102" t="s">
        <v>8310</v>
      </c>
      <c r="T102" t="s">
        <v>8312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s="5" t="str">
        <f t="shared" si="9"/>
        <v>film &amp; video</v>
      </c>
      <c r="R103" s="5" t="str">
        <f t="shared" si="10"/>
        <v>shorts</v>
      </c>
      <c r="S103" t="s">
        <v>8310</v>
      </c>
      <c r="T103" t="s">
        <v>8312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24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8"/>
        <v>117.92</v>
      </c>
      <c r="Q104" s="5" t="str">
        <f t="shared" si="9"/>
        <v>film &amp; video</v>
      </c>
      <c r="R104" s="5" t="str">
        <f t="shared" si="10"/>
        <v>shorts</v>
      </c>
      <c r="S104" t="s">
        <v>8310</v>
      </c>
      <c r="T104" t="s">
        <v>8312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30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8"/>
        <v>27.9</v>
      </c>
      <c r="Q105" s="5" t="str">
        <f t="shared" si="9"/>
        <v>film &amp; video</v>
      </c>
      <c r="R105" s="5" t="str">
        <f t="shared" si="10"/>
        <v>shorts</v>
      </c>
      <c r="S105" t="s">
        <v>8310</v>
      </c>
      <c r="T105" t="s">
        <v>8312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23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s="5" t="str">
        <f t="shared" si="9"/>
        <v>film &amp; video</v>
      </c>
      <c r="R106" s="5" t="str">
        <f t="shared" si="10"/>
        <v>shorts</v>
      </c>
      <c r="S106" t="s">
        <v>8310</v>
      </c>
      <c r="T106" t="s">
        <v>8312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24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8"/>
        <v>39.380000000000003</v>
      </c>
      <c r="Q107" s="5" t="str">
        <f t="shared" si="9"/>
        <v>film &amp; video</v>
      </c>
      <c r="R107" s="5" t="str">
        <f t="shared" si="10"/>
        <v>shorts</v>
      </c>
      <c r="S107" t="s">
        <v>8310</v>
      </c>
      <c r="T107" t="s">
        <v>8312</v>
      </c>
      <c r="U107" s="9">
        <f t="shared" si="11"/>
        <v>42485.724768518514</v>
      </c>
      <c r="V107" s="9">
        <f t="shared" si="12"/>
        <v>42504</v>
      </c>
      <c r="W107">
        <f t="shared" si="13"/>
        <v>19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8"/>
        <v>186.11</v>
      </c>
      <c r="Q108" s="5" t="str">
        <f t="shared" si="9"/>
        <v>film &amp; video</v>
      </c>
      <c r="R108" s="5" t="str">
        <f t="shared" si="10"/>
        <v>shorts</v>
      </c>
      <c r="S108" t="s">
        <v>8310</v>
      </c>
      <c r="T108" t="s">
        <v>8312</v>
      </c>
      <c r="U108" s="9">
        <f t="shared" si="11"/>
        <v>40987.776631944449</v>
      </c>
      <c r="V108" s="9">
        <f t="shared" si="12"/>
        <v>41001.776631944449</v>
      </c>
      <c r="W108">
        <f t="shared" si="13"/>
        <v>14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8"/>
        <v>111.38</v>
      </c>
      <c r="Q109" s="5" t="str">
        <f t="shared" si="9"/>
        <v>film &amp; video</v>
      </c>
      <c r="R109" s="5" t="str">
        <f t="shared" si="10"/>
        <v>shorts</v>
      </c>
      <c r="S109" t="s">
        <v>8310</v>
      </c>
      <c r="T109" t="s">
        <v>8312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22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>
        <f t="shared" si="8"/>
        <v>78.72</v>
      </c>
      <c r="Q110" s="5" t="str">
        <f t="shared" si="9"/>
        <v>film &amp; video</v>
      </c>
      <c r="R110" s="5" t="str">
        <f t="shared" si="10"/>
        <v>shorts</v>
      </c>
      <c r="S110" t="s">
        <v>8310</v>
      </c>
      <c r="T110" t="s">
        <v>8312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60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>
        <f t="shared" si="8"/>
        <v>46.7</v>
      </c>
      <c r="Q111" s="5" t="str">
        <f t="shared" si="9"/>
        <v>film &amp; video</v>
      </c>
      <c r="R111" s="5" t="str">
        <f t="shared" si="10"/>
        <v>shorts</v>
      </c>
      <c r="S111" t="s">
        <v>8310</v>
      </c>
      <c r="T111" t="s">
        <v>8312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30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8"/>
        <v>65.38</v>
      </c>
      <c r="Q112" s="5" t="str">
        <f t="shared" si="9"/>
        <v>film &amp; video</v>
      </c>
      <c r="R112" s="5" t="str">
        <f t="shared" si="10"/>
        <v>shorts</v>
      </c>
      <c r="S112" t="s">
        <v>8310</v>
      </c>
      <c r="T112" t="s">
        <v>8312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35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8"/>
        <v>102.08</v>
      </c>
      <c r="Q113" s="5" t="str">
        <f t="shared" si="9"/>
        <v>film &amp; video</v>
      </c>
      <c r="R113" s="5" t="str">
        <f t="shared" si="10"/>
        <v>shorts</v>
      </c>
      <c r="S113" t="s">
        <v>8310</v>
      </c>
      <c r="T113" t="s">
        <v>8312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30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64.2</v>
      </c>
      <c r="Q114" s="5" t="str">
        <f t="shared" si="9"/>
        <v>film &amp; video</v>
      </c>
      <c r="R114" s="5" t="str">
        <f t="shared" si="10"/>
        <v>shorts</v>
      </c>
      <c r="S114" t="s">
        <v>8310</v>
      </c>
      <c r="T114" t="s">
        <v>8312</v>
      </c>
      <c r="U114" s="9">
        <f t="shared" si="11"/>
        <v>41718.043032407404</v>
      </c>
      <c r="V114" s="9">
        <f t="shared" si="12"/>
        <v>41742.083333333336</v>
      </c>
      <c r="W114">
        <f t="shared" si="13"/>
        <v>24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90.38</v>
      </c>
      <c r="Q115" s="5" t="str">
        <f t="shared" si="9"/>
        <v>film &amp; video</v>
      </c>
      <c r="R115" s="5" t="str">
        <f t="shared" si="10"/>
        <v>shorts</v>
      </c>
      <c r="S115" t="s">
        <v>8310</v>
      </c>
      <c r="T115" t="s">
        <v>8312</v>
      </c>
      <c r="U115" s="9">
        <f t="shared" si="11"/>
        <v>40753.758425925924</v>
      </c>
      <c r="V115" s="9">
        <f t="shared" si="12"/>
        <v>40761.625</v>
      </c>
      <c r="W115">
        <f t="shared" si="13"/>
        <v>8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8"/>
        <v>88.57</v>
      </c>
      <c r="Q116" s="5" t="str">
        <f t="shared" si="9"/>
        <v>film &amp; video</v>
      </c>
      <c r="R116" s="5" t="str">
        <f t="shared" si="10"/>
        <v>shorts</v>
      </c>
      <c r="S116" t="s">
        <v>8310</v>
      </c>
      <c r="T116" t="s">
        <v>8312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60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8"/>
        <v>28.73</v>
      </c>
      <c r="Q117" s="5" t="str">
        <f t="shared" si="9"/>
        <v>film &amp; video</v>
      </c>
      <c r="R117" s="5" t="str">
        <f t="shared" si="10"/>
        <v>shorts</v>
      </c>
      <c r="S117" t="s">
        <v>8310</v>
      </c>
      <c r="T117" t="s">
        <v>8312</v>
      </c>
      <c r="U117" s="9">
        <f t="shared" si="11"/>
        <v>40918.738935185182</v>
      </c>
      <c r="V117" s="9">
        <f t="shared" si="12"/>
        <v>40943.738935185182</v>
      </c>
      <c r="W117">
        <f t="shared" si="13"/>
        <v>25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>
        <f t="shared" si="8"/>
        <v>69.790000000000006</v>
      </c>
      <c r="Q118" s="5" t="str">
        <f t="shared" si="9"/>
        <v>film &amp; video</v>
      </c>
      <c r="R118" s="5" t="str">
        <f t="shared" si="10"/>
        <v>shorts</v>
      </c>
      <c r="S118" t="s">
        <v>8310</v>
      </c>
      <c r="T118" t="s">
        <v>8312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46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8"/>
        <v>167.49</v>
      </c>
      <c r="Q119" s="5" t="str">
        <f t="shared" si="9"/>
        <v>film &amp; video</v>
      </c>
      <c r="R119" s="5" t="str">
        <f t="shared" si="10"/>
        <v>shorts</v>
      </c>
      <c r="S119" t="s">
        <v>8310</v>
      </c>
      <c r="T119" t="s">
        <v>8312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90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>
        <f t="shared" si="8"/>
        <v>144.91</v>
      </c>
      <c r="Q120" s="5" t="str">
        <f t="shared" si="9"/>
        <v>film &amp; video</v>
      </c>
      <c r="R120" s="5" t="str">
        <f t="shared" si="10"/>
        <v>shorts</v>
      </c>
      <c r="S120" t="s">
        <v>8310</v>
      </c>
      <c r="T120" t="s">
        <v>8312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30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8"/>
        <v>91.84</v>
      </c>
      <c r="Q121" s="5" t="str">
        <f t="shared" si="9"/>
        <v>film &amp; video</v>
      </c>
      <c r="R121" s="5" t="str">
        <f t="shared" si="10"/>
        <v>shorts</v>
      </c>
      <c r="S121" t="s">
        <v>8310</v>
      </c>
      <c r="T121" t="s">
        <v>8312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29</v>
      </c>
    </row>
    <row r="122" spans="1:23" ht="57.6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 t="shared" si="7"/>
        <v>108</v>
      </c>
      <c r="P122" s="5">
        <f t="shared" si="8"/>
        <v>117.85</v>
      </c>
      <c r="Q122" s="5" t="str">
        <f t="shared" si="9"/>
        <v>film &amp; video</v>
      </c>
      <c r="R122" s="5" t="str">
        <f t="shared" si="10"/>
        <v>documentary</v>
      </c>
      <c r="S122" t="s">
        <v>8310</v>
      </c>
      <c r="T122" t="s">
        <v>8315</v>
      </c>
      <c r="U122" s="9">
        <f t="shared" si="11"/>
        <v>41354.708460648151</v>
      </c>
      <c r="V122" s="9">
        <f t="shared" si="12"/>
        <v>41399.708460648151</v>
      </c>
      <c r="W122">
        <f t="shared" si="13"/>
        <v>45</v>
      </c>
    </row>
    <row r="123" spans="1:23" ht="43.2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 t="shared" si="7"/>
        <v>113</v>
      </c>
      <c r="P123" s="5">
        <f t="shared" si="8"/>
        <v>109.04</v>
      </c>
      <c r="Q123" s="5" t="str">
        <f t="shared" si="9"/>
        <v>film &amp; video</v>
      </c>
      <c r="R123" s="5" t="str">
        <f t="shared" si="10"/>
        <v>documentary</v>
      </c>
      <c r="S123" t="s">
        <v>8310</v>
      </c>
      <c r="T123" t="s">
        <v>8315</v>
      </c>
      <c r="U123" s="9">
        <f t="shared" si="11"/>
        <v>41949.697962962964</v>
      </c>
      <c r="V123" s="9">
        <f t="shared" si="12"/>
        <v>41994.697962962964</v>
      </c>
      <c r="W123">
        <f t="shared" si="13"/>
        <v>45</v>
      </c>
    </row>
    <row r="124" spans="1:23" ht="43.2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 t="shared" si="7"/>
        <v>113</v>
      </c>
      <c r="P124" s="5">
        <f t="shared" si="8"/>
        <v>73.02</v>
      </c>
      <c r="Q124" s="5" t="str">
        <f t="shared" si="9"/>
        <v>film &amp; video</v>
      </c>
      <c r="R124" s="5" t="str">
        <f t="shared" si="10"/>
        <v>documentary</v>
      </c>
      <c r="S124" t="s">
        <v>8310</v>
      </c>
      <c r="T124" t="s">
        <v>8315</v>
      </c>
      <c r="U124" s="9">
        <f t="shared" si="11"/>
        <v>40862.492939814816</v>
      </c>
      <c r="V124" s="9">
        <f t="shared" si="12"/>
        <v>40897.492939814816</v>
      </c>
      <c r="W124">
        <f t="shared" si="13"/>
        <v>35</v>
      </c>
    </row>
    <row r="125" spans="1:23" ht="43.2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 t="shared" si="7"/>
        <v>103</v>
      </c>
      <c r="P125" s="5">
        <f t="shared" si="8"/>
        <v>78.2</v>
      </c>
      <c r="Q125" s="5" t="str">
        <f t="shared" si="9"/>
        <v>film &amp; video</v>
      </c>
      <c r="R125" s="5" t="str">
        <f t="shared" si="10"/>
        <v>documentary</v>
      </c>
      <c r="S125" t="s">
        <v>8310</v>
      </c>
      <c r="T125" t="s">
        <v>8315</v>
      </c>
      <c r="U125" s="9">
        <f t="shared" si="11"/>
        <v>41662.047500000001</v>
      </c>
      <c r="V125" s="9">
        <f t="shared" si="12"/>
        <v>41692.047500000001</v>
      </c>
      <c r="W125">
        <f t="shared" si="13"/>
        <v>30</v>
      </c>
    </row>
    <row r="126" spans="1:23" ht="57.6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 t="shared" si="7"/>
        <v>114</v>
      </c>
      <c r="P126" s="5">
        <f t="shared" si="8"/>
        <v>47.4</v>
      </c>
      <c r="Q126" s="5" t="str">
        <f t="shared" si="9"/>
        <v>film &amp; video</v>
      </c>
      <c r="R126" s="5" t="str">
        <f t="shared" si="10"/>
        <v>documentary</v>
      </c>
      <c r="S126" t="s">
        <v>8310</v>
      </c>
      <c r="T126" t="s">
        <v>8315</v>
      </c>
      <c r="U126" s="9">
        <f t="shared" si="11"/>
        <v>40213.323599537034</v>
      </c>
      <c r="V126" s="9">
        <f t="shared" si="12"/>
        <v>40253.29583333333</v>
      </c>
      <c r="W126">
        <f t="shared" si="13"/>
        <v>40</v>
      </c>
    </row>
    <row r="127" spans="1:23" ht="43.2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 t="shared" si="7"/>
        <v>104</v>
      </c>
      <c r="P127" s="5">
        <f t="shared" si="8"/>
        <v>54.02</v>
      </c>
      <c r="Q127" s="5" t="str">
        <f t="shared" si="9"/>
        <v>film &amp; video</v>
      </c>
      <c r="R127" s="5" t="str">
        <f t="shared" si="10"/>
        <v>documentary</v>
      </c>
      <c r="S127" t="s">
        <v>8310</v>
      </c>
      <c r="T127" t="s">
        <v>8315</v>
      </c>
      <c r="U127" s="9">
        <f t="shared" si="11"/>
        <v>41107.053067129629</v>
      </c>
      <c r="V127" s="9">
        <f t="shared" si="12"/>
        <v>41137.053067129629</v>
      </c>
      <c r="W127">
        <f t="shared" si="13"/>
        <v>30</v>
      </c>
    </row>
    <row r="128" spans="1:23" ht="43.2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 t="shared" si="7"/>
        <v>305</v>
      </c>
      <c r="P128" s="5">
        <f t="shared" si="8"/>
        <v>68.489999999999995</v>
      </c>
      <c r="Q128" s="5" t="str">
        <f t="shared" si="9"/>
        <v>film &amp; video</v>
      </c>
      <c r="R128" s="5" t="str">
        <f t="shared" si="10"/>
        <v>documentary</v>
      </c>
      <c r="S128" t="s">
        <v>8310</v>
      </c>
      <c r="T128" t="s">
        <v>8315</v>
      </c>
      <c r="U128" s="9">
        <f t="shared" si="11"/>
        <v>40480.363483796296</v>
      </c>
      <c r="V128" s="9">
        <f t="shared" si="12"/>
        <v>40530.405150462961</v>
      </c>
      <c r="W128">
        <f t="shared" si="13"/>
        <v>50</v>
      </c>
    </row>
    <row r="129" spans="1:23" ht="57.6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 t="shared" si="7"/>
        <v>134</v>
      </c>
      <c r="P129" s="5">
        <f t="shared" si="8"/>
        <v>108.15</v>
      </c>
      <c r="Q129" s="5" t="str">
        <f t="shared" si="9"/>
        <v>film &amp; video</v>
      </c>
      <c r="R129" s="5" t="str">
        <f t="shared" si="10"/>
        <v>documentary</v>
      </c>
      <c r="S129" t="s">
        <v>8310</v>
      </c>
      <c r="T129" t="s">
        <v>8315</v>
      </c>
      <c r="U129" s="9">
        <f t="shared" si="11"/>
        <v>40430.604328703703</v>
      </c>
      <c r="V129" s="9">
        <f t="shared" si="12"/>
        <v>40467.152083333334</v>
      </c>
      <c r="W129">
        <f t="shared" si="13"/>
        <v>37</v>
      </c>
    </row>
    <row r="130" spans="1:23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 t="shared" ref="O130:O193" si="14">ROUND((E130/D130)*100,0)</f>
        <v>101</v>
      </c>
      <c r="P130" s="5">
        <f t="shared" ref="P130:P193" si="15">ROUND((E130/L130),2)</f>
        <v>589.95000000000005</v>
      </c>
      <c r="Q130" s="5" t="str">
        <f t="shared" ref="Q130:Q193" si="16">LEFT(N130,SEARCH("/",N130)-1)</f>
        <v>film &amp; video</v>
      </c>
      <c r="R130" s="5" t="str">
        <f t="shared" ref="R130:R193" si="17">RIGHT(N130,LEN(N130)-SEARCH("/",N130))</f>
        <v>documentary</v>
      </c>
      <c r="S130" t="s">
        <v>8310</v>
      </c>
      <c r="T130" t="s">
        <v>8315</v>
      </c>
      <c r="U130" s="9">
        <f t="shared" ref="U130:U193" si="18">(((J130/60)/60)/24)+DATE(1970,1,1)</f>
        <v>40870.774409722224</v>
      </c>
      <c r="V130" s="9">
        <f t="shared" ref="V130:V193" si="19">(((I130/60)/60)/24)+DATE(1970,1,1)</f>
        <v>40915.774409722224</v>
      </c>
      <c r="W130">
        <f t="shared" ref="W130:W193" si="20">DATEDIF(U130,V130,"d")</f>
        <v>45</v>
      </c>
    </row>
    <row r="131" spans="1:23" ht="57.6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 t="shared" si="14"/>
        <v>113</v>
      </c>
      <c r="P131" s="5">
        <f t="shared" si="15"/>
        <v>48.05</v>
      </c>
      <c r="Q131" s="5" t="str">
        <f t="shared" si="16"/>
        <v>film &amp; video</v>
      </c>
      <c r="R131" s="5" t="str">
        <f t="shared" si="17"/>
        <v>documentary</v>
      </c>
      <c r="S131" t="s">
        <v>8310</v>
      </c>
      <c r="T131" t="s">
        <v>8315</v>
      </c>
      <c r="U131" s="9">
        <f t="shared" si="18"/>
        <v>40332.923842592594</v>
      </c>
      <c r="V131" s="9">
        <f t="shared" si="19"/>
        <v>40412.736111111109</v>
      </c>
      <c r="W131">
        <f t="shared" si="20"/>
        <v>80</v>
      </c>
    </row>
    <row r="132" spans="1:23" ht="43.2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 t="shared" si="14"/>
        <v>106</v>
      </c>
      <c r="P132" s="5">
        <f t="shared" si="15"/>
        <v>72.48</v>
      </c>
      <c r="Q132" s="5" t="str">
        <f t="shared" si="16"/>
        <v>film &amp; video</v>
      </c>
      <c r="R132" s="5" t="str">
        <f t="shared" si="17"/>
        <v>documentary</v>
      </c>
      <c r="S132" t="s">
        <v>8310</v>
      </c>
      <c r="T132" t="s">
        <v>8315</v>
      </c>
      <c r="U132" s="9">
        <f t="shared" si="18"/>
        <v>41401.565868055557</v>
      </c>
      <c r="V132" s="9">
        <f t="shared" si="19"/>
        <v>41431.565868055557</v>
      </c>
      <c r="W132">
        <f t="shared" si="20"/>
        <v>30</v>
      </c>
    </row>
    <row r="133" spans="1:23" ht="43.2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 t="shared" si="14"/>
        <v>126</v>
      </c>
      <c r="P133" s="5">
        <f t="shared" si="15"/>
        <v>57.08</v>
      </c>
      <c r="Q133" s="5" t="str">
        <f t="shared" si="16"/>
        <v>film &amp; video</v>
      </c>
      <c r="R133" s="5" t="str">
        <f t="shared" si="17"/>
        <v>documentary</v>
      </c>
      <c r="S133" t="s">
        <v>8310</v>
      </c>
      <c r="T133" t="s">
        <v>8315</v>
      </c>
      <c r="U133" s="9">
        <f t="shared" si="18"/>
        <v>41013.787569444445</v>
      </c>
      <c r="V133" s="9">
        <f t="shared" si="19"/>
        <v>41045.791666666664</v>
      </c>
      <c r="W133">
        <f t="shared" si="20"/>
        <v>32</v>
      </c>
    </row>
    <row r="134" spans="1:23" ht="43.2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 t="shared" si="14"/>
        <v>185</v>
      </c>
      <c r="P134" s="5">
        <f t="shared" si="15"/>
        <v>85.44</v>
      </c>
      <c r="Q134" s="5" t="str">
        <f t="shared" si="16"/>
        <v>film &amp; video</v>
      </c>
      <c r="R134" s="5" t="str">
        <f t="shared" si="17"/>
        <v>documentary</v>
      </c>
      <c r="S134" t="s">
        <v>8310</v>
      </c>
      <c r="T134" t="s">
        <v>8315</v>
      </c>
      <c r="U134" s="9">
        <f t="shared" si="18"/>
        <v>40266.662708333337</v>
      </c>
      <c r="V134" s="9">
        <f t="shared" si="19"/>
        <v>40330.165972222225</v>
      </c>
      <c r="W134">
        <f t="shared" si="20"/>
        <v>64</v>
      </c>
    </row>
    <row r="135" spans="1:23" ht="57.6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 t="shared" si="14"/>
        <v>101</v>
      </c>
      <c r="P135" s="5">
        <f t="shared" si="15"/>
        <v>215.86</v>
      </c>
      <c r="Q135" s="5" t="str">
        <f t="shared" si="16"/>
        <v>film &amp; video</v>
      </c>
      <c r="R135" s="5" t="str">
        <f t="shared" si="17"/>
        <v>documentary</v>
      </c>
      <c r="S135" t="s">
        <v>8310</v>
      </c>
      <c r="T135" t="s">
        <v>8315</v>
      </c>
      <c r="U135" s="9">
        <f t="shared" si="18"/>
        <v>40924.650868055556</v>
      </c>
      <c r="V135" s="9">
        <f t="shared" si="19"/>
        <v>40954.650868055556</v>
      </c>
      <c r="W135">
        <f t="shared" si="20"/>
        <v>30</v>
      </c>
    </row>
    <row r="136" spans="1:23" ht="43.2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 t="shared" si="14"/>
        <v>117</v>
      </c>
      <c r="P136" s="5">
        <f t="shared" si="15"/>
        <v>89.39</v>
      </c>
      <c r="Q136" s="5" t="str">
        <f t="shared" si="16"/>
        <v>film &amp; video</v>
      </c>
      <c r="R136" s="5" t="str">
        <f t="shared" si="17"/>
        <v>documentary</v>
      </c>
      <c r="S136" t="s">
        <v>8310</v>
      </c>
      <c r="T136" t="s">
        <v>8315</v>
      </c>
      <c r="U136" s="9">
        <f t="shared" si="18"/>
        <v>42263.952662037031</v>
      </c>
      <c r="V136" s="9">
        <f t="shared" si="19"/>
        <v>42294.083333333328</v>
      </c>
      <c r="W136">
        <f t="shared" si="20"/>
        <v>31</v>
      </c>
    </row>
    <row r="137" spans="1:23" ht="28.8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 t="shared" si="14"/>
        <v>107</v>
      </c>
      <c r="P137" s="5">
        <f t="shared" si="15"/>
        <v>45.42</v>
      </c>
      <c r="Q137" s="5" t="str">
        <f t="shared" si="16"/>
        <v>film &amp; video</v>
      </c>
      <c r="R137" s="5" t="str">
        <f t="shared" si="17"/>
        <v>documentary</v>
      </c>
      <c r="S137" t="s">
        <v>8310</v>
      </c>
      <c r="T137" t="s">
        <v>8315</v>
      </c>
      <c r="U137" s="9">
        <f t="shared" si="18"/>
        <v>40588.526412037041</v>
      </c>
      <c r="V137" s="9">
        <f t="shared" si="19"/>
        <v>40618.48474537037</v>
      </c>
      <c r="W137">
        <f t="shared" si="20"/>
        <v>30</v>
      </c>
    </row>
    <row r="138" spans="1:23" ht="43.2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 t="shared" si="14"/>
        <v>139</v>
      </c>
      <c r="P138" s="5">
        <f t="shared" si="15"/>
        <v>65.760000000000005</v>
      </c>
      <c r="Q138" s="5" t="str">
        <f t="shared" si="16"/>
        <v>film &amp; video</v>
      </c>
      <c r="R138" s="5" t="str">
        <f t="shared" si="17"/>
        <v>documentary</v>
      </c>
      <c r="S138" t="s">
        <v>8310</v>
      </c>
      <c r="T138" t="s">
        <v>8315</v>
      </c>
      <c r="U138" s="9">
        <f t="shared" si="18"/>
        <v>41319.769293981481</v>
      </c>
      <c r="V138" s="9">
        <f t="shared" si="19"/>
        <v>41349.769293981481</v>
      </c>
      <c r="W138">
        <f t="shared" si="20"/>
        <v>30</v>
      </c>
    </row>
    <row r="139" spans="1:23" ht="43.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 t="shared" si="14"/>
        <v>107</v>
      </c>
      <c r="P139" s="5">
        <f t="shared" si="15"/>
        <v>66.7</v>
      </c>
      <c r="Q139" s="5" t="str">
        <f t="shared" si="16"/>
        <v>film &amp; video</v>
      </c>
      <c r="R139" s="5" t="str">
        <f t="shared" si="17"/>
        <v>documentary</v>
      </c>
      <c r="S139" t="s">
        <v>8310</v>
      </c>
      <c r="T139" t="s">
        <v>8315</v>
      </c>
      <c r="U139" s="9">
        <f t="shared" si="18"/>
        <v>42479.626875000002</v>
      </c>
      <c r="V139" s="9">
        <f t="shared" si="19"/>
        <v>42509.626875000002</v>
      </c>
      <c r="W139">
        <f t="shared" si="20"/>
        <v>30</v>
      </c>
    </row>
    <row r="140" spans="1:23" ht="43.2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 t="shared" si="14"/>
        <v>191</v>
      </c>
      <c r="P140" s="5">
        <f t="shared" si="15"/>
        <v>83.35</v>
      </c>
      <c r="Q140" s="5" t="str">
        <f t="shared" si="16"/>
        <v>film &amp; video</v>
      </c>
      <c r="R140" s="5" t="str">
        <f t="shared" si="17"/>
        <v>documentary</v>
      </c>
      <c r="S140" t="s">
        <v>8310</v>
      </c>
      <c r="T140" t="s">
        <v>8315</v>
      </c>
      <c r="U140" s="9">
        <f t="shared" si="18"/>
        <v>40682.051689814813</v>
      </c>
      <c r="V140" s="9">
        <f t="shared" si="19"/>
        <v>40712.051689814813</v>
      </c>
      <c r="W140">
        <f t="shared" si="20"/>
        <v>30</v>
      </c>
    </row>
    <row r="141" spans="1:23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 t="shared" si="14"/>
        <v>132</v>
      </c>
      <c r="P141" s="5">
        <f t="shared" si="15"/>
        <v>105.05</v>
      </c>
      <c r="Q141" s="5" t="str">
        <f t="shared" si="16"/>
        <v>film &amp; video</v>
      </c>
      <c r="R141" s="5" t="str">
        <f t="shared" si="17"/>
        <v>documentary</v>
      </c>
      <c r="S141" t="s">
        <v>8310</v>
      </c>
      <c r="T141" t="s">
        <v>8315</v>
      </c>
      <c r="U141" s="9">
        <f t="shared" si="18"/>
        <v>42072.738067129627</v>
      </c>
      <c r="V141" s="9">
        <f t="shared" si="19"/>
        <v>42102.738067129627</v>
      </c>
      <c r="W141">
        <f t="shared" si="20"/>
        <v>30</v>
      </c>
    </row>
    <row r="142" spans="1:23" ht="43.2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 t="shared" si="14"/>
        <v>106</v>
      </c>
      <c r="P142" s="5">
        <f t="shared" si="15"/>
        <v>120.91</v>
      </c>
      <c r="Q142" s="5" t="str">
        <f t="shared" si="16"/>
        <v>film &amp; video</v>
      </c>
      <c r="R142" s="5" t="str">
        <f t="shared" si="17"/>
        <v>documentary</v>
      </c>
      <c r="S142" t="s">
        <v>8310</v>
      </c>
      <c r="T142" t="s">
        <v>8315</v>
      </c>
      <c r="U142" s="9">
        <f t="shared" si="18"/>
        <v>40330.755543981482</v>
      </c>
      <c r="V142" s="9">
        <f t="shared" si="19"/>
        <v>40376.415972222225</v>
      </c>
      <c r="W142">
        <f t="shared" si="20"/>
        <v>46</v>
      </c>
    </row>
    <row r="143" spans="1:23" ht="28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 t="shared" si="14"/>
        <v>107</v>
      </c>
      <c r="P143" s="5">
        <f t="shared" si="15"/>
        <v>97.64</v>
      </c>
      <c r="Q143" s="5" t="str">
        <f t="shared" si="16"/>
        <v>film &amp; video</v>
      </c>
      <c r="R143" s="5" t="str">
        <f t="shared" si="17"/>
        <v>documentary</v>
      </c>
      <c r="S143" t="s">
        <v>8310</v>
      </c>
      <c r="T143" t="s">
        <v>8315</v>
      </c>
      <c r="U143" s="9">
        <f t="shared" si="18"/>
        <v>41017.885462962964</v>
      </c>
      <c r="V143" s="9">
        <f t="shared" si="19"/>
        <v>41067.621527777781</v>
      </c>
      <c r="W143">
        <f t="shared" si="20"/>
        <v>50</v>
      </c>
    </row>
    <row r="144" spans="1:23" ht="28.8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 t="shared" si="14"/>
        <v>240</v>
      </c>
      <c r="P144" s="5">
        <f t="shared" si="15"/>
        <v>41.38</v>
      </c>
      <c r="Q144" s="5" t="str">
        <f t="shared" si="16"/>
        <v>film &amp; video</v>
      </c>
      <c r="R144" s="5" t="str">
        <f t="shared" si="17"/>
        <v>documentary</v>
      </c>
      <c r="S144" t="s">
        <v>8310</v>
      </c>
      <c r="T144" t="s">
        <v>8315</v>
      </c>
      <c r="U144" s="9">
        <f t="shared" si="18"/>
        <v>40555.24800925926</v>
      </c>
      <c r="V144" s="9">
        <f t="shared" si="19"/>
        <v>40600.24800925926</v>
      </c>
      <c r="W144">
        <f t="shared" si="20"/>
        <v>45</v>
      </c>
    </row>
    <row r="145" spans="1:23" ht="57.6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 t="shared" si="14"/>
        <v>118</v>
      </c>
      <c r="P145" s="5">
        <f t="shared" si="15"/>
        <v>30.65</v>
      </c>
      <c r="Q145" s="5" t="str">
        <f t="shared" si="16"/>
        <v>film &amp; video</v>
      </c>
      <c r="R145" s="5" t="str">
        <f t="shared" si="17"/>
        <v>documentary</v>
      </c>
      <c r="S145" t="s">
        <v>8310</v>
      </c>
      <c r="T145" t="s">
        <v>8315</v>
      </c>
      <c r="U145" s="9">
        <f t="shared" si="18"/>
        <v>41149.954791666663</v>
      </c>
      <c r="V145" s="9">
        <f t="shared" si="19"/>
        <v>41179.954791666663</v>
      </c>
      <c r="W145">
        <f t="shared" si="20"/>
        <v>30</v>
      </c>
    </row>
    <row r="146" spans="1:23" ht="57.6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 t="shared" si="14"/>
        <v>118</v>
      </c>
      <c r="P146" s="5">
        <f t="shared" si="15"/>
        <v>64.95</v>
      </c>
      <c r="Q146" s="5" t="str">
        <f t="shared" si="16"/>
        <v>film &amp; video</v>
      </c>
      <c r="R146" s="5" t="str">
        <f t="shared" si="17"/>
        <v>documentary</v>
      </c>
      <c r="S146" t="s">
        <v>8310</v>
      </c>
      <c r="T146" t="s">
        <v>8315</v>
      </c>
      <c r="U146" s="9">
        <f t="shared" si="18"/>
        <v>41010.620312500003</v>
      </c>
      <c r="V146" s="9">
        <f t="shared" si="19"/>
        <v>41040.620312500003</v>
      </c>
      <c r="W146">
        <f t="shared" si="20"/>
        <v>30</v>
      </c>
    </row>
    <row r="147" spans="1:23" ht="57.6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 t="shared" si="14"/>
        <v>111</v>
      </c>
      <c r="P147" s="5">
        <f t="shared" si="15"/>
        <v>95.78</v>
      </c>
      <c r="Q147" s="5" t="str">
        <f t="shared" si="16"/>
        <v>film &amp; video</v>
      </c>
      <c r="R147" s="5" t="str">
        <f t="shared" si="17"/>
        <v>documentary</v>
      </c>
      <c r="S147" t="s">
        <v>8310</v>
      </c>
      <c r="T147" t="s">
        <v>8315</v>
      </c>
      <c r="U147" s="9">
        <f t="shared" si="18"/>
        <v>40267.245717592588</v>
      </c>
      <c r="V147" s="9">
        <f t="shared" si="19"/>
        <v>40308.844444444447</v>
      </c>
      <c r="W147">
        <f t="shared" si="20"/>
        <v>41</v>
      </c>
    </row>
    <row r="148" spans="1:23" ht="57.6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 t="shared" si="14"/>
        <v>146</v>
      </c>
      <c r="P148" s="5">
        <f t="shared" si="15"/>
        <v>40.42</v>
      </c>
      <c r="Q148" s="5" t="str">
        <f t="shared" si="16"/>
        <v>film &amp; video</v>
      </c>
      <c r="R148" s="5" t="str">
        <f t="shared" si="17"/>
        <v>documentary</v>
      </c>
      <c r="S148" t="s">
        <v>8310</v>
      </c>
      <c r="T148" t="s">
        <v>8315</v>
      </c>
      <c r="U148" s="9">
        <f t="shared" si="18"/>
        <v>40205.174849537041</v>
      </c>
      <c r="V148" s="9">
        <f t="shared" si="19"/>
        <v>40291.160416666666</v>
      </c>
      <c r="W148">
        <f t="shared" si="20"/>
        <v>86</v>
      </c>
    </row>
    <row r="149" spans="1:23" ht="43.2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 t="shared" si="14"/>
        <v>132</v>
      </c>
      <c r="P149" s="5">
        <f t="shared" si="15"/>
        <v>78.58</v>
      </c>
      <c r="Q149" s="5" t="str">
        <f t="shared" si="16"/>
        <v>film &amp; video</v>
      </c>
      <c r="R149" s="5" t="str">
        <f t="shared" si="17"/>
        <v>documentary</v>
      </c>
      <c r="S149" t="s">
        <v>8310</v>
      </c>
      <c r="T149" t="s">
        <v>8315</v>
      </c>
      <c r="U149" s="9">
        <f t="shared" si="18"/>
        <v>41785.452534722222</v>
      </c>
      <c r="V149" s="9">
        <f t="shared" si="19"/>
        <v>41815.452534722222</v>
      </c>
      <c r="W149">
        <f t="shared" si="20"/>
        <v>30</v>
      </c>
    </row>
    <row r="150" spans="1:23" ht="43.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 t="shared" si="14"/>
        <v>111</v>
      </c>
      <c r="P150" s="5">
        <f t="shared" si="15"/>
        <v>50.18</v>
      </c>
      <c r="Q150" s="5" t="str">
        <f t="shared" si="16"/>
        <v>film &amp; video</v>
      </c>
      <c r="R150" s="5" t="str">
        <f t="shared" si="17"/>
        <v>documentary</v>
      </c>
      <c r="S150" t="s">
        <v>8310</v>
      </c>
      <c r="T150" t="s">
        <v>8315</v>
      </c>
      <c r="U150" s="9">
        <f t="shared" si="18"/>
        <v>40809.15252314815</v>
      </c>
      <c r="V150" s="9">
        <f t="shared" si="19"/>
        <v>40854.194189814814</v>
      </c>
      <c r="W150">
        <f t="shared" si="20"/>
        <v>45</v>
      </c>
    </row>
    <row r="151" spans="1:23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 t="shared" si="14"/>
        <v>147</v>
      </c>
      <c r="P151" s="5">
        <f t="shared" si="15"/>
        <v>92.25</v>
      </c>
      <c r="Q151" s="5" t="str">
        <f t="shared" si="16"/>
        <v>film &amp; video</v>
      </c>
      <c r="R151" s="5" t="str">
        <f t="shared" si="17"/>
        <v>documentary</v>
      </c>
      <c r="S151" t="s">
        <v>8310</v>
      </c>
      <c r="T151" t="s">
        <v>8315</v>
      </c>
      <c r="U151" s="9">
        <f t="shared" si="18"/>
        <v>42758.197013888886</v>
      </c>
      <c r="V151" s="9">
        <f t="shared" si="19"/>
        <v>42788.197013888886</v>
      </c>
      <c r="W151">
        <f t="shared" si="20"/>
        <v>30</v>
      </c>
    </row>
    <row r="152" spans="1:23" ht="43.2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 t="shared" si="14"/>
        <v>153</v>
      </c>
      <c r="P152" s="5">
        <f t="shared" si="15"/>
        <v>57.54</v>
      </c>
      <c r="Q152" s="5" t="str">
        <f t="shared" si="16"/>
        <v>film &amp; video</v>
      </c>
      <c r="R152" s="5" t="str">
        <f t="shared" si="17"/>
        <v>documentary</v>
      </c>
      <c r="S152" t="s">
        <v>8310</v>
      </c>
      <c r="T152" t="s">
        <v>8315</v>
      </c>
      <c r="U152" s="9">
        <f t="shared" si="18"/>
        <v>40637.866550925923</v>
      </c>
      <c r="V152" s="9">
        <f t="shared" si="19"/>
        <v>40688.166666666664</v>
      </c>
      <c r="W152">
        <f t="shared" si="20"/>
        <v>51</v>
      </c>
    </row>
    <row r="153" spans="1:23" ht="43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 t="shared" si="14"/>
        <v>105</v>
      </c>
      <c r="P153" s="5">
        <f t="shared" si="15"/>
        <v>109.42</v>
      </c>
      <c r="Q153" s="5" t="str">
        <f t="shared" si="16"/>
        <v>film &amp; video</v>
      </c>
      <c r="R153" s="5" t="str">
        <f t="shared" si="17"/>
        <v>documentary</v>
      </c>
      <c r="S153" t="s">
        <v>8310</v>
      </c>
      <c r="T153" t="s">
        <v>8315</v>
      </c>
      <c r="U153" s="9">
        <f t="shared" si="18"/>
        <v>41612.10024305556</v>
      </c>
      <c r="V153" s="9">
        <f t="shared" si="19"/>
        <v>41641.333333333336</v>
      </c>
      <c r="W153">
        <f t="shared" si="20"/>
        <v>29</v>
      </c>
    </row>
    <row r="154" spans="1:23" ht="43.2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 t="shared" si="14"/>
        <v>177</v>
      </c>
      <c r="P154" s="5">
        <f t="shared" si="15"/>
        <v>81.89</v>
      </c>
      <c r="Q154" s="5" t="str">
        <f t="shared" si="16"/>
        <v>film &amp; video</v>
      </c>
      <c r="R154" s="5" t="str">
        <f t="shared" si="17"/>
        <v>documentary</v>
      </c>
      <c r="S154" t="s">
        <v>8310</v>
      </c>
      <c r="T154" t="s">
        <v>8315</v>
      </c>
      <c r="U154" s="9">
        <f t="shared" si="18"/>
        <v>40235.900358796294</v>
      </c>
      <c r="V154" s="9">
        <f t="shared" si="19"/>
        <v>40296.78402777778</v>
      </c>
      <c r="W154">
        <f t="shared" si="20"/>
        <v>61</v>
      </c>
    </row>
    <row r="155" spans="1:23" ht="43.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 t="shared" si="14"/>
        <v>108</v>
      </c>
      <c r="P155" s="5">
        <f t="shared" si="15"/>
        <v>45.67</v>
      </c>
      <c r="Q155" s="5" t="str">
        <f t="shared" si="16"/>
        <v>film &amp; video</v>
      </c>
      <c r="R155" s="5" t="str">
        <f t="shared" si="17"/>
        <v>documentary</v>
      </c>
      <c r="S155" t="s">
        <v>8310</v>
      </c>
      <c r="T155" t="s">
        <v>8315</v>
      </c>
      <c r="U155" s="9">
        <f t="shared" si="18"/>
        <v>40697.498449074075</v>
      </c>
      <c r="V155" s="9">
        <f t="shared" si="19"/>
        <v>40727.498449074075</v>
      </c>
      <c r="W155">
        <f t="shared" si="20"/>
        <v>30</v>
      </c>
    </row>
    <row r="156" spans="1:23" ht="43.2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 t="shared" si="14"/>
        <v>156</v>
      </c>
      <c r="P156" s="5">
        <f t="shared" si="15"/>
        <v>55.22</v>
      </c>
      <c r="Q156" s="5" t="str">
        <f t="shared" si="16"/>
        <v>film &amp; video</v>
      </c>
      <c r="R156" s="5" t="str">
        <f t="shared" si="17"/>
        <v>documentary</v>
      </c>
      <c r="S156" t="s">
        <v>8310</v>
      </c>
      <c r="T156" t="s">
        <v>8315</v>
      </c>
      <c r="U156" s="9">
        <f t="shared" si="18"/>
        <v>40969.912372685183</v>
      </c>
      <c r="V156" s="9">
        <f t="shared" si="19"/>
        <v>41004.290972222225</v>
      </c>
      <c r="W156">
        <f t="shared" si="20"/>
        <v>35</v>
      </c>
    </row>
    <row r="157" spans="1:23" ht="43.2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 t="shared" si="14"/>
        <v>108</v>
      </c>
      <c r="P157" s="5">
        <f t="shared" si="15"/>
        <v>65.3</v>
      </c>
      <c r="Q157" s="5" t="str">
        <f t="shared" si="16"/>
        <v>film &amp; video</v>
      </c>
      <c r="R157" s="5" t="str">
        <f t="shared" si="17"/>
        <v>documentary</v>
      </c>
      <c r="S157" t="s">
        <v>8310</v>
      </c>
      <c r="T157" t="s">
        <v>8315</v>
      </c>
      <c r="U157" s="9">
        <f t="shared" si="18"/>
        <v>41193.032013888893</v>
      </c>
      <c r="V157" s="9">
        <f t="shared" si="19"/>
        <v>41223.073680555557</v>
      </c>
      <c r="W157">
        <f t="shared" si="20"/>
        <v>30</v>
      </c>
    </row>
    <row r="158" spans="1:23" ht="43.2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 t="shared" si="14"/>
        <v>148</v>
      </c>
      <c r="P158" s="5">
        <f t="shared" si="15"/>
        <v>95.23</v>
      </c>
      <c r="Q158" s="5" t="str">
        <f t="shared" si="16"/>
        <v>film &amp; video</v>
      </c>
      <c r="R158" s="5" t="str">
        <f t="shared" si="17"/>
        <v>documentary</v>
      </c>
      <c r="S158" t="s">
        <v>8310</v>
      </c>
      <c r="T158" t="s">
        <v>8315</v>
      </c>
      <c r="U158" s="9">
        <f t="shared" si="18"/>
        <v>40967.081874999996</v>
      </c>
      <c r="V158" s="9">
        <f t="shared" si="19"/>
        <v>41027.040208333332</v>
      </c>
      <c r="W158">
        <f t="shared" si="20"/>
        <v>60</v>
      </c>
    </row>
    <row r="159" spans="1:23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 t="shared" si="14"/>
        <v>110</v>
      </c>
      <c r="P159" s="5">
        <f t="shared" si="15"/>
        <v>75.44</v>
      </c>
      <c r="Q159" s="5" t="str">
        <f t="shared" si="16"/>
        <v>film &amp; video</v>
      </c>
      <c r="R159" s="5" t="str">
        <f t="shared" si="17"/>
        <v>documentary</v>
      </c>
      <c r="S159" t="s">
        <v>8310</v>
      </c>
      <c r="T159" t="s">
        <v>8315</v>
      </c>
      <c r="U159" s="9">
        <f t="shared" si="18"/>
        <v>42117.891423611116</v>
      </c>
      <c r="V159" s="9">
        <f t="shared" si="19"/>
        <v>42147.891423611116</v>
      </c>
      <c r="W159">
        <f t="shared" si="20"/>
        <v>30</v>
      </c>
    </row>
    <row r="160" spans="1:23" ht="28.8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 t="shared" si="14"/>
        <v>150</v>
      </c>
      <c r="P160" s="5">
        <f t="shared" si="15"/>
        <v>97.82</v>
      </c>
      <c r="Q160" s="5" t="str">
        <f t="shared" si="16"/>
        <v>film &amp; video</v>
      </c>
      <c r="R160" s="5" t="str">
        <f t="shared" si="17"/>
        <v>documentary</v>
      </c>
      <c r="S160" t="s">
        <v>8310</v>
      </c>
      <c r="T160" t="s">
        <v>8315</v>
      </c>
      <c r="U160" s="9">
        <f t="shared" si="18"/>
        <v>41164.040960648148</v>
      </c>
      <c r="V160" s="9">
        <f t="shared" si="19"/>
        <v>41194.040960648148</v>
      </c>
      <c r="W160">
        <f t="shared" si="20"/>
        <v>30</v>
      </c>
    </row>
    <row r="161" spans="1:23" ht="43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 t="shared" si="14"/>
        <v>157</v>
      </c>
      <c r="P161" s="5">
        <f t="shared" si="15"/>
        <v>87.69</v>
      </c>
      <c r="Q161" s="5" t="str">
        <f t="shared" si="16"/>
        <v>film &amp; video</v>
      </c>
      <c r="R161" s="5" t="str">
        <f t="shared" si="17"/>
        <v>documentary</v>
      </c>
      <c r="S161" t="s">
        <v>8310</v>
      </c>
      <c r="T161" t="s">
        <v>8315</v>
      </c>
      <c r="U161" s="9">
        <f t="shared" si="18"/>
        <v>42759.244166666671</v>
      </c>
      <c r="V161" s="9">
        <f t="shared" si="19"/>
        <v>42793.084027777775</v>
      </c>
      <c r="W161">
        <f t="shared" si="20"/>
        <v>34</v>
      </c>
    </row>
    <row r="162" spans="1:23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 t="shared" si="14"/>
        <v>156</v>
      </c>
      <c r="P162" s="5">
        <f t="shared" si="15"/>
        <v>54.75</v>
      </c>
      <c r="Q162" s="5" t="str">
        <f t="shared" si="16"/>
        <v>film &amp; video</v>
      </c>
      <c r="R162" s="5" t="str">
        <f t="shared" si="17"/>
        <v>documentary</v>
      </c>
      <c r="S162" t="s">
        <v>8310</v>
      </c>
      <c r="T162" t="s">
        <v>8315</v>
      </c>
      <c r="U162" s="9">
        <f t="shared" si="18"/>
        <v>41744.590682870366</v>
      </c>
      <c r="V162" s="9">
        <f t="shared" si="19"/>
        <v>41789.590682870366</v>
      </c>
      <c r="W162">
        <f t="shared" si="20"/>
        <v>45</v>
      </c>
    </row>
    <row r="163" spans="1:23" ht="43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 t="shared" si="14"/>
        <v>121</v>
      </c>
      <c r="P163" s="5">
        <f t="shared" si="15"/>
        <v>83.95</v>
      </c>
      <c r="Q163" s="5" t="str">
        <f t="shared" si="16"/>
        <v>film &amp; video</v>
      </c>
      <c r="R163" s="5" t="str">
        <f t="shared" si="17"/>
        <v>documentary</v>
      </c>
      <c r="S163" t="s">
        <v>8310</v>
      </c>
      <c r="T163" t="s">
        <v>8315</v>
      </c>
      <c r="U163" s="9">
        <f t="shared" si="18"/>
        <v>39950.163344907407</v>
      </c>
      <c r="V163" s="9">
        <f t="shared" si="19"/>
        <v>40035.80972222222</v>
      </c>
      <c r="W163">
        <f t="shared" si="20"/>
        <v>85</v>
      </c>
    </row>
    <row r="164" spans="1:23" ht="43.2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 t="shared" si="14"/>
        <v>101</v>
      </c>
      <c r="P164" s="5">
        <f t="shared" si="15"/>
        <v>254.39</v>
      </c>
      <c r="Q164" s="5" t="str">
        <f t="shared" si="16"/>
        <v>film &amp; video</v>
      </c>
      <c r="R164" s="5" t="str">
        <f t="shared" si="17"/>
        <v>documentary</v>
      </c>
      <c r="S164" t="s">
        <v>8310</v>
      </c>
      <c r="T164" t="s">
        <v>8315</v>
      </c>
      <c r="U164" s="9">
        <f t="shared" si="18"/>
        <v>40194.920046296298</v>
      </c>
      <c r="V164" s="9">
        <f t="shared" si="19"/>
        <v>40231.916666666664</v>
      </c>
      <c r="W164">
        <f t="shared" si="20"/>
        <v>37</v>
      </c>
    </row>
    <row r="165" spans="1:23" ht="28.8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 t="shared" si="14"/>
        <v>114</v>
      </c>
      <c r="P165" s="5">
        <f t="shared" si="15"/>
        <v>101.83</v>
      </c>
      <c r="Q165" s="5" t="str">
        <f t="shared" si="16"/>
        <v>film &amp; video</v>
      </c>
      <c r="R165" s="5" t="str">
        <f t="shared" si="17"/>
        <v>documentary</v>
      </c>
      <c r="S165" t="s">
        <v>8310</v>
      </c>
      <c r="T165" t="s">
        <v>8315</v>
      </c>
      <c r="U165" s="9">
        <f t="shared" si="18"/>
        <v>40675.71</v>
      </c>
      <c r="V165" s="9">
        <f t="shared" si="19"/>
        <v>40695.207638888889</v>
      </c>
      <c r="W165">
        <f t="shared" si="20"/>
        <v>20</v>
      </c>
    </row>
    <row r="166" spans="1:23" ht="43.2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 t="shared" si="14"/>
        <v>105</v>
      </c>
      <c r="P166" s="5">
        <f t="shared" si="15"/>
        <v>55.07</v>
      </c>
      <c r="Q166" s="5" t="str">
        <f t="shared" si="16"/>
        <v>film &amp; video</v>
      </c>
      <c r="R166" s="5" t="str">
        <f t="shared" si="17"/>
        <v>documentary</v>
      </c>
      <c r="S166" t="s">
        <v>8310</v>
      </c>
      <c r="T166" t="s">
        <v>8315</v>
      </c>
      <c r="U166" s="9">
        <f t="shared" si="18"/>
        <v>40904.738194444442</v>
      </c>
      <c r="V166" s="9">
        <f t="shared" si="19"/>
        <v>40929.738194444442</v>
      </c>
      <c r="W166">
        <f t="shared" si="20"/>
        <v>25</v>
      </c>
    </row>
    <row r="167" spans="1:23" ht="43.2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 t="shared" si="14"/>
        <v>229</v>
      </c>
      <c r="P167" s="5">
        <f t="shared" si="15"/>
        <v>56.9</v>
      </c>
      <c r="Q167" s="5" t="str">
        <f t="shared" si="16"/>
        <v>film &amp; video</v>
      </c>
      <c r="R167" s="5" t="str">
        <f t="shared" si="17"/>
        <v>documentary</v>
      </c>
      <c r="S167" t="s">
        <v>8310</v>
      </c>
      <c r="T167" t="s">
        <v>8315</v>
      </c>
      <c r="U167" s="9">
        <f t="shared" si="18"/>
        <v>41506.756111111114</v>
      </c>
      <c r="V167" s="9">
        <f t="shared" si="19"/>
        <v>41536.756111111114</v>
      </c>
      <c r="W167">
        <f t="shared" si="20"/>
        <v>30</v>
      </c>
    </row>
    <row r="168" spans="1:23" ht="43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 t="shared" si="14"/>
        <v>109</v>
      </c>
      <c r="P168" s="5">
        <f t="shared" si="15"/>
        <v>121.28</v>
      </c>
      <c r="Q168" s="5" t="str">
        <f t="shared" si="16"/>
        <v>film &amp; video</v>
      </c>
      <c r="R168" s="5" t="str">
        <f t="shared" si="17"/>
        <v>documentary</v>
      </c>
      <c r="S168" t="s">
        <v>8310</v>
      </c>
      <c r="T168" t="s">
        <v>8315</v>
      </c>
      <c r="U168" s="9">
        <f t="shared" si="18"/>
        <v>41313.816249999996</v>
      </c>
      <c r="V168" s="9">
        <f t="shared" si="19"/>
        <v>41358.774583333332</v>
      </c>
      <c r="W168">
        <f t="shared" si="20"/>
        <v>45</v>
      </c>
    </row>
    <row r="169" spans="1:23" ht="28.8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 t="shared" si="14"/>
        <v>176</v>
      </c>
      <c r="P169" s="5">
        <f t="shared" si="15"/>
        <v>91.19</v>
      </c>
      <c r="Q169" s="5" t="str">
        <f t="shared" si="16"/>
        <v>film &amp; video</v>
      </c>
      <c r="R169" s="5" t="str">
        <f t="shared" si="17"/>
        <v>documentary</v>
      </c>
      <c r="S169" t="s">
        <v>8310</v>
      </c>
      <c r="T169" t="s">
        <v>8315</v>
      </c>
      <c r="U169" s="9">
        <f t="shared" si="18"/>
        <v>41184.277986111112</v>
      </c>
      <c r="V169" s="9">
        <f t="shared" si="19"/>
        <v>41215.166666666664</v>
      </c>
      <c r="W169">
        <f t="shared" si="20"/>
        <v>31</v>
      </c>
    </row>
    <row r="170" spans="1:23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 t="shared" si="14"/>
        <v>103</v>
      </c>
      <c r="P170" s="5">
        <f t="shared" si="15"/>
        <v>115.45</v>
      </c>
      <c r="Q170" s="5" t="str">
        <f t="shared" si="16"/>
        <v>film &amp; video</v>
      </c>
      <c r="R170" s="5" t="str">
        <f t="shared" si="17"/>
        <v>documentary</v>
      </c>
      <c r="S170" t="s">
        <v>8310</v>
      </c>
      <c r="T170" t="s">
        <v>8315</v>
      </c>
      <c r="U170" s="9">
        <f t="shared" si="18"/>
        <v>41051.168900462959</v>
      </c>
      <c r="V170" s="9">
        <f t="shared" si="19"/>
        <v>41086.168900462959</v>
      </c>
      <c r="W170">
        <f t="shared" si="20"/>
        <v>35</v>
      </c>
    </row>
    <row r="171" spans="1:23" ht="43.2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 t="shared" si="14"/>
        <v>105</v>
      </c>
      <c r="P171" s="5">
        <f t="shared" si="15"/>
        <v>67.77</v>
      </c>
      <c r="Q171" s="5" t="str">
        <f t="shared" si="16"/>
        <v>film &amp; video</v>
      </c>
      <c r="R171" s="5" t="str">
        <f t="shared" si="17"/>
        <v>documentary</v>
      </c>
      <c r="S171" t="s">
        <v>8310</v>
      </c>
      <c r="T171" t="s">
        <v>8315</v>
      </c>
      <c r="U171" s="9">
        <f t="shared" si="18"/>
        <v>41550.456412037034</v>
      </c>
      <c r="V171" s="9">
        <f t="shared" si="19"/>
        <v>41580.456412037034</v>
      </c>
      <c r="W171">
        <f t="shared" si="20"/>
        <v>30</v>
      </c>
    </row>
    <row r="172" spans="1:23" ht="28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 t="shared" si="14"/>
        <v>107</v>
      </c>
      <c r="P172" s="5">
        <f t="shared" si="15"/>
        <v>28.58</v>
      </c>
      <c r="Q172" s="5" t="str">
        <f t="shared" si="16"/>
        <v>film &amp; video</v>
      </c>
      <c r="R172" s="5" t="str">
        <f t="shared" si="17"/>
        <v>documentary</v>
      </c>
      <c r="S172" t="s">
        <v>8310</v>
      </c>
      <c r="T172" t="s">
        <v>8315</v>
      </c>
      <c r="U172" s="9">
        <f t="shared" si="18"/>
        <v>40526.36917824074</v>
      </c>
      <c r="V172" s="9">
        <f t="shared" si="19"/>
        <v>40576.332638888889</v>
      </c>
      <c r="W172">
        <f t="shared" si="20"/>
        <v>50</v>
      </c>
    </row>
    <row r="173" spans="1:23" ht="43.2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 t="shared" si="14"/>
        <v>120</v>
      </c>
      <c r="P173" s="5">
        <f t="shared" si="15"/>
        <v>46.88</v>
      </c>
      <c r="Q173" s="5" t="str">
        <f t="shared" si="16"/>
        <v>film &amp; video</v>
      </c>
      <c r="R173" s="5" t="str">
        <f t="shared" si="17"/>
        <v>documentary</v>
      </c>
      <c r="S173" t="s">
        <v>8310</v>
      </c>
      <c r="T173" t="s">
        <v>8315</v>
      </c>
      <c r="U173" s="9">
        <f t="shared" si="18"/>
        <v>41376.769050925926</v>
      </c>
      <c r="V173" s="9">
        <f t="shared" si="19"/>
        <v>41395.000694444447</v>
      </c>
      <c r="W173">
        <f t="shared" si="20"/>
        <v>19</v>
      </c>
    </row>
    <row r="174" spans="1:23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 t="shared" si="14"/>
        <v>102</v>
      </c>
      <c r="P174" s="5">
        <f t="shared" si="15"/>
        <v>154.41999999999999</v>
      </c>
      <c r="Q174" s="5" t="str">
        <f t="shared" si="16"/>
        <v>film &amp; video</v>
      </c>
      <c r="R174" s="5" t="str">
        <f t="shared" si="17"/>
        <v>documentary</v>
      </c>
      <c r="S174" t="s">
        <v>8310</v>
      </c>
      <c r="T174" t="s">
        <v>8315</v>
      </c>
      <c r="U174" s="9">
        <f t="shared" si="18"/>
        <v>40812.803229166668</v>
      </c>
      <c r="V174" s="9">
        <f t="shared" si="19"/>
        <v>40845.165972222225</v>
      </c>
      <c r="W174">
        <f t="shared" si="20"/>
        <v>33</v>
      </c>
    </row>
    <row r="175" spans="1:23" ht="43.2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 t="shared" si="14"/>
        <v>101</v>
      </c>
      <c r="P175" s="5">
        <f t="shared" si="15"/>
        <v>201.22</v>
      </c>
      <c r="Q175" s="5" t="str">
        <f t="shared" si="16"/>
        <v>film &amp; video</v>
      </c>
      <c r="R175" s="5" t="str">
        <f t="shared" si="17"/>
        <v>documentary</v>
      </c>
      <c r="S175" t="s">
        <v>8310</v>
      </c>
      <c r="T175" t="s">
        <v>8315</v>
      </c>
      <c r="U175" s="9">
        <f t="shared" si="18"/>
        <v>41719.667986111112</v>
      </c>
      <c r="V175" s="9">
        <f t="shared" si="19"/>
        <v>41749.667986111112</v>
      </c>
      <c r="W175">
        <f t="shared" si="20"/>
        <v>30</v>
      </c>
    </row>
    <row r="176" spans="1:23" ht="72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 t="shared" si="14"/>
        <v>100</v>
      </c>
      <c r="P176" s="5">
        <f t="shared" si="15"/>
        <v>100</v>
      </c>
      <c r="Q176" s="5" t="str">
        <f t="shared" si="16"/>
        <v>film &amp; video</v>
      </c>
      <c r="R176" s="5" t="str">
        <f t="shared" si="17"/>
        <v>documentary</v>
      </c>
      <c r="S176" t="s">
        <v>8310</v>
      </c>
      <c r="T176" t="s">
        <v>8315</v>
      </c>
      <c r="U176" s="9">
        <f t="shared" si="18"/>
        <v>40343.084421296298</v>
      </c>
      <c r="V176" s="9">
        <f t="shared" si="19"/>
        <v>40378.666666666664</v>
      </c>
      <c r="W176">
        <f t="shared" si="20"/>
        <v>35</v>
      </c>
    </row>
    <row r="177" spans="1:23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 t="shared" si="14"/>
        <v>133</v>
      </c>
      <c r="P177" s="5">
        <f t="shared" si="15"/>
        <v>100.08</v>
      </c>
      <c r="Q177" s="5" t="str">
        <f t="shared" si="16"/>
        <v>film &amp; video</v>
      </c>
      <c r="R177" s="5" t="str">
        <f t="shared" si="17"/>
        <v>documentary</v>
      </c>
      <c r="S177" t="s">
        <v>8310</v>
      </c>
      <c r="T177" t="s">
        <v>8315</v>
      </c>
      <c r="U177" s="9">
        <f t="shared" si="18"/>
        <v>41519.004733796297</v>
      </c>
      <c r="V177" s="9">
        <f t="shared" si="19"/>
        <v>41579</v>
      </c>
      <c r="W177">
        <f t="shared" si="20"/>
        <v>60</v>
      </c>
    </row>
    <row r="178" spans="1:23" ht="43.2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 t="shared" si="14"/>
        <v>119</v>
      </c>
      <c r="P178" s="5">
        <f t="shared" si="15"/>
        <v>230.09</v>
      </c>
      <c r="Q178" s="5" t="str">
        <f t="shared" si="16"/>
        <v>film &amp; video</v>
      </c>
      <c r="R178" s="5" t="str">
        <f t="shared" si="17"/>
        <v>documentary</v>
      </c>
      <c r="S178" t="s">
        <v>8310</v>
      </c>
      <c r="T178" t="s">
        <v>8315</v>
      </c>
      <c r="U178" s="9">
        <f t="shared" si="18"/>
        <v>41134.475497685184</v>
      </c>
      <c r="V178" s="9">
        <f t="shared" si="19"/>
        <v>41159.475497685184</v>
      </c>
      <c r="W178">
        <f t="shared" si="20"/>
        <v>25</v>
      </c>
    </row>
    <row r="179" spans="1:23" ht="43.2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 t="shared" si="14"/>
        <v>101</v>
      </c>
      <c r="P179" s="5">
        <f t="shared" si="15"/>
        <v>141.75</v>
      </c>
      <c r="Q179" s="5" t="str">
        <f t="shared" si="16"/>
        <v>film &amp; video</v>
      </c>
      <c r="R179" s="5" t="str">
        <f t="shared" si="17"/>
        <v>documentary</v>
      </c>
      <c r="S179" t="s">
        <v>8310</v>
      </c>
      <c r="T179" t="s">
        <v>8315</v>
      </c>
      <c r="U179" s="9">
        <f t="shared" si="18"/>
        <v>42089.72802083334</v>
      </c>
      <c r="V179" s="9">
        <f t="shared" si="19"/>
        <v>42125.165972222225</v>
      </c>
      <c r="W179">
        <f t="shared" si="20"/>
        <v>36</v>
      </c>
    </row>
    <row r="180" spans="1:23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 t="shared" si="14"/>
        <v>109</v>
      </c>
      <c r="P180" s="5">
        <f t="shared" si="15"/>
        <v>56.34</v>
      </c>
      <c r="Q180" s="5" t="str">
        <f t="shared" si="16"/>
        <v>film &amp; video</v>
      </c>
      <c r="R180" s="5" t="str">
        <f t="shared" si="17"/>
        <v>documentary</v>
      </c>
      <c r="S180" t="s">
        <v>8310</v>
      </c>
      <c r="T180" t="s">
        <v>8315</v>
      </c>
      <c r="U180" s="9">
        <f t="shared" si="18"/>
        <v>41709.463518518518</v>
      </c>
      <c r="V180" s="9">
        <f t="shared" si="19"/>
        <v>41768.875</v>
      </c>
      <c r="W180">
        <f t="shared" si="20"/>
        <v>59</v>
      </c>
    </row>
    <row r="181" spans="1:23" ht="57.6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 t="shared" si="14"/>
        <v>179</v>
      </c>
      <c r="P181" s="5">
        <f t="shared" si="15"/>
        <v>73.34</v>
      </c>
      <c r="Q181" s="5" t="str">
        <f t="shared" si="16"/>
        <v>film &amp; video</v>
      </c>
      <c r="R181" s="5" t="str">
        <f t="shared" si="17"/>
        <v>documentary</v>
      </c>
      <c r="S181" t="s">
        <v>8310</v>
      </c>
      <c r="T181" t="s">
        <v>8315</v>
      </c>
      <c r="U181" s="9">
        <f t="shared" si="18"/>
        <v>40469.225231481483</v>
      </c>
      <c r="V181" s="9">
        <f t="shared" si="19"/>
        <v>40499.266898148147</v>
      </c>
      <c r="W181">
        <f t="shared" si="20"/>
        <v>30</v>
      </c>
    </row>
    <row r="182" spans="1:23" ht="43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 t="shared" si="14"/>
        <v>102</v>
      </c>
      <c r="P182" s="5">
        <f t="shared" si="15"/>
        <v>85.34</v>
      </c>
      <c r="Q182" s="5" t="str">
        <f t="shared" si="16"/>
        <v>film &amp; video</v>
      </c>
      <c r="R182" s="5" t="str">
        <f t="shared" si="17"/>
        <v>documentary</v>
      </c>
      <c r="S182" t="s">
        <v>8310</v>
      </c>
      <c r="T182" t="s">
        <v>8315</v>
      </c>
      <c r="U182" s="9">
        <f t="shared" si="18"/>
        <v>40626.959930555553</v>
      </c>
      <c r="V182" s="9">
        <f t="shared" si="19"/>
        <v>40657.959930555553</v>
      </c>
      <c r="W182">
        <f t="shared" si="20"/>
        <v>31</v>
      </c>
    </row>
    <row r="183" spans="1:23" ht="43.2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 t="shared" si="14"/>
        <v>119</v>
      </c>
      <c r="P183" s="5">
        <f t="shared" si="15"/>
        <v>61.5</v>
      </c>
      <c r="Q183" s="5" t="str">
        <f t="shared" si="16"/>
        <v>film &amp; video</v>
      </c>
      <c r="R183" s="5" t="str">
        <f t="shared" si="17"/>
        <v>documentary</v>
      </c>
      <c r="S183" t="s">
        <v>8310</v>
      </c>
      <c r="T183" t="s">
        <v>8315</v>
      </c>
      <c r="U183" s="9">
        <f t="shared" si="18"/>
        <v>41312.737673611111</v>
      </c>
      <c r="V183" s="9">
        <f t="shared" si="19"/>
        <v>41352.696006944447</v>
      </c>
      <c r="W183">
        <f t="shared" si="20"/>
        <v>40</v>
      </c>
    </row>
    <row r="184" spans="1:23" ht="57.6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 t="shared" si="14"/>
        <v>100</v>
      </c>
      <c r="P184" s="5">
        <f t="shared" si="15"/>
        <v>93.02</v>
      </c>
      <c r="Q184" s="5" t="str">
        <f t="shared" si="16"/>
        <v>film &amp; video</v>
      </c>
      <c r="R184" s="5" t="str">
        <f t="shared" si="17"/>
        <v>documentary</v>
      </c>
      <c r="S184" t="s">
        <v>8310</v>
      </c>
      <c r="T184" t="s">
        <v>8315</v>
      </c>
      <c r="U184" s="9">
        <f t="shared" si="18"/>
        <v>40933.856921296298</v>
      </c>
      <c r="V184" s="9">
        <f t="shared" si="19"/>
        <v>40963.856921296298</v>
      </c>
      <c r="W184">
        <f t="shared" si="20"/>
        <v>30</v>
      </c>
    </row>
    <row r="185" spans="1:23" ht="43.2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 t="shared" si="14"/>
        <v>137</v>
      </c>
      <c r="P185" s="5">
        <f t="shared" si="15"/>
        <v>50.29</v>
      </c>
      <c r="Q185" s="5" t="str">
        <f t="shared" si="16"/>
        <v>film &amp; video</v>
      </c>
      <c r="R185" s="5" t="str">
        <f t="shared" si="17"/>
        <v>documentary</v>
      </c>
      <c r="S185" t="s">
        <v>8310</v>
      </c>
      <c r="T185" t="s">
        <v>8315</v>
      </c>
      <c r="U185" s="9">
        <f t="shared" si="18"/>
        <v>41032.071134259262</v>
      </c>
      <c r="V185" s="9">
        <f t="shared" si="19"/>
        <v>41062.071134259262</v>
      </c>
      <c r="W185">
        <f t="shared" si="20"/>
        <v>30</v>
      </c>
    </row>
    <row r="186" spans="1:23" ht="28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 t="shared" si="14"/>
        <v>232</v>
      </c>
      <c r="P186" s="5">
        <f t="shared" si="15"/>
        <v>106.43</v>
      </c>
      <c r="Q186" s="5" t="str">
        <f t="shared" si="16"/>
        <v>film &amp; video</v>
      </c>
      <c r="R186" s="5" t="str">
        <f t="shared" si="17"/>
        <v>documentary</v>
      </c>
      <c r="S186" t="s">
        <v>8310</v>
      </c>
      <c r="T186" t="s">
        <v>8315</v>
      </c>
      <c r="U186" s="9">
        <f t="shared" si="18"/>
        <v>41114.094872685186</v>
      </c>
      <c r="V186" s="9">
        <f t="shared" si="19"/>
        <v>41153.083333333336</v>
      </c>
      <c r="W186">
        <f t="shared" si="20"/>
        <v>39</v>
      </c>
    </row>
    <row r="187" spans="1:23" ht="43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 t="shared" si="14"/>
        <v>130</v>
      </c>
      <c r="P187" s="5">
        <f t="shared" si="15"/>
        <v>51.72</v>
      </c>
      <c r="Q187" s="5" t="str">
        <f t="shared" si="16"/>
        <v>film &amp; video</v>
      </c>
      <c r="R187" s="5" t="str">
        <f t="shared" si="17"/>
        <v>documentary</v>
      </c>
      <c r="S187" t="s">
        <v>8310</v>
      </c>
      <c r="T187" t="s">
        <v>8315</v>
      </c>
      <c r="U187" s="9">
        <f t="shared" si="18"/>
        <v>40948.630196759259</v>
      </c>
      <c r="V187" s="9">
        <f t="shared" si="19"/>
        <v>40978.630196759259</v>
      </c>
      <c r="W187">
        <f t="shared" si="20"/>
        <v>30</v>
      </c>
    </row>
    <row r="188" spans="1:23" ht="28.8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 t="shared" si="14"/>
        <v>293</v>
      </c>
      <c r="P188" s="5">
        <f t="shared" si="15"/>
        <v>36.61</v>
      </c>
      <c r="Q188" s="5" t="str">
        <f t="shared" si="16"/>
        <v>film &amp; video</v>
      </c>
      <c r="R188" s="5" t="str">
        <f t="shared" si="17"/>
        <v>documentary</v>
      </c>
      <c r="S188" t="s">
        <v>8310</v>
      </c>
      <c r="T188" t="s">
        <v>8315</v>
      </c>
      <c r="U188" s="9">
        <f t="shared" si="18"/>
        <v>41333.837187500001</v>
      </c>
      <c r="V188" s="9">
        <f t="shared" si="19"/>
        <v>41353.795520833337</v>
      </c>
      <c r="W188">
        <f t="shared" si="20"/>
        <v>20</v>
      </c>
    </row>
    <row r="189" spans="1:23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 t="shared" si="14"/>
        <v>111</v>
      </c>
      <c r="P189" s="5">
        <f t="shared" si="15"/>
        <v>42.52</v>
      </c>
      <c r="Q189" s="5" t="str">
        <f t="shared" si="16"/>
        <v>film &amp; video</v>
      </c>
      <c r="R189" s="5" t="str">
        <f t="shared" si="17"/>
        <v>documentary</v>
      </c>
      <c r="S189" t="s">
        <v>8310</v>
      </c>
      <c r="T189" t="s">
        <v>8315</v>
      </c>
      <c r="U189" s="9">
        <f t="shared" si="18"/>
        <v>41282.944456018515</v>
      </c>
      <c r="V189" s="9">
        <f t="shared" si="19"/>
        <v>41312.944456018515</v>
      </c>
      <c r="W189">
        <f t="shared" si="20"/>
        <v>30</v>
      </c>
    </row>
    <row r="190" spans="1:23" ht="43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 t="shared" si="14"/>
        <v>106</v>
      </c>
      <c r="P190" s="5">
        <f t="shared" si="15"/>
        <v>62.71</v>
      </c>
      <c r="Q190" s="5" t="str">
        <f t="shared" si="16"/>
        <v>film &amp; video</v>
      </c>
      <c r="R190" s="5" t="str">
        <f t="shared" si="17"/>
        <v>documentary</v>
      </c>
      <c r="S190" t="s">
        <v>8310</v>
      </c>
      <c r="T190" t="s">
        <v>8315</v>
      </c>
      <c r="U190" s="9">
        <f t="shared" si="18"/>
        <v>40567.694560185184</v>
      </c>
      <c r="V190" s="9">
        <f t="shared" si="19"/>
        <v>40612.694560185184</v>
      </c>
      <c r="W190">
        <f t="shared" si="20"/>
        <v>45</v>
      </c>
    </row>
    <row r="191" spans="1:23" ht="43.2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 t="shared" si="14"/>
        <v>119</v>
      </c>
      <c r="P191" s="5">
        <f t="shared" si="15"/>
        <v>89.96</v>
      </c>
      <c r="Q191" s="5" t="str">
        <f t="shared" si="16"/>
        <v>film &amp; video</v>
      </c>
      <c r="R191" s="5" t="str">
        <f t="shared" si="17"/>
        <v>documentary</v>
      </c>
      <c r="S191" t="s">
        <v>8310</v>
      </c>
      <c r="T191" t="s">
        <v>8315</v>
      </c>
      <c r="U191" s="9">
        <f t="shared" si="18"/>
        <v>41134.751550925925</v>
      </c>
      <c r="V191" s="9">
        <f t="shared" si="19"/>
        <v>41155.751550925925</v>
      </c>
      <c r="W191">
        <f t="shared" si="20"/>
        <v>21</v>
      </c>
    </row>
    <row r="192" spans="1:23" ht="43.2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 t="shared" si="14"/>
        <v>104</v>
      </c>
      <c r="P192" s="5">
        <f t="shared" si="15"/>
        <v>28.92</v>
      </c>
      <c r="Q192" s="5" t="str">
        <f t="shared" si="16"/>
        <v>film &amp; video</v>
      </c>
      <c r="R192" s="5" t="str">
        <f t="shared" si="17"/>
        <v>documentary</v>
      </c>
      <c r="S192" t="s">
        <v>8310</v>
      </c>
      <c r="T192" t="s">
        <v>8315</v>
      </c>
      <c r="U192" s="9">
        <f t="shared" si="18"/>
        <v>40821.183136574073</v>
      </c>
      <c r="V192" s="9">
        <f t="shared" si="19"/>
        <v>40836.083333333336</v>
      </c>
      <c r="W192">
        <f t="shared" si="20"/>
        <v>15</v>
      </c>
    </row>
    <row r="193" spans="1:23" ht="43.2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 t="shared" si="14"/>
        <v>104</v>
      </c>
      <c r="P193" s="5">
        <f t="shared" si="15"/>
        <v>138.80000000000001</v>
      </c>
      <c r="Q193" s="5" t="str">
        <f t="shared" si="16"/>
        <v>film &amp; video</v>
      </c>
      <c r="R193" s="5" t="str">
        <f t="shared" si="17"/>
        <v>documentary</v>
      </c>
      <c r="S193" t="s">
        <v>8310</v>
      </c>
      <c r="T193" t="s">
        <v>8315</v>
      </c>
      <c r="U193" s="9">
        <f t="shared" si="18"/>
        <v>40868.219814814816</v>
      </c>
      <c r="V193" s="9">
        <f t="shared" si="19"/>
        <v>40909.332638888889</v>
      </c>
      <c r="W193">
        <f t="shared" si="20"/>
        <v>41</v>
      </c>
    </row>
    <row r="194" spans="1:23" ht="57.6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 t="shared" ref="O194:O257" si="21">ROUND((E194/D194)*100,0)</f>
        <v>112</v>
      </c>
      <c r="P194" s="5">
        <f t="shared" ref="P194:P257" si="22">ROUND((E194/L194),2)</f>
        <v>61.3</v>
      </c>
      <c r="Q194" s="5" t="str">
        <f t="shared" ref="Q194:Q257" si="23">LEFT(N194,SEARCH("/",N194)-1)</f>
        <v>film &amp; video</v>
      </c>
      <c r="R194" s="5" t="str">
        <f t="shared" ref="R194:R257" si="24">RIGHT(N194,LEN(N194)-SEARCH("/",N194))</f>
        <v>documentary</v>
      </c>
      <c r="S194" t="s">
        <v>8310</v>
      </c>
      <c r="T194" t="s">
        <v>8315</v>
      </c>
      <c r="U194" s="9">
        <f t="shared" ref="U194:U257" si="25">(((J194/60)/60)/24)+DATE(1970,1,1)</f>
        <v>41348.877685185187</v>
      </c>
      <c r="V194" s="9">
        <f t="shared" ref="V194:V257" si="26">(((I194/60)/60)/24)+DATE(1970,1,1)</f>
        <v>41378.877685185187</v>
      </c>
      <c r="W194">
        <f t="shared" ref="W194:W257" si="27">DATEDIF(U194,V194,"d")</f>
        <v>30</v>
      </c>
    </row>
    <row r="195" spans="1:23" ht="57.6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 t="shared" si="21"/>
        <v>105</v>
      </c>
      <c r="P195" s="5">
        <f t="shared" si="22"/>
        <v>80.2</v>
      </c>
      <c r="Q195" s="5" t="str">
        <f t="shared" si="23"/>
        <v>film &amp; video</v>
      </c>
      <c r="R195" s="5" t="str">
        <f t="shared" si="24"/>
        <v>documentary</v>
      </c>
      <c r="S195" t="s">
        <v>8310</v>
      </c>
      <c r="T195" t="s">
        <v>8315</v>
      </c>
      <c r="U195" s="9">
        <f t="shared" si="25"/>
        <v>40357.227939814817</v>
      </c>
      <c r="V195" s="9">
        <f t="shared" si="26"/>
        <v>40401.665972222225</v>
      </c>
      <c r="W195">
        <f t="shared" si="27"/>
        <v>44</v>
      </c>
    </row>
    <row r="196" spans="1:23" ht="43.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 t="shared" si="21"/>
        <v>385</v>
      </c>
      <c r="P196" s="5">
        <f t="shared" si="22"/>
        <v>32.1</v>
      </c>
      <c r="Q196" s="5" t="str">
        <f t="shared" si="23"/>
        <v>film &amp; video</v>
      </c>
      <c r="R196" s="5" t="str">
        <f t="shared" si="24"/>
        <v>documentary</v>
      </c>
      <c r="S196" t="s">
        <v>8310</v>
      </c>
      <c r="T196" t="s">
        <v>8315</v>
      </c>
      <c r="U196" s="9">
        <f t="shared" si="25"/>
        <v>41304.833194444444</v>
      </c>
      <c r="V196" s="9">
        <f t="shared" si="26"/>
        <v>41334.833194444444</v>
      </c>
      <c r="W196">
        <f t="shared" si="27"/>
        <v>30</v>
      </c>
    </row>
    <row r="197" spans="1:23" ht="43.2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 t="shared" si="21"/>
        <v>101</v>
      </c>
      <c r="P197" s="5">
        <f t="shared" si="22"/>
        <v>200.89</v>
      </c>
      <c r="Q197" s="5" t="str">
        <f t="shared" si="23"/>
        <v>film &amp; video</v>
      </c>
      <c r="R197" s="5" t="str">
        <f t="shared" si="24"/>
        <v>documentary</v>
      </c>
      <c r="S197" t="s">
        <v>8310</v>
      </c>
      <c r="T197" t="s">
        <v>8315</v>
      </c>
      <c r="U197" s="9">
        <f t="shared" si="25"/>
        <v>41113.77238425926</v>
      </c>
      <c r="V197" s="9">
        <f t="shared" si="26"/>
        <v>41143.77238425926</v>
      </c>
      <c r="W197">
        <f t="shared" si="27"/>
        <v>30</v>
      </c>
    </row>
    <row r="198" spans="1:23" ht="28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 t="shared" si="21"/>
        <v>114</v>
      </c>
      <c r="P198" s="5">
        <f t="shared" si="22"/>
        <v>108.01</v>
      </c>
      <c r="Q198" s="5" t="str">
        <f t="shared" si="23"/>
        <v>film &amp; video</v>
      </c>
      <c r="R198" s="5" t="str">
        <f t="shared" si="24"/>
        <v>documentary</v>
      </c>
      <c r="S198" t="s">
        <v>8310</v>
      </c>
      <c r="T198" t="s">
        <v>8315</v>
      </c>
      <c r="U198" s="9">
        <f t="shared" si="25"/>
        <v>41950.923576388886</v>
      </c>
      <c r="V198" s="9">
        <f t="shared" si="26"/>
        <v>41984.207638888889</v>
      </c>
      <c r="W198">
        <f t="shared" si="27"/>
        <v>34</v>
      </c>
    </row>
    <row r="199" spans="1:23" ht="43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 t="shared" si="21"/>
        <v>101</v>
      </c>
      <c r="P199" s="5">
        <f t="shared" si="22"/>
        <v>95.7</v>
      </c>
      <c r="Q199" s="5" t="str">
        <f t="shared" si="23"/>
        <v>film &amp; video</v>
      </c>
      <c r="R199" s="5" t="str">
        <f t="shared" si="24"/>
        <v>documentary</v>
      </c>
      <c r="S199" t="s">
        <v>8310</v>
      </c>
      <c r="T199" t="s">
        <v>8315</v>
      </c>
      <c r="U199" s="9">
        <f t="shared" si="25"/>
        <v>41589.676886574074</v>
      </c>
      <c r="V199" s="9">
        <f t="shared" si="26"/>
        <v>41619.676886574074</v>
      </c>
      <c r="W199">
        <f t="shared" si="27"/>
        <v>30</v>
      </c>
    </row>
    <row r="200" spans="1:23" ht="43.2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 t="shared" si="21"/>
        <v>283</v>
      </c>
      <c r="P200" s="5">
        <f t="shared" si="22"/>
        <v>49.88</v>
      </c>
      <c r="Q200" s="5" t="str">
        <f t="shared" si="23"/>
        <v>film &amp; video</v>
      </c>
      <c r="R200" s="5" t="str">
        <f t="shared" si="24"/>
        <v>documentary</v>
      </c>
      <c r="S200" t="s">
        <v>8310</v>
      </c>
      <c r="T200" t="s">
        <v>8315</v>
      </c>
      <c r="U200" s="9">
        <f t="shared" si="25"/>
        <v>41330.038784722223</v>
      </c>
      <c r="V200" s="9">
        <f t="shared" si="26"/>
        <v>41359.997118055559</v>
      </c>
      <c r="W200">
        <f t="shared" si="27"/>
        <v>29</v>
      </c>
    </row>
    <row r="201" spans="1:23" ht="57.6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 t="shared" si="21"/>
        <v>113</v>
      </c>
      <c r="P201" s="5">
        <f t="shared" si="22"/>
        <v>110.47</v>
      </c>
      <c r="Q201" s="5" t="str">
        <f t="shared" si="23"/>
        <v>film &amp; video</v>
      </c>
      <c r="R201" s="5" t="str">
        <f t="shared" si="24"/>
        <v>documentary</v>
      </c>
      <c r="S201" t="s">
        <v>8310</v>
      </c>
      <c r="T201" t="s">
        <v>8315</v>
      </c>
      <c r="U201" s="9">
        <f t="shared" si="25"/>
        <v>40123.83829861111</v>
      </c>
      <c r="V201" s="9">
        <f t="shared" si="26"/>
        <v>40211.332638888889</v>
      </c>
      <c r="W201">
        <f t="shared" si="27"/>
        <v>88</v>
      </c>
    </row>
    <row r="202" spans="1:23" ht="43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 t="shared" si="21"/>
        <v>107</v>
      </c>
      <c r="P202" s="5">
        <f t="shared" si="22"/>
        <v>134.91</v>
      </c>
      <c r="Q202" s="5" t="str">
        <f t="shared" si="23"/>
        <v>film &amp; video</v>
      </c>
      <c r="R202" s="5" t="str">
        <f t="shared" si="24"/>
        <v>documentary</v>
      </c>
      <c r="S202" t="s">
        <v>8310</v>
      </c>
      <c r="T202" t="s">
        <v>8315</v>
      </c>
      <c r="U202" s="9">
        <f t="shared" si="25"/>
        <v>42331.551307870366</v>
      </c>
      <c r="V202" s="9">
        <f t="shared" si="26"/>
        <v>42360.958333333328</v>
      </c>
      <c r="W202">
        <f t="shared" si="27"/>
        <v>29</v>
      </c>
    </row>
    <row r="203" spans="1:23" ht="43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 t="shared" si="21"/>
        <v>103</v>
      </c>
      <c r="P203" s="5">
        <f t="shared" si="22"/>
        <v>106.62</v>
      </c>
      <c r="Q203" s="5" t="str">
        <f t="shared" si="23"/>
        <v>film &amp; video</v>
      </c>
      <c r="R203" s="5" t="str">
        <f t="shared" si="24"/>
        <v>documentary</v>
      </c>
      <c r="S203" t="s">
        <v>8310</v>
      </c>
      <c r="T203" t="s">
        <v>8315</v>
      </c>
      <c r="U203" s="9">
        <f t="shared" si="25"/>
        <v>42647.446597222224</v>
      </c>
      <c r="V203" s="9">
        <f t="shared" si="26"/>
        <v>42682.488263888896</v>
      </c>
      <c r="W203">
        <f t="shared" si="27"/>
        <v>35</v>
      </c>
    </row>
    <row r="204" spans="1:23" ht="43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 t="shared" si="21"/>
        <v>108</v>
      </c>
      <c r="P204" s="5">
        <f t="shared" si="22"/>
        <v>145.04</v>
      </c>
      <c r="Q204" s="5" t="str">
        <f t="shared" si="23"/>
        <v>film &amp; video</v>
      </c>
      <c r="R204" s="5" t="str">
        <f t="shared" si="24"/>
        <v>documentary</v>
      </c>
      <c r="S204" t="s">
        <v>8310</v>
      </c>
      <c r="T204" t="s">
        <v>8315</v>
      </c>
      <c r="U204" s="9">
        <f t="shared" si="25"/>
        <v>42473.57</v>
      </c>
      <c r="V204" s="9">
        <f t="shared" si="26"/>
        <v>42503.57</v>
      </c>
      <c r="W204">
        <f t="shared" si="27"/>
        <v>30</v>
      </c>
    </row>
    <row r="205" spans="1:23" ht="43.2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 t="shared" si="21"/>
        <v>123</v>
      </c>
      <c r="P205" s="5">
        <f t="shared" si="22"/>
        <v>114.59</v>
      </c>
      <c r="Q205" s="5" t="str">
        <f t="shared" si="23"/>
        <v>film &amp; video</v>
      </c>
      <c r="R205" s="5" t="str">
        <f t="shared" si="24"/>
        <v>documentary</v>
      </c>
      <c r="S205" t="s">
        <v>8310</v>
      </c>
      <c r="T205" t="s">
        <v>8315</v>
      </c>
      <c r="U205" s="9">
        <f t="shared" si="25"/>
        <v>42697.32136574074</v>
      </c>
      <c r="V205" s="9">
        <f t="shared" si="26"/>
        <v>42725.332638888889</v>
      </c>
      <c r="W205">
        <f t="shared" si="27"/>
        <v>28</v>
      </c>
    </row>
    <row r="206" spans="1:23" ht="43.2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 t="shared" si="21"/>
        <v>102</v>
      </c>
      <c r="P206" s="5">
        <f t="shared" si="22"/>
        <v>105.32</v>
      </c>
      <c r="Q206" s="5" t="str">
        <f t="shared" si="23"/>
        <v>film &amp; video</v>
      </c>
      <c r="R206" s="5" t="str">
        <f t="shared" si="24"/>
        <v>documentary</v>
      </c>
      <c r="S206" t="s">
        <v>8310</v>
      </c>
      <c r="T206" t="s">
        <v>8315</v>
      </c>
      <c r="U206" s="9">
        <f t="shared" si="25"/>
        <v>42184.626250000001</v>
      </c>
      <c r="V206" s="9">
        <f t="shared" si="26"/>
        <v>42217.626250000001</v>
      </c>
      <c r="W206">
        <f t="shared" si="27"/>
        <v>33</v>
      </c>
    </row>
    <row r="207" spans="1:23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 t="shared" si="21"/>
        <v>104</v>
      </c>
      <c r="P207" s="5">
        <f t="shared" si="22"/>
        <v>70.92</v>
      </c>
      <c r="Q207" s="5" t="str">
        <f t="shared" si="23"/>
        <v>film &amp; video</v>
      </c>
      <c r="R207" s="5" t="str">
        <f t="shared" si="24"/>
        <v>documentary</v>
      </c>
      <c r="S207" t="s">
        <v>8310</v>
      </c>
      <c r="T207" t="s">
        <v>8315</v>
      </c>
      <c r="U207" s="9">
        <f t="shared" si="25"/>
        <v>42689.187881944439</v>
      </c>
      <c r="V207" s="9">
        <f t="shared" si="26"/>
        <v>42724.187881944439</v>
      </c>
      <c r="W207">
        <f t="shared" si="27"/>
        <v>35</v>
      </c>
    </row>
    <row r="208" spans="1:23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 t="shared" si="21"/>
        <v>113</v>
      </c>
      <c r="P208" s="5">
        <f t="shared" si="22"/>
        <v>147.16999999999999</v>
      </c>
      <c r="Q208" s="5" t="str">
        <f t="shared" si="23"/>
        <v>film &amp; video</v>
      </c>
      <c r="R208" s="5" t="str">
        <f t="shared" si="24"/>
        <v>documentary</v>
      </c>
      <c r="S208" t="s">
        <v>8310</v>
      </c>
      <c r="T208" t="s">
        <v>8315</v>
      </c>
      <c r="U208" s="9">
        <f t="shared" si="25"/>
        <v>42775.314884259264</v>
      </c>
      <c r="V208" s="9">
        <f t="shared" si="26"/>
        <v>42808.956250000003</v>
      </c>
      <c r="W208">
        <f t="shared" si="27"/>
        <v>33</v>
      </c>
    </row>
    <row r="209" spans="1:23" ht="43.2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 t="shared" si="21"/>
        <v>136</v>
      </c>
      <c r="P209" s="5">
        <f t="shared" si="22"/>
        <v>160.47</v>
      </c>
      <c r="Q209" s="5" t="str">
        <f t="shared" si="23"/>
        <v>film &amp; video</v>
      </c>
      <c r="R209" s="5" t="str">
        <f t="shared" si="24"/>
        <v>documentary</v>
      </c>
      <c r="S209" t="s">
        <v>8310</v>
      </c>
      <c r="T209" t="s">
        <v>8315</v>
      </c>
      <c r="U209" s="9">
        <f t="shared" si="25"/>
        <v>42058.235289351855</v>
      </c>
      <c r="V209" s="9">
        <f t="shared" si="26"/>
        <v>42085.333333333328</v>
      </c>
      <c r="W209">
        <f t="shared" si="27"/>
        <v>27</v>
      </c>
    </row>
    <row r="210" spans="1:23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 t="shared" si="21"/>
        <v>104</v>
      </c>
      <c r="P210" s="5">
        <f t="shared" si="22"/>
        <v>156.05000000000001</v>
      </c>
      <c r="Q210" s="5" t="str">
        <f t="shared" si="23"/>
        <v>film &amp; video</v>
      </c>
      <c r="R210" s="5" t="str">
        <f t="shared" si="24"/>
        <v>documentary</v>
      </c>
      <c r="S210" t="s">
        <v>8310</v>
      </c>
      <c r="T210" t="s">
        <v>8315</v>
      </c>
      <c r="U210" s="9">
        <f t="shared" si="25"/>
        <v>42278.946620370371</v>
      </c>
      <c r="V210" s="9">
        <f t="shared" si="26"/>
        <v>42309.166666666672</v>
      </c>
      <c r="W210">
        <f t="shared" si="27"/>
        <v>31</v>
      </c>
    </row>
    <row r="211" spans="1:23" ht="43.2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 t="shared" si="21"/>
        <v>106</v>
      </c>
      <c r="P211" s="5">
        <f t="shared" si="22"/>
        <v>63.17</v>
      </c>
      <c r="Q211" s="5" t="str">
        <f t="shared" si="23"/>
        <v>film &amp; video</v>
      </c>
      <c r="R211" s="5" t="str">
        <f t="shared" si="24"/>
        <v>documentary</v>
      </c>
      <c r="S211" t="s">
        <v>8310</v>
      </c>
      <c r="T211" t="s">
        <v>8315</v>
      </c>
      <c r="U211" s="9">
        <f t="shared" si="25"/>
        <v>42291.46674768519</v>
      </c>
      <c r="V211" s="9">
        <f t="shared" si="26"/>
        <v>42315.166666666672</v>
      </c>
      <c r="W211">
        <f t="shared" si="27"/>
        <v>24</v>
      </c>
    </row>
    <row r="212" spans="1:23" ht="43.2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 t="shared" si="21"/>
        <v>102</v>
      </c>
      <c r="P212" s="5">
        <f t="shared" si="22"/>
        <v>104.82</v>
      </c>
      <c r="Q212" s="5" t="str">
        <f t="shared" si="23"/>
        <v>film &amp; video</v>
      </c>
      <c r="R212" s="5" t="str">
        <f t="shared" si="24"/>
        <v>documentary</v>
      </c>
      <c r="S212" t="s">
        <v>8310</v>
      </c>
      <c r="T212" t="s">
        <v>8315</v>
      </c>
      <c r="U212" s="9">
        <f t="shared" si="25"/>
        <v>41379.515775462962</v>
      </c>
      <c r="V212" s="9">
        <f t="shared" si="26"/>
        <v>41411.165972222225</v>
      </c>
      <c r="W212">
        <f t="shared" si="27"/>
        <v>32</v>
      </c>
    </row>
    <row r="213" spans="1:23" ht="43.2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 t="shared" si="21"/>
        <v>107</v>
      </c>
      <c r="P213" s="5">
        <f t="shared" si="22"/>
        <v>97.36</v>
      </c>
      <c r="Q213" s="5" t="str">
        <f t="shared" si="23"/>
        <v>film &amp; video</v>
      </c>
      <c r="R213" s="5" t="str">
        <f t="shared" si="24"/>
        <v>documentary</v>
      </c>
      <c r="S213" t="s">
        <v>8310</v>
      </c>
      <c r="T213" t="s">
        <v>8315</v>
      </c>
      <c r="U213" s="9">
        <f t="shared" si="25"/>
        <v>42507.581412037034</v>
      </c>
      <c r="V213" s="9">
        <f t="shared" si="26"/>
        <v>42538.581412037034</v>
      </c>
      <c r="W213">
        <f t="shared" si="27"/>
        <v>31</v>
      </c>
    </row>
    <row r="214" spans="1:23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 t="shared" si="21"/>
        <v>113</v>
      </c>
      <c r="P214" s="5">
        <f t="shared" si="22"/>
        <v>203.63</v>
      </c>
      <c r="Q214" s="5" t="str">
        <f t="shared" si="23"/>
        <v>film &amp; video</v>
      </c>
      <c r="R214" s="5" t="str">
        <f t="shared" si="24"/>
        <v>documentary</v>
      </c>
      <c r="S214" t="s">
        <v>8310</v>
      </c>
      <c r="T214" t="s">
        <v>8315</v>
      </c>
      <c r="U214" s="9">
        <f t="shared" si="25"/>
        <v>42263.680289351847</v>
      </c>
      <c r="V214" s="9">
        <f t="shared" si="26"/>
        <v>42305.333333333328</v>
      </c>
      <c r="W214">
        <f t="shared" si="27"/>
        <v>42</v>
      </c>
    </row>
    <row r="215" spans="1:23" ht="43.2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 t="shared" si="21"/>
        <v>125</v>
      </c>
      <c r="P215" s="5">
        <f t="shared" si="22"/>
        <v>188.31</v>
      </c>
      <c r="Q215" s="5" t="str">
        <f t="shared" si="23"/>
        <v>film &amp; video</v>
      </c>
      <c r="R215" s="5" t="str">
        <f t="shared" si="24"/>
        <v>documentary</v>
      </c>
      <c r="S215" t="s">
        <v>8310</v>
      </c>
      <c r="T215" t="s">
        <v>8315</v>
      </c>
      <c r="U215" s="9">
        <f t="shared" si="25"/>
        <v>42437.636469907404</v>
      </c>
      <c r="V215" s="9">
        <f t="shared" si="26"/>
        <v>42467.59480324074</v>
      </c>
      <c r="W215">
        <f t="shared" si="27"/>
        <v>30</v>
      </c>
    </row>
    <row r="216" spans="1:23" ht="57.6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 t="shared" si="21"/>
        <v>101</v>
      </c>
      <c r="P216" s="5">
        <f t="shared" si="22"/>
        <v>146.65</v>
      </c>
      <c r="Q216" s="5" t="str">
        <f t="shared" si="23"/>
        <v>film &amp; video</v>
      </c>
      <c r="R216" s="5" t="str">
        <f t="shared" si="24"/>
        <v>documentary</v>
      </c>
      <c r="S216" t="s">
        <v>8310</v>
      </c>
      <c r="T216" t="s">
        <v>8315</v>
      </c>
      <c r="U216" s="9">
        <f t="shared" si="25"/>
        <v>42101.682372685187</v>
      </c>
      <c r="V216" s="9">
        <f t="shared" si="26"/>
        <v>42139.791666666672</v>
      </c>
      <c r="W216">
        <f t="shared" si="27"/>
        <v>38</v>
      </c>
    </row>
    <row r="217" spans="1:23" ht="43.2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 t="shared" si="21"/>
        <v>103</v>
      </c>
      <c r="P217" s="5">
        <f t="shared" si="22"/>
        <v>109.19</v>
      </c>
      <c r="Q217" s="5" t="str">
        <f t="shared" si="23"/>
        <v>film &amp; video</v>
      </c>
      <c r="R217" s="5" t="str">
        <f t="shared" si="24"/>
        <v>documentary</v>
      </c>
      <c r="S217" t="s">
        <v>8310</v>
      </c>
      <c r="T217" t="s">
        <v>8315</v>
      </c>
      <c r="U217" s="9">
        <f t="shared" si="25"/>
        <v>42101.737442129626</v>
      </c>
      <c r="V217" s="9">
        <f t="shared" si="26"/>
        <v>42132.916666666672</v>
      </c>
      <c r="W217">
        <f t="shared" si="27"/>
        <v>31</v>
      </c>
    </row>
    <row r="218" spans="1:23" ht="43.2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 t="shared" si="21"/>
        <v>117</v>
      </c>
      <c r="P218" s="5">
        <f t="shared" si="22"/>
        <v>59.25</v>
      </c>
      <c r="Q218" s="5" t="str">
        <f t="shared" si="23"/>
        <v>film &amp; video</v>
      </c>
      <c r="R218" s="5" t="str">
        <f t="shared" si="24"/>
        <v>documentary</v>
      </c>
      <c r="S218" t="s">
        <v>8310</v>
      </c>
      <c r="T218" t="s">
        <v>8315</v>
      </c>
      <c r="U218" s="9">
        <f t="shared" si="25"/>
        <v>42291.596273148149</v>
      </c>
      <c r="V218" s="9">
        <f t="shared" si="26"/>
        <v>42321.637939814813</v>
      </c>
      <c r="W218">
        <f t="shared" si="27"/>
        <v>30</v>
      </c>
    </row>
    <row r="219" spans="1:23" ht="43.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 t="shared" si="21"/>
        <v>101</v>
      </c>
      <c r="P219" s="5">
        <f t="shared" si="22"/>
        <v>97.9</v>
      </c>
      <c r="Q219" s="5" t="str">
        <f t="shared" si="23"/>
        <v>film &amp; video</v>
      </c>
      <c r="R219" s="5" t="str">
        <f t="shared" si="24"/>
        <v>documentary</v>
      </c>
      <c r="S219" t="s">
        <v>8310</v>
      </c>
      <c r="T219" t="s">
        <v>8315</v>
      </c>
      <c r="U219" s="9">
        <f t="shared" si="25"/>
        <v>42047.128564814819</v>
      </c>
      <c r="V219" s="9">
        <f t="shared" si="26"/>
        <v>42077.086898148147</v>
      </c>
      <c r="W219">
        <f t="shared" si="27"/>
        <v>30</v>
      </c>
    </row>
    <row r="220" spans="1:23" ht="43.2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 t="shared" si="21"/>
        <v>110</v>
      </c>
      <c r="P220" s="5">
        <f t="shared" si="22"/>
        <v>70</v>
      </c>
      <c r="Q220" s="5" t="str">
        <f t="shared" si="23"/>
        <v>film &amp; video</v>
      </c>
      <c r="R220" s="5" t="str">
        <f t="shared" si="24"/>
        <v>documentary</v>
      </c>
      <c r="S220" t="s">
        <v>8310</v>
      </c>
      <c r="T220" t="s">
        <v>8315</v>
      </c>
      <c r="U220" s="9">
        <f t="shared" si="25"/>
        <v>42559.755671296298</v>
      </c>
      <c r="V220" s="9">
        <f t="shared" si="26"/>
        <v>42616.041666666672</v>
      </c>
      <c r="W220">
        <f t="shared" si="27"/>
        <v>57</v>
      </c>
    </row>
    <row r="221" spans="1:23" ht="43.2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 t="shared" si="21"/>
        <v>108</v>
      </c>
      <c r="P221" s="5">
        <f t="shared" si="22"/>
        <v>72.87</v>
      </c>
      <c r="Q221" s="5" t="str">
        <f t="shared" si="23"/>
        <v>film &amp; video</v>
      </c>
      <c r="R221" s="5" t="str">
        <f t="shared" si="24"/>
        <v>documentary</v>
      </c>
      <c r="S221" t="s">
        <v>8310</v>
      </c>
      <c r="T221" t="s">
        <v>8315</v>
      </c>
      <c r="U221" s="9">
        <f t="shared" si="25"/>
        <v>42093.760046296295</v>
      </c>
      <c r="V221" s="9">
        <f t="shared" si="26"/>
        <v>42123.760046296295</v>
      </c>
      <c r="W221">
        <f t="shared" si="27"/>
        <v>30</v>
      </c>
    </row>
    <row r="222" spans="1:23" ht="43.2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 t="shared" si="21"/>
        <v>125</v>
      </c>
      <c r="P222" s="5">
        <f t="shared" si="22"/>
        <v>146.35</v>
      </c>
      <c r="Q222" s="5" t="str">
        <f t="shared" si="23"/>
        <v>film &amp; video</v>
      </c>
      <c r="R222" s="5" t="str">
        <f t="shared" si="24"/>
        <v>documentary</v>
      </c>
      <c r="S222" t="s">
        <v>8310</v>
      </c>
      <c r="T222" t="s">
        <v>8315</v>
      </c>
      <c r="U222" s="9">
        <f t="shared" si="25"/>
        <v>42772.669062500005</v>
      </c>
      <c r="V222" s="9">
        <f t="shared" si="26"/>
        <v>42802.875</v>
      </c>
      <c r="W222">
        <f t="shared" si="27"/>
        <v>30</v>
      </c>
    </row>
    <row r="223" spans="1:23" ht="43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 t="shared" si="21"/>
        <v>107</v>
      </c>
      <c r="P223" s="5">
        <f t="shared" si="22"/>
        <v>67.91</v>
      </c>
      <c r="Q223" s="5" t="str">
        <f t="shared" si="23"/>
        <v>film &amp; video</v>
      </c>
      <c r="R223" s="5" t="str">
        <f t="shared" si="24"/>
        <v>documentary</v>
      </c>
      <c r="S223" t="s">
        <v>8310</v>
      </c>
      <c r="T223" t="s">
        <v>8315</v>
      </c>
      <c r="U223" s="9">
        <f t="shared" si="25"/>
        <v>41894.879606481481</v>
      </c>
      <c r="V223" s="9">
        <f t="shared" si="26"/>
        <v>41913.165972222225</v>
      </c>
      <c r="W223">
        <f t="shared" si="27"/>
        <v>19</v>
      </c>
    </row>
    <row r="224" spans="1:23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 t="shared" si="21"/>
        <v>100</v>
      </c>
      <c r="P224" s="5">
        <f t="shared" si="22"/>
        <v>169.85</v>
      </c>
      <c r="Q224" s="5" t="str">
        <f t="shared" si="23"/>
        <v>film &amp; video</v>
      </c>
      <c r="R224" s="5" t="str">
        <f t="shared" si="24"/>
        <v>documentary</v>
      </c>
      <c r="S224" t="s">
        <v>8310</v>
      </c>
      <c r="T224" t="s">
        <v>8315</v>
      </c>
      <c r="U224" s="9">
        <f t="shared" si="25"/>
        <v>42459.780844907407</v>
      </c>
      <c r="V224" s="9">
        <f t="shared" si="26"/>
        <v>42489.780844907407</v>
      </c>
      <c r="W224">
        <f t="shared" si="27"/>
        <v>30</v>
      </c>
    </row>
    <row r="225" spans="1:23" ht="43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 t="shared" si="21"/>
        <v>102</v>
      </c>
      <c r="P225" s="5">
        <f t="shared" si="22"/>
        <v>58.41</v>
      </c>
      <c r="Q225" s="5" t="str">
        <f t="shared" si="23"/>
        <v>film &amp; video</v>
      </c>
      <c r="R225" s="5" t="str">
        <f t="shared" si="24"/>
        <v>documentary</v>
      </c>
      <c r="S225" t="s">
        <v>8310</v>
      </c>
      <c r="T225" t="s">
        <v>8315</v>
      </c>
      <c r="U225" s="9">
        <f t="shared" si="25"/>
        <v>41926.73778935185</v>
      </c>
      <c r="V225" s="9">
        <f t="shared" si="26"/>
        <v>41957.125</v>
      </c>
      <c r="W225">
        <f t="shared" si="27"/>
        <v>31</v>
      </c>
    </row>
    <row r="226" spans="1:23" ht="43.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 t="shared" si="21"/>
        <v>102</v>
      </c>
      <c r="P226" s="5">
        <f t="shared" si="22"/>
        <v>119.99</v>
      </c>
      <c r="Q226" s="5" t="str">
        <f t="shared" si="23"/>
        <v>film &amp; video</v>
      </c>
      <c r="R226" s="5" t="str">
        <f t="shared" si="24"/>
        <v>documentary</v>
      </c>
      <c r="S226" t="s">
        <v>8310</v>
      </c>
      <c r="T226" t="s">
        <v>8315</v>
      </c>
      <c r="U226" s="9">
        <f t="shared" si="25"/>
        <v>42111.970995370371</v>
      </c>
      <c r="V226" s="9">
        <f t="shared" si="26"/>
        <v>42156.097222222219</v>
      </c>
      <c r="W226">
        <f t="shared" si="27"/>
        <v>45</v>
      </c>
    </row>
    <row r="227" spans="1:23" ht="43.2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 t="shared" si="21"/>
        <v>123</v>
      </c>
      <c r="P227" s="5">
        <f t="shared" si="22"/>
        <v>99.86</v>
      </c>
      <c r="Q227" s="5" t="str">
        <f t="shared" si="23"/>
        <v>film &amp; video</v>
      </c>
      <c r="R227" s="5" t="str">
        <f t="shared" si="24"/>
        <v>documentary</v>
      </c>
      <c r="S227" t="s">
        <v>8310</v>
      </c>
      <c r="T227" t="s">
        <v>8315</v>
      </c>
      <c r="U227" s="9">
        <f t="shared" si="25"/>
        <v>42114.944328703699</v>
      </c>
      <c r="V227" s="9">
        <f t="shared" si="26"/>
        <v>42144.944328703699</v>
      </c>
      <c r="W227">
        <f t="shared" si="27"/>
        <v>30</v>
      </c>
    </row>
    <row r="228" spans="1:23" ht="43.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 t="shared" si="21"/>
        <v>170</v>
      </c>
      <c r="P228" s="5">
        <f t="shared" si="22"/>
        <v>90.58</v>
      </c>
      <c r="Q228" s="5" t="str">
        <f t="shared" si="23"/>
        <v>film &amp; video</v>
      </c>
      <c r="R228" s="5" t="str">
        <f t="shared" si="24"/>
        <v>documentary</v>
      </c>
      <c r="S228" t="s">
        <v>8310</v>
      </c>
      <c r="T228" t="s">
        <v>8315</v>
      </c>
      <c r="U228" s="9">
        <f t="shared" si="25"/>
        <v>42261.500243055561</v>
      </c>
      <c r="V228" s="9">
        <f t="shared" si="26"/>
        <v>42291.500243055561</v>
      </c>
      <c r="W228">
        <f t="shared" si="27"/>
        <v>30</v>
      </c>
    </row>
    <row r="229" spans="1:23" ht="43.2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 t="shared" si="21"/>
        <v>112</v>
      </c>
      <c r="P229" s="5">
        <f t="shared" si="22"/>
        <v>117.77</v>
      </c>
      <c r="Q229" s="5" t="str">
        <f t="shared" si="23"/>
        <v>film &amp; video</v>
      </c>
      <c r="R229" s="5" t="str">
        <f t="shared" si="24"/>
        <v>documentary</v>
      </c>
      <c r="S229" t="s">
        <v>8310</v>
      </c>
      <c r="T229" t="s">
        <v>8315</v>
      </c>
      <c r="U229" s="9">
        <f t="shared" si="25"/>
        <v>42292.495474537034</v>
      </c>
      <c r="V229" s="9">
        <f t="shared" si="26"/>
        <v>42322.537141203706</v>
      </c>
      <c r="W229">
        <f t="shared" si="27"/>
        <v>30</v>
      </c>
    </row>
    <row r="230" spans="1:23" ht="43.2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 t="shared" si="21"/>
        <v>103</v>
      </c>
      <c r="P230" s="5">
        <f t="shared" si="22"/>
        <v>86.55</v>
      </c>
      <c r="Q230" s="5" t="str">
        <f t="shared" si="23"/>
        <v>film &amp; video</v>
      </c>
      <c r="R230" s="5" t="str">
        <f t="shared" si="24"/>
        <v>documentary</v>
      </c>
      <c r="S230" t="s">
        <v>8310</v>
      </c>
      <c r="T230" t="s">
        <v>8315</v>
      </c>
      <c r="U230" s="9">
        <f t="shared" si="25"/>
        <v>42207.58699074074</v>
      </c>
      <c r="V230" s="9">
        <f t="shared" si="26"/>
        <v>42237.58699074074</v>
      </c>
      <c r="W230">
        <f t="shared" si="27"/>
        <v>30</v>
      </c>
    </row>
    <row r="231" spans="1:23" ht="43.2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 t="shared" si="21"/>
        <v>107</v>
      </c>
      <c r="P231" s="5">
        <f t="shared" si="22"/>
        <v>71.900000000000006</v>
      </c>
      <c r="Q231" s="5" t="str">
        <f t="shared" si="23"/>
        <v>film &amp; video</v>
      </c>
      <c r="R231" s="5" t="str">
        <f t="shared" si="24"/>
        <v>documentary</v>
      </c>
      <c r="S231" t="s">
        <v>8310</v>
      </c>
      <c r="T231" t="s">
        <v>8315</v>
      </c>
      <c r="U231" s="9">
        <f t="shared" si="25"/>
        <v>42760.498935185184</v>
      </c>
      <c r="V231" s="9">
        <f t="shared" si="26"/>
        <v>42790.498935185184</v>
      </c>
      <c r="W231">
        <f t="shared" si="27"/>
        <v>30</v>
      </c>
    </row>
    <row r="232" spans="1:23" ht="43.2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 t="shared" si="21"/>
        <v>115</v>
      </c>
      <c r="P232" s="5">
        <f t="shared" si="22"/>
        <v>129.82</v>
      </c>
      <c r="Q232" s="5" t="str">
        <f t="shared" si="23"/>
        <v>film &amp; video</v>
      </c>
      <c r="R232" s="5" t="str">
        <f t="shared" si="24"/>
        <v>documentary</v>
      </c>
      <c r="S232" t="s">
        <v>8310</v>
      </c>
      <c r="T232" t="s">
        <v>8315</v>
      </c>
      <c r="U232" s="9">
        <f t="shared" si="25"/>
        <v>42586.066076388888</v>
      </c>
      <c r="V232" s="9">
        <f t="shared" si="26"/>
        <v>42624.165972222225</v>
      </c>
      <c r="W232">
        <f t="shared" si="27"/>
        <v>38</v>
      </c>
    </row>
    <row r="233" spans="1:23" ht="43.2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 t="shared" si="21"/>
        <v>127</v>
      </c>
      <c r="P233" s="5">
        <f t="shared" si="22"/>
        <v>44.91</v>
      </c>
      <c r="Q233" s="5" t="str">
        <f t="shared" si="23"/>
        <v>film &amp; video</v>
      </c>
      <c r="R233" s="5" t="str">
        <f t="shared" si="24"/>
        <v>documentary</v>
      </c>
      <c r="S233" t="s">
        <v>8310</v>
      </c>
      <c r="T233" t="s">
        <v>8315</v>
      </c>
      <c r="U233" s="9">
        <f t="shared" si="25"/>
        <v>42427.964745370366</v>
      </c>
      <c r="V233" s="9">
        <f t="shared" si="26"/>
        <v>42467.923078703709</v>
      </c>
      <c r="W233">
        <f t="shared" si="27"/>
        <v>40</v>
      </c>
    </row>
    <row r="234" spans="1:23" ht="43.2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 t="shared" si="21"/>
        <v>117</v>
      </c>
      <c r="P234" s="5">
        <f t="shared" si="22"/>
        <v>40.76</v>
      </c>
      <c r="Q234" s="5" t="str">
        <f t="shared" si="23"/>
        <v>film &amp; video</v>
      </c>
      <c r="R234" s="5" t="str">
        <f t="shared" si="24"/>
        <v>documentary</v>
      </c>
      <c r="S234" t="s">
        <v>8310</v>
      </c>
      <c r="T234" t="s">
        <v>8315</v>
      </c>
      <c r="U234" s="9">
        <f t="shared" si="25"/>
        <v>41890.167453703703</v>
      </c>
      <c r="V234" s="9">
        <f t="shared" si="26"/>
        <v>41920.167453703703</v>
      </c>
      <c r="W234">
        <f t="shared" si="27"/>
        <v>30</v>
      </c>
    </row>
    <row r="235" spans="1:23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 t="shared" si="21"/>
        <v>109</v>
      </c>
      <c r="P235" s="5">
        <f t="shared" si="22"/>
        <v>103.52</v>
      </c>
      <c r="Q235" s="5" t="str">
        <f t="shared" si="23"/>
        <v>film &amp; video</v>
      </c>
      <c r="R235" s="5" t="str">
        <f t="shared" si="24"/>
        <v>documentary</v>
      </c>
      <c r="S235" t="s">
        <v>8310</v>
      </c>
      <c r="T235" t="s">
        <v>8315</v>
      </c>
      <c r="U235" s="9">
        <f t="shared" si="25"/>
        <v>42297.791886574079</v>
      </c>
      <c r="V235" s="9">
        <f t="shared" si="26"/>
        <v>42327.833553240736</v>
      </c>
      <c r="W235">
        <f t="shared" si="27"/>
        <v>30</v>
      </c>
    </row>
    <row r="236" spans="1:23" ht="43.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 t="shared" si="21"/>
        <v>104</v>
      </c>
      <c r="P236" s="5">
        <f t="shared" si="22"/>
        <v>125.45</v>
      </c>
      <c r="Q236" s="5" t="str">
        <f t="shared" si="23"/>
        <v>film &amp; video</v>
      </c>
      <c r="R236" s="5" t="str">
        <f t="shared" si="24"/>
        <v>documentary</v>
      </c>
      <c r="S236" t="s">
        <v>8310</v>
      </c>
      <c r="T236" t="s">
        <v>8315</v>
      </c>
      <c r="U236" s="9">
        <f t="shared" si="25"/>
        <v>42438.827789351853</v>
      </c>
      <c r="V236" s="9">
        <f t="shared" si="26"/>
        <v>42468.786122685182</v>
      </c>
      <c r="W236">
        <f t="shared" si="27"/>
        <v>30</v>
      </c>
    </row>
    <row r="237" spans="1:23" ht="43.2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 t="shared" si="21"/>
        <v>116</v>
      </c>
      <c r="P237" s="5">
        <f t="shared" si="22"/>
        <v>246.61</v>
      </c>
      <c r="Q237" s="5" t="str">
        <f t="shared" si="23"/>
        <v>film &amp; video</v>
      </c>
      <c r="R237" s="5" t="str">
        <f t="shared" si="24"/>
        <v>documentary</v>
      </c>
      <c r="S237" t="s">
        <v>8310</v>
      </c>
      <c r="T237" t="s">
        <v>8315</v>
      </c>
      <c r="U237" s="9">
        <f t="shared" si="25"/>
        <v>41943.293912037036</v>
      </c>
      <c r="V237" s="9">
        <f t="shared" si="26"/>
        <v>41974.3355787037</v>
      </c>
      <c r="W237">
        <f t="shared" si="27"/>
        <v>31</v>
      </c>
    </row>
    <row r="238" spans="1:23" ht="43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 t="shared" si="21"/>
        <v>103</v>
      </c>
      <c r="P238" s="5">
        <f t="shared" si="22"/>
        <v>79.400000000000006</v>
      </c>
      <c r="Q238" s="5" t="str">
        <f t="shared" si="23"/>
        <v>film &amp; video</v>
      </c>
      <c r="R238" s="5" t="str">
        <f t="shared" si="24"/>
        <v>documentary</v>
      </c>
      <c r="S238" t="s">
        <v>8310</v>
      </c>
      <c r="T238" t="s">
        <v>8315</v>
      </c>
      <c r="U238" s="9">
        <f t="shared" si="25"/>
        <v>42415.803159722222</v>
      </c>
      <c r="V238" s="9">
        <f t="shared" si="26"/>
        <v>42445.761493055557</v>
      </c>
      <c r="W238">
        <f t="shared" si="27"/>
        <v>30</v>
      </c>
    </row>
    <row r="239" spans="1:23" ht="43.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 t="shared" si="21"/>
        <v>174</v>
      </c>
      <c r="P239" s="5">
        <f t="shared" si="22"/>
        <v>86.14</v>
      </c>
      <c r="Q239" s="5" t="str">
        <f t="shared" si="23"/>
        <v>film &amp; video</v>
      </c>
      <c r="R239" s="5" t="str">
        <f t="shared" si="24"/>
        <v>documentary</v>
      </c>
      <c r="S239" t="s">
        <v>8310</v>
      </c>
      <c r="T239" t="s">
        <v>8315</v>
      </c>
      <c r="U239" s="9">
        <f t="shared" si="25"/>
        <v>42078.222187499996</v>
      </c>
      <c r="V239" s="9">
        <f t="shared" si="26"/>
        <v>42118.222187499996</v>
      </c>
      <c r="W239">
        <f t="shared" si="27"/>
        <v>40</v>
      </c>
    </row>
    <row r="240" spans="1:23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 t="shared" si="21"/>
        <v>103</v>
      </c>
      <c r="P240" s="5">
        <f t="shared" si="22"/>
        <v>193.05</v>
      </c>
      <c r="Q240" s="5" t="str">
        <f t="shared" si="23"/>
        <v>film &amp; video</v>
      </c>
      <c r="R240" s="5" t="str">
        <f t="shared" si="24"/>
        <v>documentary</v>
      </c>
      <c r="S240" t="s">
        <v>8310</v>
      </c>
      <c r="T240" t="s">
        <v>8315</v>
      </c>
      <c r="U240" s="9">
        <f t="shared" si="25"/>
        <v>42507.860196759255</v>
      </c>
      <c r="V240" s="9">
        <f t="shared" si="26"/>
        <v>42536.625</v>
      </c>
      <c r="W240">
        <f t="shared" si="27"/>
        <v>29</v>
      </c>
    </row>
    <row r="241" spans="1:23" ht="43.2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 t="shared" si="21"/>
        <v>105</v>
      </c>
      <c r="P241" s="5">
        <f t="shared" si="22"/>
        <v>84.02</v>
      </c>
      <c r="Q241" s="5" t="str">
        <f t="shared" si="23"/>
        <v>film &amp; video</v>
      </c>
      <c r="R241" s="5" t="str">
        <f t="shared" si="24"/>
        <v>documentary</v>
      </c>
      <c r="S241" t="s">
        <v>8310</v>
      </c>
      <c r="T241" t="s">
        <v>8315</v>
      </c>
      <c r="U241" s="9">
        <f t="shared" si="25"/>
        <v>41935.070486111108</v>
      </c>
      <c r="V241" s="9">
        <f t="shared" si="26"/>
        <v>41957.216666666667</v>
      </c>
      <c r="W241">
        <f t="shared" si="27"/>
        <v>22</v>
      </c>
    </row>
    <row r="242" spans="1:23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 t="shared" si="21"/>
        <v>101</v>
      </c>
      <c r="P242" s="5">
        <f t="shared" si="22"/>
        <v>139.83000000000001</v>
      </c>
      <c r="Q242" s="5" t="str">
        <f t="shared" si="23"/>
        <v>film &amp; video</v>
      </c>
      <c r="R242" s="5" t="str">
        <f t="shared" si="24"/>
        <v>documentary</v>
      </c>
      <c r="S242" t="s">
        <v>8310</v>
      </c>
      <c r="T242" t="s">
        <v>8315</v>
      </c>
      <c r="U242" s="9">
        <f t="shared" si="25"/>
        <v>42163.897916666669</v>
      </c>
      <c r="V242" s="9">
        <f t="shared" si="26"/>
        <v>42208.132638888885</v>
      </c>
      <c r="W242">
        <f t="shared" si="27"/>
        <v>45</v>
      </c>
    </row>
    <row r="243" spans="1:23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 t="shared" si="21"/>
        <v>111</v>
      </c>
      <c r="P243" s="5">
        <f t="shared" si="22"/>
        <v>109.82</v>
      </c>
      <c r="Q243" s="5" t="str">
        <f t="shared" si="23"/>
        <v>film &amp; video</v>
      </c>
      <c r="R243" s="5" t="str">
        <f t="shared" si="24"/>
        <v>documentary</v>
      </c>
      <c r="S243" t="s">
        <v>8310</v>
      </c>
      <c r="T243" t="s">
        <v>8315</v>
      </c>
      <c r="U243" s="9">
        <f t="shared" si="25"/>
        <v>41936.001226851848</v>
      </c>
      <c r="V243" s="9">
        <f t="shared" si="26"/>
        <v>41966.042893518519</v>
      </c>
      <c r="W243">
        <f t="shared" si="27"/>
        <v>30</v>
      </c>
    </row>
    <row r="244" spans="1:23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 t="shared" si="21"/>
        <v>124</v>
      </c>
      <c r="P244" s="5">
        <f t="shared" si="22"/>
        <v>139.53</v>
      </c>
      <c r="Q244" s="5" t="str">
        <f t="shared" si="23"/>
        <v>film &amp; video</v>
      </c>
      <c r="R244" s="5" t="str">
        <f t="shared" si="24"/>
        <v>documentary</v>
      </c>
      <c r="S244" t="s">
        <v>8310</v>
      </c>
      <c r="T244" t="s">
        <v>8315</v>
      </c>
      <c r="U244" s="9">
        <f t="shared" si="25"/>
        <v>41837.210543981484</v>
      </c>
      <c r="V244" s="9">
        <f t="shared" si="26"/>
        <v>41859</v>
      </c>
      <c r="W244">
        <f t="shared" si="27"/>
        <v>22</v>
      </c>
    </row>
    <row r="245" spans="1:23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 t="shared" si="21"/>
        <v>101</v>
      </c>
      <c r="P245" s="5">
        <f t="shared" si="22"/>
        <v>347.85</v>
      </c>
      <c r="Q245" s="5" t="str">
        <f t="shared" si="23"/>
        <v>film &amp; video</v>
      </c>
      <c r="R245" s="5" t="str">
        <f t="shared" si="24"/>
        <v>documentary</v>
      </c>
      <c r="S245" t="s">
        <v>8310</v>
      </c>
      <c r="T245" t="s">
        <v>8315</v>
      </c>
      <c r="U245" s="9">
        <f t="shared" si="25"/>
        <v>40255.744629629626</v>
      </c>
      <c r="V245" s="9">
        <f t="shared" si="26"/>
        <v>40300.806944444441</v>
      </c>
      <c r="W245">
        <f t="shared" si="27"/>
        <v>45</v>
      </c>
    </row>
    <row r="246" spans="1:23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 t="shared" si="21"/>
        <v>110</v>
      </c>
      <c r="P246" s="5">
        <f t="shared" si="22"/>
        <v>68.239999999999995</v>
      </c>
      <c r="Q246" s="5" t="str">
        <f t="shared" si="23"/>
        <v>film &amp; video</v>
      </c>
      <c r="R246" s="5" t="str">
        <f t="shared" si="24"/>
        <v>documentary</v>
      </c>
      <c r="S246" t="s">
        <v>8310</v>
      </c>
      <c r="T246" t="s">
        <v>8315</v>
      </c>
      <c r="U246" s="9">
        <f t="shared" si="25"/>
        <v>41780.859629629631</v>
      </c>
      <c r="V246" s="9">
        <f t="shared" si="26"/>
        <v>41811.165972222225</v>
      </c>
      <c r="W246">
        <f t="shared" si="27"/>
        <v>31</v>
      </c>
    </row>
    <row r="247" spans="1:23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 t="shared" si="21"/>
        <v>104</v>
      </c>
      <c r="P247" s="5">
        <f t="shared" si="22"/>
        <v>239.94</v>
      </c>
      <c r="Q247" s="5" t="str">
        <f t="shared" si="23"/>
        <v>film &amp; video</v>
      </c>
      <c r="R247" s="5" t="str">
        <f t="shared" si="24"/>
        <v>documentary</v>
      </c>
      <c r="S247" t="s">
        <v>8310</v>
      </c>
      <c r="T247" t="s">
        <v>8315</v>
      </c>
      <c r="U247" s="9">
        <f t="shared" si="25"/>
        <v>41668.606469907405</v>
      </c>
      <c r="V247" s="9">
        <f t="shared" si="26"/>
        <v>41698.606469907405</v>
      </c>
      <c r="W247">
        <f t="shared" si="27"/>
        <v>30</v>
      </c>
    </row>
    <row r="248" spans="1:23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 t="shared" si="21"/>
        <v>101</v>
      </c>
      <c r="P248" s="5">
        <f t="shared" si="22"/>
        <v>287.31</v>
      </c>
      <c r="Q248" s="5" t="str">
        <f t="shared" si="23"/>
        <v>film &amp; video</v>
      </c>
      <c r="R248" s="5" t="str">
        <f t="shared" si="24"/>
        <v>documentary</v>
      </c>
      <c r="S248" t="s">
        <v>8310</v>
      </c>
      <c r="T248" t="s">
        <v>8315</v>
      </c>
      <c r="U248" s="9">
        <f t="shared" si="25"/>
        <v>41019.793032407404</v>
      </c>
      <c r="V248" s="9">
        <f t="shared" si="26"/>
        <v>41049.793032407404</v>
      </c>
      <c r="W248">
        <f t="shared" si="27"/>
        <v>30</v>
      </c>
    </row>
    <row r="249" spans="1:23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 t="shared" si="21"/>
        <v>103</v>
      </c>
      <c r="P249" s="5">
        <f t="shared" si="22"/>
        <v>86.85</v>
      </c>
      <c r="Q249" s="5" t="str">
        <f t="shared" si="23"/>
        <v>film &amp; video</v>
      </c>
      <c r="R249" s="5" t="str">
        <f t="shared" si="24"/>
        <v>documentary</v>
      </c>
      <c r="S249" t="s">
        <v>8310</v>
      </c>
      <c r="T249" t="s">
        <v>8315</v>
      </c>
      <c r="U249" s="9">
        <f t="shared" si="25"/>
        <v>41355.577291666668</v>
      </c>
      <c r="V249" s="9">
        <f t="shared" si="26"/>
        <v>41395.207638888889</v>
      </c>
      <c r="W249">
        <f t="shared" si="27"/>
        <v>40</v>
      </c>
    </row>
    <row r="250" spans="1:23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 t="shared" si="21"/>
        <v>104</v>
      </c>
      <c r="P250" s="5">
        <f t="shared" si="22"/>
        <v>81.849999999999994</v>
      </c>
      <c r="Q250" s="5" t="str">
        <f t="shared" si="23"/>
        <v>film &amp; video</v>
      </c>
      <c r="R250" s="5" t="str">
        <f t="shared" si="24"/>
        <v>documentary</v>
      </c>
      <c r="S250" t="s">
        <v>8310</v>
      </c>
      <c r="T250" t="s">
        <v>8315</v>
      </c>
      <c r="U250" s="9">
        <f t="shared" si="25"/>
        <v>42043.605578703704</v>
      </c>
      <c r="V250" s="9">
        <f t="shared" si="26"/>
        <v>42078.563912037032</v>
      </c>
      <c r="W250">
        <f t="shared" si="27"/>
        <v>35</v>
      </c>
    </row>
    <row r="251" spans="1:23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 t="shared" si="21"/>
        <v>110</v>
      </c>
      <c r="P251" s="5">
        <f t="shared" si="22"/>
        <v>42.87</v>
      </c>
      <c r="Q251" s="5" t="str">
        <f t="shared" si="23"/>
        <v>film &amp; video</v>
      </c>
      <c r="R251" s="5" t="str">
        <f t="shared" si="24"/>
        <v>documentary</v>
      </c>
      <c r="S251" t="s">
        <v>8310</v>
      </c>
      <c r="T251" t="s">
        <v>8315</v>
      </c>
      <c r="U251" s="9">
        <f t="shared" si="25"/>
        <v>40893.551724537036</v>
      </c>
      <c r="V251" s="9">
        <f t="shared" si="26"/>
        <v>40923.551724537036</v>
      </c>
      <c r="W251">
        <f t="shared" si="27"/>
        <v>30</v>
      </c>
    </row>
    <row r="252" spans="1:23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 t="shared" si="21"/>
        <v>122</v>
      </c>
      <c r="P252" s="5">
        <f t="shared" si="22"/>
        <v>709.42</v>
      </c>
      <c r="Q252" s="5" t="str">
        <f t="shared" si="23"/>
        <v>film &amp; video</v>
      </c>
      <c r="R252" s="5" t="str">
        <f t="shared" si="24"/>
        <v>documentary</v>
      </c>
      <c r="S252" t="s">
        <v>8310</v>
      </c>
      <c r="T252" t="s">
        <v>8315</v>
      </c>
      <c r="U252" s="9">
        <f t="shared" si="25"/>
        <v>42711.795138888891</v>
      </c>
      <c r="V252" s="9">
        <f t="shared" si="26"/>
        <v>42741.795138888891</v>
      </c>
      <c r="W252">
        <f t="shared" si="27"/>
        <v>30</v>
      </c>
    </row>
    <row r="253" spans="1:23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 t="shared" si="21"/>
        <v>114</v>
      </c>
      <c r="P253" s="5">
        <f t="shared" si="22"/>
        <v>161.26</v>
      </c>
      <c r="Q253" s="5" t="str">
        <f t="shared" si="23"/>
        <v>film &amp; video</v>
      </c>
      <c r="R253" s="5" t="str">
        <f t="shared" si="24"/>
        <v>documentary</v>
      </c>
      <c r="S253" t="s">
        <v>8310</v>
      </c>
      <c r="T253" t="s">
        <v>8315</v>
      </c>
      <c r="U253" s="9">
        <f t="shared" si="25"/>
        <v>41261.767812500002</v>
      </c>
      <c r="V253" s="9">
        <f t="shared" si="26"/>
        <v>41306.767812500002</v>
      </c>
      <c r="W253">
        <f t="shared" si="27"/>
        <v>45</v>
      </c>
    </row>
    <row r="254" spans="1:23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 t="shared" si="21"/>
        <v>125</v>
      </c>
      <c r="P254" s="5">
        <f t="shared" si="22"/>
        <v>41.78</v>
      </c>
      <c r="Q254" s="5" t="str">
        <f t="shared" si="23"/>
        <v>film &amp; video</v>
      </c>
      <c r="R254" s="5" t="str">
        <f t="shared" si="24"/>
        <v>documentary</v>
      </c>
      <c r="S254" t="s">
        <v>8310</v>
      </c>
      <c r="T254" t="s">
        <v>8315</v>
      </c>
      <c r="U254" s="9">
        <f t="shared" si="25"/>
        <v>42425.576898148152</v>
      </c>
      <c r="V254" s="9">
        <f t="shared" si="26"/>
        <v>42465.666666666672</v>
      </c>
      <c r="W254">
        <f t="shared" si="27"/>
        <v>40</v>
      </c>
    </row>
    <row r="255" spans="1:23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 t="shared" si="21"/>
        <v>107</v>
      </c>
      <c r="P255" s="5">
        <f t="shared" si="22"/>
        <v>89.89</v>
      </c>
      <c r="Q255" s="5" t="str">
        <f t="shared" si="23"/>
        <v>film &amp; video</v>
      </c>
      <c r="R255" s="5" t="str">
        <f t="shared" si="24"/>
        <v>documentary</v>
      </c>
      <c r="S255" t="s">
        <v>8310</v>
      </c>
      <c r="T255" t="s">
        <v>8315</v>
      </c>
      <c r="U255" s="9">
        <f t="shared" si="25"/>
        <v>41078.91201388889</v>
      </c>
      <c r="V255" s="9">
        <f t="shared" si="26"/>
        <v>41108.91201388889</v>
      </c>
      <c r="W255">
        <f t="shared" si="27"/>
        <v>30</v>
      </c>
    </row>
    <row r="256" spans="1:23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 t="shared" si="21"/>
        <v>131</v>
      </c>
      <c r="P256" s="5">
        <f t="shared" si="22"/>
        <v>45.05</v>
      </c>
      <c r="Q256" s="5" t="str">
        <f t="shared" si="23"/>
        <v>film &amp; video</v>
      </c>
      <c r="R256" s="5" t="str">
        <f t="shared" si="24"/>
        <v>documentary</v>
      </c>
      <c r="S256" t="s">
        <v>8310</v>
      </c>
      <c r="T256" t="s">
        <v>8315</v>
      </c>
      <c r="U256" s="9">
        <f t="shared" si="25"/>
        <v>40757.889247685183</v>
      </c>
      <c r="V256" s="9">
        <f t="shared" si="26"/>
        <v>40802.889247685183</v>
      </c>
      <c r="W256">
        <f t="shared" si="27"/>
        <v>45</v>
      </c>
    </row>
    <row r="257" spans="1:23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 t="shared" si="21"/>
        <v>120</v>
      </c>
      <c r="P257" s="5">
        <f t="shared" si="22"/>
        <v>42.86</v>
      </c>
      <c r="Q257" s="5" t="str">
        <f t="shared" si="23"/>
        <v>film &amp; video</v>
      </c>
      <c r="R257" s="5" t="str">
        <f t="shared" si="24"/>
        <v>documentary</v>
      </c>
      <c r="S257" t="s">
        <v>8310</v>
      </c>
      <c r="T257" t="s">
        <v>8315</v>
      </c>
      <c r="U257" s="9">
        <f t="shared" si="25"/>
        <v>41657.985081018516</v>
      </c>
      <c r="V257" s="9">
        <f t="shared" si="26"/>
        <v>41699.720833333333</v>
      </c>
      <c r="W257">
        <f t="shared" si="27"/>
        <v>42</v>
      </c>
    </row>
    <row r="258" spans="1:23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 t="shared" ref="O258:O321" si="28">ROUND((E258/D258)*100,0)</f>
        <v>106</v>
      </c>
      <c r="P258" s="5">
        <f t="shared" ref="P258:P321" si="29">ROUND((E258/L258),2)</f>
        <v>54.08</v>
      </c>
      <c r="Q258" s="5" t="str">
        <f t="shared" ref="Q258:Q321" si="30">LEFT(N258,SEARCH("/",N258)-1)</f>
        <v>film &amp; video</v>
      </c>
      <c r="R258" s="5" t="str">
        <f t="shared" ref="R258:R321" si="31">RIGHT(N258,LEN(N258)-SEARCH("/",N258))</f>
        <v>documentary</v>
      </c>
      <c r="S258" t="s">
        <v>8310</v>
      </c>
      <c r="T258" t="s">
        <v>8315</v>
      </c>
      <c r="U258" s="9">
        <f t="shared" ref="U258:U321" si="32">(((J258/60)/60)/24)+DATE(1970,1,1)</f>
        <v>42576.452731481477</v>
      </c>
      <c r="V258" s="9">
        <f t="shared" ref="V258:V321" si="33">(((I258/60)/60)/24)+DATE(1970,1,1)</f>
        <v>42607.452731481477</v>
      </c>
      <c r="W258">
        <f t="shared" ref="W258:W321" si="34">DATEDIF(U258,V258,"d")</f>
        <v>31</v>
      </c>
    </row>
    <row r="259" spans="1:23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 t="shared" si="28"/>
        <v>114</v>
      </c>
      <c r="P259" s="5">
        <f t="shared" si="29"/>
        <v>103.22</v>
      </c>
      <c r="Q259" s="5" t="str">
        <f t="shared" si="30"/>
        <v>film &amp; video</v>
      </c>
      <c r="R259" s="5" t="str">
        <f t="shared" si="31"/>
        <v>documentary</v>
      </c>
      <c r="S259" t="s">
        <v>8310</v>
      </c>
      <c r="T259" t="s">
        <v>8315</v>
      </c>
      <c r="U259" s="9">
        <f t="shared" si="32"/>
        <v>42292.250787037032</v>
      </c>
      <c r="V259" s="9">
        <f t="shared" si="33"/>
        <v>42322.292361111111</v>
      </c>
      <c r="W259">
        <f t="shared" si="34"/>
        <v>30</v>
      </c>
    </row>
    <row r="260" spans="1:23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 t="shared" si="28"/>
        <v>112</v>
      </c>
      <c r="P260" s="5">
        <f t="shared" si="29"/>
        <v>40.4</v>
      </c>
      <c r="Q260" s="5" t="str">
        <f t="shared" si="30"/>
        <v>film &amp; video</v>
      </c>
      <c r="R260" s="5" t="str">
        <f t="shared" si="31"/>
        <v>documentary</v>
      </c>
      <c r="S260" t="s">
        <v>8310</v>
      </c>
      <c r="T260" t="s">
        <v>8315</v>
      </c>
      <c r="U260" s="9">
        <f t="shared" si="32"/>
        <v>42370.571851851855</v>
      </c>
      <c r="V260" s="9">
        <f t="shared" si="33"/>
        <v>42394.994444444441</v>
      </c>
      <c r="W260">
        <f t="shared" si="34"/>
        <v>24</v>
      </c>
    </row>
    <row r="261" spans="1:23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 t="shared" si="28"/>
        <v>116</v>
      </c>
      <c r="P261" s="5">
        <f t="shared" si="29"/>
        <v>116.86</v>
      </c>
      <c r="Q261" s="5" t="str">
        <f t="shared" si="30"/>
        <v>film &amp; video</v>
      </c>
      <c r="R261" s="5" t="str">
        <f t="shared" si="31"/>
        <v>documentary</v>
      </c>
      <c r="S261" t="s">
        <v>8310</v>
      </c>
      <c r="T261" t="s">
        <v>8315</v>
      </c>
      <c r="U261" s="9">
        <f t="shared" si="32"/>
        <v>40987.688333333332</v>
      </c>
      <c r="V261" s="9">
        <f t="shared" si="33"/>
        <v>41032.688333333332</v>
      </c>
      <c r="W261">
        <f t="shared" si="34"/>
        <v>45</v>
      </c>
    </row>
    <row r="262" spans="1:23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 t="shared" si="28"/>
        <v>142</v>
      </c>
      <c r="P262" s="5">
        <f t="shared" si="29"/>
        <v>115.51</v>
      </c>
      <c r="Q262" s="5" t="str">
        <f t="shared" si="30"/>
        <v>film &amp; video</v>
      </c>
      <c r="R262" s="5" t="str">
        <f t="shared" si="31"/>
        <v>documentary</v>
      </c>
      <c r="S262" t="s">
        <v>8310</v>
      </c>
      <c r="T262" t="s">
        <v>8315</v>
      </c>
      <c r="U262" s="9">
        <f t="shared" si="32"/>
        <v>42367.719814814816</v>
      </c>
      <c r="V262" s="9">
        <f t="shared" si="33"/>
        <v>42392.719814814816</v>
      </c>
      <c r="W262">
        <f t="shared" si="34"/>
        <v>25</v>
      </c>
    </row>
    <row r="263" spans="1:23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 t="shared" si="28"/>
        <v>105</v>
      </c>
      <c r="P263" s="5">
        <f t="shared" si="29"/>
        <v>104.31</v>
      </c>
      <c r="Q263" s="5" t="str">
        <f t="shared" si="30"/>
        <v>film &amp; video</v>
      </c>
      <c r="R263" s="5" t="str">
        <f t="shared" si="31"/>
        <v>documentary</v>
      </c>
      <c r="S263" t="s">
        <v>8310</v>
      </c>
      <c r="T263" t="s">
        <v>8315</v>
      </c>
      <c r="U263" s="9">
        <f t="shared" si="32"/>
        <v>41085.698113425926</v>
      </c>
      <c r="V263" s="9">
        <f t="shared" si="33"/>
        <v>41120.208333333336</v>
      </c>
      <c r="W263">
        <f t="shared" si="34"/>
        <v>35</v>
      </c>
    </row>
    <row r="264" spans="1:23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 t="shared" si="28"/>
        <v>256</v>
      </c>
      <c r="P264" s="5">
        <f t="shared" si="29"/>
        <v>69.77</v>
      </c>
      <c r="Q264" s="5" t="str">
        <f t="shared" si="30"/>
        <v>film &amp; video</v>
      </c>
      <c r="R264" s="5" t="str">
        <f t="shared" si="31"/>
        <v>documentary</v>
      </c>
      <c r="S264" t="s">
        <v>8310</v>
      </c>
      <c r="T264" t="s">
        <v>8315</v>
      </c>
      <c r="U264" s="9">
        <f t="shared" si="32"/>
        <v>41144.709490740745</v>
      </c>
      <c r="V264" s="9">
        <f t="shared" si="33"/>
        <v>41158.709490740745</v>
      </c>
      <c r="W264">
        <f t="shared" si="34"/>
        <v>14</v>
      </c>
    </row>
    <row r="265" spans="1:23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 t="shared" si="28"/>
        <v>207</v>
      </c>
      <c r="P265" s="5">
        <f t="shared" si="29"/>
        <v>43.02</v>
      </c>
      <c r="Q265" s="5" t="str">
        <f t="shared" si="30"/>
        <v>film &amp; video</v>
      </c>
      <c r="R265" s="5" t="str">
        <f t="shared" si="31"/>
        <v>documentary</v>
      </c>
      <c r="S265" t="s">
        <v>8310</v>
      </c>
      <c r="T265" t="s">
        <v>8315</v>
      </c>
      <c r="U265" s="9">
        <f t="shared" si="32"/>
        <v>41755.117581018516</v>
      </c>
      <c r="V265" s="9">
        <f t="shared" si="33"/>
        <v>41778.117581018516</v>
      </c>
      <c r="W265">
        <f t="shared" si="34"/>
        <v>23</v>
      </c>
    </row>
    <row r="266" spans="1:23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 t="shared" si="28"/>
        <v>112</v>
      </c>
      <c r="P266" s="5">
        <f t="shared" si="29"/>
        <v>58.54</v>
      </c>
      <c r="Q266" s="5" t="str">
        <f t="shared" si="30"/>
        <v>film &amp; video</v>
      </c>
      <c r="R266" s="5" t="str">
        <f t="shared" si="31"/>
        <v>documentary</v>
      </c>
      <c r="S266" t="s">
        <v>8310</v>
      </c>
      <c r="T266" t="s">
        <v>8315</v>
      </c>
      <c r="U266" s="9">
        <f t="shared" si="32"/>
        <v>41980.781793981485</v>
      </c>
      <c r="V266" s="9">
        <f t="shared" si="33"/>
        <v>42010.781793981485</v>
      </c>
      <c r="W266">
        <f t="shared" si="34"/>
        <v>30</v>
      </c>
    </row>
    <row r="267" spans="1:23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 t="shared" si="28"/>
        <v>106</v>
      </c>
      <c r="P267" s="5">
        <f t="shared" si="29"/>
        <v>111.8</v>
      </c>
      <c r="Q267" s="5" t="str">
        <f t="shared" si="30"/>
        <v>film &amp; video</v>
      </c>
      <c r="R267" s="5" t="str">
        <f t="shared" si="31"/>
        <v>documentary</v>
      </c>
      <c r="S267" t="s">
        <v>8310</v>
      </c>
      <c r="T267" t="s">
        <v>8315</v>
      </c>
      <c r="U267" s="9">
        <f t="shared" si="32"/>
        <v>41934.584502314814</v>
      </c>
      <c r="V267" s="9">
        <f t="shared" si="33"/>
        <v>41964.626168981486</v>
      </c>
      <c r="W267">
        <f t="shared" si="34"/>
        <v>30</v>
      </c>
    </row>
    <row r="268" spans="1:23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 t="shared" si="28"/>
        <v>100</v>
      </c>
      <c r="P268" s="5">
        <f t="shared" si="29"/>
        <v>46.23</v>
      </c>
      <c r="Q268" s="5" t="str">
        <f t="shared" si="30"/>
        <v>film &amp; video</v>
      </c>
      <c r="R268" s="5" t="str">
        <f t="shared" si="31"/>
        <v>documentary</v>
      </c>
      <c r="S268" t="s">
        <v>8310</v>
      </c>
      <c r="T268" t="s">
        <v>8315</v>
      </c>
      <c r="U268" s="9">
        <f t="shared" si="32"/>
        <v>42211.951284722221</v>
      </c>
      <c r="V268" s="9">
        <f t="shared" si="33"/>
        <v>42226.951284722221</v>
      </c>
      <c r="W268">
        <f t="shared" si="34"/>
        <v>15</v>
      </c>
    </row>
    <row r="269" spans="1:23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 t="shared" si="28"/>
        <v>214</v>
      </c>
      <c r="P269" s="5">
        <f t="shared" si="29"/>
        <v>144.69</v>
      </c>
      <c r="Q269" s="5" t="str">
        <f t="shared" si="30"/>
        <v>film &amp; video</v>
      </c>
      <c r="R269" s="5" t="str">
        <f t="shared" si="31"/>
        <v>documentary</v>
      </c>
      <c r="S269" t="s">
        <v>8310</v>
      </c>
      <c r="T269" t="s">
        <v>8315</v>
      </c>
      <c r="U269" s="9">
        <f t="shared" si="32"/>
        <v>42200.67659722222</v>
      </c>
      <c r="V269" s="9">
        <f t="shared" si="33"/>
        <v>42231.25</v>
      </c>
      <c r="W269">
        <f t="shared" si="34"/>
        <v>31</v>
      </c>
    </row>
    <row r="270" spans="1:23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 t="shared" si="28"/>
        <v>126</v>
      </c>
      <c r="P270" s="5">
        <f t="shared" si="29"/>
        <v>88.85</v>
      </c>
      <c r="Q270" s="5" t="str">
        <f t="shared" si="30"/>
        <v>film &amp; video</v>
      </c>
      <c r="R270" s="5" t="str">
        <f t="shared" si="31"/>
        <v>documentary</v>
      </c>
      <c r="S270" t="s">
        <v>8310</v>
      </c>
      <c r="T270" t="s">
        <v>8315</v>
      </c>
      <c r="U270" s="9">
        <f t="shared" si="32"/>
        <v>42549.076157407413</v>
      </c>
      <c r="V270" s="9">
        <f t="shared" si="33"/>
        <v>42579.076157407413</v>
      </c>
      <c r="W270">
        <f t="shared" si="34"/>
        <v>30</v>
      </c>
    </row>
    <row r="271" spans="1:23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 t="shared" si="28"/>
        <v>182</v>
      </c>
      <c r="P271" s="5">
        <f t="shared" si="29"/>
        <v>81.75</v>
      </c>
      <c r="Q271" s="5" t="str">
        <f t="shared" si="30"/>
        <v>film &amp; video</v>
      </c>
      <c r="R271" s="5" t="str">
        <f t="shared" si="31"/>
        <v>documentary</v>
      </c>
      <c r="S271" t="s">
        <v>8310</v>
      </c>
      <c r="T271" t="s">
        <v>8315</v>
      </c>
      <c r="U271" s="9">
        <f t="shared" si="32"/>
        <v>41674.063078703701</v>
      </c>
      <c r="V271" s="9">
        <f t="shared" si="33"/>
        <v>41705.957638888889</v>
      </c>
      <c r="W271">
        <f t="shared" si="34"/>
        <v>31</v>
      </c>
    </row>
    <row r="272" spans="1:23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 t="shared" si="28"/>
        <v>100</v>
      </c>
      <c r="P272" s="5">
        <f t="shared" si="29"/>
        <v>71.430000000000007</v>
      </c>
      <c r="Q272" s="5" t="str">
        <f t="shared" si="30"/>
        <v>film &amp; video</v>
      </c>
      <c r="R272" s="5" t="str">
        <f t="shared" si="31"/>
        <v>documentary</v>
      </c>
      <c r="S272" t="s">
        <v>8310</v>
      </c>
      <c r="T272" t="s">
        <v>8315</v>
      </c>
      <c r="U272" s="9">
        <f t="shared" si="32"/>
        <v>42112.036712962959</v>
      </c>
      <c r="V272" s="9">
        <f t="shared" si="33"/>
        <v>42132.036712962959</v>
      </c>
      <c r="W272">
        <f t="shared" si="34"/>
        <v>20</v>
      </c>
    </row>
    <row r="273" spans="1:23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 t="shared" si="28"/>
        <v>101</v>
      </c>
      <c r="P273" s="5">
        <f t="shared" si="29"/>
        <v>104.26</v>
      </c>
      <c r="Q273" s="5" t="str">
        <f t="shared" si="30"/>
        <v>film &amp; video</v>
      </c>
      <c r="R273" s="5" t="str">
        <f t="shared" si="31"/>
        <v>documentary</v>
      </c>
      <c r="S273" t="s">
        <v>8310</v>
      </c>
      <c r="T273" t="s">
        <v>8315</v>
      </c>
      <c r="U273" s="9">
        <f t="shared" si="32"/>
        <v>40865.042256944449</v>
      </c>
      <c r="V273" s="9">
        <f t="shared" si="33"/>
        <v>40895.040972222225</v>
      </c>
      <c r="W273">
        <f t="shared" si="34"/>
        <v>30</v>
      </c>
    </row>
    <row r="274" spans="1:23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 t="shared" si="28"/>
        <v>101</v>
      </c>
      <c r="P274" s="5">
        <f t="shared" si="29"/>
        <v>90.62</v>
      </c>
      <c r="Q274" s="5" t="str">
        <f t="shared" si="30"/>
        <v>film &amp; video</v>
      </c>
      <c r="R274" s="5" t="str">
        <f t="shared" si="31"/>
        <v>documentary</v>
      </c>
      <c r="S274" t="s">
        <v>8310</v>
      </c>
      <c r="T274" t="s">
        <v>8315</v>
      </c>
      <c r="U274" s="9">
        <f t="shared" si="32"/>
        <v>40763.717256944445</v>
      </c>
      <c r="V274" s="9">
        <f t="shared" si="33"/>
        <v>40794.125</v>
      </c>
      <c r="W274">
        <f t="shared" si="34"/>
        <v>31</v>
      </c>
    </row>
    <row r="275" spans="1:23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 t="shared" si="28"/>
        <v>110</v>
      </c>
      <c r="P275" s="5">
        <f t="shared" si="29"/>
        <v>157.33000000000001</v>
      </c>
      <c r="Q275" s="5" t="str">
        <f t="shared" si="30"/>
        <v>film &amp; video</v>
      </c>
      <c r="R275" s="5" t="str">
        <f t="shared" si="31"/>
        <v>documentary</v>
      </c>
      <c r="S275" t="s">
        <v>8310</v>
      </c>
      <c r="T275" t="s">
        <v>8315</v>
      </c>
      <c r="U275" s="9">
        <f t="shared" si="32"/>
        <v>41526.708935185183</v>
      </c>
      <c r="V275" s="9">
        <f t="shared" si="33"/>
        <v>41557.708935185183</v>
      </c>
      <c r="W275">
        <f t="shared" si="34"/>
        <v>31</v>
      </c>
    </row>
    <row r="276" spans="1:23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 t="shared" si="28"/>
        <v>112</v>
      </c>
      <c r="P276" s="5">
        <f t="shared" si="29"/>
        <v>105.18</v>
      </c>
      <c r="Q276" s="5" t="str">
        <f t="shared" si="30"/>
        <v>film &amp; video</v>
      </c>
      <c r="R276" s="5" t="str">
        <f t="shared" si="31"/>
        <v>documentary</v>
      </c>
      <c r="S276" t="s">
        <v>8310</v>
      </c>
      <c r="T276" t="s">
        <v>8315</v>
      </c>
      <c r="U276" s="9">
        <f t="shared" si="32"/>
        <v>42417.818078703705</v>
      </c>
      <c r="V276" s="9">
        <f t="shared" si="33"/>
        <v>42477.776412037041</v>
      </c>
      <c r="W276">
        <f t="shared" si="34"/>
        <v>60</v>
      </c>
    </row>
    <row r="277" spans="1:23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 t="shared" si="28"/>
        <v>108</v>
      </c>
      <c r="P277" s="5">
        <f t="shared" si="29"/>
        <v>58.72</v>
      </c>
      <c r="Q277" s="5" t="str">
        <f t="shared" si="30"/>
        <v>film &amp; video</v>
      </c>
      <c r="R277" s="5" t="str">
        <f t="shared" si="31"/>
        <v>documentary</v>
      </c>
      <c r="S277" t="s">
        <v>8310</v>
      </c>
      <c r="T277" t="s">
        <v>8315</v>
      </c>
      <c r="U277" s="9">
        <f t="shared" si="32"/>
        <v>40990.909259259257</v>
      </c>
      <c r="V277" s="9">
        <f t="shared" si="33"/>
        <v>41026.897222222222</v>
      </c>
      <c r="W277">
        <f t="shared" si="34"/>
        <v>36</v>
      </c>
    </row>
    <row r="278" spans="1:23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 t="shared" si="28"/>
        <v>107</v>
      </c>
      <c r="P278" s="5">
        <f t="shared" si="29"/>
        <v>81.63</v>
      </c>
      <c r="Q278" s="5" t="str">
        <f t="shared" si="30"/>
        <v>film &amp; video</v>
      </c>
      <c r="R278" s="5" t="str">
        <f t="shared" si="31"/>
        <v>documentary</v>
      </c>
      <c r="S278" t="s">
        <v>8310</v>
      </c>
      <c r="T278" t="s">
        <v>8315</v>
      </c>
      <c r="U278" s="9">
        <f t="shared" si="32"/>
        <v>41082.564884259256</v>
      </c>
      <c r="V278" s="9">
        <f t="shared" si="33"/>
        <v>41097.564884259256</v>
      </c>
      <c r="W278">
        <f t="shared" si="34"/>
        <v>15</v>
      </c>
    </row>
    <row r="279" spans="1:23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 t="shared" si="28"/>
        <v>104</v>
      </c>
      <c r="P279" s="5">
        <f t="shared" si="29"/>
        <v>56.46</v>
      </c>
      <c r="Q279" s="5" t="str">
        <f t="shared" si="30"/>
        <v>film &amp; video</v>
      </c>
      <c r="R279" s="5" t="str">
        <f t="shared" si="31"/>
        <v>documentary</v>
      </c>
      <c r="S279" t="s">
        <v>8310</v>
      </c>
      <c r="T279" t="s">
        <v>8315</v>
      </c>
      <c r="U279" s="9">
        <f t="shared" si="32"/>
        <v>40379.776435185187</v>
      </c>
      <c r="V279" s="9">
        <f t="shared" si="33"/>
        <v>40422.155555555553</v>
      </c>
      <c r="W279">
        <f t="shared" si="34"/>
        <v>43</v>
      </c>
    </row>
    <row r="280" spans="1:23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 t="shared" si="28"/>
        <v>125</v>
      </c>
      <c r="P280" s="5">
        <f t="shared" si="29"/>
        <v>140.1</v>
      </c>
      <c r="Q280" s="5" t="str">
        <f t="shared" si="30"/>
        <v>film &amp; video</v>
      </c>
      <c r="R280" s="5" t="str">
        <f t="shared" si="31"/>
        <v>documentary</v>
      </c>
      <c r="S280" t="s">
        <v>8310</v>
      </c>
      <c r="T280" t="s">
        <v>8315</v>
      </c>
      <c r="U280" s="9">
        <f t="shared" si="32"/>
        <v>42078.793124999997</v>
      </c>
      <c r="V280" s="9">
        <f t="shared" si="33"/>
        <v>42123.793124999997</v>
      </c>
      <c r="W280">
        <f t="shared" si="34"/>
        <v>45</v>
      </c>
    </row>
    <row r="281" spans="1:23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 t="shared" si="28"/>
        <v>107</v>
      </c>
      <c r="P281" s="5">
        <f t="shared" si="29"/>
        <v>224.85</v>
      </c>
      <c r="Q281" s="5" t="str">
        <f t="shared" si="30"/>
        <v>film &amp; video</v>
      </c>
      <c r="R281" s="5" t="str">
        <f t="shared" si="31"/>
        <v>documentary</v>
      </c>
      <c r="S281" t="s">
        <v>8310</v>
      </c>
      <c r="T281" t="s">
        <v>8315</v>
      </c>
      <c r="U281" s="9">
        <f t="shared" si="32"/>
        <v>42687.875775462962</v>
      </c>
      <c r="V281" s="9">
        <f t="shared" si="33"/>
        <v>42718.5</v>
      </c>
      <c r="W281">
        <f t="shared" si="34"/>
        <v>31</v>
      </c>
    </row>
    <row r="282" spans="1:23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 t="shared" si="28"/>
        <v>112</v>
      </c>
      <c r="P282" s="5">
        <f t="shared" si="29"/>
        <v>181.13</v>
      </c>
      <c r="Q282" s="5" t="str">
        <f t="shared" si="30"/>
        <v>film &amp; video</v>
      </c>
      <c r="R282" s="5" t="str">
        <f t="shared" si="31"/>
        <v>documentary</v>
      </c>
      <c r="S282" t="s">
        <v>8310</v>
      </c>
      <c r="T282" t="s">
        <v>8315</v>
      </c>
      <c r="U282" s="9">
        <f t="shared" si="32"/>
        <v>41745.635960648149</v>
      </c>
      <c r="V282" s="9">
        <f t="shared" si="33"/>
        <v>41776.145833333336</v>
      </c>
      <c r="W282">
        <f t="shared" si="34"/>
        <v>31</v>
      </c>
    </row>
    <row r="283" spans="1:23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 t="shared" si="28"/>
        <v>104</v>
      </c>
      <c r="P283" s="5">
        <f t="shared" si="29"/>
        <v>711.04</v>
      </c>
      <c r="Q283" s="5" t="str">
        <f t="shared" si="30"/>
        <v>film &amp; video</v>
      </c>
      <c r="R283" s="5" t="str">
        <f t="shared" si="31"/>
        <v>documentary</v>
      </c>
      <c r="S283" t="s">
        <v>8310</v>
      </c>
      <c r="T283" t="s">
        <v>8315</v>
      </c>
      <c r="U283" s="9">
        <f t="shared" si="32"/>
        <v>40732.842245370368</v>
      </c>
      <c r="V283" s="9">
        <f t="shared" si="33"/>
        <v>40762.842245370368</v>
      </c>
      <c r="W283">
        <f t="shared" si="34"/>
        <v>30</v>
      </c>
    </row>
    <row r="284" spans="1:23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 t="shared" si="28"/>
        <v>142</v>
      </c>
      <c r="P284" s="5">
        <f t="shared" si="29"/>
        <v>65.88</v>
      </c>
      <c r="Q284" s="5" t="str">
        <f t="shared" si="30"/>
        <v>film &amp; video</v>
      </c>
      <c r="R284" s="5" t="str">
        <f t="shared" si="31"/>
        <v>documentary</v>
      </c>
      <c r="S284" t="s">
        <v>8310</v>
      </c>
      <c r="T284" t="s">
        <v>8315</v>
      </c>
      <c r="U284" s="9">
        <f t="shared" si="32"/>
        <v>42292.539548611108</v>
      </c>
      <c r="V284" s="9">
        <f t="shared" si="33"/>
        <v>42313.58121527778</v>
      </c>
      <c r="W284">
        <f t="shared" si="34"/>
        <v>21</v>
      </c>
    </row>
    <row r="285" spans="1:23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 t="shared" si="28"/>
        <v>105</v>
      </c>
      <c r="P285" s="5">
        <f t="shared" si="29"/>
        <v>75.19</v>
      </c>
      <c r="Q285" s="5" t="str">
        <f t="shared" si="30"/>
        <v>film &amp; video</v>
      </c>
      <c r="R285" s="5" t="str">
        <f t="shared" si="31"/>
        <v>documentary</v>
      </c>
      <c r="S285" t="s">
        <v>8310</v>
      </c>
      <c r="T285" t="s">
        <v>8315</v>
      </c>
      <c r="U285" s="9">
        <f t="shared" si="32"/>
        <v>40718.310659722221</v>
      </c>
      <c r="V285" s="9">
        <f t="shared" si="33"/>
        <v>40765.297222222223</v>
      </c>
      <c r="W285">
        <f t="shared" si="34"/>
        <v>47</v>
      </c>
    </row>
    <row r="286" spans="1:23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 t="shared" si="28"/>
        <v>103</v>
      </c>
      <c r="P286" s="5">
        <f t="shared" si="29"/>
        <v>133.13999999999999</v>
      </c>
      <c r="Q286" s="5" t="str">
        <f t="shared" si="30"/>
        <v>film &amp; video</v>
      </c>
      <c r="R286" s="5" t="str">
        <f t="shared" si="31"/>
        <v>documentary</v>
      </c>
      <c r="S286" t="s">
        <v>8310</v>
      </c>
      <c r="T286" t="s">
        <v>8315</v>
      </c>
      <c r="U286" s="9">
        <f t="shared" si="32"/>
        <v>41646.628032407411</v>
      </c>
      <c r="V286" s="9">
        <f t="shared" si="33"/>
        <v>41675.961111111108</v>
      </c>
      <c r="W286">
        <f t="shared" si="34"/>
        <v>29</v>
      </c>
    </row>
    <row r="287" spans="1:23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 t="shared" si="28"/>
        <v>108</v>
      </c>
      <c r="P287" s="5">
        <f t="shared" si="29"/>
        <v>55.2</v>
      </c>
      <c r="Q287" s="5" t="str">
        <f t="shared" si="30"/>
        <v>film &amp; video</v>
      </c>
      <c r="R287" s="5" t="str">
        <f t="shared" si="31"/>
        <v>documentary</v>
      </c>
      <c r="S287" t="s">
        <v>8310</v>
      </c>
      <c r="T287" t="s">
        <v>8315</v>
      </c>
      <c r="U287" s="9">
        <f t="shared" si="32"/>
        <v>41674.08494212963</v>
      </c>
      <c r="V287" s="9">
        <f t="shared" si="33"/>
        <v>41704.08494212963</v>
      </c>
      <c r="W287">
        <f t="shared" si="34"/>
        <v>30</v>
      </c>
    </row>
    <row r="288" spans="1:23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 t="shared" si="28"/>
        <v>108</v>
      </c>
      <c r="P288" s="5">
        <f t="shared" si="29"/>
        <v>86.16</v>
      </c>
      <c r="Q288" s="5" t="str">
        <f t="shared" si="30"/>
        <v>film &amp; video</v>
      </c>
      <c r="R288" s="5" t="str">
        <f t="shared" si="31"/>
        <v>documentary</v>
      </c>
      <c r="S288" t="s">
        <v>8310</v>
      </c>
      <c r="T288" t="s">
        <v>8315</v>
      </c>
      <c r="U288" s="9">
        <f t="shared" si="32"/>
        <v>40638.162465277775</v>
      </c>
      <c r="V288" s="9">
        <f t="shared" si="33"/>
        <v>40672.249305555553</v>
      </c>
      <c r="W288">
        <f t="shared" si="34"/>
        <v>34</v>
      </c>
    </row>
    <row r="289" spans="1:23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 t="shared" si="28"/>
        <v>102</v>
      </c>
      <c r="P289" s="5">
        <f t="shared" si="29"/>
        <v>92.32</v>
      </c>
      <c r="Q289" s="5" t="str">
        <f t="shared" si="30"/>
        <v>film &amp; video</v>
      </c>
      <c r="R289" s="5" t="str">
        <f t="shared" si="31"/>
        <v>documentary</v>
      </c>
      <c r="S289" t="s">
        <v>8310</v>
      </c>
      <c r="T289" t="s">
        <v>8315</v>
      </c>
      <c r="U289" s="9">
        <f t="shared" si="32"/>
        <v>40806.870949074073</v>
      </c>
      <c r="V289" s="9">
        <f t="shared" si="33"/>
        <v>40866.912615740745</v>
      </c>
      <c r="W289">
        <f t="shared" si="34"/>
        <v>60</v>
      </c>
    </row>
    <row r="290" spans="1:23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 t="shared" si="28"/>
        <v>101</v>
      </c>
      <c r="P290" s="5">
        <f t="shared" si="29"/>
        <v>160.16</v>
      </c>
      <c r="Q290" s="5" t="str">
        <f t="shared" si="30"/>
        <v>film &amp; video</v>
      </c>
      <c r="R290" s="5" t="str">
        <f t="shared" si="31"/>
        <v>documentary</v>
      </c>
      <c r="S290" t="s">
        <v>8310</v>
      </c>
      <c r="T290" t="s">
        <v>8315</v>
      </c>
      <c r="U290" s="9">
        <f t="shared" si="32"/>
        <v>41543.735995370371</v>
      </c>
      <c r="V290" s="9">
        <f t="shared" si="33"/>
        <v>41583.777662037035</v>
      </c>
      <c r="W290">
        <f t="shared" si="34"/>
        <v>40</v>
      </c>
    </row>
    <row r="291" spans="1:23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 t="shared" si="28"/>
        <v>137</v>
      </c>
      <c r="P291" s="5">
        <f t="shared" si="29"/>
        <v>45.6</v>
      </c>
      <c r="Q291" s="5" t="str">
        <f t="shared" si="30"/>
        <v>film &amp; video</v>
      </c>
      <c r="R291" s="5" t="str">
        <f t="shared" si="31"/>
        <v>documentary</v>
      </c>
      <c r="S291" t="s">
        <v>8310</v>
      </c>
      <c r="T291" t="s">
        <v>8315</v>
      </c>
      <c r="U291" s="9">
        <f t="shared" si="32"/>
        <v>42543.862777777773</v>
      </c>
      <c r="V291" s="9">
        <f t="shared" si="33"/>
        <v>42573.862777777773</v>
      </c>
      <c r="W291">
        <f t="shared" si="34"/>
        <v>30</v>
      </c>
    </row>
    <row r="292" spans="1:23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 t="shared" si="28"/>
        <v>128</v>
      </c>
      <c r="P292" s="5">
        <f t="shared" si="29"/>
        <v>183.29</v>
      </c>
      <c r="Q292" s="5" t="str">
        <f t="shared" si="30"/>
        <v>film &amp; video</v>
      </c>
      <c r="R292" s="5" t="str">
        <f t="shared" si="31"/>
        <v>documentary</v>
      </c>
      <c r="S292" t="s">
        <v>8310</v>
      </c>
      <c r="T292" t="s">
        <v>8315</v>
      </c>
      <c r="U292" s="9">
        <f t="shared" si="32"/>
        <v>42113.981446759266</v>
      </c>
      <c r="V292" s="9">
        <f t="shared" si="33"/>
        <v>42173.981446759266</v>
      </c>
      <c r="W292">
        <f t="shared" si="34"/>
        <v>60</v>
      </c>
    </row>
    <row r="293" spans="1:23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 t="shared" si="28"/>
        <v>101</v>
      </c>
      <c r="P293" s="5">
        <f t="shared" si="29"/>
        <v>125.79</v>
      </c>
      <c r="Q293" s="5" t="str">
        <f t="shared" si="30"/>
        <v>film &amp; video</v>
      </c>
      <c r="R293" s="5" t="str">
        <f t="shared" si="31"/>
        <v>documentary</v>
      </c>
      <c r="S293" t="s">
        <v>8310</v>
      </c>
      <c r="T293" t="s">
        <v>8315</v>
      </c>
      <c r="U293" s="9">
        <f t="shared" si="32"/>
        <v>41598.17597222222</v>
      </c>
      <c r="V293" s="9">
        <f t="shared" si="33"/>
        <v>41630.208333333336</v>
      </c>
      <c r="W293">
        <f t="shared" si="34"/>
        <v>32</v>
      </c>
    </row>
    <row r="294" spans="1:23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 t="shared" si="28"/>
        <v>127</v>
      </c>
      <c r="P294" s="5">
        <f t="shared" si="29"/>
        <v>57.65</v>
      </c>
      <c r="Q294" s="5" t="str">
        <f t="shared" si="30"/>
        <v>film &amp; video</v>
      </c>
      <c r="R294" s="5" t="str">
        <f t="shared" si="31"/>
        <v>documentary</v>
      </c>
      <c r="S294" t="s">
        <v>8310</v>
      </c>
      <c r="T294" t="s">
        <v>8315</v>
      </c>
      <c r="U294" s="9">
        <f t="shared" si="32"/>
        <v>41099.742800925924</v>
      </c>
      <c r="V294" s="9">
        <f t="shared" si="33"/>
        <v>41115.742800925924</v>
      </c>
      <c r="W294">
        <f t="shared" si="34"/>
        <v>16</v>
      </c>
    </row>
    <row r="295" spans="1:23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 t="shared" si="28"/>
        <v>105</v>
      </c>
      <c r="P295" s="5">
        <f t="shared" si="29"/>
        <v>78.66</v>
      </c>
      <c r="Q295" s="5" t="str">
        <f t="shared" si="30"/>
        <v>film &amp; video</v>
      </c>
      <c r="R295" s="5" t="str">
        <f t="shared" si="31"/>
        <v>documentary</v>
      </c>
      <c r="S295" t="s">
        <v>8310</v>
      </c>
      <c r="T295" t="s">
        <v>8315</v>
      </c>
      <c r="U295" s="9">
        <f t="shared" si="32"/>
        <v>41079.877442129626</v>
      </c>
      <c r="V295" s="9">
        <f t="shared" si="33"/>
        <v>41109.877442129626</v>
      </c>
      <c r="W295">
        <f t="shared" si="34"/>
        <v>30</v>
      </c>
    </row>
    <row r="296" spans="1:23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 t="shared" si="28"/>
        <v>103</v>
      </c>
      <c r="P296" s="5">
        <f t="shared" si="29"/>
        <v>91.48</v>
      </c>
      <c r="Q296" s="5" t="str">
        <f t="shared" si="30"/>
        <v>film &amp; video</v>
      </c>
      <c r="R296" s="5" t="str">
        <f t="shared" si="31"/>
        <v>documentary</v>
      </c>
      <c r="S296" t="s">
        <v>8310</v>
      </c>
      <c r="T296" t="s">
        <v>8315</v>
      </c>
      <c r="U296" s="9">
        <f t="shared" si="32"/>
        <v>41529.063252314816</v>
      </c>
      <c r="V296" s="9">
        <f t="shared" si="33"/>
        <v>41559.063252314816</v>
      </c>
      <c r="W296">
        <f t="shared" si="34"/>
        <v>30</v>
      </c>
    </row>
    <row r="297" spans="1:23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 t="shared" si="28"/>
        <v>102</v>
      </c>
      <c r="P297" s="5">
        <f t="shared" si="29"/>
        <v>68.099999999999994</v>
      </c>
      <c r="Q297" s="5" t="str">
        <f t="shared" si="30"/>
        <v>film &amp; video</v>
      </c>
      <c r="R297" s="5" t="str">
        <f t="shared" si="31"/>
        <v>documentary</v>
      </c>
      <c r="S297" t="s">
        <v>8310</v>
      </c>
      <c r="T297" t="s">
        <v>8315</v>
      </c>
      <c r="U297" s="9">
        <f t="shared" si="32"/>
        <v>41904.851875</v>
      </c>
      <c r="V297" s="9">
        <f t="shared" si="33"/>
        <v>41929.5</v>
      </c>
      <c r="W297">
        <f t="shared" si="34"/>
        <v>25</v>
      </c>
    </row>
    <row r="298" spans="1:23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 t="shared" si="28"/>
        <v>120</v>
      </c>
      <c r="P298" s="5">
        <f t="shared" si="29"/>
        <v>48.09</v>
      </c>
      <c r="Q298" s="5" t="str">
        <f t="shared" si="30"/>
        <v>film &amp; video</v>
      </c>
      <c r="R298" s="5" t="str">
        <f t="shared" si="31"/>
        <v>documentary</v>
      </c>
      <c r="S298" t="s">
        <v>8310</v>
      </c>
      <c r="T298" t="s">
        <v>8315</v>
      </c>
      <c r="U298" s="9">
        <f t="shared" si="32"/>
        <v>41648.396192129629</v>
      </c>
      <c r="V298" s="9">
        <f t="shared" si="33"/>
        <v>41678.396192129629</v>
      </c>
      <c r="W298">
        <f t="shared" si="34"/>
        <v>30</v>
      </c>
    </row>
    <row r="299" spans="1:23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 t="shared" si="28"/>
        <v>100</v>
      </c>
      <c r="P299" s="5">
        <f t="shared" si="29"/>
        <v>202.42</v>
      </c>
      <c r="Q299" s="5" t="str">
        <f t="shared" si="30"/>
        <v>film &amp; video</v>
      </c>
      <c r="R299" s="5" t="str">
        <f t="shared" si="31"/>
        <v>documentary</v>
      </c>
      <c r="S299" t="s">
        <v>8310</v>
      </c>
      <c r="T299" t="s">
        <v>8315</v>
      </c>
      <c r="U299" s="9">
        <f t="shared" si="32"/>
        <v>41360.970601851855</v>
      </c>
      <c r="V299" s="9">
        <f t="shared" si="33"/>
        <v>41372.189583333333</v>
      </c>
      <c r="W299">
        <f t="shared" si="34"/>
        <v>12</v>
      </c>
    </row>
    <row r="300" spans="1:23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 t="shared" si="28"/>
        <v>101</v>
      </c>
      <c r="P300" s="5">
        <f t="shared" si="29"/>
        <v>216.75</v>
      </c>
      <c r="Q300" s="5" t="str">
        <f t="shared" si="30"/>
        <v>film &amp; video</v>
      </c>
      <c r="R300" s="5" t="str">
        <f t="shared" si="31"/>
        <v>documentary</v>
      </c>
      <c r="S300" t="s">
        <v>8310</v>
      </c>
      <c r="T300" t="s">
        <v>8315</v>
      </c>
      <c r="U300" s="9">
        <f t="shared" si="32"/>
        <v>42178.282372685186</v>
      </c>
      <c r="V300" s="9">
        <f t="shared" si="33"/>
        <v>42208.282372685186</v>
      </c>
      <c r="W300">
        <f t="shared" si="34"/>
        <v>30</v>
      </c>
    </row>
    <row r="301" spans="1:23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 t="shared" si="28"/>
        <v>100</v>
      </c>
      <c r="P301" s="5">
        <f t="shared" si="29"/>
        <v>110.07</v>
      </c>
      <c r="Q301" s="5" t="str">
        <f t="shared" si="30"/>
        <v>film &amp; video</v>
      </c>
      <c r="R301" s="5" t="str">
        <f t="shared" si="31"/>
        <v>documentary</v>
      </c>
      <c r="S301" t="s">
        <v>8310</v>
      </c>
      <c r="T301" t="s">
        <v>8315</v>
      </c>
      <c r="U301" s="9">
        <f t="shared" si="32"/>
        <v>41394.842442129629</v>
      </c>
      <c r="V301" s="9">
        <f t="shared" si="33"/>
        <v>41454.842442129629</v>
      </c>
      <c r="W301">
        <f t="shared" si="34"/>
        <v>60</v>
      </c>
    </row>
    <row r="302" spans="1:23" ht="43.2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 t="shared" si="28"/>
        <v>102</v>
      </c>
      <c r="P302" s="5">
        <f t="shared" si="29"/>
        <v>150.15</v>
      </c>
      <c r="Q302" s="5" t="str">
        <f t="shared" si="30"/>
        <v>theater</v>
      </c>
      <c r="R302" s="5" t="str">
        <f t="shared" si="31"/>
        <v>plays</v>
      </c>
      <c r="S302" t="s">
        <v>8317</v>
      </c>
      <c r="T302" t="s">
        <v>8318</v>
      </c>
      <c r="U302" s="9">
        <f t="shared" si="32"/>
        <v>42318.702094907407</v>
      </c>
      <c r="V302" s="9">
        <f t="shared" si="33"/>
        <v>42348.702094907407</v>
      </c>
      <c r="W302">
        <f t="shared" si="34"/>
        <v>30</v>
      </c>
    </row>
    <row r="303" spans="1:23" ht="43.2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 t="shared" si="28"/>
        <v>105</v>
      </c>
      <c r="P303" s="5">
        <f t="shared" si="29"/>
        <v>93.43</v>
      </c>
      <c r="Q303" s="5" t="str">
        <f t="shared" si="30"/>
        <v>theater</v>
      </c>
      <c r="R303" s="5" t="str">
        <f t="shared" si="31"/>
        <v>plays</v>
      </c>
      <c r="S303" t="s">
        <v>8317</v>
      </c>
      <c r="T303" t="s">
        <v>8318</v>
      </c>
      <c r="U303" s="9">
        <f t="shared" si="32"/>
        <v>42646.092812499999</v>
      </c>
      <c r="V303" s="9">
        <f t="shared" si="33"/>
        <v>42675.207638888889</v>
      </c>
      <c r="W303">
        <f t="shared" si="34"/>
        <v>29</v>
      </c>
    </row>
    <row r="304" spans="1:23" ht="43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 t="shared" si="28"/>
        <v>115</v>
      </c>
      <c r="P304" s="5">
        <f t="shared" si="29"/>
        <v>110.97</v>
      </c>
      <c r="Q304" s="5" t="str">
        <f t="shared" si="30"/>
        <v>theater</v>
      </c>
      <c r="R304" s="5" t="str">
        <f t="shared" si="31"/>
        <v>plays</v>
      </c>
      <c r="S304" t="s">
        <v>8317</v>
      </c>
      <c r="T304" t="s">
        <v>8318</v>
      </c>
      <c r="U304" s="9">
        <f t="shared" si="32"/>
        <v>42430.040798611109</v>
      </c>
      <c r="V304" s="9">
        <f t="shared" si="33"/>
        <v>42449.999131944445</v>
      </c>
      <c r="W304">
        <f t="shared" si="34"/>
        <v>19</v>
      </c>
    </row>
    <row r="305" spans="1:23" ht="43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 t="shared" si="28"/>
        <v>121</v>
      </c>
      <c r="P305" s="5">
        <f t="shared" si="29"/>
        <v>71.790000000000006</v>
      </c>
      <c r="Q305" s="5" t="str">
        <f t="shared" si="30"/>
        <v>theater</v>
      </c>
      <c r="R305" s="5" t="str">
        <f t="shared" si="31"/>
        <v>plays</v>
      </c>
      <c r="S305" t="s">
        <v>8317</v>
      </c>
      <c r="T305" t="s">
        <v>8318</v>
      </c>
      <c r="U305" s="9">
        <f t="shared" si="32"/>
        <v>42238.13282407407</v>
      </c>
      <c r="V305" s="9">
        <f t="shared" si="33"/>
        <v>42268.13282407407</v>
      </c>
      <c r="W305">
        <f t="shared" si="34"/>
        <v>30</v>
      </c>
    </row>
    <row r="306" spans="1:23" ht="43.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 t="shared" si="28"/>
        <v>109</v>
      </c>
      <c r="P306" s="5">
        <f t="shared" si="29"/>
        <v>29.26</v>
      </c>
      <c r="Q306" s="5" t="str">
        <f t="shared" si="30"/>
        <v>theater</v>
      </c>
      <c r="R306" s="5" t="str">
        <f t="shared" si="31"/>
        <v>plays</v>
      </c>
      <c r="S306" t="s">
        <v>8317</v>
      </c>
      <c r="T306" t="s">
        <v>8318</v>
      </c>
      <c r="U306" s="9">
        <f t="shared" si="32"/>
        <v>42492.717233796298</v>
      </c>
      <c r="V306" s="9">
        <f t="shared" si="33"/>
        <v>42522.717233796298</v>
      </c>
      <c r="W306">
        <f t="shared" si="34"/>
        <v>30</v>
      </c>
    </row>
    <row r="307" spans="1:23" ht="57.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 t="shared" si="28"/>
        <v>100</v>
      </c>
      <c r="P307" s="5">
        <f t="shared" si="29"/>
        <v>1000</v>
      </c>
      <c r="Q307" s="5" t="str">
        <f t="shared" si="30"/>
        <v>theater</v>
      </c>
      <c r="R307" s="5" t="str">
        <f t="shared" si="31"/>
        <v>plays</v>
      </c>
      <c r="S307" t="s">
        <v>8317</v>
      </c>
      <c r="T307" t="s">
        <v>8318</v>
      </c>
      <c r="U307" s="9">
        <f t="shared" si="32"/>
        <v>41850.400937500002</v>
      </c>
      <c r="V307" s="9">
        <f t="shared" si="33"/>
        <v>41895.400937500002</v>
      </c>
      <c r="W307">
        <f t="shared" si="34"/>
        <v>45</v>
      </c>
    </row>
    <row r="308" spans="1:23" ht="43.2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 t="shared" si="28"/>
        <v>114</v>
      </c>
      <c r="P308" s="5">
        <f t="shared" si="29"/>
        <v>74.349999999999994</v>
      </c>
      <c r="Q308" s="5" t="str">
        <f t="shared" si="30"/>
        <v>theater</v>
      </c>
      <c r="R308" s="5" t="str">
        <f t="shared" si="31"/>
        <v>plays</v>
      </c>
      <c r="S308" t="s">
        <v>8317</v>
      </c>
      <c r="T308" t="s">
        <v>8318</v>
      </c>
      <c r="U308" s="9">
        <f t="shared" si="32"/>
        <v>42192.591944444444</v>
      </c>
      <c r="V308" s="9">
        <f t="shared" si="33"/>
        <v>42223.708333333328</v>
      </c>
      <c r="W308">
        <f t="shared" si="34"/>
        <v>31</v>
      </c>
    </row>
    <row r="309" spans="1:23" ht="57.6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 t="shared" si="28"/>
        <v>101</v>
      </c>
      <c r="P309" s="5">
        <f t="shared" si="29"/>
        <v>63.83</v>
      </c>
      <c r="Q309" s="5" t="str">
        <f t="shared" si="30"/>
        <v>theater</v>
      </c>
      <c r="R309" s="5" t="str">
        <f t="shared" si="31"/>
        <v>plays</v>
      </c>
      <c r="S309" t="s">
        <v>8317</v>
      </c>
      <c r="T309" t="s">
        <v>8318</v>
      </c>
      <c r="U309" s="9">
        <f t="shared" si="32"/>
        <v>42753.205625000002</v>
      </c>
      <c r="V309" s="9">
        <f t="shared" si="33"/>
        <v>42783.670138888891</v>
      </c>
      <c r="W309">
        <f t="shared" si="34"/>
        <v>30</v>
      </c>
    </row>
    <row r="310" spans="1:23" ht="28.8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 t="shared" si="28"/>
        <v>116</v>
      </c>
      <c r="P310" s="5">
        <f t="shared" si="29"/>
        <v>44.33</v>
      </c>
      <c r="Q310" s="5" t="str">
        <f t="shared" si="30"/>
        <v>theater</v>
      </c>
      <c r="R310" s="5" t="str">
        <f t="shared" si="31"/>
        <v>plays</v>
      </c>
      <c r="S310" t="s">
        <v>8317</v>
      </c>
      <c r="T310" t="s">
        <v>8318</v>
      </c>
      <c r="U310" s="9">
        <f t="shared" si="32"/>
        <v>42155.920219907406</v>
      </c>
      <c r="V310" s="9">
        <f t="shared" si="33"/>
        <v>42176.888888888891</v>
      </c>
      <c r="W310">
        <f t="shared" si="34"/>
        <v>21</v>
      </c>
    </row>
    <row r="311" spans="1:23" ht="43.2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 t="shared" si="28"/>
        <v>130</v>
      </c>
      <c r="P311" s="5">
        <f t="shared" si="29"/>
        <v>86.94</v>
      </c>
      <c r="Q311" s="5" t="str">
        <f t="shared" si="30"/>
        <v>theater</v>
      </c>
      <c r="R311" s="5" t="str">
        <f t="shared" si="31"/>
        <v>plays</v>
      </c>
      <c r="S311" t="s">
        <v>8317</v>
      </c>
      <c r="T311" t="s">
        <v>8318</v>
      </c>
      <c r="U311" s="9">
        <f t="shared" si="32"/>
        <v>42725.031180555554</v>
      </c>
      <c r="V311" s="9">
        <f t="shared" si="33"/>
        <v>42746.208333333328</v>
      </c>
      <c r="W311">
        <f t="shared" si="34"/>
        <v>21</v>
      </c>
    </row>
    <row r="312" spans="1:23" ht="43.2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 t="shared" si="28"/>
        <v>108</v>
      </c>
      <c r="P312" s="5">
        <f t="shared" si="29"/>
        <v>126.55</v>
      </c>
      <c r="Q312" s="5" t="str">
        <f t="shared" si="30"/>
        <v>theater</v>
      </c>
      <c r="R312" s="5" t="str">
        <f t="shared" si="31"/>
        <v>plays</v>
      </c>
      <c r="S312" t="s">
        <v>8317</v>
      </c>
      <c r="T312" t="s">
        <v>8318</v>
      </c>
      <c r="U312" s="9">
        <f t="shared" si="32"/>
        <v>42157.591064814813</v>
      </c>
      <c r="V312" s="9">
        <f t="shared" si="33"/>
        <v>42179.083333333328</v>
      </c>
      <c r="W312">
        <f t="shared" si="34"/>
        <v>22</v>
      </c>
    </row>
    <row r="313" spans="1:23" ht="43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 t="shared" si="28"/>
        <v>100</v>
      </c>
      <c r="P313" s="5">
        <f t="shared" si="29"/>
        <v>129.03</v>
      </c>
      <c r="Q313" s="5" t="str">
        <f t="shared" si="30"/>
        <v>theater</v>
      </c>
      <c r="R313" s="5" t="str">
        <f t="shared" si="31"/>
        <v>plays</v>
      </c>
      <c r="S313" t="s">
        <v>8317</v>
      </c>
      <c r="T313" t="s">
        <v>8318</v>
      </c>
      <c r="U313" s="9">
        <f t="shared" si="32"/>
        <v>42676.065150462964</v>
      </c>
      <c r="V313" s="9">
        <f t="shared" si="33"/>
        <v>42721.290972222225</v>
      </c>
      <c r="W313">
        <f t="shared" si="34"/>
        <v>45</v>
      </c>
    </row>
    <row r="314" spans="1:23" ht="43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 t="shared" si="28"/>
        <v>123</v>
      </c>
      <c r="P314" s="5">
        <f t="shared" si="29"/>
        <v>71.239999999999995</v>
      </c>
      <c r="Q314" s="5" t="str">
        <f t="shared" si="30"/>
        <v>theater</v>
      </c>
      <c r="R314" s="5" t="str">
        <f t="shared" si="31"/>
        <v>plays</v>
      </c>
      <c r="S314" t="s">
        <v>8317</v>
      </c>
      <c r="T314" t="s">
        <v>8318</v>
      </c>
      <c r="U314" s="9">
        <f t="shared" si="32"/>
        <v>42473.007037037038</v>
      </c>
      <c r="V314" s="9">
        <f t="shared" si="33"/>
        <v>42503.007037037038</v>
      </c>
      <c r="W314">
        <f t="shared" si="34"/>
        <v>30</v>
      </c>
    </row>
    <row r="315" spans="1:23" ht="43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 t="shared" si="28"/>
        <v>100</v>
      </c>
      <c r="P315" s="5">
        <f t="shared" si="29"/>
        <v>117.88</v>
      </c>
      <c r="Q315" s="5" t="str">
        <f t="shared" si="30"/>
        <v>theater</v>
      </c>
      <c r="R315" s="5" t="str">
        <f t="shared" si="31"/>
        <v>plays</v>
      </c>
      <c r="S315" t="s">
        <v>8317</v>
      </c>
      <c r="T315" t="s">
        <v>8318</v>
      </c>
      <c r="U315" s="9">
        <f t="shared" si="32"/>
        <v>42482.43478009259</v>
      </c>
      <c r="V315" s="9">
        <f t="shared" si="33"/>
        <v>42506.43478009259</v>
      </c>
      <c r="W315">
        <f t="shared" si="34"/>
        <v>24</v>
      </c>
    </row>
    <row r="316" spans="1:23" ht="43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 t="shared" si="28"/>
        <v>105</v>
      </c>
      <c r="P316" s="5">
        <f t="shared" si="29"/>
        <v>327.08</v>
      </c>
      <c r="Q316" s="5" t="str">
        <f t="shared" si="30"/>
        <v>theater</v>
      </c>
      <c r="R316" s="5" t="str">
        <f t="shared" si="31"/>
        <v>plays</v>
      </c>
      <c r="S316" t="s">
        <v>8317</v>
      </c>
      <c r="T316" t="s">
        <v>8318</v>
      </c>
      <c r="U316" s="9">
        <f t="shared" si="32"/>
        <v>42270.810995370368</v>
      </c>
      <c r="V316" s="9">
        <f t="shared" si="33"/>
        <v>42309.958333333328</v>
      </c>
      <c r="W316">
        <f t="shared" si="34"/>
        <v>39</v>
      </c>
    </row>
    <row r="317" spans="1:23" ht="43.2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 t="shared" si="28"/>
        <v>103</v>
      </c>
      <c r="P317" s="5">
        <f t="shared" si="29"/>
        <v>34.75</v>
      </c>
      <c r="Q317" s="5" t="str">
        <f t="shared" si="30"/>
        <v>theater</v>
      </c>
      <c r="R317" s="5" t="str">
        <f t="shared" si="31"/>
        <v>plays</v>
      </c>
      <c r="S317" t="s">
        <v>8317</v>
      </c>
      <c r="T317" t="s">
        <v>8318</v>
      </c>
      <c r="U317" s="9">
        <f t="shared" si="32"/>
        <v>42711.545196759253</v>
      </c>
      <c r="V317" s="9">
        <f t="shared" si="33"/>
        <v>42741.545196759253</v>
      </c>
      <c r="W317">
        <f t="shared" si="34"/>
        <v>30</v>
      </c>
    </row>
    <row r="318" spans="1:23" ht="57.6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 t="shared" si="28"/>
        <v>118</v>
      </c>
      <c r="P318" s="5">
        <f t="shared" si="29"/>
        <v>100.06</v>
      </c>
      <c r="Q318" s="5" t="str">
        <f t="shared" si="30"/>
        <v>theater</v>
      </c>
      <c r="R318" s="5" t="str">
        <f t="shared" si="31"/>
        <v>plays</v>
      </c>
      <c r="S318" t="s">
        <v>8317</v>
      </c>
      <c r="T318" t="s">
        <v>8318</v>
      </c>
      <c r="U318" s="9">
        <f t="shared" si="32"/>
        <v>42179.344988425932</v>
      </c>
      <c r="V318" s="9">
        <f t="shared" si="33"/>
        <v>42219.75</v>
      </c>
      <c r="W318">
        <f t="shared" si="34"/>
        <v>40</v>
      </c>
    </row>
    <row r="319" spans="1:23" ht="43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 t="shared" si="28"/>
        <v>121</v>
      </c>
      <c r="P319" s="5">
        <f t="shared" si="29"/>
        <v>40.85</v>
      </c>
      <c r="Q319" s="5" t="str">
        <f t="shared" si="30"/>
        <v>theater</v>
      </c>
      <c r="R319" s="5" t="str">
        <f t="shared" si="31"/>
        <v>plays</v>
      </c>
      <c r="S319" t="s">
        <v>8317</v>
      </c>
      <c r="T319" t="s">
        <v>8318</v>
      </c>
      <c r="U319" s="9">
        <f t="shared" si="32"/>
        <v>42282.768414351856</v>
      </c>
      <c r="V319" s="9">
        <f t="shared" si="33"/>
        <v>42312.810081018513</v>
      </c>
      <c r="W319">
        <f t="shared" si="34"/>
        <v>30</v>
      </c>
    </row>
    <row r="320" spans="1:23" ht="43.2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 t="shared" si="28"/>
        <v>302</v>
      </c>
      <c r="P320" s="5">
        <f t="shared" si="29"/>
        <v>252.02</v>
      </c>
      <c r="Q320" s="5" t="str">
        <f t="shared" si="30"/>
        <v>theater</v>
      </c>
      <c r="R320" s="5" t="str">
        <f t="shared" si="31"/>
        <v>plays</v>
      </c>
      <c r="S320" t="s">
        <v>8317</v>
      </c>
      <c r="T320" t="s">
        <v>8318</v>
      </c>
      <c r="U320" s="9">
        <f t="shared" si="32"/>
        <v>42473.794710648144</v>
      </c>
      <c r="V320" s="9">
        <f t="shared" si="33"/>
        <v>42503.794710648144</v>
      </c>
      <c r="W320">
        <f t="shared" si="34"/>
        <v>30</v>
      </c>
    </row>
    <row r="321" spans="1:23" ht="43.2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 t="shared" si="28"/>
        <v>101</v>
      </c>
      <c r="P321" s="5">
        <f t="shared" si="29"/>
        <v>25.16</v>
      </c>
      <c r="Q321" s="5" t="str">
        <f t="shared" si="30"/>
        <v>theater</v>
      </c>
      <c r="R321" s="5" t="str">
        <f t="shared" si="31"/>
        <v>plays</v>
      </c>
      <c r="S321" t="s">
        <v>8317</v>
      </c>
      <c r="T321" t="s">
        <v>8318</v>
      </c>
      <c r="U321" s="9">
        <f t="shared" si="32"/>
        <v>42535.049849537041</v>
      </c>
      <c r="V321" s="9">
        <f t="shared" si="33"/>
        <v>42556.049849537041</v>
      </c>
      <c r="W321">
        <f t="shared" si="34"/>
        <v>21</v>
      </c>
    </row>
    <row r="322" spans="1:23" ht="43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 t="shared" ref="O322:O385" si="35">ROUND((E322/D322)*100,0)</f>
        <v>144</v>
      </c>
      <c r="P322" s="5">
        <f t="shared" ref="P322:P385" si="36">ROUND((E322/L322),2)</f>
        <v>50.5</v>
      </c>
      <c r="Q322" s="5" t="str">
        <f t="shared" ref="Q322:Q385" si="37">LEFT(N322,SEARCH("/",N322)-1)</f>
        <v>technology</v>
      </c>
      <c r="R322" s="5" t="str">
        <f t="shared" ref="R322:R385" si="38">RIGHT(N322,LEN(N322)-SEARCH("/",N322))</f>
        <v>wearables</v>
      </c>
      <c r="S322" t="s">
        <v>8319</v>
      </c>
      <c r="T322" t="s">
        <v>8321</v>
      </c>
      <c r="U322" s="9">
        <f t="shared" ref="U322:U385" si="39">(((J322/60)/60)/24)+DATE(1970,1,1)</f>
        <v>42683.420312500006</v>
      </c>
      <c r="V322" s="9">
        <f t="shared" ref="V322:V385" si="40">(((I322/60)/60)/24)+DATE(1970,1,1)</f>
        <v>42698.958333333328</v>
      </c>
      <c r="W322">
        <f t="shared" ref="W322:W385" si="41">DATEDIF(U322,V322,"d")</f>
        <v>15</v>
      </c>
    </row>
    <row r="323" spans="1:23" ht="43.2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 t="shared" si="35"/>
        <v>119</v>
      </c>
      <c r="P323" s="5">
        <f t="shared" si="36"/>
        <v>151.32</v>
      </c>
      <c r="Q323" s="5" t="str">
        <f t="shared" si="37"/>
        <v>technology</v>
      </c>
      <c r="R323" s="5" t="str">
        <f t="shared" si="38"/>
        <v>wearables</v>
      </c>
      <c r="S323" t="s">
        <v>8319</v>
      </c>
      <c r="T323" t="s">
        <v>8321</v>
      </c>
      <c r="U323" s="9">
        <f t="shared" si="39"/>
        <v>42199.57</v>
      </c>
      <c r="V323" s="9">
        <f t="shared" si="40"/>
        <v>42229.57</v>
      </c>
      <c r="W323">
        <f t="shared" si="41"/>
        <v>30</v>
      </c>
    </row>
    <row r="324" spans="1:23" ht="43.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 t="shared" si="35"/>
        <v>1460</v>
      </c>
      <c r="P324" s="5">
        <f t="shared" si="36"/>
        <v>134.36000000000001</v>
      </c>
      <c r="Q324" s="5" t="str">
        <f t="shared" si="37"/>
        <v>technology</v>
      </c>
      <c r="R324" s="5" t="str">
        <f t="shared" si="38"/>
        <v>wearables</v>
      </c>
      <c r="S324" t="s">
        <v>8319</v>
      </c>
      <c r="T324" t="s">
        <v>8321</v>
      </c>
      <c r="U324" s="9">
        <f t="shared" si="39"/>
        <v>42199.651319444441</v>
      </c>
      <c r="V324" s="9">
        <f t="shared" si="40"/>
        <v>42235.651319444441</v>
      </c>
      <c r="W324">
        <f t="shared" si="41"/>
        <v>36</v>
      </c>
    </row>
    <row r="325" spans="1:23" ht="43.2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 t="shared" si="35"/>
        <v>106</v>
      </c>
      <c r="P325" s="5">
        <f t="shared" si="36"/>
        <v>174.03</v>
      </c>
      <c r="Q325" s="5" t="str">
        <f t="shared" si="37"/>
        <v>technology</v>
      </c>
      <c r="R325" s="5" t="str">
        <f t="shared" si="38"/>
        <v>wearables</v>
      </c>
      <c r="S325" t="s">
        <v>8319</v>
      </c>
      <c r="T325" t="s">
        <v>8321</v>
      </c>
      <c r="U325" s="9">
        <f t="shared" si="39"/>
        <v>42100.642071759255</v>
      </c>
      <c r="V325" s="9">
        <f t="shared" si="40"/>
        <v>42155.642071759255</v>
      </c>
      <c r="W325">
        <f t="shared" si="41"/>
        <v>55</v>
      </c>
    </row>
    <row r="326" spans="1:23" ht="43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 t="shared" si="35"/>
        <v>300</v>
      </c>
      <c r="P326" s="5">
        <f t="shared" si="36"/>
        <v>73.489999999999995</v>
      </c>
      <c r="Q326" s="5" t="str">
        <f t="shared" si="37"/>
        <v>technology</v>
      </c>
      <c r="R326" s="5" t="str">
        <f t="shared" si="38"/>
        <v>wearables</v>
      </c>
      <c r="S326" t="s">
        <v>8319</v>
      </c>
      <c r="T326" t="s">
        <v>8321</v>
      </c>
      <c r="U326" s="9">
        <f t="shared" si="39"/>
        <v>41898.665960648148</v>
      </c>
      <c r="V326" s="9">
        <f t="shared" si="40"/>
        <v>41941.041666666664</v>
      </c>
      <c r="W326">
        <f t="shared" si="41"/>
        <v>43</v>
      </c>
    </row>
    <row r="327" spans="1:23" ht="28.8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 t="shared" si="35"/>
        <v>279</v>
      </c>
      <c r="P327" s="5">
        <f t="shared" si="36"/>
        <v>23.52</v>
      </c>
      <c r="Q327" s="5" t="str">
        <f t="shared" si="37"/>
        <v>technology</v>
      </c>
      <c r="R327" s="5" t="str">
        <f t="shared" si="38"/>
        <v>wearables</v>
      </c>
      <c r="S327" t="s">
        <v>8319</v>
      </c>
      <c r="T327" t="s">
        <v>8321</v>
      </c>
      <c r="U327" s="9">
        <f t="shared" si="39"/>
        <v>42564.026319444441</v>
      </c>
      <c r="V327" s="9">
        <f t="shared" si="40"/>
        <v>42594.026319444441</v>
      </c>
      <c r="W327">
        <f t="shared" si="41"/>
        <v>30</v>
      </c>
    </row>
    <row r="328" spans="1:23" ht="43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 t="shared" si="35"/>
        <v>132</v>
      </c>
      <c r="P328" s="5">
        <f t="shared" si="36"/>
        <v>39.07</v>
      </c>
      <c r="Q328" s="5" t="str">
        <f t="shared" si="37"/>
        <v>technology</v>
      </c>
      <c r="R328" s="5" t="str">
        <f t="shared" si="38"/>
        <v>wearables</v>
      </c>
      <c r="S328" t="s">
        <v>8319</v>
      </c>
      <c r="T328" t="s">
        <v>8321</v>
      </c>
      <c r="U328" s="9">
        <f t="shared" si="39"/>
        <v>41832.852627314816</v>
      </c>
      <c r="V328" s="9">
        <f t="shared" si="40"/>
        <v>41862.852627314816</v>
      </c>
      <c r="W328">
        <f t="shared" si="41"/>
        <v>30</v>
      </c>
    </row>
    <row r="329" spans="1:23" ht="43.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 t="shared" si="35"/>
        <v>107</v>
      </c>
      <c r="P329" s="5">
        <f t="shared" si="36"/>
        <v>125.94</v>
      </c>
      <c r="Q329" s="5" t="str">
        <f t="shared" si="37"/>
        <v>technology</v>
      </c>
      <c r="R329" s="5" t="str">
        <f t="shared" si="38"/>
        <v>wearables</v>
      </c>
      <c r="S329" t="s">
        <v>8319</v>
      </c>
      <c r="T329" t="s">
        <v>8321</v>
      </c>
      <c r="U329" s="9">
        <f t="shared" si="39"/>
        <v>42416.767928240741</v>
      </c>
      <c r="V329" s="9">
        <f t="shared" si="40"/>
        <v>42446.726261574076</v>
      </c>
      <c r="W329">
        <f t="shared" si="41"/>
        <v>30</v>
      </c>
    </row>
    <row r="330" spans="1:23" ht="28.8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 t="shared" si="35"/>
        <v>127</v>
      </c>
      <c r="P330" s="5">
        <f t="shared" si="36"/>
        <v>1644</v>
      </c>
      <c r="Q330" s="5" t="str">
        <f t="shared" si="37"/>
        <v>technology</v>
      </c>
      <c r="R330" s="5" t="str">
        <f t="shared" si="38"/>
        <v>wearables</v>
      </c>
      <c r="S330" t="s">
        <v>8319</v>
      </c>
      <c r="T330" t="s">
        <v>8321</v>
      </c>
      <c r="U330" s="9">
        <f t="shared" si="39"/>
        <v>41891.693379629629</v>
      </c>
      <c r="V330" s="9">
        <f t="shared" si="40"/>
        <v>41926.693379629629</v>
      </c>
      <c r="W330">
        <f t="shared" si="41"/>
        <v>35</v>
      </c>
    </row>
    <row r="331" spans="1:23" ht="43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 t="shared" si="35"/>
        <v>140</v>
      </c>
      <c r="P331" s="5">
        <f t="shared" si="36"/>
        <v>42.67</v>
      </c>
      <c r="Q331" s="5" t="str">
        <f t="shared" si="37"/>
        <v>technology</v>
      </c>
      <c r="R331" s="5" t="str">
        <f t="shared" si="38"/>
        <v>wearables</v>
      </c>
      <c r="S331" t="s">
        <v>8319</v>
      </c>
      <c r="T331" t="s">
        <v>8321</v>
      </c>
      <c r="U331" s="9">
        <f t="shared" si="39"/>
        <v>41877.912187499998</v>
      </c>
      <c r="V331" s="9">
        <f t="shared" si="40"/>
        <v>41898.912187499998</v>
      </c>
      <c r="W331">
        <f t="shared" si="41"/>
        <v>21</v>
      </c>
    </row>
    <row r="332" spans="1:23" ht="43.2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 t="shared" si="35"/>
        <v>112</v>
      </c>
      <c r="P332" s="5">
        <f t="shared" si="36"/>
        <v>35.130000000000003</v>
      </c>
      <c r="Q332" s="5" t="str">
        <f t="shared" si="37"/>
        <v>technology</v>
      </c>
      <c r="R332" s="5" t="str">
        <f t="shared" si="38"/>
        <v>wearables</v>
      </c>
      <c r="S332" t="s">
        <v>8319</v>
      </c>
      <c r="T332" t="s">
        <v>8321</v>
      </c>
      <c r="U332" s="9">
        <f t="shared" si="39"/>
        <v>41932.036851851852</v>
      </c>
      <c r="V332" s="9">
        <f t="shared" si="40"/>
        <v>41992.078518518523</v>
      </c>
      <c r="W332">
        <f t="shared" si="41"/>
        <v>60</v>
      </c>
    </row>
    <row r="333" spans="1:23" ht="43.2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 t="shared" si="35"/>
        <v>101</v>
      </c>
      <c r="P333" s="5">
        <f t="shared" si="36"/>
        <v>239.35</v>
      </c>
      <c r="Q333" s="5" t="str">
        <f t="shared" si="37"/>
        <v>technology</v>
      </c>
      <c r="R333" s="5" t="str">
        <f t="shared" si="38"/>
        <v>wearables</v>
      </c>
      <c r="S333" t="s">
        <v>8319</v>
      </c>
      <c r="T333" t="s">
        <v>8321</v>
      </c>
      <c r="U333" s="9">
        <f t="shared" si="39"/>
        <v>41956.017488425925</v>
      </c>
      <c r="V333" s="9">
        <f t="shared" si="40"/>
        <v>41986.017488425925</v>
      </c>
      <c r="W333">
        <f t="shared" si="41"/>
        <v>30</v>
      </c>
    </row>
    <row r="334" spans="1:23" ht="57.6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 t="shared" si="35"/>
        <v>100</v>
      </c>
      <c r="P334" s="5">
        <f t="shared" si="36"/>
        <v>107.64</v>
      </c>
      <c r="Q334" s="5" t="str">
        <f t="shared" si="37"/>
        <v>technology</v>
      </c>
      <c r="R334" s="5" t="str">
        <f t="shared" si="38"/>
        <v>wearables</v>
      </c>
      <c r="S334" t="s">
        <v>8319</v>
      </c>
      <c r="T334" t="s">
        <v>8321</v>
      </c>
      <c r="U334" s="9">
        <f t="shared" si="39"/>
        <v>42675.690393518518</v>
      </c>
      <c r="V334" s="9">
        <f t="shared" si="40"/>
        <v>42705.732060185182</v>
      </c>
      <c r="W334">
        <f t="shared" si="41"/>
        <v>30</v>
      </c>
    </row>
    <row r="335" spans="1:23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 t="shared" si="35"/>
        <v>141</v>
      </c>
      <c r="P335" s="5">
        <f t="shared" si="36"/>
        <v>95.83</v>
      </c>
      <c r="Q335" s="5" t="str">
        <f t="shared" si="37"/>
        <v>technology</v>
      </c>
      <c r="R335" s="5" t="str">
        <f t="shared" si="38"/>
        <v>wearables</v>
      </c>
      <c r="S335" t="s">
        <v>8319</v>
      </c>
      <c r="T335" t="s">
        <v>8321</v>
      </c>
      <c r="U335" s="9">
        <f t="shared" si="39"/>
        <v>42199.618518518517</v>
      </c>
      <c r="V335" s="9">
        <f t="shared" si="40"/>
        <v>42236.618518518517</v>
      </c>
      <c r="W335">
        <f t="shared" si="41"/>
        <v>37</v>
      </c>
    </row>
    <row r="336" spans="1:23" ht="43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 t="shared" si="35"/>
        <v>267</v>
      </c>
      <c r="P336" s="5">
        <f t="shared" si="36"/>
        <v>31.66</v>
      </c>
      <c r="Q336" s="5" t="str">
        <f t="shared" si="37"/>
        <v>technology</v>
      </c>
      <c r="R336" s="5" t="str">
        <f t="shared" si="38"/>
        <v>wearables</v>
      </c>
      <c r="S336" t="s">
        <v>8319</v>
      </c>
      <c r="T336" t="s">
        <v>8321</v>
      </c>
      <c r="U336" s="9">
        <f t="shared" si="39"/>
        <v>42163.957326388889</v>
      </c>
      <c r="V336" s="9">
        <f t="shared" si="40"/>
        <v>42193.957326388889</v>
      </c>
      <c r="W336">
        <f t="shared" si="41"/>
        <v>30</v>
      </c>
    </row>
    <row r="337" spans="1:23" ht="43.2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 t="shared" si="35"/>
        <v>147</v>
      </c>
      <c r="P337" s="5">
        <f t="shared" si="36"/>
        <v>42.89</v>
      </c>
      <c r="Q337" s="5" t="str">
        <f t="shared" si="37"/>
        <v>technology</v>
      </c>
      <c r="R337" s="5" t="str">
        <f t="shared" si="38"/>
        <v>wearables</v>
      </c>
      <c r="S337" t="s">
        <v>8319</v>
      </c>
      <c r="T337" t="s">
        <v>8321</v>
      </c>
      <c r="U337" s="9">
        <f t="shared" si="39"/>
        <v>42045.957314814819</v>
      </c>
      <c r="V337" s="9">
        <f t="shared" si="40"/>
        <v>42075.915648148148</v>
      </c>
      <c r="W337">
        <f t="shared" si="41"/>
        <v>30</v>
      </c>
    </row>
    <row r="338" spans="1:23" ht="43.2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 t="shared" si="35"/>
        <v>214</v>
      </c>
      <c r="P338" s="5">
        <f t="shared" si="36"/>
        <v>122.74</v>
      </c>
      <c r="Q338" s="5" t="str">
        <f t="shared" si="37"/>
        <v>technology</v>
      </c>
      <c r="R338" s="5" t="str">
        <f t="shared" si="38"/>
        <v>wearables</v>
      </c>
      <c r="S338" t="s">
        <v>8319</v>
      </c>
      <c r="T338" t="s">
        <v>8321</v>
      </c>
      <c r="U338" s="9">
        <f t="shared" si="39"/>
        <v>42417.804618055554</v>
      </c>
      <c r="V338" s="9">
        <f t="shared" si="40"/>
        <v>42477.762951388882</v>
      </c>
      <c r="W338">
        <f t="shared" si="41"/>
        <v>60</v>
      </c>
    </row>
    <row r="339" spans="1:23" ht="43.2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 t="shared" si="35"/>
        <v>126</v>
      </c>
      <c r="P339" s="5">
        <f t="shared" si="36"/>
        <v>190.45</v>
      </c>
      <c r="Q339" s="5" t="str">
        <f t="shared" si="37"/>
        <v>technology</v>
      </c>
      <c r="R339" s="5" t="str">
        <f t="shared" si="38"/>
        <v>wearables</v>
      </c>
      <c r="S339" t="s">
        <v>8319</v>
      </c>
      <c r="T339" t="s">
        <v>8321</v>
      </c>
      <c r="U339" s="9">
        <f t="shared" si="39"/>
        <v>42331.84574074074</v>
      </c>
      <c r="V339" s="9">
        <f t="shared" si="40"/>
        <v>42361.84574074074</v>
      </c>
      <c r="W339">
        <f t="shared" si="41"/>
        <v>30</v>
      </c>
    </row>
    <row r="340" spans="1:23" ht="43.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 t="shared" si="35"/>
        <v>104</v>
      </c>
      <c r="P340" s="5">
        <f t="shared" si="36"/>
        <v>109.34</v>
      </c>
      <c r="Q340" s="5" t="str">
        <f t="shared" si="37"/>
        <v>technology</v>
      </c>
      <c r="R340" s="5" t="str">
        <f t="shared" si="38"/>
        <v>wearables</v>
      </c>
      <c r="S340" t="s">
        <v>8319</v>
      </c>
      <c r="T340" t="s">
        <v>8321</v>
      </c>
      <c r="U340" s="9">
        <f t="shared" si="39"/>
        <v>42179.160752314812</v>
      </c>
      <c r="V340" s="9">
        <f t="shared" si="40"/>
        <v>42211.75</v>
      </c>
      <c r="W340">
        <f t="shared" si="41"/>
        <v>32</v>
      </c>
    </row>
    <row r="341" spans="1:23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 t="shared" si="35"/>
        <v>101</v>
      </c>
      <c r="P341" s="5">
        <f t="shared" si="36"/>
        <v>143.66999999999999</v>
      </c>
      <c r="Q341" s="5" t="str">
        <f t="shared" si="37"/>
        <v>technology</v>
      </c>
      <c r="R341" s="5" t="str">
        <f t="shared" si="38"/>
        <v>wearables</v>
      </c>
      <c r="S341" t="s">
        <v>8319</v>
      </c>
      <c r="T341" t="s">
        <v>8321</v>
      </c>
      <c r="U341" s="9">
        <f t="shared" si="39"/>
        <v>42209.593692129631</v>
      </c>
      <c r="V341" s="9">
        <f t="shared" si="40"/>
        <v>42239.593692129631</v>
      </c>
      <c r="W341">
        <f t="shared" si="41"/>
        <v>30</v>
      </c>
    </row>
    <row r="342" spans="1:23" ht="43.2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 t="shared" si="35"/>
        <v>144</v>
      </c>
      <c r="P342" s="5">
        <f t="shared" si="36"/>
        <v>66.709999999999994</v>
      </c>
      <c r="Q342" s="5" t="str">
        <f t="shared" si="37"/>
        <v>publishing</v>
      </c>
      <c r="R342" s="5" t="str">
        <f t="shared" si="38"/>
        <v>nonfiction</v>
      </c>
      <c r="S342" t="s">
        <v>8322</v>
      </c>
      <c r="T342" t="s">
        <v>8323</v>
      </c>
      <c r="U342" s="9">
        <f t="shared" si="39"/>
        <v>40909.649201388893</v>
      </c>
      <c r="V342" s="9">
        <f t="shared" si="40"/>
        <v>40937.649201388893</v>
      </c>
      <c r="W342">
        <f t="shared" si="41"/>
        <v>28</v>
      </c>
    </row>
    <row r="343" spans="1:23" ht="57.6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 t="shared" si="35"/>
        <v>122</v>
      </c>
      <c r="P343" s="5">
        <f t="shared" si="36"/>
        <v>84.14</v>
      </c>
      <c r="Q343" s="5" t="str">
        <f t="shared" si="37"/>
        <v>publishing</v>
      </c>
      <c r="R343" s="5" t="str">
        <f t="shared" si="38"/>
        <v>nonfiction</v>
      </c>
      <c r="S343" t="s">
        <v>8322</v>
      </c>
      <c r="T343" t="s">
        <v>8323</v>
      </c>
      <c r="U343" s="9">
        <f t="shared" si="39"/>
        <v>41807.571840277778</v>
      </c>
      <c r="V343" s="9">
        <f t="shared" si="40"/>
        <v>41852.571840277778</v>
      </c>
      <c r="W343">
        <f t="shared" si="41"/>
        <v>45</v>
      </c>
    </row>
    <row r="344" spans="1:23" ht="43.2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 t="shared" si="35"/>
        <v>132</v>
      </c>
      <c r="P344" s="5">
        <f t="shared" si="36"/>
        <v>215.73</v>
      </c>
      <c r="Q344" s="5" t="str">
        <f t="shared" si="37"/>
        <v>publishing</v>
      </c>
      <c r="R344" s="5" t="str">
        <f t="shared" si="38"/>
        <v>nonfiction</v>
      </c>
      <c r="S344" t="s">
        <v>8322</v>
      </c>
      <c r="T344" t="s">
        <v>8323</v>
      </c>
      <c r="U344" s="9">
        <f t="shared" si="39"/>
        <v>40977.805300925924</v>
      </c>
      <c r="V344" s="9">
        <f t="shared" si="40"/>
        <v>41007.76363425926</v>
      </c>
      <c r="W344">
        <f t="shared" si="41"/>
        <v>30</v>
      </c>
    </row>
    <row r="345" spans="1:23" ht="28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 t="shared" si="35"/>
        <v>109</v>
      </c>
      <c r="P345" s="5">
        <f t="shared" si="36"/>
        <v>54.69</v>
      </c>
      <c r="Q345" s="5" t="str">
        <f t="shared" si="37"/>
        <v>publishing</v>
      </c>
      <c r="R345" s="5" t="str">
        <f t="shared" si="38"/>
        <v>nonfiction</v>
      </c>
      <c r="S345" t="s">
        <v>8322</v>
      </c>
      <c r="T345" t="s">
        <v>8323</v>
      </c>
      <c r="U345" s="9">
        <f t="shared" si="39"/>
        <v>42184.816539351858</v>
      </c>
      <c r="V345" s="9">
        <f t="shared" si="40"/>
        <v>42215.165972222225</v>
      </c>
      <c r="W345">
        <f t="shared" si="41"/>
        <v>31</v>
      </c>
    </row>
    <row r="346" spans="1:23" ht="43.2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 t="shared" si="35"/>
        <v>105</v>
      </c>
      <c r="P346" s="5">
        <f t="shared" si="36"/>
        <v>51.63</v>
      </c>
      <c r="Q346" s="5" t="str">
        <f t="shared" si="37"/>
        <v>publishing</v>
      </c>
      <c r="R346" s="5" t="str">
        <f t="shared" si="38"/>
        <v>nonfiction</v>
      </c>
      <c r="S346" t="s">
        <v>8322</v>
      </c>
      <c r="T346" t="s">
        <v>8323</v>
      </c>
      <c r="U346" s="9">
        <f t="shared" si="39"/>
        <v>40694.638460648144</v>
      </c>
      <c r="V346" s="9">
        <f t="shared" si="40"/>
        <v>40724.638460648144</v>
      </c>
      <c r="W346">
        <f t="shared" si="41"/>
        <v>30</v>
      </c>
    </row>
    <row r="347" spans="1:23" ht="43.2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 t="shared" si="35"/>
        <v>100</v>
      </c>
      <c r="P347" s="5">
        <f t="shared" si="36"/>
        <v>143.36000000000001</v>
      </c>
      <c r="Q347" s="5" t="str">
        <f t="shared" si="37"/>
        <v>publishing</v>
      </c>
      <c r="R347" s="5" t="str">
        <f t="shared" si="38"/>
        <v>nonfiction</v>
      </c>
      <c r="S347" t="s">
        <v>8322</v>
      </c>
      <c r="T347" t="s">
        <v>8323</v>
      </c>
      <c r="U347" s="9">
        <f t="shared" si="39"/>
        <v>42321.626296296294</v>
      </c>
      <c r="V347" s="9">
        <f t="shared" si="40"/>
        <v>42351.626296296294</v>
      </c>
      <c r="W347">
        <f t="shared" si="41"/>
        <v>30</v>
      </c>
    </row>
    <row r="348" spans="1:23" ht="43.2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 t="shared" si="35"/>
        <v>101</v>
      </c>
      <c r="P348" s="5">
        <f t="shared" si="36"/>
        <v>72.430000000000007</v>
      </c>
      <c r="Q348" s="5" t="str">
        <f t="shared" si="37"/>
        <v>publishing</v>
      </c>
      <c r="R348" s="5" t="str">
        <f t="shared" si="38"/>
        <v>nonfiction</v>
      </c>
      <c r="S348" t="s">
        <v>8322</v>
      </c>
      <c r="T348" t="s">
        <v>8323</v>
      </c>
      <c r="U348" s="9">
        <f t="shared" si="39"/>
        <v>41346.042673611111</v>
      </c>
      <c r="V348" s="9">
        <f t="shared" si="40"/>
        <v>41376.042673611111</v>
      </c>
      <c r="W348">
        <f t="shared" si="41"/>
        <v>30</v>
      </c>
    </row>
    <row r="349" spans="1:23" ht="57.6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 t="shared" si="35"/>
        <v>156</v>
      </c>
      <c r="P349" s="5">
        <f t="shared" si="36"/>
        <v>36.53</v>
      </c>
      <c r="Q349" s="5" t="str">
        <f t="shared" si="37"/>
        <v>publishing</v>
      </c>
      <c r="R349" s="5" t="str">
        <f t="shared" si="38"/>
        <v>nonfiction</v>
      </c>
      <c r="S349" t="s">
        <v>8322</v>
      </c>
      <c r="T349" t="s">
        <v>8323</v>
      </c>
      <c r="U349" s="9">
        <f t="shared" si="39"/>
        <v>41247.020243055551</v>
      </c>
      <c r="V349" s="9">
        <f t="shared" si="40"/>
        <v>41288.888888888891</v>
      </c>
      <c r="W349">
        <f t="shared" si="41"/>
        <v>41</v>
      </c>
    </row>
    <row r="350" spans="1:23" ht="43.2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 t="shared" si="35"/>
        <v>106</v>
      </c>
      <c r="P350" s="5">
        <f t="shared" si="36"/>
        <v>60.9</v>
      </c>
      <c r="Q350" s="5" t="str">
        <f t="shared" si="37"/>
        <v>publishing</v>
      </c>
      <c r="R350" s="5" t="str">
        <f t="shared" si="38"/>
        <v>nonfiction</v>
      </c>
      <c r="S350" t="s">
        <v>8322</v>
      </c>
      <c r="T350" t="s">
        <v>8323</v>
      </c>
      <c r="U350" s="9">
        <f t="shared" si="39"/>
        <v>40731.837465277778</v>
      </c>
      <c r="V350" s="9">
        <f t="shared" si="40"/>
        <v>40776.837465277778</v>
      </c>
      <c r="W350">
        <f t="shared" si="41"/>
        <v>45</v>
      </c>
    </row>
    <row r="351" spans="1:23" ht="43.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 t="shared" si="35"/>
        <v>131</v>
      </c>
      <c r="P351" s="5">
        <f t="shared" si="36"/>
        <v>43.55</v>
      </c>
      <c r="Q351" s="5" t="str">
        <f t="shared" si="37"/>
        <v>publishing</v>
      </c>
      <c r="R351" s="5" t="str">
        <f t="shared" si="38"/>
        <v>nonfiction</v>
      </c>
      <c r="S351" t="s">
        <v>8322</v>
      </c>
      <c r="T351" t="s">
        <v>8323</v>
      </c>
      <c r="U351" s="9">
        <f t="shared" si="39"/>
        <v>41111.185891203706</v>
      </c>
      <c r="V351" s="9">
        <f t="shared" si="40"/>
        <v>41171.185891203706</v>
      </c>
      <c r="W351">
        <f t="shared" si="41"/>
        <v>60</v>
      </c>
    </row>
    <row r="352" spans="1:23" ht="28.8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 t="shared" si="35"/>
        <v>132</v>
      </c>
      <c r="P352" s="5">
        <f t="shared" si="36"/>
        <v>99.77</v>
      </c>
      <c r="Q352" s="5" t="str">
        <f t="shared" si="37"/>
        <v>publishing</v>
      </c>
      <c r="R352" s="5" t="str">
        <f t="shared" si="38"/>
        <v>nonfiction</v>
      </c>
      <c r="S352" t="s">
        <v>8322</v>
      </c>
      <c r="T352" t="s">
        <v>8323</v>
      </c>
      <c r="U352" s="9">
        <f t="shared" si="39"/>
        <v>40854.745266203703</v>
      </c>
      <c r="V352" s="9">
        <f t="shared" si="40"/>
        <v>40884.745266203703</v>
      </c>
      <c r="W352">
        <f t="shared" si="41"/>
        <v>30</v>
      </c>
    </row>
    <row r="353" spans="1:23" ht="43.2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 t="shared" si="35"/>
        <v>126</v>
      </c>
      <c r="P353" s="5">
        <f t="shared" si="36"/>
        <v>88.73</v>
      </c>
      <c r="Q353" s="5" t="str">
        <f t="shared" si="37"/>
        <v>publishing</v>
      </c>
      <c r="R353" s="5" t="str">
        <f t="shared" si="38"/>
        <v>nonfiction</v>
      </c>
      <c r="S353" t="s">
        <v>8322</v>
      </c>
      <c r="T353" t="s">
        <v>8323</v>
      </c>
      <c r="U353" s="9">
        <f t="shared" si="39"/>
        <v>40879.795682870368</v>
      </c>
      <c r="V353" s="9">
        <f t="shared" si="40"/>
        <v>40930.25</v>
      </c>
      <c r="W353">
        <f t="shared" si="41"/>
        <v>51</v>
      </c>
    </row>
    <row r="354" spans="1:23" ht="43.2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 t="shared" si="35"/>
        <v>160</v>
      </c>
      <c r="P354" s="5">
        <f t="shared" si="36"/>
        <v>4.92</v>
      </c>
      <c r="Q354" s="5" t="str">
        <f t="shared" si="37"/>
        <v>publishing</v>
      </c>
      <c r="R354" s="5" t="str">
        <f t="shared" si="38"/>
        <v>nonfiction</v>
      </c>
      <c r="S354" t="s">
        <v>8322</v>
      </c>
      <c r="T354" t="s">
        <v>8323</v>
      </c>
      <c r="U354" s="9">
        <f t="shared" si="39"/>
        <v>41486.424317129626</v>
      </c>
      <c r="V354" s="9">
        <f t="shared" si="40"/>
        <v>41546.424317129626</v>
      </c>
      <c r="W354">
        <f t="shared" si="41"/>
        <v>60</v>
      </c>
    </row>
    <row r="355" spans="1:23" ht="57.6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 t="shared" si="35"/>
        <v>120</v>
      </c>
      <c r="P355" s="5">
        <f t="shared" si="36"/>
        <v>17.82</v>
      </c>
      <c r="Q355" s="5" t="str">
        <f t="shared" si="37"/>
        <v>publishing</v>
      </c>
      <c r="R355" s="5" t="str">
        <f t="shared" si="38"/>
        <v>nonfiction</v>
      </c>
      <c r="S355" t="s">
        <v>8322</v>
      </c>
      <c r="T355" t="s">
        <v>8323</v>
      </c>
      <c r="U355" s="9">
        <f t="shared" si="39"/>
        <v>41598.420046296298</v>
      </c>
      <c r="V355" s="9">
        <f t="shared" si="40"/>
        <v>41628.420046296298</v>
      </c>
      <c r="W355">
        <f t="shared" si="41"/>
        <v>30</v>
      </c>
    </row>
    <row r="356" spans="1:23" ht="43.2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 t="shared" si="35"/>
        <v>126</v>
      </c>
      <c r="P356" s="5">
        <f t="shared" si="36"/>
        <v>187.19</v>
      </c>
      <c r="Q356" s="5" t="str">
        <f t="shared" si="37"/>
        <v>publishing</v>
      </c>
      <c r="R356" s="5" t="str">
        <f t="shared" si="38"/>
        <v>nonfiction</v>
      </c>
      <c r="S356" t="s">
        <v>8322</v>
      </c>
      <c r="T356" t="s">
        <v>8323</v>
      </c>
      <c r="U356" s="9">
        <f t="shared" si="39"/>
        <v>42102.164583333331</v>
      </c>
      <c r="V356" s="9">
        <f t="shared" si="40"/>
        <v>42133.208333333328</v>
      </c>
      <c r="W356">
        <f t="shared" si="41"/>
        <v>31</v>
      </c>
    </row>
    <row r="357" spans="1:23" ht="43.2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 t="shared" si="35"/>
        <v>114</v>
      </c>
      <c r="P357" s="5">
        <f t="shared" si="36"/>
        <v>234.81</v>
      </c>
      <c r="Q357" s="5" t="str">
        <f t="shared" si="37"/>
        <v>publishing</v>
      </c>
      <c r="R357" s="5" t="str">
        <f t="shared" si="38"/>
        <v>nonfiction</v>
      </c>
      <c r="S357" t="s">
        <v>8322</v>
      </c>
      <c r="T357" t="s">
        <v>8323</v>
      </c>
      <c r="U357" s="9">
        <f t="shared" si="39"/>
        <v>41946.029467592591</v>
      </c>
      <c r="V357" s="9">
        <f t="shared" si="40"/>
        <v>41977.027083333334</v>
      </c>
      <c r="W357">
        <f t="shared" si="41"/>
        <v>31</v>
      </c>
    </row>
    <row r="358" spans="1:23" ht="43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 t="shared" si="35"/>
        <v>315</v>
      </c>
      <c r="P358" s="5">
        <f t="shared" si="36"/>
        <v>105.05</v>
      </c>
      <c r="Q358" s="5" t="str">
        <f t="shared" si="37"/>
        <v>publishing</v>
      </c>
      <c r="R358" s="5" t="str">
        <f t="shared" si="38"/>
        <v>nonfiction</v>
      </c>
      <c r="S358" t="s">
        <v>8322</v>
      </c>
      <c r="T358" t="s">
        <v>8323</v>
      </c>
      <c r="U358" s="9">
        <f t="shared" si="39"/>
        <v>41579.734259259261</v>
      </c>
      <c r="V358" s="9">
        <f t="shared" si="40"/>
        <v>41599.207638888889</v>
      </c>
      <c r="W358">
        <f t="shared" si="41"/>
        <v>20</v>
      </c>
    </row>
    <row r="359" spans="1:23" ht="43.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 t="shared" si="35"/>
        <v>122</v>
      </c>
      <c r="P359" s="5">
        <f t="shared" si="36"/>
        <v>56.67</v>
      </c>
      <c r="Q359" s="5" t="str">
        <f t="shared" si="37"/>
        <v>publishing</v>
      </c>
      <c r="R359" s="5" t="str">
        <f t="shared" si="38"/>
        <v>nonfiction</v>
      </c>
      <c r="S359" t="s">
        <v>8322</v>
      </c>
      <c r="T359" t="s">
        <v>8323</v>
      </c>
      <c r="U359" s="9">
        <f t="shared" si="39"/>
        <v>41667.275312500002</v>
      </c>
      <c r="V359" s="9">
        <f t="shared" si="40"/>
        <v>41684.833333333336</v>
      </c>
      <c r="W359">
        <f t="shared" si="41"/>
        <v>17</v>
      </c>
    </row>
    <row r="360" spans="1:23" ht="28.8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 t="shared" si="35"/>
        <v>107</v>
      </c>
      <c r="P360" s="5">
        <f t="shared" si="36"/>
        <v>39.049999999999997</v>
      </c>
      <c r="Q360" s="5" t="str">
        <f t="shared" si="37"/>
        <v>publishing</v>
      </c>
      <c r="R360" s="5" t="str">
        <f t="shared" si="38"/>
        <v>nonfiction</v>
      </c>
      <c r="S360" t="s">
        <v>8322</v>
      </c>
      <c r="T360" t="s">
        <v>8323</v>
      </c>
      <c r="U360" s="9">
        <f t="shared" si="39"/>
        <v>41943.604097222218</v>
      </c>
      <c r="V360" s="9">
        <f t="shared" si="40"/>
        <v>41974.207638888889</v>
      </c>
      <c r="W360">
        <f t="shared" si="41"/>
        <v>31</v>
      </c>
    </row>
    <row r="361" spans="1:23" ht="43.2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 t="shared" si="35"/>
        <v>158</v>
      </c>
      <c r="P361" s="5">
        <f t="shared" si="36"/>
        <v>68.349999999999994</v>
      </c>
      <c r="Q361" s="5" t="str">
        <f t="shared" si="37"/>
        <v>publishing</v>
      </c>
      <c r="R361" s="5" t="str">
        <f t="shared" si="38"/>
        <v>nonfiction</v>
      </c>
      <c r="S361" t="s">
        <v>8322</v>
      </c>
      <c r="T361" t="s">
        <v>8323</v>
      </c>
      <c r="U361" s="9">
        <f t="shared" si="39"/>
        <v>41829.502650462964</v>
      </c>
      <c r="V361" s="9">
        <f t="shared" si="40"/>
        <v>41862.502650462964</v>
      </c>
      <c r="W361">
        <f t="shared" si="41"/>
        <v>33</v>
      </c>
    </row>
    <row r="362" spans="1:23" ht="57.6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 t="shared" si="35"/>
        <v>107</v>
      </c>
      <c r="P362" s="5">
        <f t="shared" si="36"/>
        <v>169.58</v>
      </c>
      <c r="Q362" s="5" t="str">
        <f t="shared" si="37"/>
        <v>publishing</v>
      </c>
      <c r="R362" s="5" t="str">
        <f t="shared" si="38"/>
        <v>nonfiction</v>
      </c>
      <c r="S362" t="s">
        <v>8322</v>
      </c>
      <c r="T362" t="s">
        <v>8323</v>
      </c>
      <c r="U362" s="9">
        <f t="shared" si="39"/>
        <v>42162.146782407406</v>
      </c>
      <c r="V362" s="9">
        <f t="shared" si="40"/>
        <v>42176.146782407406</v>
      </c>
      <c r="W362">
        <f t="shared" si="41"/>
        <v>14</v>
      </c>
    </row>
    <row r="363" spans="1:23" ht="28.8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 t="shared" si="35"/>
        <v>102</v>
      </c>
      <c r="P363" s="5">
        <f t="shared" si="36"/>
        <v>141.41999999999999</v>
      </c>
      <c r="Q363" s="5" t="str">
        <f t="shared" si="37"/>
        <v>publishing</v>
      </c>
      <c r="R363" s="5" t="str">
        <f t="shared" si="38"/>
        <v>nonfiction</v>
      </c>
      <c r="S363" t="s">
        <v>8322</v>
      </c>
      <c r="T363" t="s">
        <v>8323</v>
      </c>
      <c r="U363" s="9">
        <f t="shared" si="39"/>
        <v>41401.648217592592</v>
      </c>
      <c r="V363" s="9">
        <f t="shared" si="40"/>
        <v>41436.648217592592</v>
      </c>
      <c r="W363">
        <f t="shared" si="41"/>
        <v>35</v>
      </c>
    </row>
    <row r="364" spans="1:23" ht="57.6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 t="shared" si="35"/>
        <v>111</v>
      </c>
      <c r="P364" s="5">
        <f t="shared" si="36"/>
        <v>67.39</v>
      </c>
      <c r="Q364" s="5" t="str">
        <f t="shared" si="37"/>
        <v>publishing</v>
      </c>
      <c r="R364" s="5" t="str">
        <f t="shared" si="38"/>
        <v>nonfiction</v>
      </c>
      <c r="S364" t="s">
        <v>8322</v>
      </c>
      <c r="T364" t="s">
        <v>8323</v>
      </c>
      <c r="U364" s="9">
        <f t="shared" si="39"/>
        <v>41689.917962962965</v>
      </c>
      <c r="V364" s="9">
        <f t="shared" si="40"/>
        <v>41719.876296296294</v>
      </c>
      <c r="W364">
        <f t="shared" si="41"/>
        <v>30</v>
      </c>
    </row>
    <row r="365" spans="1:23" ht="43.2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 t="shared" si="35"/>
        <v>148</v>
      </c>
      <c r="P365" s="5">
        <f t="shared" si="36"/>
        <v>54.27</v>
      </c>
      <c r="Q365" s="5" t="str">
        <f t="shared" si="37"/>
        <v>publishing</v>
      </c>
      <c r="R365" s="5" t="str">
        <f t="shared" si="38"/>
        <v>nonfiction</v>
      </c>
      <c r="S365" t="s">
        <v>8322</v>
      </c>
      <c r="T365" t="s">
        <v>8323</v>
      </c>
      <c r="U365" s="9">
        <f t="shared" si="39"/>
        <v>40990.709317129629</v>
      </c>
      <c r="V365" s="9">
        <f t="shared" si="40"/>
        <v>41015.875</v>
      </c>
      <c r="W365">
        <f t="shared" si="41"/>
        <v>25</v>
      </c>
    </row>
    <row r="366" spans="1:23" ht="43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 t="shared" si="35"/>
        <v>102</v>
      </c>
      <c r="P366" s="5">
        <f t="shared" si="36"/>
        <v>82.52</v>
      </c>
      <c r="Q366" s="5" t="str">
        <f t="shared" si="37"/>
        <v>publishing</v>
      </c>
      <c r="R366" s="5" t="str">
        <f t="shared" si="38"/>
        <v>nonfiction</v>
      </c>
      <c r="S366" t="s">
        <v>8322</v>
      </c>
      <c r="T366" t="s">
        <v>8323</v>
      </c>
      <c r="U366" s="9">
        <f t="shared" si="39"/>
        <v>41226.95721064815</v>
      </c>
      <c r="V366" s="9">
        <f t="shared" si="40"/>
        <v>41256.95721064815</v>
      </c>
      <c r="W366">
        <f t="shared" si="41"/>
        <v>30</v>
      </c>
    </row>
    <row r="367" spans="1:23" ht="43.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 t="shared" si="35"/>
        <v>179</v>
      </c>
      <c r="P367" s="5">
        <f t="shared" si="36"/>
        <v>53.73</v>
      </c>
      <c r="Q367" s="5" t="str">
        <f t="shared" si="37"/>
        <v>publishing</v>
      </c>
      <c r="R367" s="5" t="str">
        <f t="shared" si="38"/>
        <v>nonfiction</v>
      </c>
      <c r="S367" t="s">
        <v>8322</v>
      </c>
      <c r="T367" t="s">
        <v>8323</v>
      </c>
      <c r="U367" s="9">
        <f t="shared" si="39"/>
        <v>41367.572280092594</v>
      </c>
      <c r="V367" s="9">
        <f t="shared" si="40"/>
        <v>41397.572280092594</v>
      </c>
      <c r="W367">
        <f t="shared" si="41"/>
        <v>30</v>
      </c>
    </row>
    <row r="368" spans="1:23" ht="28.8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 t="shared" si="35"/>
        <v>111</v>
      </c>
      <c r="P368" s="5">
        <f t="shared" si="36"/>
        <v>34.21</v>
      </c>
      <c r="Q368" s="5" t="str">
        <f t="shared" si="37"/>
        <v>publishing</v>
      </c>
      <c r="R368" s="5" t="str">
        <f t="shared" si="38"/>
        <v>nonfiction</v>
      </c>
      <c r="S368" t="s">
        <v>8322</v>
      </c>
      <c r="T368" t="s">
        <v>8323</v>
      </c>
      <c r="U368" s="9">
        <f t="shared" si="39"/>
        <v>41157.042928240742</v>
      </c>
      <c r="V368" s="9">
        <f t="shared" si="40"/>
        <v>41175.165972222225</v>
      </c>
      <c r="W368">
        <f t="shared" si="41"/>
        <v>18</v>
      </c>
    </row>
    <row r="369" spans="1:23" ht="43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 t="shared" si="35"/>
        <v>100</v>
      </c>
      <c r="P369" s="5">
        <f t="shared" si="36"/>
        <v>127.33</v>
      </c>
      <c r="Q369" s="5" t="str">
        <f t="shared" si="37"/>
        <v>publishing</v>
      </c>
      <c r="R369" s="5" t="str">
        <f t="shared" si="38"/>
        <v>nonfiction</v>
      </c>
      <c r="S369" t="s">
        <v>8322</v>
      </c>
      <c r="T369" t="s">
        <v>8323</v>
      </c>
      <c r="U369" s="9">
        <f t="shared" si="39"/>
        <v>41988.548831018517</v>
      </c>
      <c r="V369" s="9">
        <f t="shared" si="40"/>
        <v>42019.454166666663</v>
      </c>
      <c r="W369">
        <f t="shared" si="41"/>
        <v>31</v>
      </c>
    </row>
    <row r="370" spans="1:23" ht="43.2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 t="shared" si="35"/>
        <v>100</v>
      </c>
      <c r="P370" s="5">
        <f t="shared" si="36"/>
        <v>45.57</v>
      </c>
      <c r="Q370" s="5" t="str">
        <f t="shared" si="37"/>
        <v>publishing</v>
      </c>
      <c r="R370" s="5" t="str">
        <f t="shared" si="38"/>
        <v>nonfiction</v>
      </c>
      <c r="S370" t="s">
        <v>8322</v>
      </c>
      <c r="T370" t="s">
        <v>8323</v>
      </c>
      <c r="U370" s="9">
        <f t="shared" si="39"/>
        <v>41831.846828703703</v>
      </c>
      <c r="V370" s="9">
        <f t="shared" si="40"/>
        <v>41861.846828703703</v>
      </c>
      <c r="W370">
        <f t="shared" si="41"/>
        <v>30</v>
      </c>
    </row>
    <row r="371" spans="1:23" ht="43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 t="shared" si="35"/>
        <v>106</v>
      </c>
      <c r="P371" s="5">
        <f t="shared" si="36"/>
        <v>95.96</v>
      </c>
      <c r="Q371" s="5" t="str">
        <f t="shared" si="37"/>
        <v>publishing</v>
      </c>
      <c r="R371" s="5" t="str">
        <f t="shared" si="38"/>
        <v>nonfiction</v>
      </c>
      <c r="S371" t="s">
        <v>8322</v>
      </c>
      <c r="T371" t="s">
        <v>8323</v>
      </c>
      <c r="U371" s="9">
        <f t="shared" si="39"/>
        <v>42733.94131944445</v>
      </c>
      <c r="V371" s="9">
        <f t="shared" si="40"/>
        <v>42763.94131944445</v>
      </c>
      <c r="W371">
        <f t="shared" si="41"/>
        <v>30</v>
      </c>
    </row>
    <row r="372" spans="1:23" ht="43.2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 t="shared" si="35"/>
        <v>103</v>
      </c>
      <c r="P372" s="5">
        <f t="shared" si="36"/>
        <v>77.27</v>
      </c>
      <c r="Q372" s="5" t="str">
        <f t="shared" si="37"/>
        <v>publishing</v>
      </c>
      <c r="R372" s="5" t="str">
        <f t="shared" si="38"/>
        <v>nonfiction</v>
      </c>
      <c r="S372" t="s">
        <v>8322</v>
      </c>
      <c r="T372" t="s">
        <v>8323</v>
      </c>
      <c r="U372" s="9">
        <f t="shared" si="39"/>
        <v>41299.878148148149</v>
      </c>
      <c r="V372" s="9">
        <f t="shared" si="40"/>
        <v>41329.878148148149</v>
      </c>
      <c r="W372">
        <f t="shared" si="41"/>
        <v>30</v>
      </c>
    </row>
    <row r="373" spans="1:23" ht="43.2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 t="shared" si="35"/>
        <v>119</v>
      </c>
      <c r="P373" s="5">
        <f t="shared" si="36"/>
        <v>57.34</v>
      </c>
      <c r="Q373" s="5" t="str">
        <f t="shared" si="37"/>
        <v>publishing</v>
      </c>
      <c r="R373" s="5" t="str">
        <f t="shared" si="38"/>
        <v>nonfiction</v>
      </c>
      <c r="S373" t="s">
        <v>8322</v>
      </c>
      <c r="T373" t="s">
        <v>8323</v>
      </c>
      <c r="U373" s="9">
        <f t="shared" si="39"/>
        <v>40713.630497685182</v>
      </c>
      <c r="V373" s="9">
        <f t="shared" si="40"/>
        <v>40759.630497685182</v>
      </c>
      <c r="W373">
        <f t="shared" si="41"/>
        <v>46</v>
      </c>
    </row>
    <row r="374" spans="1:23" ht="57.6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 t="shared" si="35"/>
        <v>112</v>
      </c>
      <c r="P374" s="5">
        <f t="shared" si="36"/>
        <v>53.19</v>
      </c>
      <c r="Q374" s="5" t="str">
        <f t="shared" si="37"/>
        <v>publishing</v>
      </c>
      <c r="R374" s="5" t="str">
        <f t="shared" si="38"/>
        <v>nonfiction</v>
      </c>
      <c r="S374" t="s">
        <v>8322</v>
      </c>
      <c r="T374" t="s">
        <v>8323</v>
      </c>
      <c r="U374" s="9">
        <f t="shared" si="39"/>
        <v>42639.421493055561</v>
      </c>
      <c r="V374" s="9">
        <f t="shared" si="40"/>
        <v>42659.458333333328</v>
      </c>
      <c r="W374">
        <f t="shared" si="41"/>
        <v>20</v>
      </c>
    </row>
    <row r="375" spans="1:23" ht="43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 t="shared" si="35"/>
        <v>128</v>
      </c>
      <c r="P375" s="5">
        <f t="shared" si="36"/>
        <v>492.31</v>
      </c>
      <c r="Q375" s="5" t="str">
        <f t="shared" si="37"/>
        <v>publishing</v>
      </c>
      <c r="R375" s="5" t="str">
        <f t="shared" si="38"/>
        <v>nonfiction</v>
      </c>
      <c r="S375" t="s">
        <v>8322</v>
      </c>
      <c r="T375" t="s">
        <v>8323</v>
      </c>
      <c r="U375" s="9">
        <f t="shared" si="39"/>
        <v>42019.590173611112</v>
      </c>
      <c r="V375" s="9">
        <f t="shared" si="40"/>
        <v>42049.590173611112</v>
      </c>
      <c r="W375">
        <f t="shared" si="41"/>
        <v>30</v>
      </c>
    </row>
    <row r="376" spans="1:23" ht="43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 t="shared" si="35"/>
        <v>104</v>
      </c>
      <c r="P376" s="5">
        <f t="shared" si="36"/>
        <v>42.35</v>
      </c>
      <c r="Q376" s="5" t="str">
        <f t="shared" si="37"/>
        <v>publishing</v>
      </c>
      <c r="R376" s="5" t="str">
        <f t="shared" si="38"/>
        <v>nonfiction</v>
      </c>
      <c r="S376" t="s">
        <v>8322</v>
      </c>
      <c r="T376" t="s">
        <v>8323</v>
      </c>
      <c r="U376" s="9">
        <f t="shared" si="39"/>
        <v>41249.749085648145</v>
      </c>
      <c r="V376" s="9">
        <f t="shared" si="40"/>
        <v>41279.749085648145</v>
      </c>
      <c r="W376">
        <f t="shared" si="41"/>
        <v>30</v>
      </c>
    </row>
    <row r="377" spans="1:23" ht="43.2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 t="shared" si="35"/>
        <v>102</v>
      </c>
      <c r="P377" s="5">
        <f t="shared" si="36"/>
        <v>37.47</v>
      </c>
      <c r="Q377" s="5" t="str">
        <f t="shared" si="37"/>
        <v>publishing</v>
      </c>
      <c r="R377" s="5" t="str">
        <f t="shared" si="38"/>
        <v>nonfiction</v>
      </c>
      <c r="S377" t="s">
        <v>8322</v>
      </c>
      <c r="T377" t="s">
        <v>8323</v>
      </c>
      <c r="U377" s="9">
        <f t="shared" si="39"/>
        <v>41383.605057870373</v>
      </c>
      <c r="V377" s="9">
        <f t="shared" si="40"/>
        <v>41414.02847222222</v>
      </c>
      <c r="W377">
        <f t="shared" si="41"/>
        <v>31</v>
      </c>
    </row>
    <row r="378" spans="1:23" ht="43.2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 t="shared" si="35"/>
        <v>118</v>
      </c>
      <c r="P378" s="5">
        <f t="shared" si="36"/>
        <v>37.450000000000003</v>
      </c>
      <c r="Q378" s="5" t="str">
        <f t="shared" si="37"/>
        <v>publishing</v>
      </c>
      <c r="R378" s="5" t="str">
        <f t="shared" si="38"/>
        <v>nonfiction</v>
      </c>
      <c r="S378" t="s">
        <v>8322</v>
      </c>
      <c r="T378" t="s">
        <v>8323</v>
      </c>
      <c r="U378" s="9">
        <f t="shared" si="39"/>
        <v>40590.766886574071</v>
      </c>
      <c r="V378" s="9">
        <f t="shared" si="40"/>
        <v>40651.725219907406</v>
      </c>
      <c r="W378">
        <f t="shared" si="41"/>
        <v>61</v>
      </c>
    </row>
    <row r="379" spans="1:23" ht="43.2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 t="shared" si="35"/>
        <v>238</v>
      </c>
      <c r="P379" s="5">
        <f t="shared" si="36"/>
        <v>33.06</v>
      </c>
      <c r="Q379" s="5" t="str">
        <f t="shared" si="37"/>
        <v>publishing</v>
      </c>
      <c r="R379" s="5" t="str">
        <f t="shared" si="38"/>
        <v>nonfiction</v>
      </c>
      <c r="S379" t="s">
        <v>8322</v>
      </c>
      <c r="T379" t="s">
        <v>8323</v>
      </c>
      <c r="U379" s="9">
        <f t="shared" si="39"/>
        <v>41235.054560185185</v>
      </c>
      <c r="V379" s="9">
        <f t="shared" si="40"/>
        <v>41249.054560185185</v>
      </c>
      <c r="W379">
        <f t="shared" si="41"/>
        <v>14</v>
      </c>
    </row>
    <row r="380" spans="1:23" ht="28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 t="shared" si="35"/>
        <v>102</v>
      </c>
      <c r="P380" s="5">
        <f t="shared" si="36"/>
        <v>134.21</v>
      </c>
      <c r="Q380" s="5" t="str">
        <f t="shared" si="37"/>
        <v>publishing</v>
      </c>
      <c r="R380" s="5" t="str">
        <f t="shared" si="38"/>
        <v>nonfiction</v>
      </c>
      <c r="S380" t="s">
        <v>8322</v>
      </c>
      <c r="T380" t="s">
        <v>8323</v>
      </c>
      <c r="U380" s="9">
        <f t="shared" si="39"/>
        <v>40429.836435185185</v>
      </c>
      <c r="V380" s="9">
        <f t="shared" si="40"/>
        <v>40459.836435185185</v>
      </c>
      <c r="W380">
        <f t="shared" si="41"/>
        <v>30</v>
      </c>
    </row>
    <row r="381" spans="1:23" ht="43.2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 t="shared" si="35"/>
        <v>102</v>
      </c>
      <c r="P381" s="5">
        <f t="shared" si="36"/>
        <v>51.47</v>
      </c>
      <c r="Q381" s="5" t="str">
        <f t="shared" si="37"/>
        <v>publishing</v>
      </c>
      <c r="R381" s="5" t="str">
        <f t="shared" si="38"/>
        <v>nonfiction</v>
      </c>
      <c r="S381" t="s">
        <v>8322</v>
      </c>
      <c r="T381" t="s">
        <v>8323</v>
      </c>
      <c r="U381" s="9">
        <f t="shared" si="39"/>
        <v>41789.330312500002</v>
      </c>
      <c r="V381" s="9">
        <f t="shared" si="40"/>
        <v>41829.330312500002</v>
      </c>
      <c r="W381">
        <f t="shared" si="41"/>
        <v>40</v>
      </c>
    </row>
    <row r="382" spans="1:23" ht="43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 t="shared" si="35"/>
        <v>104</v>
      </c>
      <c r="P382" s="5">
        <f t="shared" si="36"/>
        <v>38.520000000000003</v>
      </c>
      <c r="Q382" s="5" t="str">
        <f t="shared" si="37"/>
        <v>music</v>
      </c>
      <c r="R382" s="5" t="str">
        <f t="shared" si="38"/>
        <v>rock</v>
      </c>
      <c r="S382" t="s">
        <v>8325</v>
      </c>
      <c r="T382" t="s">
        <v>8326</v>
      </c>
      <c r="U382" s="9">
        <f t="shared" si="39"/>
        <v>40636.673900462964</v>
      </c>
      <c r="V382" s="9">
        <f t="shared" si="40"/>
        <v>40666.673900462964</v>
      </c>
      <c r="W382">
        <f t="shared" si="41"/>
        <v>30</v>
      </c>
    </row>
    <row r="383" spans="1:23" ht="43.2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 t="shared" si="35"/>
        <v>133</v>
      </c>
      <c r="P383" s="5">
        <f t="shared" si="36"/>
        <v>42.61</v>
      </c>
      <c r="Q383" s="5" t="str">
        <f t="shared" si="37"/>
        <v>music</v>
      </c>
      <c r="R383" s="5" t="str">
        <f t="shared" si="38"/>
        <v>rock</v>
      </c>
      <c r="S383" t="s">
        <v>8325</v>
      </c>
      <c r="T383" t="s">
        <v>8326</v>
      </c>
      <c r="U383" s="9">
        <f t="shared" si="39"/>
        <v>41403.000856481485</v>
      </c>
      <c r="V383" s="9">
        <f t="shared" si="40"/>
        <v>41433.000856481485</v>
      </c>
      <c r="W383">
        <f t="shared" si="41"/>
        <v>30</v>
      </c>
    </row>
    <row r="384" spans="1:23" ht="43.2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 t="shared" si="35"/>
        <v>100</v>
      </c>
      <c r="P384" s="5">
        <f t="shared" si="36"/>
        <v>50</v>
      </c>
      <c r="Q384" s="5" t="str">
        <f t="shared" si="37"/>
        <v>music</v>
      </c>
      <c r="R384" s="5" t="str">
        <f t="shared" si="38"/>
        <v>rock</v>
      </c>
      <c r="S384" t="s">
        <v>8325</v>
      </c>
      <c r="T384" t="s">
        <v>8326</v>
      </c>
      <c r="U384" s="9">
        <f t="shared" si="39"/>
        <v>41116.758125</v>
      </c>
      <c r="V384" s="9">
        <f t="shared" si="40"/>
        <v>41146.758125</v>
      </c>
      <c r="W384">
        <f t="shared" si="41"/>
        <v>30</v>
      </c>
    </row>
    <row r="385" spans="1:23" ht="43.2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 t="shared" si="35"/>
        <v>148</v>
      </c>
      <c r="P385" s="5">
        <f t="shared" si="36"/>
        <v>63.49</v>
      </c>
      <c r="Q385" s="5" t="str">
        <f t="shared" si="37"/>
        <v>music</v>
      </c>
      <c r="R385" s="5" t="str">
        <f t="shared" si="38"/>
        <v>rock</v>
      </c>
      <c r="S385" t="s">
        <v>8325</v>
      </c>
      <c r="T385" t="s">
        <v>8326</v>
      </c>
      <c r="U385" s="9">
        <f t="shared" si="39"/>
        <v>40987.773715277777</v>
      </c>
      <c r="V385" s="9">
        <f t="shared" si="40"/>
        <v>41026.916666666664</v>
      </c>
      <c r="W385">
        <f t="shared" si="41"/>
        <v>39</v>
      </c>
    </row>
    <row r="386" spans="1:23" ht="43.2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 t="shared" ref="O386:O449" si="42">ROUND((E386/D386)*100,0)</f>
        <v>103</v>
      </c>
      <c r="P386" s="5">
        <f t="shared" ref="P386:P449" si="43">ROUND((E386/L386),2)</f>
        <v>102.5</v>
      </c>
      <c r="Q386" s="5" t="str">
        <f t="shared" ref="Q386:Q449" si="44">LEFT(N386,SEARCH("/",N386)-1)</f>
        <v>music</v>
      </c>
      <c r="R386" s="5" t="str">
        <f t="shared" ref="R386:R449" si="45">RIGHT(N386,LEN(N386)-SEARCH("/",N386))</f>
        <v>rock</v>
      </c>
      <c r="S386" t="s">
        <v>8325</v>
      </c>
      <c r="T386" t="s">
        <v>8326</v>
      </c>
      <c r="U386" s="9">
        <f t="shared" ref="U386:U449" si="46">(((J386/60)/60)/24)+DATE(1970,1,1)</f>
        <v>41675.149525462963</v>
      </c>
      <c r="V386" s="9">
        <f t="shared" ref="V386:V449" si="47">(((I386/60)/60)/24)+DATE(1970,1,1)</f>
        <v>41715.107858796298</v>
      </c>
      <c r="W386">
        <f t="shared" ref="W386:W449" si="48">DATEDIF(U386,V386,"d")</f>
        <v>40</v>
      </c>
    </row>
    <row r="387" spans="1:23" ht="43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 t="shared" si="42"/>
        <v>181</v>
      </c>
      <c r="P387" s="5">
        <f t="shared" si="43"/>
        <v>31.14</v>
      </c>
      <c r="Q387" s="5" t="str">
        <f t="shared" si="44"/>
        <v>music</v>
      </c>
      <c r="R387" s="5" t="str">
        <f t="shared" si="45"/>
        <v>rock</v>
      </c>
      <c r="S387" t="s">
        <v>8325</v>
      </c>
      <c r="T387" t="s">
        <v>8326</v>
      </c>
      <c r="U387" s="9">
        <f t="shared" si="46"/>
        <v>41303.593923611108</v>
      </c>
      <c r="V387" s="9">
        <f t="shared" si="47"/>
        <v>41333.593923611108</v>
      </c>
      <c r="W387">
        <f t="shared" si="48"/>
        <v>30</v>
      </c>
    </row>
    <row r="388" spans="1:23" ht="43.2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 t="shared" si="42"/>
        <v>143</v>
      </c>
      <c r="P388" s="5">
        <f t="shared" si="43"/>
        <v>162.27000000000001</v>
      </c>
      <c r="Q388" s="5" t="str">
        <f t="shared" si="44"/>
        <v>music</v>
      </c>
      <c r="R388" s="5" t="str">
        <f t="shared" si="45"/>
        <v>rock</v>
      </c>
      <c r="S388" t="s">
        <v>8325</v>
      </c>
      <c r="T388" t="s">
        <v>8326</v>
      </c>
      <c r="U388" s="9">
        <f t="shared" si="46"/>
        <v>40983.055949074071</v>
      </c>
      <c r="V388" s="9">
        <f t="shared" si="47"/>
        <v>41040.657638888886</v>
      </c>
      <c r="W388">
        <f t="shared" si="48"/>
        <v>57</v>
      </c>
    </row>
    <row r="389" spans="1:23" ht="43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 t="shared" si="42"/>
        <v>114</v>
      </c>
      <c r="P389" s="5">
        <f t="shared" si="43"/>
        <v>80.59</v>
      </c>
      <c r="Q389" s="5" t="str">
        <f t="shared" si="44"/>
        <v>music</v>
      </c>
      <c r="R389" s="5" t="str">
        <f t="shared" si="45"/>
        <v>rock</v>
      </c>
      <c r="S389" t="s">
        <v>8325</v>
      </c>
      <c r="T389" t="s">
        <v>8326</v>
      </c>
      <c r="U389" s="9">
        <f t="shared" si="46"/>
        <v>41549.627615740741</v>
      </c>
      <c r="V389" s="9">
        <f t="shared" si="47"/>
        <v>41579.627615740741</v>
      </c>
      <c r="W389">
        <f t="shared" si="48"/>
        <v>30</v>
      </c>
    </row>
    <row r="390" spans="1:23" ht="43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 t="shared" si="42"/>
        <v>204</v>
      </c>
      <c r="P390" s="5">
        <f t="shared" si="43"/>
        <v>59.85</v>
      </c>
      <c r="Q390" s="5" t="str">
        <f t="shared" si="44"/>
        <v>music</v>
      </c>
      <c r="R390" s="5" t="str">
        <f t="shared" si="45"/>
        <v>rock</v>
      </c>
      <c r="S390" t="s">
        <v>8325</v>
      </c>
      <c r="T390" t="s">
        <v>8326</v>
      </c>
      <c r="U390" s="9">
        <f t="shared" si="46"/>
        <v>41059.006805555553</v>
      </c>
      <c r="V390" s="9">
        <f t="shared" si="47"/>
        <v>41097.165972222225</v>
      </c>
      <c r="W390">
        <f t="shared" si="48"/>
        <v>38</v>
      </c>
    </row>
    <row r="391" spans="1:23" ht="43.2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 t="shared" si="42"/>
        <v>109</v>
      </c>
      <c r="P391" s="5">
        <f t="shared" si="43"/>
        <v>132.86000000000001</v>
      </c>
      <c r="Q391" s="5" t="str">
        <f t="shared" si="44"/>
        <v>music</v>
      </c>
      <c r="R391" s="5" t="str">
        <f t="shared" si="45"/>
        <v>rock</v>
      </c>
      <c r="S391" t="s">
        <v>8325</v>
      </c>
      <c r="T391" t="s">
        <v>8326</v>
      </c>
      <c r="U391" s="9">
        <f t="shared" si="46"/>
        <v>41277.186111111114</v>
      </c>
      <c r="V391" s="9">
        <f t="shared" si="47"/>
        <v>41295.332638888889</v>
      </c>
      <c r="W391">
        <f t="shared" si="48"/>
        <v>18</v>
      </c>
    </row>
    <row r="392" spans="1:23" ht="43.2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 t="shared" si="42"/>
        <v>144</v>
      </c>
      <c r="P392" s="5">
        <f t="shared" si="43"/>
        <v>92.55</v>
      </c>
      <c r="Q392" s="5" t="str">
        <f t="shared" si="44"/>
        <v>music</v>
      </c>
      <c r="R392" s="5" t="str">
        <f t="shared" si="45"/>
        <v>rock</v>
      </c>
      <c r="S392" t="s">
        <v>8325</v>
      </c>
      <c r="T392" t="s">
        <v>8326</v>
      </c>
      <c r="U392" s="9">
        <f t="shared" si="46"/>
        <v>41276.047905092593</v>
      </c>
      <c r="V392" s="9">
        <f t="shared" si="47"/>
        <v>41306.047905092593</v>
      </c>
      <c r="W392">
        <f t="shared" si="48"/>
        <v>30</v>
      </c>
    </row>
    <row r="393" spans="1:23" ht="43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 t="shared" si="42"/>
        <v>104</v>
      </c>
      <c r="P393" s="5">
        <f t="shared" si="43"/>
        <v>60.86</v>
      </c>
      <c r="Q393" s="5" t="str">
        <f t="shared" si="44"/>
        <v>music</v>
      </c>
      <c r="R393" s="5" t="str">
        <f t="shared" si="45"/>
        <v>rock</v>
      </c>
      <c r="S393" t="s">
        <v>8325</v>
      </c>
      <c r="T393" t="s">
        <v>8326</v>
      </c>
      <c r="U393" s="9">
        <f t="shared" si="46"/>
        <v>41557.780624999999</v>
      </c>
      <c r="V393" s="9">
        <f t="shared" si="47"/>
        <v>41591.249305555553</v>
      </c>
      <c r="W393">
        <f t="shared" si="48"/>
        <v>34</v>
      </c>
    </row>
    <row r="394" spans="1:23" ht="28.8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 t="shared" si="42"/>
        <v>100</v>
      </c>
      <c r="P394" s="5">
        <f t="shared" si="43"/>
        <v>41.85</v>
      </c>
      <c r="Q394" s="5" t="str">
        <f t="shared" si="44"/>
        <v>music</v>
      </c>
      <c r="R394" s="5" t="str">
        <f t="shared" si="45"/>
        <v>rock</v>
      </c>
      <c r="S394" t="s">
        <v>8325</v>
      </c>
      <c r="T394" t="s">
        <v>8326</v>
      </c>
      <c r="U394" s="9">
        <f t="shared" si="46"/>
        <v>41555.873645833337</v>
      </c>
      <c r="V394" s="9">
        <f t="shared" si="47"/>
        <v>41585.915312500001</v>
      </c>
      <c r="W394">
        <f t="shared" si="48"/>
        <v>30</v>
      </c>
    </row>
    <row r="395" spans="1:23" ht="43.2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 t="shared" si="42"/>
        <v>103</v>
      </c>
      <c r="P395" s="5">
        <f t="shared" si="43"/>
        <v>88.33</v>
      </c>
      <c r="Q395" s="5" t="str">
        <f t="shared" si="44"/>
        <v>music</v>
      </c>
      <c r="R395" s="5" t="str">
        <f t="shared" si="45"/>
        <v>rock</v>
      </c>
      <c r="S395" t="s">
        <v>8325</v>
      </c>
      <c r="T395" t="s">
        <v>8326</v>
      </c>
      <c r="U395" s="9">
        <f t="shared" si="46"/>
        <v>41442.741249999999</v>
      </c>
      <c r="V395" s="9">
        <f t="shared" si="47"/>
        <v>41458.207638888889</v>
      </c>
      <c r="W395">
        <f t="shared" si="48"/>
        <v>16</v>
      </c>
    </row>
    <row r="396" spans="1:23" ht="43.2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 t="shared" si="42"/>
        <v>105</v>
      </c>
      <c r="P396" s="5">
        <f t="shared" si="43"/>
        <v>158.96</v>
      </c>
      <c r="Q396" s="5" t="str">
        <f t="shared" si="44"/>
        <v>music</v>
      </c>
      <c r="R396" s="5" t="str">
        <f t="shared" si="45"/>
        <v>rock</v>
      </c>
      <c r="S396" t="s">
        <v>8325</v>
      </c>
      <c r="T396" t="s">
        <v>8326</v>
      </c>
      <c r="U396" s="9">
        <f t="shared" si="46"/>
        <v>40736.115011574075</v>
      </c>
      <c r="V396" s="9">
        <f t="shared" si="47"/>
        <v>40791.712500000001</v>
      </c>
      <c r="W396">
        <f t="shared" si="48"/>
        <v>55</v>
      </c>
    </row>
    <row r="397" spans="1:23" ht="43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 t="shared" si="42"/>
        <v>112</v>
      </c>
      <c r="P397" s="5">
        <f t="shared" si="43"/>
        <v>85.05</v>
      </c>
      <c r="Q397" s="5" t="str">
        <f t="shared" si="44"/>
        <v>music</v>
      </c>
      <c r="R397" s="5" t="str">
        <f t="shared" si="45"/>
        <v>rock</v>
      </c>
      <c r="S397" t="s">
        <v>8325</v>
      </c>
      <c r="T397" t="s">
        <v>8326</v>
      </c>
      <c r="U397" s="9">
        <f t="shared" si="46"/>
        <v>40963.613032407404</v>
      </c>
      <c r="V397" s="9">
        <f t="shared" si="47"/>
        <v>41006.207638888889</v>
      </c>
      <c r="W397">
        <f t="shared" si="48"/>
        <v>43</v>
      </c>
    </row>
    <row r="398" spans="1:23" ht="57.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 t="shared" si="42"/>
        <v>101</v>
      </c>
      <c r="P398" s="5">
        <f t="shared" si="43"/>
        <v>112.61</v>
      </c>
      <c r="Q398" s="5" t="str">
        <f t="shared" si="44"/>
        <v>music</v>
      </c>
      <c r="R398" s="5" t="str">
        <f t="shared" si="45"/>
        <v>rock</v>
      </c>
      <c r="S398" t="s">
        <v>8325</v>
      </c>
      <c r="T398" t="s">
        <v>8326</v>
      </c>
      <c r="U398" s="9">
        <f t="shared" si="46"/>
        <v>41502.882928240739</v>
      </c>
      <c r="V398" s="9">
        <f t="shared" si="47"/>
        <v>41532.881944444445</v>
      </c>
      <c r="W398">
        <f t="shared" si="48"/>
        <v>30</v>
      </c>
    </row>
    <row r="399" spans="1:23" ht="43.2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 t="shared" si="42"/>
        <v>108</v>
      </c>
      <c r="P399" s="5">
        <f t="shared" si="43"/>
        <v>45.44</v>
      </c>
      <c r="Q399" s="5" t="str">
        <f t="shared" si="44"/>
        <v>music</v>
      </c>
      <c r="R399" s="5" t="str">
        <f t="shared" si="45"/>
        <v>rock</v>
      </c>
      <c r="S399" t="s">
        <v>8325</v>
      </c>
      <c r="T399" t="s">
        <v>8326</v>
      </c>
      <c r="U399" s="9">
        <f t="shared" si="46"/>
        <v>40996.994074074071</v>
      </c>
      <c r="V399" s="9">
        <f t="shared" si="47"/>
        <v>41028.166666666664</v>
      </c>
      <c r="W399">
        <f t="shared" si="48"/>
        <v>32</v>
      </c>
    </row>
    <row r="400" spans="1:23" ht="43.2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 t="shared" si="42"/>
        <v>115</v>
      </c>
      <c r="P400" s="5">
        <f t="shared" si="43"/>
        <v>46.22</v>
      </c>
      <c r="Q400" s="5" t="str">
        <f t="shared" si="44"/>
        <v>music</v>
      </c>
      <c r="R400" s="5" t="str">
        <f t="shared" si="45"/>
        <v>rock</v>
      </c>
      <c r="S400" t="s">
        <v>8325</v>
      </c>
      <c r="T400" t="s">
        <v>8326</v>
      </c>
      <c r="U400" s="9">
        <f t="shared" si="46"/>
        <v>41882.590127314819</v>
      </c>
      <c r="V400" s="9">
        <f t="shared" si="47"/>
        <v>41912.590127314819</v>
      </c>
      <c r="W400">
        <f t="shared" si="48"/>
        <v>30</v>
      </c>
    </row>
    <row r="401" spans="1:23" ht="43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 t="shared" si="42"/>
        <v>100</v>
      </c>
      <c r="P401" s="5">
        <f t="shared" si="43"/>
        <v>178.61</v>
      </c>
      <c r="Q401" s="5" t="str">
        <f t="shared" si="44"/>
        <v>music</v>
      </c>
      <c r="R401" s="5" t="str">
        <f t="shared" si="45"/>
        <v>rock</v>
      </c>
      <c r="S401" t="s">
        <v>8325</v>
      </c>
      <c r="T401" t="s">
        <v>8326</v>
      </c>
      <c r="U401" s="9">
        <f t="shared" si="46"/>
        <v>40996.667199074072</v>
      </c>
      <c r="V401" s="9">
        <f t="shared" si="47"/>
        <v>41026.667199074072</v>
      </c>
      <c r="W401">
        <f t="shared" si="48"/>
        <v>30</v>
      </c>
    </row>
    <row r="402" spans="1:23" ht="43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 t="shared" si="42"/>
        <v>152</v>
      </c>
      <c r="P402" s="5">
        <f t="shared" si="43"/>
        <v>40.75</v>
      </c>
      <c r="Q402" s="5" t="str">
        <f t="shared" si="44"/>
        <v>music</v>
      </c>
      <c r="R402" s="5" t="str">
        <f t="shared" si="45"/>
        <v>rock</v>
      </c>
      <c r="S402" t="s">
        <v>8325</v>
      </c>
      <c r="T402" t="s">
        <v>8326</v>
      </c>
      <c r="U402" s="9">
        <f t="shared" si="46"/>
        <v>41863.433495370373</v>
      </c>
      <c r="V402" s="9">
        <f t="shared" si="47"/>
        <v>41893.433495370373</v>
      </c>
      <c r="W402">
        <f t="shared" si="48"/>
        <v>30</v>
      </c>
    </row>
    <row r="403" spans="1:23" ht="43.2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 t="shared" si="42"/>
        <v>112</v>
      </c>
      <c r="P403" s="5">
        <f t="shared" si="43"/>
        <v>43.73</v>
      </c>
      <c r="Q403" s="5" t="str">
        <f t="shared" si="44"/>
        <v>music</v>
      </c>
      <c r="R403" s="5" t="str">
        <f t="shared" si="45"/>
        <v>rock</v>
      </c>
      <c r="S403" t="s">
        <v>8325</v>
      </c>
      <c r="T403" t="s">
        <v>8326</v>
      </c>
      <c r="U403" s="9">
        <f t="shared" si="46"/>
        <v>40695.795370370368</v>
      </c>
      <c r="V403" s="9">
        <f t="shared" si="47"/>
        <v>40725.795370370368</v>
      </c>
      <c r="W403">
        <f t="shared" si="48"/>
        <v>30</v>
      </c>
    </row>
    <row r="404" spans="1:23" ht="57.6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 t="shared" si="42"/>
        <v>101</v>
      </c>
      <c r="P404" s="5">
        <f t="shared" si="43"/>
        <v>81.069999999999993</v>
      </c>
      <c r="Q404" s="5" t="str">
        <f t="shared" si="44"/>
        <v>music</v>
      </c>
      <c r="R404" s="5" t="str">
        <f t="shared" si="45"/>
        <v>rock</v>
      </c>
      <c r="S404" t="s">
        <v>8325</v>
      </c>
      <c r="T404" t="s">
        <v>8326</v>
      </c>
      <c r="U404" s="9">
        <f t="shared" si="46"/>
        <v>41123.022268518522</v>
      </c>
      <c r="V404" s="9">
        <f t="shared" si="47"/>
        <v>41169.170138888891</v>
      </c>
      <c r="W404">
        <f t="shared" si="48"/>
        <v>46</v>
      </c>
    </row>
    <row r="405" spans="1:23" ht="43.2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 t="shared" si="42"/>
        <v>123</v>
      </c>
      <c r="P405" s="5">
        <f t="shared" si="43"/>
        <v>74.61</v>
      </c>
      <c r="Q405" s="5" t="str">
        <f t="shared" si="44"/>
        <v>music</v>
      </c>
      <c r="R405" s="5" t="str">
        <f t="shared" si="45"/>
        <v>rock</v>
      </c>
      <c r="S405" t="s">
        <v>8325</v>
      </c>
      <c r="T405" t="s">
        <v>8326</v>
      </c>
      <c r="U405" s="9">
        <f t="shared" si="46"/>
        <v>40665.949976851851</v>
      </c>
      <c r="V405" s="9">
        <f t="shared" si="47"/>
        <v>40692.041666666664</v>
      </c>
      <c r="W405">
        <f t="shared" si="48"/>
        <v>27</v>
      </c>
    </row>
    <row r="406" spans="1:23" ht="43.2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 t="shared" si="42"/>
        <v>100</v>
      </c>
      <c r="P406" s="5">
        <f t="shared" si="43"/>
        <v>305.56</v>
      </c>
      <c r="Q406" s="5" t="str">
        <f t="shared" si="44"/>
        <v>music</v>
      </c>
      <c r="R406" s="5" t="str">
        <f t="shared" si="45"/>
        <v>rock</v>
      </c>
      <c r="S406" t="s">
        <v>8325</v>
      </c>
      <c r="T406" t="s">
        <v>8326</v>
      </c>
      <c r="U406" s="9">
        <f t="shared" si="46"/>
        <v>40730.105625000004</v>
      </c>
      <c r="V406" s="9">
        <f t="shared" si="47"/>
        <v>40747.165972222225</v>
      </c>
      <c r="W406">
        <f t="shared" si="48"/>
        <v>17</v>
      </c>
    </row>
    <row r="407" spans="1:23" ht="43.2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 t="shared" si="42"/>
        <v>105</v>
      </c>
      <c r="P407" s="5">
        <f t="shared" si="43"/>
        <v>58.33</v>
      </c>
      <c r="Q407" s="5" t="str">
        <f t="shared" si="44"/>
        <v>music</v>
      </c>
      <c r="R407" s="5" t="str">
        <f t="shared" si="45"/>
        <v>rock</v>
      </c>
      <c r="S407" t="s">
        <v>8325</v>
      </c>
      <c r="T407" t="s">
        <v>8326</v>
      </c>
      <c r="U407" s="9">
        <f t="shared" si="46"/>
        <v>40690.823055555556</v>
      </c>
      <c r="V407" s="9">
        <f t="shared" si="47"/>
        <v>40740.958333333336</v>
      </c>
      <c r="W407">
        <f t="shared" si="48"/>
        <v>50</v>
      </c>
    </row>
    <row r="408" spans="1:23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 t="shared" si="42"/>
        <v>104</v>
      </c>
      <c r="P408" s="5">
        <f t="shared" si="43"/>
        <v>117.68</v>
      </c>
      <c r="Q408" s="5" t="str">
        <f t="shared" si="44"/>
        <v>music</v>
      </c>
      <c r="R408" s="5" t="str">
        <f t="shared" si="45"/>
        <v>rock</v>
      </c>
      <c r="S408" t="s">
        <v>8325</v>
      </c>
      <c r="T408" t="s">
        <v>8326</v>
      </c>
      <c r="U408" s="9">
        <f t="shared" si="46"/>
        <v>40763.691423611112</v>
      </c>
      <c r="V408" s="9">
        <f t="shared" si="47"/>
        <v>40793.691423611112</v>
      </c>
      <c r="W408">
        <f t="shared" si="48"/>
        <v>30</v>
      </c>
    </row>
    <row r="409" spans="1:23" ht="28.8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 t="shared" si="42"/>
        <v>105</v>
      </c>
      <c r="P409" s="5">
        <f t="shared" si="43"/>
        <v>73.77</v>
      </c>
      <c r="Q409" s="5" t="str">
        <f t="shared" si="44"/>
        <v>music</v>
      </c>
      <c r="R409" s="5" t="str">
        <f t="shared" si="45"/>
        <v>rock</v>
      </c>
      <c r="S409" t="s">
        <v>8325</v>
      </c>
      <c r="T409" t="s">
        <v>8326</v>
      </c>
      <c r="U409" s="9">
        <f t="shared" si="46"/>
        <v>42759.628599537042</v>
      </c>
      <c r="V409" s="9">
        <f t="shared" si="47"/>
        <v>42795.083333333328</v>
      </c>
      <c r="W409">
        <f t="shared" si="48"/>
        <v>36</v>
      </c>
    </row>
    <row r="410" spans="1:23" ht="43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 t="shared" si="42"/>
        <v>100</v>
      </c>
      <c r="P410" s="5">
        <f t="shared" si="43"/>
        <v>104.65</v>
      </c>
      <c r="Q410" s="5" t="str">
        <f t="shared" si="44"/>
        <v>music</v>
      </c>
      <c r="R410" s="5" t="str">
        <f t="shared" si="45"/>
        <v>rock</v>
      </c>
      <c r="S410" t="s">
        <v>8325</v>
      </c>
      <c r="T410" t="s">
        <v>8326</v>
      </c>
      <c r="U410" s="9">
        <f t="shared" si="46"/>
        <v>41962.100532407407</v>
      </c>
      <c r="V410" s="9">
        <f t="shared" si="47"/>
        <v>41995.207638888889</v>
      </c>
      <c r="W410">
        <f t="shared" si="48"/>
        <v>33</v>
      </c>
    </row>
    <row r="411" spans="1:23" ht="43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 t="shared" si="42"/>
        <v>104</v>
      </c>
      <c r="P411" s="5">
        <f t="shared" si="43"/>
        <v>79.83</v>
      </c>
      <c r="Q411" s="5" t="str">
        <f t="shared" si="44"/>
        <v>music</v>
      </c>
      <c r="R411" s="5" t="str">
        <f t="shared" si="45"/>
        <v>rock</v>
      </c>
      <c r="S411" t="s">
        <v>8325</v>
      </c>
      <c r="T411" t="s">
        <v>8326</v>
      </c>
      <c r="U411" s="9">
        <f t="shared" si="46"/>
        <v>41628.833680555559</v>
      </c>
      <c r="V411" s="9">
        <f t="shared" si="47"/>
        <v>41658.833680555559</v>
      </c>
      <c r="W411">
        <f t="shared" si="48"/>
        <v>30</v>
      </c>
    </row>
    <row r="412" spans="1:23" ht="43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 t="shared" si="42"/>
        <v>105</v>
      </c>
      <c r="P412" s="5">
        <f t="shared" si="43"/>
        <v>58.33</v>
      </c>
      <c r="Q412" s="5" t="str">
        <f t="shared" si="44"/>
        <v>music</v>
      </c>
      <c r="R412" s="5" t="str">
        <f t="shared" si="45"/>
        <v>rock</v>
      </c>
      <c r="S412" t="s">
        <v>8325</v>
      </c>
      <c r="T412" t="s">
        <v>8326</v>
      </c>
      <c r="U412" s="9">
        <f t="shared" si="46"/>
        <v>41123.056273148148</v>
      </c>
      <c r="V412" s="9">
        <f t="shared" si="47"/>
        <v>41153.056273148148</v>
      </c>
      <c r="W412">
        <f t="shared" si="48"/>
        <v>30</v>
      </c>
    </row>
    <row r="413" spans="1:23" ht="28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 t="shared" si="42"/>
        <v>104</v>
      </c>
      <c r="P413" s="5">
        <f t="shared" si="43"/>
        <v>86.67</v>
      </c>
      <c r="Q413" s="5" t="str">
        <f t="shared" si="44"/>
        <v>music</v>
      </c>
      <c r="R413" s="5" t="str">
        <f t="shared" si="45"/>
        <v>rock</v>
      </c>
      <c r="S413" t="s">
        <v>8325</v>
      </c>
      <c r="T413" t="s">
        <v>8326</v>
      </c>
      <c r="U413" s="9">
        <f t="shared" si="46"/>
        <v>41443.643541666665</v>
      </c>
      <c r="V413" s="9">
        <f t="shared" si="47"/>
        <v>41465.702777777777</v>
      </c>
      <c r="W413">
        <f t="shared" si="48"/>
        <v>22</v>
      </c>
    </row>
    <row r="414" spans="1:23" ht="43.2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 t="shared" si="42"/>
        <v>152</v>
      </c>
      <c r="P414" s="5">
        <f t="shared" si="43"/>
        <v>27.61</v>
      </c>
      <c r="Q414" s="5" t="str">
        <f t="shared" si="44"/>
        <v>music</v>
      </c>
      <c r="R414" s="5" t="str">
        <f t="shared" si="45"/>
        <v>rock</v>
      </c>
      <c r="S414" t="s">
        <v>8325</v>
      </c>
      <c r="T414" t="s">
        <v>8326</v>
      </c>
      <c r="U414" s="9">
        <f t="shared" si="46"/>
        <v>41282.017962962964</v>
      </c>
      <c r="V414" s="9">
        <f t="shared" si="47"/>
        <v>41334.581944444442</v>
      </c>
      <c r="W414">
        <f t="shared" si="48"/>
        <v>52</v>
      </c>
    </row>
    <row r="415" spans="1:23" ht="28.8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 t="shared" si="42"/>
        <v>160</v>
      </c>
      <c r="P415" s="5">
        <f t="shared" si="43"/>
        <v>25</v>
      </c>
      <c r="Q415" s="5" t="str">
        <f t="shared" si="44"/>
        <v>music</v>
      </c>
      <c r="R415" s="5" t="str">
        <f t="shared" si="45"/>
        <v>rock</v>
      </c>
      <c r="S415" t="s">
        <v>8325</v>
      </c>
      <c r="T415" t="s">
        <v>8326</v>
      </c>
      <c r="U415" s="9">
        <f t="shared" si="46"/>
        <v>41080.960243055553</v>
      </c>
      <c r="V415" s="9">
        <f t="shared" si="47"/>
        <v>41110.960243055553</v>
      </c>
      <c r="W415">
        <f t="shared" si="48"/>
        <v>30</v>
      </c>
    </row>
    <row r="416" spans="1:23" ht="43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 t="shared" si="42"/>
        <v>127</v>
      </c>
      <c r="P416" s="5">
        <f t="shared" si="43"/>
        <v>45.46</v>
      </c>
      <c r="Q416" s="5" t="str">
        <f t="shared" si="44"/>
        <v>music</v>
      </c>
      <c r="R416" s="5" t="str">
        <f t="shared" si="45"/>
        <v>rock</v>
      </c>
      <c r="S416" t="s">
        <v>8325</v>
      </c>
      <c r="T416" t="s">
        <v>8326</v>
      </c>
      <c r="U416" s="9">
        <f t="shared" si="46"/>
        <v>40679.743067129632</v>
      </c>
      <c r="V416" s="9">
        <f t="shared" si="47"/>
        <v>40694.75277777778</v>
      </c>
      <c r="W416">
        <f t="shared" si="48"/>
        <v>15</v>
      </c>
    </row>
    <row r="417" spans="1:23" ht="28.8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 t="shared" si="42"/>
        <v>107</v>
      </c>
      <c r="P417" s="5">
        <f t="shared" si="43"/>
        <v>99.53</v>
      </c>
      <c r="Q417" s="5" t="str">
        <f t="shared" si="44"/>
        <v>music</v>
      </c>
      <c r="R417" s="5" t="str">
        <f t="shared" si="45"/>
        <v>rock</v>
      </c>
      <c r="S417" t="s">
        <v>8325</v>
      </c>
      <c r="T417" t="s">
        <v>8326</v>
      </c>
      <c r="U417" s="9">
        <f t="shared" si="46"/>
        <v>41914.917858796296</v>
      </c>
      <c r="V417" s="9">
        <f t="shared" si="47"/>
        <v>41944.917858796296</v>
      </c>
      <c r="W417">
        <f t="shared" si="48"/>
        <v>30</v>
      </c>
    </row>
    <row r="418" spans="1:23" ht="28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 t="shared" si="42"/>
        <v>115</v>
      </c>
      <c r="P418" s="5">
        <f t="shared" si="43"/>
        <v>39.31</v>
      </c>
      <c r="Q418" s="5" t="str">
        <f t="shared" si="44"/>
        <v>music</v>
      </c>
      <c r="R418" s="5" t="str">
        <f t="shared" si="45"/>
        <v>rock</v>
      </c>
      <c r="S418" t="s">
        <v>8325</v>
      </c>
      <c r="T418" t="s">
        <v>8326</v>
      </c>
      <c r="U418" s="9">
        <f t="shared" si="46"/>
        <v>41341.870868055557</v>
      </c>
      <c r="V418" s="9">
        <f t="shared" si="47"/>
        <v>41373.270833333336</v>
      </c>
      <c r="W418">
        <f t="shared" si="48"/>
        <v>32</v>
      </c>
    </row>
    <row r="419" spans="1:23" ht="43.2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 t="shared" si="42"/>
        <v>137</v>
      </c>
      <c r="P419" s="5">
        <f t="shared" si="43"/>
        <v>89.42</v>
      </c>
      <c r="Q419" s="5" t="str">
        <f t="shared" si="44"/>
        <v>music</v>
      </c>
      <c r="R419" s="5" t="str">
        <f t="shared" si="45"/>
        <v>rock</v>
      </c>
      <c r="S419" t="s">
        <v>8325</v>
      </c>
      <c r="T419" t="s">
        <v>8326</v>
      </c>
      <c r="U419" s="9">
        <f t="shared" si="46"/>
        <v>40925.599664351852</v>
      </c>
      <c r="V419" s="9">
        <f t="shared" si="47"/>
        <v>40979.207638888889</v>
      </c>
      <c r="W419">
        <f t="shared" si="48"/>
        <v>54</v>
      </c>
    </row>
    <row r="420" spans="1:23" ht="43.2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 t="shared" si="42"/>
        <v>156</v>
      </c>
      <c r="P420" s="5">
        <f t="shared" si="43"/>
        <v>28.68</v>
      </c>
      <c r="Q420" s="5" t="str">
        <f t="shared" si="44"/>
        <v>music</v>
      </c>
      <c r="R420" s="5" t="str">
        <f t="shared" si="45"/>
        <v>rock</v>
      </c>
      <c r="S420" t="s">
        <v>8325</v>
      </c>
      <c r="T420" t="s">
        <v>8326</v>
      </c>
      <c r="U420" s="9">
        <f t="shared" si="46"/>
        <v>41120.882881944446</v>
      </c>
      <c r="V420" s="9">
        <f t="shared" si="47"/>
        <v>41128.709027777775</v>
      </c>
      <c r="W420">
        <f t="shared" si="48"/>
        <v>8</v>
      </c>
    </row>
    <row r="421" spans="1:23" ht="28.8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 t="shared" si="42"/>
        <v>109</v>
      </c>
      <c r="P421" s="5">
        <f t="shared" si="43"/>
        <v>31.07</v>
      </c>
      <c r="Q421" s="5" t="str">
        <f t="shared" si="44"/>
        <v>music</v>
      </c>
      <c r="R421" s="5" t="str">
        <f t="shared" si="45"/>
        <v>rock</v>
      </c>
      <c r="S421" t="s">
        <v>8325</v>
      </c>
      <c r="T421" t="s">
        <v>8326</v>
      </c>
      <c r="U421" s="9">
        <f t="shared" si="46"/>
        <v>41619.998310185183</v>
      </c>
      <c r="V421" s="9">
        <f t="shared" si="47"/>
        <v>41629.197222222225</v>
      </c>
      <c r="W421">
        <f t="shared" si="48"/>
        <v>10</v>
      </c>
    </row>
    <row r="422" spans="1:23" ht="43.2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 t="shared" si="42"/>
        <v>134</v>
      </c>
      <c r="P422" s="5">
        <f t="shared" si="43"/>
        <v>70.55</v>
      </c>
      <c r="Q422" s="5" t="str">
        <f t="shared" si="44"/>
        <v>music</v>
      </c>
      <c r="R422" s="5" t="str">
        <f t="shared" si="45"/>
        <v>rock</v>
      </c>
      <c r="S422" t="s">
        <v>8325</v>
      </c>
      <c r="T422" t="s">
        <v>8326</v>
      </c>
      <c r="U422" s="9">
        <f t="shared" si="46"/>
        <v>41768.841921296298</v>
      </c>
      <c r="V422" s="9">
        <f t="shared" si="47"/>
        <v>41799.208333333336</v>
      </c>
      <c r="W422">
        <f t="shared" si="48"/>
        <v>31</v>
      </c>
    </row>
    <row r="423" spans="1:23" ht="43.2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 t="shared" si="42"/>
        <v>100</v>
      </c>
      <c r="P423" s="5">
        <f t="shared" si="43"/>
        <v>224.13</v>
      </c>
      <c r="Q423" s="5" t="str">
        <f t="shared" si="44"/>
        <v>music</v>
      </c>
      <c r="R423" s="5" t="str">
        <f t="shared" si="45"/>
        <v>rock</v>
      </c>
      <c r="S423" t="s">
        <v>8325</v>
      </c>
      <c r="T423" t="s">
        <v>8326</v>
      </c>
      <c r="U423" s="9">
        <f t="shared" si="46"/>
        <v>42093.922048611115</v>
      </c>
      <c r="V423" s="9">
        <f t="shared" si="47"/>
        <v>42128.167361111111</v>
      </c>
      <c r="W423">
        <f t="shared" si="48"/>
        <v>35</v>
      </c>
    </row>
    <row r="424" spans="1:23" ht="43.2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 t="shared" si="42"/>
        <v>119</v>
      </c>
      <c r="P424" s="5">
        <f t="shared" si="43"/>
        <v>51.81</v>
      </c>
      <c r="Q424" s="5" t="str">
        <f t="shared" si="44"/>
        <v>music</v>
      </c>
      <c r="R424" s="5" t="str">
        <f t="shared" si="45"/>
        <v>rock</v>
      </c>
      <c r="S424" t="s">
        <v>8325</v>
      </c>
      <c r="T424" t="s">
        <v>8326</v>
      </c>
      <c r="U424" s="9">
        <f t="shared" si="46"/>
        <v>41157.947337962964</v>
      </c>
      <c r="V424" s="9">
        <f t="shared" si="47"/>
        <v>41187.947337962964</v>
      </c>
      <c r="W424">
        <f t="shared" si="48"/>
        <v>30</v>
      </c>
    </row>
    <row r="425" spans="1:23" ht="43.2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 t="shared" si="42"/>
        <v>180</v>
      </c>
      <c r="P425" s="5">
        <f t="shared" si="43"/>
        <v>43.52</v>
      </c>
      <c r="Q425" s="5" t="str">
        <f t="shared" si="44"/>
        <v>music</v>
      </c>
      <c r="R425" s="5" t="str">
        <f t="shared" si="45"/>
        <v>rock</v>
      </c>
      <c r="S425" t="s">
        <v>8325</v>
      </c>
      <c r="T425" t="s">
        <v>8326</v>
      </c>
      <c r="U425" s="9">
        <f t="shared" si="46"/>
        <v>42055.972824074073</v>
      </c>
      <c r="V425" s="9">
        <f t="shared" si="47"/>
        <v>42085.931157407409</v>
      </c>
      <c r="W425">
        <f t="shared" si="48"/>
        <v>30</v>
      </c>
    </row>
    <row r="426" spans="1:23" ht="57.6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 t="shared" si="42"/>
        <v>134</v>
      </c>
      <c r="P426" s="5">
        <f t="shared" si="43"/>
        <v>39.82</v>
      </c>
      <c r="Q426" s="5" t="str">
        <f t="shared" si="44"/>
        <v>music</v>
      </c>
      <c r="R426" s="5" t="str">
        <f t="shared" si="45"/>
        <v>rock</v>
      </c>
      <c r="S426" t="s">
        <v>8325</v>
      </c>
      <c r="T426" t="s">
        <v>8326</v>
      </c>
      <c r="U426" s="9">
        <f t="shared" si="46"/>
        <v>40250.242106481484</v>
      </c>
      <c r="V426" s="9">
        <f t="shared" si="47"/>
        <v>40286.290972222225</v>
      </c>
      <c r="W426">
        <f t="shared" si="48"/>
        <v>36</v>
      </c>
    </row>
    <row r="427" spans="1:23" ht="28.8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 t="shared" si="42"/>
        <v>100</v>
      </c>
      <c r="P427" s="5">
        <f t="shared" si="43"/>
        <v>126.81</v>
      </c>
      <c r="Q427" s="5" t="str">
        <f t="shared" si="44"/>
        <v>music</v>
      </c>
      <c r="R427" s="5" t="str">
        <f t="shared" si="45"/>
        <v>rock</v>
      </c>
      <c r="S427" t="s">
        <v>8325</v>
      </c>
      <c r="T427" t="s">
        <v>8326</v>
      </c>
      <c r="U427" s="9">
        <f t="shared" si="46"/>
        <v>41186.306527777779</v>
      </c>
      <c r="V427" s="9">
        <f t="shared" si="47"/>
        <v>41211.306527777779</v>
      </c>
      <c r="W427">
        <f t="shared" si="48"/>
        <v>25</v>
      </c>
    </row>
    <row r="428" spans="1:23" ht="43.2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 t="shared" si="42"/>
        <v>101</v>
      </c>
      <c r="P428" s="5">
        <f t="shared" si="43"/>
        <v>113.88</v>
      </c>
      <c r="Q428" s="5" t="str">
        <f t="shared" si="44"/>
        <v>music</v>
      </c>
      <c r="R428" s="5" t="str">
        <f t="shared" si="45"/>
        <v>rock</v>
      </c>
      <c r="S428" t="s">
        <v>8325</v>
      </c>
      <c r="T428" t="s">
        <v>8326</v>
      </c>
      <c r="U428" s="9">
        <f t="shared" si="46"/>
        <v>40973.038541666669</v>
      </c>
      <c r="V428" s="9">
        <f t="shared" si="47"/>
        <v>40993.996874999997</v>
      </c>
      <c r="W428">
        <f t="shared" si="48"/>
        <v>20</v>
      </c>
    </row>
    <row r="429" spans="1:23" ht="57.6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 t="shared" si="42"/>
        <v>103</v>
      </c>
      <c r="P429" s="5">
        <f t="shared" si="43"/>
        <v>28.18</v>
      </c>
      <c r="Q429" s="5" t="str">
        <f t="shared" si="44"/>
        <v>music</v>
      </c>
      <c r="R429" s="5" t="str">
        <f t="shared" si="45"/>
        <v>rock</v>
      </c>
      <c r="S429" t="s">
        <v>8325</v>
      </c>
      <c r="T429" t="s">
        <v>8326</v>
      </c>
      <c r="U429" s="9">
        <f t="shared" si="46"/>
        <v>40927.473460648151</v>
      </c>
      <c r="V429" s="9">
        <f t="shared" si="47"/>
        <v>40953.825694444444</v>
      </c>
      <c r="W429">
        <f t="shared" si="48"/>
        <v>26</v>
      </c>
    </row>
    <row r="430" spans="1:23" ht="57.6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 t="shared" si="42"/>
        <v>107</v>
      </c>
      <c r="P430" s="5">
        <f t="shared" si="43"/>
        <v>36.61</v>
      </c>
      <c r="Q430" s="5" t="str">
        <f t="shared" si="44"/>
        <v>music</v>
      </c>
      <c r="R430" s="5" t="str">
        <f t="shared" si="45"/>
        <v>rock</v>
      </c>
      <c r="S430" t="s">
        <v>8325</v>
      </c>
      <c r="T430" t="s">
        <v>8326</v>
      </c>
      <c r="U430" s="9">
        <f t="shared" si="46"/>
        <v>41073.050717592596</v>
      </c>
      <c r="V430" s="9">
        <f t="shared" si="47"/>
        <v>41085.683333333334</v>
      </c>
      <c r="W430">
        <f t="shared" si="48"/>
        <v>12</v>
      </c>
    </row>
    <row r="431" spans="1:23" ht="57.6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 t="shared" si="42"/>
        <v>104</v>
      </c>
      <c r="P431" s="5">
        <f t="shared" si="43"/>
        <v>32.5</v>
      </c>
      <c r="Q431" s="5" t="str">
        <f t="shared" si="44"/>
        <v>music</v>
      </c>
      <c r="R431" s="5" t="str">
        <f t="shared" si="45"/>
        <v>rock</v>
      </c>
      <c r="S431" t="s">
        <v>8325</v>
      </c>
      <c r="T431" t="s">
        <v>8326</v>
      </c>
      <c r="U431" s="9">
        <f t="shared" si="46"/>
        <v>42504.801388888889</v>
      </c>
      <c r="V431" s="9">
        <f t="shared" si="47"/>
        <v>42564.801388888889</v>
      </c>
      <c r="W431">
        <f t="shared" si="48"/>
        <v>60</v>
      </c>
    </row>
    <row r="432" spans="1:23" ht="43.2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 t="shared" si="42"/>
        <v>108</v>
      </c>
      <c r="P432" s="5">
        <f t="shared" si="43"/>
        <v>60.66</v>
      </c>
      <c r="Q432" s="5" t="str">
        <f t="shared" si="44"/>
        <v>music</v>
      </c>
      <c r="R432" s="5" t="str">
        <f t="shared" si="45"/>
        <v>rock</v>
      </c>
      <c r="S432" t="s">
        <v>8325</v>
      </c>
      <c r="T432" t="s">
        <v>8326</v>
      </c>
      <c r="U432" s="9">
        <f t="shared" si="46"/>
        <v>41325.525752314818</v>
      </c>
      <c r="V432" s="9">
        <f t="shared" si="47"/>
        <v>41355.484085648146</v>
      </c>
      <c r="W432">
        <f t="shared" si="48"/>
        <v>30</v>
      </c>
    </row>
    <row r="433" spans="1:23" ht="28.8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 t="shared" si="42"/>
        <v>233</v>
      </c>
      <c r="P433" s="5">
        <f t="shared" si="43"/>
        <v>175</v>
      </c>
      <c r="Q433" s="5" t="str">
        <f t="shared" si="44"/>
        <v>music</v>
      </c>
      <c r="R433" s="5" t="str">
        <f t="shared" si="45"/>
        <v>rock</v>
      </c>
      <c r="S433" t="s">
        <v>8325</v>
      </c>
      <c r="T433" t="s">
        <v>8326</v>
      </c>
      <c r="U433" s="9">
        <f t="shared" si="46"/>
        <v>40996.646921296298</v>
      </c>
      <c r="V433" s="9">
        <f t="shared" si="47"/>
        <v>41026.646921296298</v>
      </c>
      <c r="W433">
        <f t="shared" si="48"/>
        <v>30</v>
      </c>
    </row>
    <row r="434" spans="1:23" ht="43.2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 t="shared" si="42"/>
        <v>101</v>
      </c>
      <c r="P434" s="5">
        <f t="shared" si="43"/>
        <v>97.99</v>
      </c>
      <c r="Q434" s="5" t="str">
        <f t="shared" si="44"/>
        <v>music</v>
      </c>
      <c r="R434" s="5" t="str">
        <f t="shared" si="45"/>
        <v>rock</v>
      </c>
      <c r="S434" t="s">
        <v>8325</v>
      </c>
      <c r="T434" t="s">
        <v>8326</v>
      </c>
      <c r="U434" s="9">
        <f t="shared" si="46"/>
        <v>40869.675173611111</v>
      </c>
      <c r="V434" s="9">
        <f t="shared" si="47"/>
        <v>40929.342361111114</v>
      </c>
      <c r="W434">
        <f t="shared" si="48"/>
        <v>60</v>
      </c>
    </row>
    <row r="435" spans="1:23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 t="shared" si="42"/>
        <v>102</v>
      </c>
      <c r="P435" s="5">
        <f t="shared" si="43"/>
        <v>148.78</v>
      </c>
      <c r="Q435" s="5" t="str">
        <f t="shared" si="44"/>
        <v>music</v>
      </c>
      <c r="R435" s="5" t="str">
        <f t="shared" si="45"/>
        <v>rock</v>
      </c>
      <c r="S435" t="s">
        <v>8325</v>
      </c>
      <c r="T435" t="s">
        <v>8326</v>
      </c>
      <c r="U435" s="9">
        <f t="shared" si="46"/>
        <v>41718.878182870372</v>
      </c>
      <c r="V435" s="9">
        <f t="shared" si="47"/>
        <v>41748.878182870372</v>
      </c>
      <c r="W435">
        <f t="shared" si="48"/>
        <v>30</v>
      </c>
    </row>
    <row r="436" spans="1:23" ht="57.6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 t="shared" si="42"/>
        <v>131</v>
      </c>
      <c r="P436" s="5">
        <f t="shared" si="43"/>
        <v>96.08</v>
      </c>
      <c r="Q436" s="5" t="str">
        <f t="shared" si="44"/>
        <v>music</v>
      </c>
      <c r="R436" s="5" t="str">
        <f t="shared" si="45"/>
        <v>rock</v>
      </c>
      <c r="S436" t="s">
        <v>8325</v>
      </c>
      <c r="T436" t="s">
        <v>8326</v>
      </c>
      <c r="U436" s="9">
        <f t="shared" si="46"/>
        <v>41422.822824074072</v>
      </c>
      <c r="V436" s="9">
        <f t="shared" si="47"/>
        <v>41456.165972222225</v>
      </c>
      <c r="W436">
        <f t="shared" si="48"/>
        <v>34</v>
      </c>
    </row>
    <row r="437" spans="1:23" ht="43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 t="shared" si="42"/>
        <v>117</v>
      </c>
      <c r="P437" s="5">
        <f t="shared" si="43"/>
        <v>58.63</v>
      </c>
      <c r="Q437" s="5" t="str">
        <f t="shared" si="44"/>
        <v>music</v>
      </c>
      <c r="R437" s="5" t="str">
        <f t="shared" si="45"/>
        <v>rock</v>
      </c>
      <c r="S437" t="s">
        <v>8325</v>
      </c>
      <c r="T437" t="s">
        <v>8326</v>
      </c>
      <c r="U437" s="9">
        <f t="shared" si="46"/>
        <v>41005.45784722222</v>
      </c>
      <c r="V437" s="9">
        <f t="shared" si="47"/>
        <v>41048.125</v>
      </c>
      <c r="W437">
        <f t="shared" si="48"/>
        <v>43</v>
      </c>
    </row>
    <row r="438" spans="1:23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 t="shared" si="42"/>
        <v>101</v>
      </c>
      <c r="P438" s="5">
        <f t="shared" si="43"/>
        <v>109.71</v>
      </c>
      <c r="Q438" s="5" t="str">
        <f t="shared" si="44"/>
        <v>music</v>
      </c>
      <c r="R438" s="5" t="str">
        <f t="shared" si="45"/>
        <v>rock</v>
      </c>
      <c r="S438" t="s">
        <v>8325</v>
      </c>
      <c r="T438" t="s">
        <v>8326</v>
      </c>
      <c r="U438" s="9">
        <f t="shared" si="46"/>
        <v>41524.056921296295</v>
      </c>
      <c r="V438" s="9">
        <f t="shared" si="47"/>
        <v>41554.056921296295</v>
      </c>
      <c r="W438">
        <f t="shared" si="48"/>
        <v>30</v>
      </c>
    </row>
    <row r="439" spans="1:23" ht="43.2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 t="shared" si="42"/>
        <v>122</v>
      </c>
      <c r="P439" s="5">
        <f t="shared" si="43"/>
        <v>49.11</v>
      </c>
      <c r="Q439" s="5" t="str">
        <f t="shared" si="44"/>
        <v>music</v>
      </c>
      <c r="R439" s="5" t="str">
        <f t="shared" si="45"/>
        <v>rock</v>
      </c>
      <c r="S439" t="s">
        <v>8325</v>
      </c>
      <c r="T439" t="s">
        <v>8326</v>
      </c>
      <c r="U439" s="9">
        <f t="shared" si="46"/>
        <v>41730.998402777775</v>
      </c>
      <c r="V439" s="9">
        <f t="shared" si="47"/>
        <v>41760.998402777775</v>
      </c>
      <c r="W439">
        <f t="shared" si="48"/>
        <v>30</v>
      </c>
    </row>
    <row r="440" spans="1:23" ht="43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 t="shared" si="42"/>
        <v>145</v>
      </c>
      <c r="P440" s="5">
        <f t="shared" si="43"/>
        <v>47.67</v>
      </c>
      <c r="Q440" s="5" t="str">
        <f t="shared" si="44"/>
        <v>music</v>
      </c>
      <c r="R440" s="5" t="str">
        <f t="shared" si="45"/>
        <v>rock</v>
      </c>
      <c r="S440" t="s">
        <v>8325</v>
      </c>
      <c r="T440" t="s">
        <v>8326</v>
      </c>
      <c r="U440" s="9">
        <f t="shared" si="46"/>
        <v>40895.897974537038</v>
      </c>
      <c r="V440" s="9">
        <f t="shared" si="47"/>
        <v>40925.897974537038</v>
      </c>
      <c r="W440">
        <f t="shared" si="48"/>
        <v>30</v>
      </c>
    </row>
    <row r="441" spans="1:23" ht="43.2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 t="shared" si="42"/>
        <v>117</v>
      </c>
      <c r="P441" s="5">
        <f t="shared" si="43"/>
        <v>60.74</v>
      </c>
      <c r="Q441" s="5" t="str">
        <f t="shared" si="44"/>
        <v>music</v>
      </c>
      <c r="R441" s="5" t="str">
        <f t="shared" si="45"/>
        <v>rock</v>
      </c>
      <c r="S441" t="s">
        <v>8325</v>
      </c>
      <c r="T441" t="s">
        <v>8326</v>
      </c>
      <c r="U441" s="9">
        <f t="shared" si="46"/>
        <v>41144.763379629629</v>
      </c>
      <c r="V441" s="9">
        <f t="shared" si="47"/>
        <v>41174.763379629629</v>
      </c>
      <c r="W441">
        <f t="shared" si="48"/>
        <v>30</v>
      </c>
    </row>
    <row r="442" spans="1:23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 t="shared" si="42"/>
        <v>120</v>
      </c>
      <c r="P442" s="5">
        <f t="shared" si="43"/>
        <v>63.38</v>
      </c>
      <c r="Q442" s="5" t="str">
        <f t="shared" si="44"/>
        <v>music</v>
      </c>
      <c r="R442" s="5" t="str">
        <f t="shared" si="45"/>
        <v>metal</v>
      </c>
      <c r="S442" t="s">
        <v>8325</v>
      </c>
      <c r="T442" t="s">
        <v>8327</v>
      </c>
      <c r="U442" s="9">
        <f t="shared" si="46"/>
        <v>42607.226701388892</v>
      </c>
      <c r="V442" s="9">
        <f t="shared" si="47"/>
        <v>42637.226701388892</v>
      </c>
      <c r="W442">
        <f t="shared" si="48"/>
        <v>30</v>
      </c>
    </row>
    <row r="443" spans="1:23" ht="43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 t="shared" si="42"/>
        <v>101</v>
      </c>
      <c r="P443" s="5">
        <f t="shared" si="43"/>
        <v>53.89</v>
      </c>
      <c r="Q443" s="5" t="str">
        <f t="shared" si="44"/>
        <v>music</v>
      </c>
      <c r="R443" s="5" t="str">
        <f t="shared" si="45"/>
        <v>metal</v>
      </c>
      <c r="S443" t="s">
        <v>8325</v>
      </c>
      <c r="T443" t="s">
        <v>8327</v>
      </c>
      <c r="U443" s="9">
        <f t="shared" si="46"/>
        <v>41923.838692129626</v>
      </c>
      <c r="V443" s="9">
        <f t="shared" si="47"/>
        <v>41953.88035879629</v>
      </c>
      <c r="W443">
        <f t="shared" si="48"/>
        <v>30</v>
      </c>
    </row>
    <row r="444" spans="1:23" ht="43.2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 t="shared" si="42"/>
        <v>104</v>
      </c>
      <c r="P444" s="5">
        <f t="shared" si="43"/>
        <v>66.87</v>
      </c>
      <c r="Q444" s="5" t="str">
        <f t="shared" si="44"/>
        <v>music</v>
      </c>
      <c r="R444" s="5" t="str">
        <f t="shared" si="45"/>
        <v>metal</v>
      </c>
      <c r="S444" t="s">
        <v>8325</v>
      </c>
      <c r="T444" t="s">
        <v>8327</v>
      </c>
      <c r="U444" s="9">
        <f t="shared" si="46"/>
        <v>41526.592395833337</v>
      </c>
      <c r="V444" s="9">
        <f t="shared" si="47"/>
        <v>41561.165972222225</v>
      </c>
      <c r="W444">
        <f t="shared" si="48"/>
        <v>35</v>
      </c>
    </row>
    <row r="445" spans="1:23" ht="43.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 t="shared" si="42"/>
        <v>267</v>
      </c>
      <c r="P445" s="5">
        <f t="shared" si="43"/>
        <v>63.1</v>
      </c>
      <c r="Q445" s="5" t="str">
        <f t="shared" si="44"/>
        <v>music</v>
      </c>
      <c r="R445" s="5" t="str">
        <f t="shared" si="45"/>
        <v>metal</v>
      </c>
      <c r="S445" t="s">
        <v>8325</v>
      </c>
      <c r="T445" t="s">
        <v>8327</v>
      </c>
      <c r="U445" s="9">
        <f t="shared" si="46"/>
        <v>42695.257870370369</v>
      </c>
      <c r="V445" s="9">
        <f t="shared" si="47"/>
        <v>42712.333333333328</v>
      </c>
      <c r="W445">
        <f t="shared" si="48"/>
        <v>17</v>
      </c>
    </row>
    <row r="446" spans="1:23" ht="57.6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 t="shared" si="42"/>
        <v>194</v>
      </c>
      <c r="P446" s="5">
        <f t="shared" si="43"/>
        <v>36.630000000000003</v>
      </c>
      <c r="Q446" s="5" t="str">
        <f t="shared" si="44"/>
        <v>music</v>
      </c>
      <c r="R446" s="5" t="str">
        <f t="shared" si="45"/>
        <v>metal</v>
      </c>
      <c r="S446" t="s">
        <v>8325</v>
      </c>
      <c r="T446" t="s">
        <v>8327</v>
      </c>
      <c r="U446" s="9">
        <f t="shared" si="46"/>
        <v>41905.684629629628</v>
      </c>
      <c r="V446" s="9">
        <f t="shared" si="47"/>
        <v>41944.207638888889</v>
      </c>
      <c r="W446">
        <f t="shared" si="48"/>
        <v>39</v>
      </c>
    </row>
    <row r="447" spans="1:23" ht="43.2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 t="shared" si="42"/>
        <v>120</v>
      </c>
      <c r="P447" s="5">
        <f t="shared" si="43"/>
        <v>34.01</v>
      </c>
      <c r="Q447" s="5" t="str">
        <f t="shared" si="44"/>
        <v>music</v>
      </c>
      <c r="R447" s="5" t="str">
        <f t="shared" si="45"/>
        <v>metal</v>
      </c>
      <c r="S447" t="s">
        <v>8325</v>
      </c>
      <c r="T447" t="s">
        <v>8327</v>
      </c>
      <c r="U447" s="9">
        <f t="shared" si="46"/>
        <v>42578.205972222218</v>
      </c>
      <c r="V447" s="9">
        <f t="shared" si="47"/>
        <v>42618.165972222225</v>
      </c>
      <c r="W447">
        <f t="shared" si="48"/>
        <v>40</v>
      </c>
    </row>
    <row r="448" spans="1:23" ht="43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 t="shared" si="42"/>
        <v>122</v>
      </c>
      <c r="P448" s="5">
        <f t="shared" si="43"/>
        <v>28.55</v>
      </c>
      <c r="Q448" s="5" t="str">
        <f t="shared" si="44"/>
        <v>music</v>
      </c>
      <c r="R448" s="5" t="str">
        <f t="shared" si="45"/>
        <v>metal</v>
      </c>
      <c r="S448" t="s">
        <v>8325</v>
      </c>
      <c r="T448" t="s">
        <v>8327</v>
      </c>
      <c r="U448" s="9">
        <f t="shared" si="46"/>
        <v>41694.391840277778</v>
      </c>
      <c r="V448" s="9">
        <f t="shared" si="47"/>
        <v>41708.583333333336</v>
      </c>
      <c r="W448">
        <f t="shared" si="48"/>
        <v>14</v>
      </c>
    </row>
    <row r="449" spans="1:23" ht="28.8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 t="shared" si="42"/>
        <v>100</v>
      </c>
      <c r="P449" s="5">
        <f t="shared" si="43"/>
        <v>10</v>
      </c>
      <c r="Q449" s="5" t="str">
        <f t="shared" si="44"/>
        <v>music</v>
      </c>
      <c r="R449" s="5" t="str">
        <f t="shared" si="45"/>
        <v>metal</v>
      </c>
      <c r="S449" t="s">
        <v>8325</v>
      </c>
      <c r="T449" t="s">
        <v>8327</v>
      </c>
      <c r="U449" s="9">
        <f t="shared" si="46"/>
        <v>42165.79833333334</v>
      </c>
      <c r="V449" s="9">
        <f t="shared" si="47"/>
        <v>42195.79833333334</v>
      </c>
      <c r="W449">
        <f t="shared" si="48"/>
        <v>30</v>
      </c>
    </row>
    <row r="450" spans="1:23" ht="43.2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 t="shared" ref="O450:O513" si="49">ROUND((E450/D450)*100,0)</f>
        <v>100</v>
      </c>
      <c r="P450" s="5">
        <f t="shared" ref="P450:P513" si="50">ROUND((E450/L450),2)</f>
        <v>18.75</v>
      </c>
      <c r="Q450" s="5" t="str">
        <f t="shared" ref="Q450:Q513" si="51">LEFT(N450,SEARCH("/",N450)-1)</f>
        <v>music</v>
      </c>
      <c r="R450" s="5" t="str">
        <f t="shared" ref="R450:R513" si="52">RIGHT(N450,LEN(N450)-SEARCH("/",N450))</f>
        <v>metal</v>
      </c>
      <c r="S450" t="s">
        <v>8325</v>
      </c>
      <c r="T450" t="s">
        <v>8327</v>
      </c>
      <c r="U450" s="9">
        <f t="shared" ref="U450:U513" si="53">(((J450/60)/60)/24)+DATE(1970,1,1)</f>
        <v>42078.792048611111</v>
      </c>
      <c r="V450" s="9">
        <f t="shared" ref="V450:V513" si="54">(((I450/60)/60)/24)+DATE(1970,1,1)</f>
        <v>42108.792048611111</v>
      </c>
      <c r="W450">
        <f t="shared" ref="W450:W513" si="55">DATEDIF(U450,V450,"d")</f>
        <v>30</v>
      </c>
    </row>
    <row r="451" spans="1:23" ht="57.6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 t="shared" si="49"/>
        <v>120</v>
      </c>
      <c r="P451" s="5">
        <f t="shared" si="50"/>
        <v>41.7</v>
      </c>
      <c r="Q451" s="5" t="str">
        <f t="shared" si="51"/>
        <v>music</v>
      </c>
      <c r="R451" s="5" t="str">
        <f t="shared" si="52"/>
        <v>metal</v>
      </c>
      <c r="S451" t="s">
        <v>8325</v>
      </c>
      <c r="T451" t="s">
        <v>8327</v>
      </c>
      <c r="U451" s="9">
        <f t="shared" si="53"/>
        <v>42051.148888888885</v>
      </c>
      <c r="V451" s="9">
        <f t="shared" si="54"/>
        <v>42079.107222222221</v>
      </c>
      <c r="W451">
        <f t="shared" si="55"/>
        <v>28</v>
      </c>
    </row>
    <row r="452" spans="1:23" ht="43.2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 t="shared" si="49"/>
        <v>155</v>
      </c>
      <c r="P452" s="5">
        <f t="shared" si="50"/>
        <v>46.67</v>
      </c>
      <c r="Q452" s="5" t="str">
        <f t="shared" si="51"/>
        <v>music</v>
      </c>
      <c r="R452" s="5" t="str">
        <f t="shared" si="52"/>
        <v>metal</v>
      </c>
      <c r="S452" t="s">
        <v>8325</v>
      </c>
      <c r="T452" t="s">
        <v>8327</v>
      </c>
      <c r="U452" s="9">
        <f t="shared" si="53"/>
        <v>42452.827743055561</v>
      </c>
      <c r="V452" s="9">
        <f t="shared" si="54"/>
        <v>42485.207638888889</v>
      </c>
      <c r="W452">
        <f t="shared" si="55"/>
        <v>33</v>
      </c>
    </row>
    <row r="453" spans="1:23" ht="43.2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 t="shared" si="49"/>
        <v>130</v>
      </c>
      <c r="P453" s="5">
        <f t="shared" si="50"/>
        <v>37.270000000000003</v>
      </c>
      <c r="Q453" s="5" t="str">
        <f t="shared" si="51"/>
        <v>music</v>
      </c>
      <c r="R453" s="5" t="str">
        <f t="shared" si="52"/>
        <v>metal</v>
      </c>
      <c r="S453" t="s">
        <v>8325</v>
      </c>
      <c r="T453" t="s">
        <v>8327</v>
      </c>
      <c r="U453" s="9">
        <f t="shared" si="53"/>
        <v>42522.880243055552</v>
      </c>
      <c r="V453" s="9">
        <f t="shared" si="54"/>
        <v>42582.822916666672</v>
      </c>
      <c r="W453">
        <f t="shared" si="55"/>
        <v>60</v>
      </c>
    </row>
    <row r="454" spans="1:23" ht="28.8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 t="shared" si="49"/>
        <v>105</v>
      </c>
      <c r="P454" s="5">
        <f t="shared" si="50"/>
        <v>59.26</v>
      </c>
      <c r="Q454" s="5" t="str">
        <f t="shared" si="51"/>
        <v>music</v>
      </c>
      <c r="R454" s="5" t="str">
        <f t="shared" si="52"/>
        <v>metal</v>
      </c>
      <c r="S454" t="s">
        <v>8325</v>
      </c>
      <c r="T454" t="s">
        <v>8327</v>
      </c>
      <c r="U454" s="9">
        <f t="shared" si="53"/>
        <v>42656.805497685185</v>
      </c>
      <c r="V454" s="9">
        <f t="shared" si="54"/>
        <v>42667.875</v>
      </c>
      <c r="W454">
        <f t="shared" si="55"/>
        <v>11</v>
      </c>
    </row>
    <row r="455" spans="1:23" ht="43.2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 t="shared" si="49"/>
        <v>100</v>
      </c>
      <c r="P455" s="5">
        <f t="shared" si="50"/>
        <v>30</v>
      </c>
      <c r="Q455" s="5" t="str">
        <f t="shared" si="51"/>
        <v>music</v>
      </c>
      <c r="R455" s="5" t="str">
        <f t="shared" si="52"/>
        <v>metal</v>
      </c>
      <c r="S455" t="s">
        <v>8325</v>
      </c>
      <c r="T455" t="s">
        <v>8327</v>
      </c>
      <c r="U455" s="9">
        <f t="shared" si="53"/>
        <v>42021.832280092596</v>
      </c>
      <c r="V455" s="9">
        <f t="shared" si="54"/>
        <v>42051.832280092596</v>
      </c>
      <c r="W455">
        <f t="shared" si="55"/>
        <v>30</v>
      </c>
    </row>
    <row r="456" spans="1:23" ht="43.2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 t="shared" si="49"/>
        <v>118</v>
      </c>
      <c r="P456" s="5">
        <f t="shared" si="50"/>
        <v>65.86</v>
      </c>
      <c r="Q456" s="5" t="str">
        <f t="shared" si="51"/>
        <v>music</v>
      </c>
      <c r="R456" s="5" t="str">
        <f t="shared" si="52"/>
        <v>metal</v>
      </c>
      <c r="S456" t="s">
        <v>8325</v>
      </c>
      <c r="T456" t="s">
        <v>8327</v>
      </c>
      <c r="U456" s="9">
        <f t="shared" si="53"/>
        <v>42702.212337962963</v>
      </c>
      <c r="V456" s="9">
        <f t="shared" si="54"/>
        <v>42732.212337962963</v>
      </c>
      <c r="W456">
        <f t="shared" si="55"/>
        <v>30</v>
      </c>
    </row>
    <row r="457" spans="1:23" ht="28.8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 t="shared" si="49"/>
        <v>103</v>
      </c>
      <c r="P457" s="5">
        <f t="shared" si="50"/>
        <v>31.91</v>
      </c>
      <c r="Q457" s="5" t="str">
        <f t="shared" si="51"/>
        <v>music</v>
      </c>
      <c r="R457" s="5" t="str">
        <f t="shared" si="52"/>
        <v>metal</v>
      </c>
      <c r="S457" t="s">
        <v>8325</v>
      </c>
      <c r="T457" t="s">
        <v>8327</v>
      </c>
      <c r="U457" s="9">
        <f t="shared" si="53"/>
        <v>42545.125196759262</v>
      </c>
      <c r="V457" s="9">
        <f t="shared" si="54"/>
        <v>42575.125196759262</v>
      </c>
      <c r="W457">
        <f t="shared" si="55"/>
        <v>30</v>
      </c>
    </row>
    <row r="458" spans="1:23" ht="57.6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 t="shared" si="49"/>
        <v>218</v>
      </c>
      <c r="P458" s="5">
        <f t="shared" si="50"/>
        <v>19.46</v>
      </c>
      <c r="Q458" s="5" t="str">
        <f t="shared" si="51"/>
        <v>music</v>
      </c>
      <c r="R458" s="5" t="str">
        <f t="shared" si="52"/>
        <v>metal</v>
      </c>
      <c r="S458" t="s">
        <v>8325</v>
      </c>
      <c r="T458" t="s">
        <v>8327</v>
      </c>
      <c r="U458" s="9">
        <f t="shared" si="53"/>
        <v>42609.311990740738</v>
      </c>
      <c r="V458" s="9">
        <f t="shared" si="54"/>
        <v>42668.791666666672</v>
      </c>
      <c r="W458">
        <f t="shared" si="55"/>
        <v>59</v>
      </c>
    </row>
    <row r="459" spans="1:23" ht="43.2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 t="shared" si="49"/>
        <v>100</v>
      </c>
      <c r="P459" s="5">
        <f t="shared" si="50"/>
        <v>50</v>
      </c>
      <c r="Q459" s="5" t="str">
        <f t="shared" si="51"/>
        <v>music</v>
      </c>
      <c r="R459" s="5" t="str">
        <f t="shared" si="52"/>
        <v>metal</v>
      </c>
      <c r="S459" t="s">
        <v>8325</v>
      </c>
      <c r="T459" t="s">
        <v>8327</v>
      </c>
      <c r="U459" s="9">
        <f t="shared" si="53"/>
        <v>42291.581377314811</v>
      </c>
      <c r="V459" s="9">
        <f t="shared" si="54"/>
        <v>42333.623043981483</v>
      </c>
      <c r="W459">
        <f t="shared" si="55"/>
        <v>42</v>
      </c>
    </row>
    <row r="460" spans="1:23" ht="43.2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 t="shared" si="49"/>
        <v>144</v>
      </c>
      <c r="P460" s="5">
        <f t="shared" si="50"/>
        <v>22.74</v>
      </c>
      <c r="Q460" s="5" t="str">
        <f t="shared" si="51"/>
        <v>music</v>
      </c>
      <c r="R460" s="5" t="str">
        <f t="shared" si="52"/>
        <v>metal</v>
      </c>
      <c r="S460" t="s">
        <v>8325</v>
      </c>
      <c r="T460" t="s">
        <v>8327</v>
      </c>
      <c r="U460" s="9">
        <f t="shared" si="53"/>
        <v>42079.745578703703</v>
      </c>
      <c r="V460" s="9">
        <f t="shared" si="54"/>
        <v>42109.957638888889</v>
      </c>
      <c r="W460">
        <f t="shared" si="55"/>
        <v>30</v>
      </c>
    </row>
    <row r="461" spans="1:23" ht="43.2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 t="shared" si="49"/>
        <v>105</v>
      </c>
      <c r="P461" s="5">
        <f t="shared" si="50"/>
        <v>42.72</v>
      </c>
      <c r="Q461" s="5" t="str">
        <f t="shared" si="51"/>
        <v>music</v>
      </c>
      <c r="R461" s="5" t="str">
        <f t="shared" si="52"/>
        <v>metal</v>
      </c>
      <c r="S461" t="s">
        <v>8325</v>
      </c>
      <c r="T461" t="s">
        <v>8327</v>
      </c>
      <c r="U461" s="9">
        <f t="shared" si="53"/>
        <v>42128.820231481484</v>
      </c>
      <c r="V461" s="9">
        <f t="shared" si="54"/>
        <v>42159</v>
      </c>
      <c r="W461">
        <f t="shared" si="55"/>
        <v>31</v>
      </c>
    </row>
    <row r="462" spans="1:23" ht="43.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 t="shared" si="49"/>
        <v>206</v>
      </c>
      <c r="P462" s="5">
        <f t="shared" si="50"/>
        <v>106.2</v>
      </c>
      <c r="Q462" s="5" t="str">
        <f t="shared" si="51"/>
        <v>music</v>
      </c>
      <c r="R462" s="5" t="str">
        <f t="shared" si="52"/>
        <v>electronic music</v>
      </c>
      <c r="S462" t="s">
        <v>8325</v>
      </c>
      <c r="T462" t="s">
        <v>8330</v>
      </c>
      <c r="U462" s="9">
        <f t="shared" si="53"/>
        <v>42127.069548611107</v>
      </c>
      <c r="V462" s="9">
        <f t="shared" si="54"/>
        <v>42157.032638888893</v>
      </c>
      <c r="W462">
        <f t="shared" si="55"/>
        <v>30</v>
      </c>
    </row>
    <row r="463" spans="1:23" ht="43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 t="shared" si="49"/>
        <v>352</v>
      </c>
      <c r="P463" s="5">
        <f t="shared" si="50"/>
        <v>22.08</v>
      </c>
      <c r="Q463" s="5" t="str">
        <f t="shared" si="51"/>
        <v>music</v>
      </c>
      <c r="R463" s="5" t="str">
        <f t="shared" si="52"/>
        <v>electronic music</v>
      </c>
      <c r="S463" t="s">
        <v>8325</v>
      </c>
      <c r="T463" t="s">
        <v>8330</v>
      </c>
      <c r="U463" s="9">
        <f t="shared" si="53"/>
        <v>42271.251979166671</v>
      </c>
      <c r="V463" s="9">
        <f t="shared" si="54"/>
        <v>42294.166666666672</v>
      </c>
      <c r="W463">
        <f t="shared" si="55"/>
        <v>23</v>
      </c>
    </row>
    <row r="464" spans="1:23" ht="28.8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 t="shared" si="49"/>
        <v>115</v>
      </c>
      <c r="P464" s="5">
        <f t="shared" si="50"/>
        <v>31.05</v>
      </c>
      <c r="Q464" s="5" t="str">
        <f t="shared" si="51"/>
        <v>music</v>
      </c>
      <c r="R464" s="5" t="str">
        <f t="shared" si="52"/>
        <v>electronic music</v>
      </c>
      <c r="S464" t="s">
        <v>8325</v>
      </c>
      <c r="T464" t="s">
        <v>8330</v>
      </c>
      <c r="U464" s="9">
        <f t="shared" si="53"/>
        <v>42111.646724537044</v>
      </c>
      <c r="V464" s="9">
        <f t="shared" si="54"/>
        <v>42141.646724537044</v>
      </c>
      <c r="W464">
        <f t="shared" si="55"/>
        <v>30</v>
      </c>
    </row>
    <row r="465" spans="1:23" ht="43.2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 t="shared" si="49"/>
        <v>237</v>
      </c>
      <c r="P465" s="5">
        <f t="shared" si="50"/>
        <v>36.21</v>
      </c>
      <c r="Q465" s="5" t="str">
        <f t="shared" si="51"/>
        <v>music</v>
      </c>
      <c r="R465" s="5" t="str">
        <f t="shared" si="52"/>
        <v>electronic music</v>
      </c>
      <c r="S465" t="s">
        <v>8325</v>
      </c>
      <c r="T465" t="s">
        <v>8330</v>
      </c>
      <c r="U465" s="9">
        <f t="shared" si="53"/>
        <v>42145.919687500005</v>
      </c>
      <c r="V465" s="9">
        <f t="shared" si="54"/>
        <v>42175.919687500005</v>
      </c>
      <c r="W465">
        <f t="shared" si="55"/>
        <v>30</v>
      </c>
    </row>
    <row r="466" spans="1:23" ht="43.2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 t="shared" si="49"/>
        <v>119</v>
      </c>
      <c r="P466" s="5">
        <f t="shared" si="50"/>
        <v>388.98</v>
      </c>
      <c r="Q466" s="5" t="str">
        <f t="shared" si="51"/>
        <v>music</v>
      </c>
      <c r="R466" s="5" t="str">
        <f t="shared" si="52"/>
        <v>electronic music</v>
      </c>
      <c r="S466" t="s">
        <v>8325</v>
      </c>
      <c r="T466" t="s">
        <v>8330</v>
      </c>
      <c r="U466" s="9">
        <f t="shared" si="53"/>
        <v>42370.580590277779</v>
      </c>
      <c r="V466" s="9">
        <f t="shared" si="54"/>
        <v>42400.580590277779</v>
      </c>
      <c r="W466">
        <f t="shared" si="55"/>
        <v>30</v>
      </c>
    </row>
    <row r="467" spans="1:23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 t="shared" si="49"/>
        <v>110</v>
      </c>
      <c r="P467" s="5">
        <f t="shared" si="50"/>
        <v>71.849999999999994</v>
      </c>
      <c r="Q467" s="5" t="str">
        <f t="shared" si="51"/>
        <v>music</v>
      </c>
      <c r="R467" s="5" t="str">
        <f t="shared" si="52"/>
        <v>electronic music</v>
      </c>
      <c r="S467" t="s">
        <v>8325</v>
      </c>
      <c r="T467" t="s">
        <v>8330</v>
      </c>
      <c r="U467" s="9">
        <f t="shared" si="53"/>
        <v>42049.833761574075</v>
      </c>
      <c r="V467" s="9">
        <f t="shared" si="54"/>
        <v>42079.792094907403</v>
      </c>
      <c r="W467">
        <f t="shared" si="55"/>
        <v>30</v>
      </c>
    </row>
    <row r="468" spans="1:23" ht="57.6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 t="shared" si="49"/>
        <v>100</v>
      </c>
      <c r="P468" s="5">
        <f t="shared" si="50"/>
        <v>57.38</v>
      </c>
      <c r="Q468" s="5" t="str">
        <f t="shared" si="51"/>
        <v>music</v>
      </c>
      <c r="R468" s="5" t="str">
        <f t="shared" si="52"/>
        <v>electronic music</v>
      </c>
      <c r="S468" t="s">
        <v>8325</v>
      </c>
      <c r="T468" t="s">
        <v>8330</v>
      </c>
      <c r="U468" s="9">
        <f t="shared" si="53"/>
        <v>42426.407592592594</v>
      </c>
      <c r="V468" s="9">
        <f t="shared" si="54"/>
        <v>42460.365925925929</v>
      </c>
      <c r="W468">
        <f t="shared" si="55"/>
        <v>34</v>
      </c>
    </row>
    <row r="469" spans="1:23" ht="43.2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 t="shared" si="49"/>
        <v>103</v>
      </c>
      <c r="P469" s="5">
        <f t="shared" si="50"/>
        <v>69.67</v>
      </c>
      <c r="Q469" s="5" t="str">
        <f t="shared" si="51"/>
        <v>music</v>
      </c>
      <c r="R469" s="5" t="str">
        <f t="shared" si="52"/>
        <v>electronic music</v>
      </c>
      <c r="S469" t="s">
        <v>8325</v>
      </c>
      <c r="T469" t="s">
        <v>8330</v>
      </c>
      <c r="U469" s="9">
        <f t="shared" si="53"/>
        <v>41905.034108796295</v>
      </c>
      <c r="V469" s="9">
        <f t="shared" si="54"/>
        <v>41935.034108796295</v>
      </c>
      <c r="W469">
        <f t="shared" si="55"/>
        <v>30</v>
      </c>
    </row>
    <row r="470" spans="1:23" ht="43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 t="shared" si="49"/>
        <v>117</v>
      </c>
      <c r="P470" s="5">
        <f t="shared" si="50"/>
        <v>45.99</v>
      </c>
      <c r="Q470" s="5" t="str">
        <f t="shared" si="51"/>
        <v>music</v>
      </c>
      <c r="R470" s="5" t="str">
        <f t="shared" si="52"/>
        <v>electronic music</v>
      </c>
      <c r="S470" t="s">
        <v>8325</v>
      </c>
      <c r="T470" t="s">
        <v>8330</v>
      </c>
      <c r="U470" s="9">
        <f t="shared" si="53"/>
        <v>42755.627372685187</v>
      </c>
      <c r="V470" s="9">
        <f t="shared" si="54"/>
        <v>42800.833333333328</v>
      </c>
      <c r="W470">
        <f t="shared" si="55"/>
        <v>45</v>
      </c>
    </row>
    <row r="471" spans="1:23" ht="28.8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 t="shared" si="49"/>
        <v>112</v>
      </c>
      <c r="P471" s="5">
        <f t="shared" si="50"/>
        <v>79.260000000000005</v>
      </c>
      <c r="Q471" s="5" t="str">
        <f t="shared" si="51"/>
        <v>music</v>
      </c>
      <c r="R471" s="5" t="str">
        <f t="shared" si="52"/>
        <v>electronic music</v>
      </c>
      <c r="S471" t="s">
        <v>8325</v>
      </c>
      <c r="T471" t="s">
        <v>8330</v>
      </c>
      <c r="U471" s="9">
        <f t="shared" si="53"/>
        <v>42044.711886574078</v>
      </c>
      <c r="V471" s="9">
        <f t="shared" si="54"/>
        <v>42098.915972222225</v>
      </c>
      <c r="W471">
        <f t="shared" si="55"/>
        <v>54</v>
      </c>
    </row>
    <row r="472" spans="1:23" ht="28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 t="shared" si="49"/>
        <v>342</v>
      </c>
      <c r="P472" s="5">
        <f t="shared" si="50"/>
        <v>43.03</v>
      </c>
      <c r="Q472" s="5" t="str">
        <f t="shared" si="51"/>
        <v>music</v>
      </c>
      <c r="R472" s="5" t="str">
        <f t="shared" si="52"/>
        <v>electronic music</v>
      </c>
      <c r="S472" t="s">
        <v>8325</v>
      </c>
      <c r="T472" t="s">
        <v>8330</v>
      </c>
      <c r="U472" s="9">
        <f t="shared" si="53"/>
        <v>42611.483206018514</v>
      </c>
      <c r="V472" s="9">
        <f t="shared" si="54"/>
        <v>42625.483206018514</v>
      </c>
      <c r="W472">
        <f t="shared" si="55"/>
        <v>14</v>
      </c>
    </row>
    <row r="473" spans="1:23" ht="57.6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 t="shared" si="49"/>
        <v>107</v>
      </c>
      <c r="P473" s="5">
        <f t="shared" si="50"/>
        <v>108.48</v>
      </c>
      <c r="Q473" s="5" t="str">
        <f t="shared" si="51"/>
        <v>music</v>
      </c>
      <c r="R473" s="5" t="str">
        <f t="shared" si="52"/>
        <v>electronic music</v>
      </c>
      <c r="S473" t="s">
        <v>8325</v>
      </c>
      <c r="T473" t="s">
        <v>8330</v>
      </c>
      <c r="U473" s="9">
        <f t="shared" si="53"/>
        <v>42324.764004629629</v>
      </c>
      <c r="V473" s="9">
        <f t="shared" si="54"/>
        <v>42354.764004629629</v>
      </c>
      <c r="W473">
        <f t="shared" si="55"/>
        <v>30</v>
      </c>
    </row>
    <row r="474" spans="1:23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 t="shared" si="49"/>
        <v>108</v>
      </c>
      <c r="P474" s="5">
        <f t="shared" si="50"/>
        <v>61.03</v>
      </c>
      <c r="Q474" s="5" t="str">
        <f t="shared" si="51"/>
        <v>music</v>
      </c>
      <c r="R474" s="5" t="str">
        <f t="shared" si="52"/>
        <v>electronic music</v>
      </c>
      <c r="S474" t="s">
        <v>8325</v>
      </c>
      <c r="T474" t="s">
        <v>8330</v>
      </c>
      <c r="U474" s="9">
        <f t="shared" si="53"/>
        <v>42514.666956018518</v>
      </c>
      <c r="V474" s="9">
        <f t="shared" si="54"/>
        <v>42544.666956018518</v>
      </c>
      <c r="W474">
        <f t="shared" si="55"/>
        <v>30</v>
      </c>
    </row>
    <row r="475" spans="1:23" ht="43.2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 t="shared" si="49"/>
        <v>103</v>
      </c>
      <c r="P475" s="5">
        <f t="shared" si="50"/>
        <v>50.59</v>
      </c>
      <c r="Q475" s="5" t="str">
        <f t="shared" si="51"/>
        <v>music</v>
      </c>
      <c r="R475" s="5" t="str">
        <f t="shared" si="52"/>
        <v>electronic music</v>
      </c>
      <c r="S475" t="s">
        <v>8325</v>
      </c>
      <c r="T475" t="s">
        <v>8330</v>
      </c>
      <c r="U475" s="9">
        <f t="shared" si="53"/>
        <v>42688.732407407413</v>
      </c>
      <c r="V475" s="9">
        <f t="shared" si="54"/>
        <v>42716.732407407413</v>
      </c>
      <c r="W475">
        <f t="shared" si="55"/>
        <v>28</v>
      </c>
    </row>
    <row r="476" spans="1:23" ht="43.2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 t="shared" si="49"/>
        <v>130</v>
      </c>
      <c r="P476" s="5">
        <f t="shared" si="50"/>
        <v>39.159999999999997</v>
      </c>
      <c r="Q476" s="5" t="str">
        <f t="shared" si="51"/>
        <v>music</v>
      </c>
      <c r="R476" s="5" t="str">
        <f t="shared" si="52"/>
        <v>electronic music</v>
      </c>
      <c r="S476" t="s">
        <v>8325</v>
      </c>
      <c r="T476" t="s">
        <v>8330</v>
      </c>
      <c r="U476" s="9">
        <f t="shared" si="53"/>
        <v>42555.166712962964</v>
      </c>
      <c r="V476" s="9">
        <f t="shared" si="54"/>
        <v>42587.165972222225</v>
      </c>
      <c r="W476">
        <f t="shared" si="55"/>
        <v>32</v>
      </c>
    </row>
    <row r="477" spans="1:23" ht="43.2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 t="shared" si="49"/>
        <v>108</v>
      </c>
      <c r="P477" s="5">
        <f t="shared" si="50"/>
        <v>65.16</v>
      </c>
      <c r="Q477" s="5" t="str">
        <f t="shared" si="51"/>
        <v>music</v>
      </c>
      <c r="R477" s="5" t="str">
        <f t="shared" si="52"/>
        <v>electronic music</v>
      </c>
      <c r="S477" t="s">
        <v>8325</v>
      </c>
      <c r="T477" t="s">
        <v>8330</v>
      </c>
      <c r="U477" s="9">
        <f t="shared" si="53"/>
        <v>42016.641435185185</v>
      </c>
      <c r="V477" s="9">
        <f t="shared" si="54"/>
        <v>42046.641435185185</v>
      </c>
      <c r="W477">
        <f t="shared" si="55"/>
        <v>30</v>
      </c>
    </row>
    <row r="478" spans="1:23" ht="43.2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 t="shared" si="49"/>
        <v>112</v>
      </c>
      <c r="P478" s="5">
        <f t="shared" si="50"/>
        <v>23.96</v>
      </c>
      <c r="Q478" s="5" t="str">
        <f t="shared" si="51"/>
        <v>music</v>
      </c>
      <c r="R478" s="5" t="str">
        <f t="shared" si="52"/>
        <v>electronic music</v>
      </c>
      <c r="S478" t="s">
        <v>8325</v>
      </c>
      <c r="T478" t="s">
        <v>8330</v>
      </c>
      <c r="U478" s="9">
        <f t="shared" si="53"/>
        <v>41249.448958333334</v>
      </c>
      <c r="V478" s="9">
        <f t="shared" si="54"/>
        <v>41281.333333333336</v>
      </c>
      <c r="W478">
        <f t="shared" si="55"/>
        <v>32</v>
      </c>
    </row>
    <row r="479" spans="1:23" ht="43.2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 t="shared" si="49"/>
        <v>102</v>
      </c>
      <c r="P479" s="5">
        <f t="shared" si="50"/>
        <v>48.62</v>
      </c>
      <c r="Q479" s="5" t="str">
        <f t="shared" si="51"/>
        <v>music</v>
      </c>
      <c r="R479" s="5" t="str">
        <f t="shared" si="52"/>
        <v>electronic music</v>
      </c>
      <c r="S479" t="s">
        <v>8325</v>
      </c>
      <c r="T479" t="s">
        <v>8330</v>
      </c>
      <c r="U479" s="9">
        <f t="shared" si="53"/>
        <v>42119.822476851856</v>
      </c>
      <c r="V479" s="9">
        <f t="shared" si="54"/>
        <v>42142.208333333328</v>
      </c>
      <c r="W479">
        <f t="shared" si="55"/>
        <v>23</v>
      </c>
    </row>
    <row r="480" spans="1:23" ht="43.2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 t="shared" si="49"/>
        <v>145</v>
      </c>
      <c r="P480" s="5">
        <f t="shared" si="50"/>
        <v>35.74</v>
      </c>
      <c r="Q480" s="5" t="str">
        <f t="shared" si="51"/>
        <v>music</v>
      </c>
      <c r="R480" s="5" t="str">
        <f t="shared" si="52"/>
        <v>electronic music</v>
      </c>
      <c r="S480" t="s">
        <v>8325</v>
      </c>
      <c r="T480" t="s">
        <v>8330</v>
      </c>
      <c r="U480" s="9">
        <f t="shared" si="53"/>
        <v>42418.231747685189</v>
      </c>
      <c r="V480" s="9">
        <f t="shared" si="54"/>
        <v>42448.190081018518</v>
      </c>
      <c r="W480">
        <f t="shared" si="55"/>
        <v>30</v>
      </c>
    </row>
    <row r="481" spans="1:23" ht="43.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 t="shared" si="49"/>
        <v>128</v>
      </c>
      <c r="P481" s="5">
        <f t="shared" si="50"/>
        <v>21.37</v>
      </c>
      <c r="Q481" s="5" t="str">
        <f t="shared" si="51"/>
        <v>music</v>
      </c>
      <c r="R481" s="5" t="str">
        <f t="shared" si="52"/>
        <v>electronic music</v>
      </c>
      <c r="S481" t="s">
        <v>8325</v>
      </c>
      <c r="T481" t="s">
        <v>8330</v>
      </c>
      <c r="U481" s="9">
        <f t="shared" si="53"/>
        <v>42692.109328703707</v>
      </c>
      <c r="V481" s="9">
        <f t="shared" si="54"/>
        <v>42717.332638888889</v>
      </c>
      <c r="W481">
        <f t="shared" si="55"/>
        <v>25</v>
      </c>
    </row>
    <row r="482" spans="1:23" ht="43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 t="shared" si="49"/>
        <v>105</v>
      </c>
      <c r="P482" s="5">
        <f t="shared" si="50"/>
        <v>61.56</v>
      </c>
      <c r="Q482" s="5" t="str">
        <f t="shared" si="51"/>
        <v>photography</v>
      </c>
      <c r="R482" s="5" t="str">
        <f t="shared" si="52"/>
        <v>photobooks</v>
      </c>
      <c r="S482" t="s">
        <v>8338</v>
      </c>
      <c r="T482" t="s">
        <v>8339</v>
      </c>
      <c r="U482" s="9">
        <f t="shared" si="53"/>
        <v>42741.599664351852</v>
      </c>
      <c r="V482" s="9">
        <f t="shared" si="54"/>
        <v>42772.599664351852</v>
      </c>
      <c r="W482">
        <f t="shared" si="55"/>
        <v>31</v>
      </c>
    </row>
    <row r="483" spans="1:23" ht="57.6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 t="shared" si="49"/>
        <v>105</v>
      </c>
      <c r="P483" s="5">
        <f t="shared" si="50"/>
        <v>118.74</v>
      </c>
      <c r="Q483" s="5" t="str">
        <f t="shared" si="51"/>
        <v>photography</v>
      </c>
      <c r="R483" s="5" t="str">
        <f t="shared" si="52"/>
        <v>photobooks</v>
      </c>
      <c r="S483" t="s">
        <v>8338</v>
      </c>
      <c r="T483" t="s">
        <v>8339</v>
      </c>
      <c r="U483" s="9">
        <f t="shared" si="53"/>
        <v>42130.865150462967</v>
      </c>
      <c r="V483" s="9">
        <f t="shared" si="54"/>
        <v>42163.166666666672</v>
      </c>
      <c r="W483">
        <f t="shared" si="55"/>
        <v>33</v>
      </c>
    </row>
    <row r="484" spans="1:23" ht="43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 t="shared" si="49"/>
        <v>107</v>
      </c>
      <c r="P484" s="5">
        <f t="shared" si="50"/>
        <v>65.08</v>
      </c>
      <c r="Q484" s="5" t="str">
        <f t="shared" si="51"/>
        <v>photography</v>
      </c>
      <c r="R484" s="5" t="str">
        <f t="shared" si="52"/>
        <v>photobooks</v>
      </c>
      <c r="S484" t="s">
        <v>8338</v>
      </c>
      <c r="T484" t="s">
        <v>8339</v>
      </c>
      <c r="U484" s="9">
        <f t="shared" si="53"/>
        <v>42123.86336805555</v>
      </c>
      <c r="V484" s="9">
        <f t="shared" si="54"/>
        <v>42156.945833333331</v>
      </c>
      <c r="W484">
        <f t="shared" si="55"/>
        <v>33</v>
      </c>
    </row>
    <row r="485" spans="1:23" ht="43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 t="shared" si="49"/>
        <v>104</v>
      </c>
      <c r="P485" s="5">
        <f t="shared" si="50"/>
        <v>130.16</v>
      </c>
      <c r="Q485" s="5" t="str">
        <f t="shared" si="51"/>
        <v>photography</v>
      </c>
      <c r="R485" s="5" t="str">
        <f t="shared" si="52"/>
        <v>photobooks</v>
      </c>
      <c r="S485" t="s">
        <v>8338</v>
      </c>
      <c r="T485" t="s">
        <v>8339</v>
      </c>
      <c r="U485" s="9">
        <f t="shared" si="53"/>
        <v>42109.894942129627</v>
      </c>
      <c r="V485" s="9">
        <f t="shared" si="54"/>
        <v>42141.75</v>
      </c>
      <c r="W485">
        <f t="shared" si="55"/>
        <v>32</v>
      </c>
    </row>
    <row r="486" spans="1:23" ht="43.2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 t="shared" si="49"/>
        <v>161</v>
      </c>
      <c r="P486" s="5">
        <f t="shared" si="50"/>
        <v>37.78</v>
      </c>
      <c r="Q486" s="5" t="str">
        <f t="shared" si="51"/>
        <v>photography</v>
      </c>
      <c r="R486" s="5" t="str">
        <f t="shared" si="52"/>
        <v>photobooks</v>
      </c>
      <c r="S486" t="s">
        <v>8338</v>
      </c>
      <c r="T486" t="s">
        <v>8339</v>
      </c>
      <c r="U486" s="9">
        <f t="shared" si="53"/>
        <v>42711.700694444444</v>
      </c>
      <c r="V486" s="9">
        <f t="shared" si="54"/>
        <v>42732.700694444444</v>
      </c>
      <c r="W486">
        <f t="shared" si="55"/>
        <v>21</v>
      </c>
    </row>
    <row r="487" spans="1:23" ht="43.2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 t="shared" si="49"/>
        <v>108</v>
      </c>
      <c r="P487" s="5">
        <f t="shared" si="50"/>
        <v>112.79</v>
      </c>
      <c r="Q487" s="5" t="str">
        <f t="shared" si="51"/>
        <v>photography</v>
      </c>
      <c r="R487" s="5" t="str">
        <f t="shared" si="52"/>
        <v>photobooks</v>
      </c>
      <c r="S487" t="s">
        <v>8338</v>
      </c>
      <c r="T487" t="s">
        <v>8339</v>
      </c>
      <c r="U487" s="9">
        <f t="shared" si="53"/>
        <v>42529.979108796295</v>
      </c>
      <c r="V487" s="9">
        <f t="shared" si="54"/>
        <v>42550.979108796295</v>
      </c>
      <c r="W487">
        <f t="shared" si="55"/>
        <v>21</v>
      </c>
    </row>
    <row r="488" spans="1:23" ht="28.8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 t="shared" si="49"/>
        <v>135</v>
      </c>
      <c r="P488" s="5">
        <f t="shared" si="50"/>
        <v>51.92</v>
      </c>
      <c r="Q488" s="5" t="str">
        <f t="shared" si="51"/>
        <v>photography</v>
      </c>
      <c r="R488" s="5" t="str">
        <f t="shared" si="52"/>
        <v>photobooks</v>
      </c>
      <c r="S488" t="s">
        <v>8338</v>
      </c>
      <c r="T488" t="s">
        <v>8339</v>
      </c>
      <c r="U488" s="9">
        <f t="shared" si="53"/>
        <v>41852.665798611109</v>
      </c>
      <c r="V488" s="9">
        <f t="shared" si="54"/>
        <v>41882.665798611109</v>
      </c>
      <c r="W488">
        <f t="shared" si="55"/>
        <v>30</v>
      </c>
    </row>
    <row r="489" spans="1:23" ht="43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 t="shared" si="49"/>
        <v>109</v>
      </c>
      <c r="P489" s="5">
        <f t="shared" si="50"/>
        <v>89.24</v>
      </c>
      <c r="Q489" s="5" t="str">
        <f t="shared" si="51"/>
        <v>photography</v>
      </c>
      <c r="R489" s="5" t="str">
        <f t="shared" si="52"/>
        <v>photobooks</v>
      </c>
      <c r="S489" t="s">
        <v>8338</v>
      </c>
      <c r="T489" t="s">
        <v>8339</v>
      </c>
      <c r="U489" s="9">
        <f t="shared" si="53"/>
        <v>42419.603703703702</v>
      </c>
      <c r="V489" s="9">
        <f t="shared" si="54"/>
        <v>42449.562037037031</v>
      </c>
      <c r="W489">
        <f t="shared" si="55"/>
        <v>30</v>
      </c>
    </row>
    <row r="490" spans="1:23" ht="28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 t="shared" si="49"/>
        <v>290</v>
      </c>
      <c r="P490" s="5">
        <f t="shared" si="50"/>
        <v>19.329999999999998</v>
      </c>
      <c r="Q490" s="5" t="str">
        <f t="shared" si="51"/>
        <v>photography</v>
      </c>
      <c r="R490" s="5" t="str">
        <f t="shared" si="52"/>
        <v>photobooks</v>
      </c>
      <c r="S490" t="s">
        <v>8338</v>
      </c>
      <c r="T490" t="s">
        <v>8339</v>
      </c>
      <c r="U490" s="9">
        <f t="shared" si="53"/>
        <v>42747.506689814814</v>
      </c>
      <c r="V490" s="9">
        <f t="shared" si="54"/>
        <v>42777.506689814814</v>
      </c>
      <c r="W490">
        <f t="shared" si="55"/>
        <v>30</v>
      </c>
    </row>
    <row r="491" spans="1:23" ht="57.6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 t="shared" si="49"/>
        <v>104</v>
      </c>
      <c r="P491" s="5">
        <f t="shared" si="50"/>
        <v>79.97</v>
      </c>
      <c r="Q491" s="5" t="str">
        <f t="shared" si="51"/>
        <v>photography</v>
      </c>
      <c r="R491" s="5" t="str">
        <f t="shared" si="52"/>
        <v>photobooks</v>
      </c>
      <c r="S491" t="s">
        <v>8338</v>
      </c>
      <c r="T491" t="s">
        <v>8339</v>
      </c>
      <c r="U491" s="9">
        <f t="shared" si="53"/>
        <v>42409.776076388895</v>
      </c>
      <c r="V491" s="9">
        <f t="shared" si="54"/>
        <v>42469.734409722223</v>
      </c>
      <c r="W491">
        <f t="shared" si="55"/>
        <v>60</v>
      </c>
    </row>
    <row r="492" spans="1:23" ht="43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 t="shared" si="49"/>
        <v>322</v>
      </c>
      <c r="P492" s="5">
        <f t="shared" si="50"/>
        <v>56.41</v>
      </c>
      <c r="Q492" s="5" t="str">
        <f t="shared" si="51"/>
        <v>photography</v>
      </c>
      <c r="R492" s="5" t="str">
        <f t="shared" si="52"/>
        <v>photobooks</v>
      </c>
      <c r="S492" t="s">
        <v>8338</v>
      </c>
      <c r="T492" t="s">
        <v>8339</v>
      </c>
      <c r="U492" s="9">
        <f t="shared" si="53"/>
        <v>42072.488182870366</v>
      </c>
      <c r="V492" s="9">
        <f t="shared" si="54"/>
        <v>42102.488182870366</v>
      </c>
      <c r="W492">
        <f t="shared" si="55"/>
        <v>30</v>
      </c>
    </row>
    <row r="493" spans="1:23" ht="57.6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 t="shared" si="49"/>
        <v>135</v>
      </c>
      <c r="P493" s="5">
        <f t="shared" si="50"/>
        <v>79.41</v>
      </c>
      <c r="Q493" s="5" t="str">
        <f t="shared" si="51"/>
        <v>photography</v>
      </c>
      <c r="R493" s="5" t="str">
        <f t="shared" si="52"/>
        <v>photobooks</v>
      </c>
      <c r="S493" t="s">
        <v>8338</v>
      </c>
      <c r="T493" t="s">
        <v>8339</v>
      </c>
      <c r="U493" s="9">
        <f t="shared" si="53"/>
        <v>42298.34783564815</v>
      </c>
      <c r="V493" s="9">
        <f t="shared" si="54"/>
        <v>42358.375</v>
      </c>
      <c r="W493">
        <f t="shared" si="55"/>
        <v>60</v>
      </c>
    </row>
    <row r="494" spans="1:23" ht="28.8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 t="shared" si="49"/>
        <v>270</v>
      </c>
      <c r="P494" s="5">
        <f t="shared" si="50"/>
        <v>76.44</v>
      </c>
      <c r="Q494" s="5" t="str">
        <f t="shared" si="51"/>
        <v>photography</v>
      </c>
      <c r="R494" s="5" t="str">
        <f t="shared" si="52"/>
        <v>photobooks</v>
      </c>
      <c r="S494" t="s">
        <v>8338</v>
      </c>
      <c r="T494" t="s">
        <v>8339</v>
      </c>
      <c r="U494" s="9">
        <f t="shared" si="53"/>
        <v>42326.818738425922</v>
      </c>
      <c r="V494" s="9">
        <f t="shared" si="54"/>
        <v>42356.818738425922</v>
      </c>
      <c r="W494">
        <f t="shared" si="55"/>
        <v>30</v>
      </c>
    </row>
    <row r="495" spans="1:23" ht="57.6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 t="shared" si="49"/>
        <v>253</v>
      </c>
      <c r="P495" s="5">
        <f t="shared" si="50"/>
        <v>121</v>
      </c>
      <c r="Q495" s="5" t="str">
        <f t="shared" si="51"/>
        <v>photography</v>
      </c>
      <c r="R495" s="5" t="str">
        <f t="shared" si="52"/>
        <v>photobooks</v>
      </c>
      <c r="S495" t="s">
        <v>8338</v>
      </c>
      <c r="T495" t="s">
        <v>8339</v>
      </c>
      <c r="U495" s="9">
        <f t="shared" si="53"/>
        <v>42503.66474537037</v>
      </c>
      <c r="V495" s="9">
        <f t="shared" si="54"/>
        <v>42534.249305555553</v>
      </c>
      <c r="W495">
        <f t="shared" si="55"/>
        <v>31</v>
      </c>
    </row>
    <row r="496" spans="1:23" ht="43.2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 t="shared" si="49"/>
        <v>261</v>
      </c>
      <c r="P496" s="5">
        <f t="shared" si="50"/>
        <v>54.62</v>
      </c>
      <c r="Q496" s="5" t="str">
        <f t="shared" si="51"/>
        <v>photography</v>
      </c>
      <c r="R496" s="5" t="str">
        <f t="shared" si="52"/>
        <v>photobooks</v>
      </c>
      <c r="S496" t="s">
        <v>8338</v>
      </c>
      <c r="T496" t="s">
        <v>8339</v>
      </c>
      <c r="U496" s="9">
        <f t="shared" si="53"/>
        <v>42333.619050925925</v>
      </c>
      <c r="V496" s="9">
        <f t="shared" si="54"/>
        <v>42369.125</v>
      </c>
      <c r="W496">
        <f t="shared" si="55"/>
        <v>36</v>
      </c>
    </row>
    <row r="497" spans="1:23" ht="43.2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 t="shared" si="49"/>
        <v>101</v>
      </c>
      <c r="P497" s="5">
        <f t="shared" si="50"/>
        <v>299.22000000000003</v>
      </c>
      <c r="Q497" s="5" t="str">
        <f t="shared" si="51"/>
        <v>photography</v>
      </c>
      <c r="R497" s="5" t="str">
        <f t="shared" si="52"/>
        <v>photobooks</v>
      </c>
      <c r="S497" t="s">
        <v>8338</v>
      </c>
      <c r="T497" t="s">
        <v>8339</v>
      </c>
      <c r="U497" s="9">
        <f t="shared" si="53"/>
        <v>42161.770833333328</v>
      </c>
      <c r="V497" s="9">
        <f t="shared" si="54"/>
        <v>42193.770833333328</v>
      </c>
      <c r="W497">
        <f t="shared" si="55"/>
        <v>32</v>
      </c>
    </row>
    <row r="498" spans="1:23" ht="43.2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 t="shared" si="49"/>
        <v>126</v>
      </c>
      <c r="P498" s="5">
        <f t="shared" si="50"/>
        <v>58.53</v>
      </c>
      <c r="Q498" s="5" t="str">
        <f t="shared" si="51"/>
        <v>photography</v>
      </c>
      <c r="R498" s="5" t="str">
        <f t="shared" si="52"/>
        <v>photobooks</v>
      </c>
      <c r="S498" t="s">
        <v>8338</v>
      </c>
      <c r="T498" t="s">
        <v>8339</v>
      </c>
      <c r="U498" s="9">
        <f t="shared" si="53"/>
        <v>42089.477500000001</v>
      </c>
      <c r="V498" s="9">
        <f t="shared" si="54"/>
        <v>42110.477500000001</v>
      </c>
      <c r="W498">
        <f t="shared" si="55"/>
        <v>21</v>
      </c>
    </row>
    <row r="499" spans="1:23" ht="43.2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 t="shared" si="49"/>
        <v>102</v>
      </c>
      <c r="P499" s="5">
        <f t="shared" si="50"/>
        <v>55.37</v>
      </c>
      <c r="Q499" s="5" t="str">
        <f t="shared" si="51"/>
        <v>photography</v>
      </c>
      <c r="R499" s="5" t="str">
        <f t="shared" si="52"/>
        <v>photobooks</v>
      </c>
      <c r="S499" t="s">
        <v>8338</v>
      </c>
      <c r="T499" t="s">
        <v>8339</v>
      </c>
      <c r="U499" s="9">
        <f t="shared" si="53"/>
        <v>42536.60701388889</v>
      </c>
      <c r="V499" s="9">
        <f t="shared" si="54"/>
        <v>42566.60701388889</v>
      </c>
      <c r="W499">
        <f t="shared" si="55"/>
        <v>30</v>
      </c>
    </row>
    <row r="500" spans="1:23" ht="43.2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 t="shared" si="49"/>
        <v>199</v>
      </c>
      <c r="P500" s="5">
        <f t="shared" si="50"/>
        <v>183.8</v>
      </c>
      <c r="Q500" s="5" t="str">
        <f t="shared" si="51"/>
        <v>photography</v>
      </c>
      <c r="R500" s="5" t="str">
        <f t="shared" si="52"/>
        <v>photobooks</v>
      </c>
      <c r="S500" t="s">
        <v>8338</v>
      </c>
      <c r="T500" t="s">
        <v>8339</v>
      </c>
      <c r="U500" s="9">
        <f t="shared" si="53"/>
        <v>42152.288819444439</v>
      </c>
      <c r="V500" s="9">
        <f t="shared" si="54"/>
        <v>42182.288819444439</v>
      </c>
      <c r="W500">
        <f t="shared" si="55"/>
        <v>30</v>
      </c>
    </row>
    <row r="501" spans="1:23" ht="43.2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 t="shared" si="49"/>
        <v>102</v>
      </c>
      <c r="P501" s="5">
        <f t="shared" si="50"/>
        <v>165.35</v>
      </c>
      <c r="Q501" s="5" t="str">
        <f t="shared" si="51"/>
        <v>photography</v>
      </c>
      <c r="R501" s="5" t="str">
        <f t="shared" si="52"/>
        <v>photobooks</v>
      </c>
      <c r="S501" t="s">
        <v>8338</v>
      </c>
      <c r="T501" t="s">
        <v>8339</v>
      </c>
      <c r="U501" s="9">
        <f t="shared" si="53"/>
        <v>42125.614895833336</v>
      </c>
      <c r="V501" s="9">
        <f t="shared" si="54"/>
        <v>42155.614895833336</v>
      </c>
      <c r="W501">
        <f t="shared" si="55"/>
        <v>30</v>
      </c>
    </row>
    <row r="502" spans="1:23" ht="43.2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 t="shared" si="49"/>
        <v>103</v>
      </c>
      <c r="P502" s="5">
        <f t="shared" si="50"/>
        <v>234.79</v>
      </c>
      <c r="Q502" s="5" t="str">
        <f t="shared" si="51"/>
        <v>photography</v>
      </c>
      <c r="R502" s="5" t="str">
        <f t="shared" si="52"/>
        <v>photobooks</v>
      </c>
      <c r="S502" t="s">
        <v>8338</v>
      </c>
      <c r="T502" t="s">
        <v>8339</v>
      </c>
      <c r="U502" s="9">
        <f t="shared" si="53"/>
        <v>42297.748067129629</v>
      </c>
      <c r="V502" s="9">
        <f t="shared" si="54"/>
        <v>42342.208333333328</v>
      </c>
      <c r="W502">
        <f t="shared" si="55"/>
        <v>45</v>
      </c>
    </row>
    <row r="503" spans="1:23" ht="43.2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 t="shared" si="49"/>
        <v>101</v>
      </c>
      <c r="P503" s="5">
        <f t="shared" si="50"/>
        <v>211.48</v>
      </c>
      <c r="Q503" s="5" t="str">
        <f t="shared" si="51"/>
        <v>photography</v>
      </c>
      <c r="R503" s="5" t="str">
        <f t="shared" si="52"/>
        <v>photobooks</v>
      </c>
      <c r="S503" t="s">
        <v>8338</v>
      </c>
      <c r="T503" t="s">
        <v>8339</v>
      </c>
      <c r="U503" s="9">
        <f t="shared" si="53"/>
        <v>42138.506377314814</v>
      </c>
      <c r="V503" s="9">
        <f t="shared" si="54"/>
        <v>42168.506377314814</v>
      </c>
      <c r="W503">
        <f t="shared" si="55"/>
        <v>30</v>
      </c>
    </row>
    <row r="504" spans="1:23" ht="43.2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 t="shared" si="49"/>
        <v>115</v>
      </c>
      <c r="P504" s="5">
        <f t="shared" si="50"/>
        <v>32.340000000000003</v>
      </c>
      <c r="Q504" s="5" t="str">
        <f t="shared" si="51"/>
        <v>photography</v>
      </c>
      <c r="R504" s="5" t="str">
        <f t="shared" si="52"/>
        <v>photobooks</v>
      </c>
      <c r="S504" t="s">
        <v>8338</v>
      </c>
      <c r="T504" t="s">
        <v>8339</v>
      </c>
      <c r="U504" s="9">
        <f t="shared" si="53"/>
        <v>42772.776076388895</v>
      </c>
      <c r="V504" s="9">
        <f t="shared" si="54"/>
        <v>42805.561805555553</v>
      </c>
      <c r="W504">
        <f t="shared" si="55"/>
        <v>33</v>
      </c>
    </row>
    <row r="505" spans="1:23" ht="28.8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 t="shared" si="49"/>
        <v>104</v>
      </c>
      <c r="P505" s="5">
        <f t="shared" si="50"/>
        <v>123.38</v>
      </c>
      <c r="Q505" s="5" t="str">
        <f t="shared" si="51"/>
        <v>photography</v>
      </c>
      <c r="R505" s="5" t="str">
        <f t="shared" si="52"/>
        <v>photobooks</v>
      </c>
      <c r="S505" t="s">
        <v>8338</v>
      </c>
      <c r="T505" t="s">
        <v>8339</v>
      </c>
      <c r="U505" s="9">
        <f t="shared" si="53"/>
        <v>42430.430243055554</v>
      </c>
      <c r="V505" s="9">
        <f t="shared" si="54"/>
        <v>42460.416666666672</v>
      </c>
      <c r="W505">
        <f t="shared" si="55"/>
        <v>30</v>
      </c>
    </row>
    <row r="506" spans="1:23" ht="43.2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 t="shared" si="49"/>
        <v>155</v>
      </c>
      <c r="P506" s="5">
        <f t="shared" si="50"/>
        <v>207.07</v>
      </c>
      <c r="Q506" s="5" t="str">
        <f t="shared" si="51"/>
        <v>photography</v>
      </c>
      <c r="R506" s="5" t="str">
        <f t="shared" si="52"/>
        <v>photobooks</v>
      </c>
      <c r="S506" t="s">
        <v>8338</v>
      </c>
      <c r="T506" t="s">
        <v>8339</v>
      </c>
      <c r="U506" s="9">
        <f t="shared" si="53"/>
        <v>42423.709074074075</v>
      </c>
      <c r="V506" s="9">
        <f t="shared" si="54"/>
        <v>42453.667407407411</v>
      </c>
      <c r="W506">
        <f t="shared" si="55"/>
        <v>30</v>
      </c>
    </row>
    <row r="507" spans="1:23" ht="43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 t="shared" si="49"/>
        <v>106</v>
      </c>
      <c r="P507" s="5">
        <f t="shared" si="50"/>
        <v>138.26</v>
      </c>
      <c r="Q507" s="5" t="str">
        <f t="shared" si="51"/>
        <v>photography</v>
      </c>
      <c r="R507" s="5" t="str">
        <f t="shared" si="52"/>
        <v>photobooks</v>
      </c>
      <c r="S507" t="s">
        <v>8338</v>
      </c>
      <c r="T507" t="s">
        <v>8339</v>
      </c>
      <c r="U507" s="9">
        <f t="shared" si="53"/>
        <v>42761.846122685187</v>
      </c>
      <c r="V507" s="9">
        <f t="shared" si="54"/>
        <v>42791.846122685187</v>
      </c>
      <c r="W507">
        <f t="shared" si="55"/>
        <v>30</v>
      </c>
    </row>
    <row r="508" spans="1:23" ht="28.8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 t="shared" si="49"/>
        <v>254</v>
      </c>
      <c r="P508" s="5">
        <f t="shared" si="50"/>
        <v>493.82</v>
      </c>
      <c r="Q508" s="5" t="str">
        <f t="shared" si="51"/>
        <v>photography</v>
      </c>
      <c r="R508" s="5" t="str">
        <f t="shared" si="52"/>
        <v>photobooks</v>
      </c>
      <c r="S508" t="s">
        <v>8338</v>
      </c>
      <c r="T508" t="s">
        <v>8339</v>
      </c>
      <c r="U508" s="9">
        <f t="shared" si="53"/>
        <v>42132.941805555558</v>
      </c>
      <c r="V508" s="9">
        <f t="shared" si="54"/>
        <v>42155.875</v>
      </c>
      <c r="W508">
        <f t="shared" si="55"/>
        <v>23</v>
      </c>
    </row>
    <row r="509" spans="1:23" ht="43.2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 t="shared" si="49"/>
        <v>101</v>
      </c>
      <c r="P509" s="5">
        <f t="shared" si="50"/>
        <v>168.5</v>
      </c>
      <c r="Q509" s="5" t="str">
        <f t="shared" si="51"/>
        <v>photography</v>
      </c>
      <c r="R509" s="5" t="str">
        <f t="shared" si="52"/>
        <v>photobooks</v>
      </c>
      <c r="S509" t="s">
        <v>8338</v>
      </c>
      <c r="T509" t="s">
        <v>8339</v>
      </c>
      <c r="U509" s="9">
        <f t="shared" si="53"/>
        <v>42515.866446759261</v>
      </c>
      <c r="V509" s="9">
        <f t="shared" si="54"/>
        <v>42530.866446759261</v>
      </c>
      <c r="W509">
        <f t="shared" si="55"/>
        <v>15</v>
      </c>
    </row>
    <row r="510" spans="1:23" ht="57.6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 t="shared" si="49"/>
        <v>129</v>
      </c>
      <c r="P510" s="5">
        <f t="shared" si="50"/>
        <v>38.869999999999997</v>
      </c>
      <c r="Q510" s="5" t="str">
        <f t="shared" si="51"/>
        <v>photography</v>
      </c>
      <c r="R510" s="5" t="str">
        <f t="shared" si="52"/>
        <v>photobooks</v>
      </c>
      <c r="S510" t="s">
        <v>8338</v>
      </c>
      <c r="T510" t="s">
        <v>8339</v>
      </c>
      <c r="U510" s="9">
        <f t="shared" si="53"/>
        <v>42318.950173611112</v>
      </c>
      <c r="V510" s="9">
        <f t="shared" si="54"/>
        <v>42335.041666666672</v>
      </c>
      <c r="W510">
        <f t="shared" si="55"/>
        <v>17</v>
      </c>
    </row>
    <row r="511" spans="1:23" ht="57.6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 t="shared" si="49"/>
        <v>102</v>
      </c>
      <c r="P511" s="5">
        <f t="shared" si="50"/>
        <v>61.53</v>
      </c>
      <c r="Q511" s="5" t="str">
        <f t="shared" si="51"/>
        <v>photography</v>
      </c>
      <c r="R511" s="5" t="str">
        <f t="shared" si="52"/>
        <v>photobooks</v>
      </c>
      <c r="S511" t="s">
        <v>8338</v>
      </c>
      <c r="T511" t="s">
        <v>8339</v>
      </c>
      <c r="U511" s="9">
        <f t="shared" si="53"/>
        <v>42731.755787037036</v>
      </c>
      <c r="V511" s="9">
        <f t="shared" si="54"/>
        <v>42766.755787037036</v>
      </c>
      <c r="W511">
        <f t="shared" si="55"/>
        <v>35</v>
      </c>
    </row>
    <row r="512" spans="1:23" ht="43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 t="shared" si="49"/>
        <v>132</v>
      </c>
      <c r="P512" s="5">
        <f t="shared" si="50"/>
        <v>105.44</v>
      </c>
      <c r="Q512" s="5" t="str">
        <f t="shared" si="51"/>
        <v>photography</v>
      </c>
      <c r="R512" s="5" t="str">
        <f t="shared" si="52"/>
        <v>photobooks</v>
      </c>
      <c r="S512" t="s">
        <v>8338</v>
      </c>
      <c r="T512" t="s">
        <v>8339</v>
      </c>
      <c r="U512" s="9">
        <f t="shared" si="53"/>
        <v>42104.840335648143</v>
      </c>
      <c r="V512" s="9">
        <f t="shared" si="54"/>
        <v>42164.840335648143</v>
      </c>
      <c r="W512">
        <f t="shared" si="55"/>
        <v>60</v>
      </c>
    </row>
    <row r="513" spans="1:23" ht="43.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 t="shared" si="49"/>
        <v>786</v>
      </c>
      <c r="P513" s="5">
        <f t="shared" si="50"/>
        <v>71.59</v>
      </c>
      <c r="Q513" s="5" t="str">
        <f t="shared" si="51"/>
        <v>photography</v>
      </c>
      <c r="R513" s="5" t="str">
        <f t="shared" si="52"/>
        <v>photobooks</v>
      </c>
      <c r="S513" t="s">
        <v>8338</v>
      </c>
      <c r="T513" t="s">
        <v>8339</v>
      </c>
      <c r="U513" s="9">
        <f t="shared" si="53"/>
        <v>41759.923101851848</v>
      </c>
      <c r="V513" s="9">
        <f t="shared" si="54"/>
        <v>41789.923101851848</v>
      </c>
      <c r="W513">
        <f t="shared" si="55"/>
        <v>30</v>
      </c>
    </row>
    <row r="514" spans="1:23" ht="28.8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 t="shared" ref="O514:O577" si="56">ROUND((E514/D514)*100,0)</f>
        <v>146</v>
      </c>
      <c r="P514" s="5">
        <f t="shared" ref="P514:P577" si="57">ROUND((E514/L514),2)</f>
        <v>91.88</v>
      </c>
      <c r="Q514" s="5" t="str">
        <f t="shared" ref="Q514:Q577" si="58">LEFT(N514,SEARCH("/",N514)-1)</f>
        <v>photography</v>
      </c>
      <c r="R514" s="5" t="str">
        <f t="shared" ref="R514:R577" si="59">RIGHT(N514,LEN(N514)-SEARCH("/",N514))</f>
        <v>photobooks</v>
      </c>
      <c r="S514" t="s">
        <v>8338</v>
      </c>
      <c r="T514" t="s">
        <v>8339</v>
      </c>
      <c r="U514" s="9">
        <f t="shared" ref="U514:U577" si="60">(((J514/60)/60)/24)+DATE(1970,1,1)</f>
        <v>42247.616400462968</v>
      </c>
      <c r="V514" s="9">
        <f t="shared" ref="V514:V577" si="61">(((I514/60)/60)/24)+DATE(1970,1,1)</f>
        <v>42279.960416666669</v>
      </c>
      <c r="W514">
        <f t="shared" ref="W514:W577" si="62">DATEDIF(U514,V514,"d")</f>
        <v>32</v>
      </c>
    </row>
    <row r="515" spans="1:23" ht="43.2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 t="shared" si="56"/>
        <v>103</v>
      </c>
      <c r="P515" s="5">
        <f t="shared" si="57"/>
        <v>148.57</v>
      </c>
      <c r="Q515" s="5" t="str">
        <f t="shared" si="58"/>
        <v>photography</v>
      </c>
      <c r="R515" s="5" t="str">
        <f t="shared" si="59"/>
        <v>photobooks</v>
      </c>
      <c r="S515" t="s">
        <v>8338</v>
      </c>
      <c r="T515" t="s">
        <v>8339</v>
      </c>
      <c r="U515" s="9">
        <f t="shared" si="60"/>
        <v>42535.809490740736</v>
      </c>
      <c r="V515" s="9">
        <f t="shared" si="61"/>
        <v>42565.809490740736</v>
      </c>
      <c r="W515">
        <f t="shared" si="62"/>
        <v>30</v>
      </c>
    </row>
    <row r="516" spans="1:23" ht="43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 t="shared" si="56"/>
        <v>172</v>
      </c>
      <c r="P516" s="5">
        <f t="shared" si="57"/>
        <v>174.21</v>
      </c>
      <c r="Q516" s="5" t="str">
        <f t="shared" si="58"/>
        <v>photography</v>
      </c>
      <c r="R516" s="5" t="str">
        <f t="shared" si="59"/>
        <v>photobooks</v>
      </c>
      <c r="S516" t="s">
        <v>8338</v>
      </c>
      <c r="T516" t="s">
        <v>8339</v>
      </c>
      <c r="U516" s="9">
        <f t="shared" si="60"/>
        <v>42278.662037037036</v>
      </c>
      <c r="V516" s="9">
        <f t="shared" si="61"/>
        <v>42309.125</v>
      </c>
      <c r="W516">
        <f t="shared" si="62"/>
        <v>31</v>
      </c>
    </row>
    <row r="517" spans="1:23" ht="28.8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 t="shared" si="56"/>
        <v>159</v>
      </c>
      <c r="P517" s="5">
        <f t="shared" si="57"/>
        <v>102.86</v>
      </c>
      <c r="Q517" s="5" t="str">
        <f t="shared" si="58"/>
        <v>photography</v>
      </c>
      <c r="R517" s="5" t="str">
        <f t="shared" si="59"/>
        <v>photobooks</v>
      </c>
      <c r="S517" t="s">
        <v>8338</v>
      </c>
      <c r="T517" t="s">
        <v>8339</v>
      </c>
      <c r="U517" s="9">
        <f t="shared" si="60"/>
        <v>42633.461956018517</v>
      </c>
      <c r="V517" s="9">
        <f t="shared" si="61"/>
        <v>42663.461956018517</v>
      </c>
      <c r="W517">
        <f t="shared" si="62"/>
        <v>30</v>
      </c>
    </row>
    <row r="518" spans="1:23" ht="43.2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 t="shared" si="56"/>
        <v>104</v>
      </c>
      <c r="P518" s="5">
        <f t="shared" si="57"/>
        <v>111.18</v>
      </c>
      <c r="Q518" s="5" t="str">
        <f t="shared" si="58"/>
        <v>photography</v>
      </c>
      <c r="R518" s="5" t="str">
        <f t="shared" si="59"/>
        <v>photobooks</v>
      </c>
      <c r="S518" t="s">
        <v>8338</v>
      </c>
      <c r="T518" t="s">
        <v>8339</v>
      </c>
      <c r="U518" s="9">
        <f t="shared" si="60"/>
        <v>42211.628611111111</v>
      </c>
      <c r="V518" s="9">
        <f t="shared" si="61"/>
        <v>42241.628611111111</v>
      </c>
      <c r="W518">
        <f t="shared" si="62"/>
        <v>30</v>
      </c>
    </row>
    <row r="519" spans="1:23" ht="43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 t="shared" si="56"/>
        <v>111</v>
      </c>
      <c r="P519" s="5">
        <f t="shared" si="57"/>
        <v>23.8</v>
      </c>
      <c r="Q519" s="5" t="str">
        <f t="shared" si="58"/>
        <v>photography</v>
      </c>
      <c r="R519" s="5" t="str">
        <f t="shared" si="59"/>
        <v>photobooks</v>
      </c>
      <c r="S519" t="s">
        <v>8338</v>
      </c>
      <c r="T519" t="s">
        <v>8339</v>
      </c>
      <c r="U519" s="9">
        <f t="shared" si="60"/>
        <v>42680.47555555556</v>
      </c>
      <c r="V519" s="9">
        <f t="shared" si="61"/>
        <v>42708</v>
      </c>
      <c r="W519">
        <f t="shared" si="62"/>
        <v>28</v>
      </c>
    </row>
    <row r="520" spans="1:23" ht="28.8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 t="shared" si="56"/>
        <v>280</v>
      </c>
      <c r="P520" s="5">
        <f t="shared" si="57"/>
        <v>81.27</v>
      </c>
      <c r="Q520" s="5" t="str">
        <f t="shared" si="58"/>
        <v>photography</v>
      </c>
      <c r="R520" s="5" t="str">
        <f t="shared" si="59"/>
        <v>photobooks</v>
      </c>
      <c r="S520" t="s">
        <v>8338</v>
      </c>
      <c r="T520" t="s">
        <v>8339</v>
      </c>
      <c r="U520" s="9">
        <f t="shared" si="60"/>
        <v>42430.720451388886</v>
      </c>
      <c r="V520" s="9">
        <f t="shared" si="61"/>
        <v>42461.166666666672</v>
      </c>
      <c r="W520">
        <f t="shared" si="62"/>
        <v>31</v>
      </c>
    </row>
    <row r="521" spans="1:23" ht="43.2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 t="shared" si="56"/>
        <v>112</v>
      </c>
      <c r="P521" s="5">
        <f t="shared" si="57"/>
        <v>116.21</v>
      </c>
      <c r="Q521" s="5" t="str">
        <f t="shared" si="58"/>
        <v>photography</v>
      </c>
      <c r="R521" s="5" t="str">
        <f t="shared" si="59"/>
        <v>photobooks</v>
      </c>
      <c r="S521" t="s">
        <v>8338</v>
      </c>
      <c r="T521" t="s">
        <v>8339</v>
      </c>
      <c r="U521" s="9">
        <f t="shared" si="60"/>
        <v>42654.177187499998</v>
      </c>
      <c r="V521" s="9">
        <f t="shared" si="61"/>
        <v>42684.218854166669</v>
      </c>
      <c r="W521">
        <f t="shared" si="62"/>
        <v>30</v>
      </c>
    </row>
    <row r="522" spans="1:23" ht="43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 t="shared" si="56"/>
        <v>104</v>
      </c>
      <c r="P522" s="5">
        <f t="shared" si="57"/>
        <v>46.13</v>
      </c>
      <c r="Q522" s="5" t="str">
        <f t="shared" si="58"/>
        <v>music</v>
      </c>
      <c r="R522" s="5" t="str">
        <f t="shared" si="59"/>
        <v>rock</v>
      </c>
      <c r="S522" t="s">
        <v>8325</v>
      </c>
      <c r="T522" t="s">
        <v>8326</v>
      </c>
      <c r="U522" s="9">
        <f t="shared" si="60"/>
        <v>41355.825497685182</v>
      </c>
      <c r="V522" s="9">
        <f t="shared" si="61"/>
        <v>41386.875</v>
      </c>
      <c r="W522">
        <f t="shared" si="62"/>
        <v>31</v>
      </c>
    </row>
    <row r="523" spans="1:23" ht="43.2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 t="shared" si="56"/>
        <v>120</v>
      </c>
      <c r="P523" s="5">
        <f t="shared" si="57"/>
        <v>141.47</v>
      </c>
      <c r="Q523" s="5" t="str">
        <f t="shared" si="58"/>
        <v>music</v>
      </c>
      <c r="R523" s="5" t="str">
        <f t="shared" si="59"/>
        <v>rock</v>
      </c>
      <c r="S523" t="s">
        <v>8325</v>
      </c>
      <c r="T523" t="s">
        <v>8326</v>
      </c>
      <c r="U523" s="9">
        <f t="shared" si="60"/>
        <v>41774.599930555552</v>
      </c>
      <c r="V523" s="9">
        <f t="shared" si="61"/>
        <v>41804.599930555552</v>
      </c>
      <c r="W523">
        <f t="shared" si="62"/>
        <v>30</v>
      </c>
    </row>
    <row r="524" spans="1:23" ht="43.2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 t="shared" si="56"/>
        <v>117</v>
      </c>
      <c r="P524" s="5">
        <f t="shared" si="57"/>
        <v>75.48</v>
      </c>
      <c r="Q524" s="5" t="str">
        <f t="shared" si="58"/>
        <v>music</v>
      </c>
      <c r="R524" s="5" t="str">
        <f t="shared" si="59"/>
        <v>rock</v>
      </c>
      <c r="S524" t="s">
        <v>8325</v>
      </c>
      <c r="T524" t="s">
        <v>8326</v>
      </c>
      <c r="U524" s="9">
        <f t="shared" si="60"/>
        <v>40838.043391203704</v>
      </c>
      <c r="V524" s="9">
        <f t="shared" si="61"/>
        <v>40883.085057870368</v>
      </c>
      <c r="W524">
        <f t="shared" si="62"/>
        <v>45</v>
      </c>
    </row>
    <row r="525" spans="1:23" ht="28.8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 t="shared" si="56"/>
        <v>122</v>
      </c>
      <c r="P525" s="5">
        <f t="shared" si="57"/>
        <v>85.5</v>
      </c>
      <c r="Q525" s="5" t="str">
        <f t="shared" si="58"/>
        <v>music</v>
      </c>
      <c r="R525" s="5" t="str">
        <f t="shared" si="59"/>
        <v>rock</v>
      </c>
      <c r="S525" t="s">
        <v>8325</v>
      </c>
      <c r="T525" t="s">
        <v>8326</v>
      </c>
      <c r="U525" s="9">
        <f t="shared" si="60"/>
        <v>41370.292303240742</v>
      </c>
      <c r="V525" s="9">
        <f t="shared" si="61"/>
        <v>41400.292303240742</v>
      </c>
      <c r="W525">
        <f t="shared" si="62"/>
        <v>30</v>
      </c>
    </row>
    <row r="526" spans="1:23" ht="43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 t="shared" si="56"/>
        <v>152</v>
      </c>
      <c r="P526" s="5">
        <f t="shared" si="57"/>
        <v>64.25</v>
      </c>
      <c r="Q526" s="5" t="str">
        <f t="shared" si="58"/>
        <v>music</v>
      </c>
      <c r="R526" s="5" t="str">
        <f t="shared" si="59"/>
        <v>rock</v>
      </c>
      <c r="S526" t="s">
        <v>8325</v>
      </c>
      <c r="T526" t="s">
        <v>8326</v>
      </c>
      <c r="U526" s="9">
        <f t="shared" si="60"/>
        <v>41767.656863425924</v>
      </c>
      <c r="V526" s="9">
        <f t="shared" si="61"/>
        <v>41803.290972222225</v>
      </c>
      <c r="W526">
        <f t="shared" si="62"/>
        <v>36</v>
      </c>
    </row>
    <row r="527" spans="1:23" ht="43.2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 t="shared" si="56"/>
        <v>104</v>
      </c>
      <c r="P527" s="5">
        <f t="shared" si="57"/>
        <v>64.47</v>
      </c>
      <c r="Q527" s="5" t="str">
        <f t="shared" si="58"/>
        <v>music</v>
      </c>
      <c r="R527" s="5" t="str">
        <f t="shared" si="59"/>
        <v>rock</v>
      </c>
      <c r="S527" t="s">
        <v>8325</v>
      </c>
      <c r="T527" t="s">
        <v>8326</v>
      </c>
      <c r="U527" s="9">
        <f t="shared" si="60"/>
        <v>41067.74086805556</v>
      </c>
      <c r="V527" s="9">
        <f t="shared" si="61"/>
        <v>41097.74086805556</v>
      </c>
      <c r="W527">
        <f t="shared" si="62"/>
        <v>30</v>
      </c>
    </row>
    <row r="528" spans="1:23" ht="57.6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 t="shared" si="56"/>
        <v>200</v>
      </c>
      <c r="P528" s="5">
        <f t="shared" si="57"/>
        <v>118.2</v>
      </c>
      <c r="Q528" s="5" t="str">
        <f t="shared" si="58"/>
        <v>music</v>
      </c>
      <c r="R528" s="5" t="str">
        <f t="shared" si="59"/>
        <v>rock</v>
      </c>
      <c r="S528" t="s">
        <v>8325</v>
      </c>
      <c r="T528" t="s">
        <v>8326</v>
      </c>
      <c r="U528" s="9">
        <f t="shared" si="60"/>
        <v>41843.64271990741</v>
      </c>
      <c r="V528" s="9">
        <f t="shared" si="61"/>
        <v>41888.64271990741</v>
      </c>
      <c r="W528">
        <f t="shared" si="62"/>
        <v>45</v>
      </c>
    </row>
    <row r="529" spans="1:23" ht="28.8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 t="shared" si="56"/>
        <v>102</v>
      </c>
      <c r="P529" s="5">
        <f t="shared" si="57"/>
        <v>82.54</v>
      </c>
      <c r="Q529" s="5" t="str">
        <f t="shared" si="58"/>
        <v>music</v>
      </c>
      <c r="R529" s="5" t="str">
        <f t="shared" si="59"/>
        <v>rock</v>
      </c>
      <c r="S529" t="s">
        <v>8325</v>
      </c>
      <c r="T529" t="s">
        <v>8326</v>
      </c>
      <c r="U529" s="9">
        <f t="shared" si="60"/>
        <v>40751.814432870371</v>
      </c>
      <c r="V529" s="9">
        <f t="shared" si="61"/>
        <v>40811.814432870371</v>
      </c>
      <c r="W529">
        <f t="shared" si="62"/>
        <v>60</v>
      </c>
    </row>
    <row r="530" spans="1:23" ht="43.2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 t="shared" si="56"/>
        <v>138</v>
      </c>
      <c r="P530" s="5">
        <f t="shared" si="57"/>
        <v>34.17</v>
      </c>
      <c r="Q530" s="5" t="str">
        <f t="shared" si="58"/>
        <v>music</v>
      </c>
      <c r="R530" s="5" t="str">
        <f t="shared" si="59"/>
        <v>rock</v>
      </c>
      <c r="S530" t="s">
        <v>8325</v>
      </c>
      <c r="T530" t="s">
        <v>8326</v>
      </c>
      <c r="U530" s="9">
        <f t="shared" si="60"/>
        <v>41543.988067129627</v>
      </c>
      <c r="V530" s="9">
        <f t="shared" si="61"/>
        <v>41571.988067129627</v>
      </c>
      <c r="W530">
        <f t="shared" si="62"/>
        <v>28</v>
      </c>
    </row>
    <row r="531" spans="1:23" ht="43.2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 t="shared" si="56"/>
        <v>303833</v>
      </c>
      <c r="P531" s="5">
        <f t="shared" si="57"/>
        <v>42.73</v>
      </c>
      <c r="Q531" s="5" t="str">
        <f t="shared" si="58"/>
        <v>music</v>
      </c>
      <c r="R531" s="5" t="str">
        <f t="shared" si="59"/>
        <v>rock</v>
      </c>
      <c r="S531" t="s">
        <v>8325</v>
      </c>
      <c r="T531" t="s">
        <v>8326</v>
      </c>
      <c r="U531" s="9">
        <f t="shared" si="60"/>
        <v>41855.783645833333</v>
      </c>
      <c r="V531" s="9">
        <f t="shared" si="61"/>
        <v>41885.783645833333</v>
      </c>
      <c r="W531">
        <f t="shared" si="62"/>
        <v>30</v>
      </c>
    </row>
    <row r="532" spans="1:23" ht="43.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 t="shared" si="56"/>
        <v>199</v>
      </c>
      <c r="P532" s="5">
        <f t="shared" si="57"/>
        <v>94.49</v>
      </c>
      <c r="Q532" s="5" t="str">
        <f t="shared" si="58"/>
        <v>music</v>
      </c>
      <c r="R532" s="5" t="str">
        <f t="shared" si="59"/>
        <v>rock</v>
      </c>
      <c r="S532" t="s">
        <v>8325</v>
      </c>
      <c r="T532" t="s">
        <v>8326</v>
      </c>
      <c r="U532" s="9">
        <f t="shared" si="60"/>
        <v>40487.621365740742</v>
      </c>
      <c r="V532" s="9">
        <f t="shared" si="61"/>
        <v>40544.207638888889</v>
      </c>
      <c r="W532">
        <f t="shared" si="62"/>
        <v>57</v>
      </c>
    </row>
    <row r="533" spans="1:23" ht="43.2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 t="shared" si="56"/>
        <v>202</v>
      </c>
      <c r="P533" s="5">
        <f t="shared" si="57"/>
        <v>55.7</v>
      </c>
      <c r="Q533" s="5" t="str">
        <f t="shared" si="58"/>
        <v>music</v>
      </c>
      <c r="R533" s="5" t="str">
        <f t="shared" si="59"/>
        <v>rock</v>
      </c>
      <c r="S533" t="s">
        <v>8325</v>
      </c>
      <c r="T533" t="s">
        <v>8326</v>
      </c>
      <c r="U533" s="9">
        <f t="shared" si="60"/>
        <v>41579.845509259263</v>
      </c>
      <c r="V533" s="9">
        <f t="shared" si="61"/>
        <v>41609.887175925927</v>
      </c>
      <c r="W533">
        <f t="shared" si="62"/>
        <v>30</v>
      </c>
    </row>
    <row r="534" spans="1:23" ht="43.2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 t="shared" si="56"/>
        <v>118</v>
      </c>
      <c r="P534" s="5">
        <f t="shared" si="57"/>
        <v>98.03</v>
      </c>
      <c r="Q534" s="5" t="str">
        <f t="shared" si="58"/>
        <v>music</v>
      </c>
      <c r="R534" s="5" t="str">
        <f t="shared" si="59"/>
        <v>rock</v>
      </c>
      <c r="S534" t="s">
        <v>8325</v>
      </c>
      <c r="T534" t="s">
        <v>8326</v>
      </c>
      <c r="U534" s="9">
        <f t="shared" si="60"/>
        <v>40921.919340277782</v>
      </c>
      <c r="V534" s="9">
        <f t="shared" si="61"/>
        <v>40951.919340277782</v>
      </c>
      <c r="W534">
        <f t="shared" si="62"/>
        <v>30</v>
      </c>
    </row>
    <row r="535" spans="1:23" ht="43.2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 t="shared" si="56"/>
        <v>295</v>
      </c>
      <c r="P535" s="5">
        <f t="shared" si="57"/>
        <v>92.1</v>
      </c>
      <c r="Q535" s="5" t="str">
        <f t="shared" si="58"/>
        <v>music</v>
      </c>
      <c r="R535" s="5" t="str">
        <f t="shared" si="59"/>
        <v>rock</v>
      </c>
      <c r="S535" t="s">
        <v>8325</v>
      </c>
      <c r="T535" t="s">
        <v>8326</v>
      </c>
      <c r="U535" s="9">
        <f t="shared" si="60"/>
        <v>40587.085532407407</v>
      </c>
      <c r="V535" s="9">
        <f t="shared" si="61"/>
        <v>40636.043865740743</v>
      </c>
      <c r="W535">
        <f t="shared" si="62"/>
        <v>49</v>
      </c>
    </row>
    <row r="536" spans="1:23" ht="43.2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 t="shared" si="56"/>
        <v>213</v>
      </c>
      <c r="P536" s="5">
        <f t="shared" si="57"/>
        <v>38.18</v>
      </c>
      <c r="Q536" s="5" t="str">
        <f t="shared" si="58"/>
        <v>music</v>
      </c>
      <c r="R536" s="5" t="str">
        <f t="shared" si="59"/>
        <v>rock</v>
      </c>
      <c r="S536" t="s">
        <v>8325</v>
      </c>
      <c r="T536" t="s">
        <v>8326</v>
      </c>
      <c r="U536" s="9">
        <f t="shared" si="60"/>
        <v>41487.611250000002</v>
      </c>
      <c r="V536" s="9">
        <f t="shared" si="61"/>
        <v>41517.611250000002</v>
      </c>
      <c r="W536">
        <f t="shared" si="62"/>
        <v>30</v>
      </c>
    </row>
    <row r="537" spans="1:23" ht="43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 t="shared" si="56"/>
        <v>104</v>
      </c>
      <c r="P537" s="5">
        <f t="shared" si="57"/>
        <v>27.15</v>
      </c>
      <c r="Q537" s="5" t="str">
        <f t="shared" si="58"/>
        <v>music</v>
      </c>
      <c r="R537" s="5" t="str">
        <f t="shared" si="59"/>
        <v>rock</v>
      </c>
      <c r="S537" t="s">
        <v>8325</v>
      </c>
      <c r="T537" t="s">
        <v>8326</v>
      </c>
      <c r="U537" s="9">
        <f t="shared" si="60"/>
        <v>41766.970648148148</v>
      </c>
      <c r="V537" s="9">
        <f t="shared" si="61"/>
        <v>41799.165972222225</v>
      </c>
      <c r="W537">
        <f t="shared" si="62"/>
        <v>33</v>
      </c>
    </row>
    <row r="538" spans="1:23" ht="43.2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 t="shared" si="56"/>
        <v>114</v>
      </c>
      <c r="P538" s="5">
        <f t="shared" si="57"/>
        <v>50.69</v>
      </c>
      <c r="Q538" s="5" t="str">
        <f t="shared" si="58"/>
        <v>music</v>
      </c>
      <c r="R538" s="5" t="str">
        <f t="shared" si="59"/>
        <v>rock</v>
      </c>
      <c r="S538" t="s">
        <v>8325</v>
      </c>
      <c r="T538" t="s">
        <v>8326</v>
      </c>
      <c r="U538" s="9">
        <f t="shared" si="60"/>
        <v>41666.842824074076</v>
      </c>
      <c r="V538" s="9">
        <f t="shared" si="61"/>
        <v>41696.842824074076</v>
      </c>
      <c r="W538">
        <f t="shared" si="62"/>
        <v>30</v>
      </c>
    </row>
    <row r="539" spans="1:23" ht="43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 t="shared" si="56"/>
        <v>101</v>
      </c>
      <c r="P539" s="5">
        <f t="shared" si="57"/>
        <v>38.94</v>
      </c>
      <c r="Q539" s="5" t="str">
        <f t="shared" si="58"/>
        <v>music</v>
      </c>
      <c r="R539" s="5" t="str">
        <f t="shared" si="59"/>
        <v>rock</v>
      </c>
      <c r="S539" t="s">
        <v>8325</v>
      </c>
      <c r="T539" t="s">
        <v>8326</v>
      </c>
      <c r="U539" s="9">
        <f t="shared" si="60"/>
        <v>41638.342905092592</v>
      </c>
      <c r="V539" s="9">
        <f t="shared" si="61"/>
        <v>41668.342905092592</v>
      </c>
      <c r="W539">
        <f t="shared" si="62"/>
        <v>30</v>
      </c>
    </row>
    <row r="540" spans="1:23" ht="43.2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 t="shared" si="56"/>
        <v>125</v>
      </c>
      <c r="P540" s="5">
        <f t="shared" si="57"/>
        <v>77.64</v>
      </c>
      <c r="Q540" s="5" t="str">
        <f t="shared" si="58"/>
        <v>music</v>
      </c>
      <c r="R540" s="5" t="str">
        <f t="shared" si="59"/>
        <v>rock</v>
      </c>
      <c r="S540" t="s">
        <v>8325</v>
      </c>
      <c r="T540" t="s">
        <v>8326</v>
      </c>
      <c r="U540" s="9">
        <f t="shared" si="60"/>
        <v>41656.762638888889</v>
      </c>
      <c r="V540" s="9">
        <f t="shared" si="61"/>
        <v>41686.762638888889</v>
      </c>
      <c r="W540">
        <f t="shared" si="62"/>
        <v>30</v>
      </c>
    </row>
    <row r="541" spans="1:23" ht="28.8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 t="shared" si="56"/>
        <v>119</v>
      </c>
      <c r="P541" s="5">
        <f t="shared" si="57"/>
        <v>43.54</v>
      </c>
      <c r="Q541" s="5" t="str">
        <f t="shared" si="58"/>
        <v>music</v>
      </c>
      <c r="R541" s="5" t="str">
        <f t="shared" si="59"/>
        <v>rock</v>
      </c>
      <c r="S541" t="s">
        <v>8325</v>
      </c>
      <c r="T541" t="s">
        <v>8326</v>
      </c>
      <c r="U541" s="9">
        <f t="shared" si="60"/>
        <v>41692.084143518521</v>
      </c>
      <c r="V541" s="9">
        <f t="shared" si="61"/>
        <v>41727.041666666664</v>
      </c>
      <c r="W541">
        <f t="shared" si="62"/>
        <v>35</v>
      </c>
    </row>
    <row r="542" spans="1:23" ht="43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 t="shared" si="56"/>
        <v>166</v>
      </c>
      <c r="P542" s="5">
        <f t="shared" si="57"/>
        <v>31.82</v>
      </c>
      <c r="Q542" s="5" t="str">
        <f t="shared" si="58"/>
        <v>music</v>
      </c>
      <c r="R542" s="5" t="str">
        <f t="shared" si="59"/>
        <v>rock</v>
      </c>
      <c r="S542" t="s">
        <v>8325</v>
      </c>
      <c r="T542" t="s">
        <v>8326</v>
      </c>
      <c r="U542" s="9">
        <f t="shared" si="60"/>
        <v>41547.662997685184</v>
      </c>
      <c r="V542" s="9">
        <f t="shared" si="61"/>
        <v>41576.662997685184</v>
      </c>
      <c r="W542">
        <f t="shared" si="62"/>
        <v>29</v>
      </c>
    </row>
    <row r="543" spans="1:23" ht="57.6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 t="shared" si="56"/>
        <v>119</v>
      </c>
      <c r="P543" s="5">
        <f t="shared" si="57"/>
        <v>63.18</v>
      </c>
      <c r="Q543" s="5" t="str">
        <f t="shared" si="58"/>
        <v>music</v>
      </c>
      <c r="R543" s="5" t="str">
        <f t="shared" si="59"/>
        <v>rock</v>
      </c>
      <c r="S543" t="s">
        <v>8325</v>
      </c>
      <c r="T543" t="s">
        <v>8326</v>
      </c>
      <c r="U543" s="9">
        <f t="shared" si="60"/>
        <v>40465.655266203699</v>
      </c>
      <c r="V543" s="9">
        <f t="shared" si="61"/>
        <v>40512.655266203699</v>
      </c>
      <c r="W543">
        <f t="shared" si="62"/>
        <v>47</v>
      </c>
    </row>
    <row r="544" spans="1:23" ht="28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 t="shared" si="56"/>
        <v>100</v>
      </c>
      <c r="P544" s="5">
        <f t="shared" si="57"/>
        <v>190.9</v>
      </c>
      <c r="Q544" s="5" t="str">
        <f t="shared" si="58"/>
        <v>music</v>
      </c>
      <c r="R544" s="5" t="str">
        <f t="shared" si="59"/>
        <v>rock</v>
      </c>
      <c r="S544" t="s">
        <v>8325</v>
      </c>
      <c r="T544" t="s">
        <v>8326</v>
      </c>
      <c r="U544" s="9">
        <f t="shared" si="60"/>
        <v>41620.87667824074</v>
      </c>
      <c r="V544" s="9">
        <f t="shared" si="61"/>
        <v>41650.87667824074</v>
      </c>
      <c r="W544">
        <f t="shared" si="62"/>
        <v>30</v>
      </c>
    </row>
    <row r="545" spans="1:23" ht="43.2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 t="shared" si="56"/>
        <v>102</v>
      </c>
      <c r="P545" s="5">
        <f t="shared" si="57"/>
        <v>140.86000000000001</v>
      </c>
      <c r="Q545" s="5" t="str">
        <f t="shared" si="58"/>
        <v>music</v>
      </c>
      <c r="R545" s="5" t="str">
        <f t="shared" si="59"/>
        <v>rock</v>
      </c>
      <c r="S545" t="s">
        <v>8325</v>
      </c>
      <c r="T545" t="s">
        <v>8326</v>
      </c>
      <c r="U545" s="9">
        <f t="shared" si="60"/>
        <v>41449.585162037038</v>
      </c>
      <c r="V545" s="9">
        <f t="shared" si="61"/>
        <v>41479.585162037038</v>
      </c>
      <c r="W545">
        <f t="shared" si="62"/>
        <v>30</v>
      </c>
    </row>
    <row r="546" spans="1:23" ht="28.8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 t="shared" si="56"/>
        <v>117</v>
      </c>
      <c r="P546" s="5">
        <f t="shared" si="57"/>
        <v>76.92</v>
      </c>
      <c r="Q546" s="5" t="str">
        <f t="shared" si="58"/>
        <v>music</v>
      </c>
      <c r="R546" s="5" t="str">
        <f t="shared" si="59"/>
        <v>rock</v>
      </c>
      <c r="S546" t="s">
        <v>8325</v>
      </c>
      <c r="T546" t="s">
        <v>8326</v>
      </c>
      <c r="U546" s="9">
        <f t="shared" si="60"/>
        <v>41507.845451388886</v>
      </c>
      <c r="V546" s="9">
        <f t="shared" si="61"/>
        <v>41537.845451388886</v>
      </c>
      <c r="W546">
        <f t="shared" si="62"/>
        <v>30</v>
      </c>
    </row>
    <row r="547" spans="1:23" ht="43.2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 t="shared" si="56"/>
        <v>109</v>
      </c>
      <c r="P547" s="5">
        <f t="shared" si="57"/>
        <v>99.16</v>
      </c>
      <c r="Q547" s="5" t="str">
        <f t="shared" si="58"/>
        <v>music</v>
      </c>
      <c r="R547" s="5" t="str">
        <f t="shared" si="59"/>
        <v>rock</v>
      </c>
      <c r="S547" t="s">
        <v>8325</v>
      </c>
      <c r="T547" t="s">
        <v>8326</v>
      </c>
      <c r="U547" s="9">
        <f t="shared" si="60"/>
        <v>42445.823055555549</v>
      </c>
      <c r="V547" s="9">
        <f t="shared" si="61"/>
        <v>42476</v>
      </c>
      <c r="W547">
        <f t="shared" si="62"/>
        <v>31</v>
      </c>
    </row>
    <row r="548" spans="1:23" ht="28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 t="shared" si="56"/>
        <v>115</v>
      </c>
      <c r="P548" s="5">
        <f t="shared" si="57"/>
        <v>67.88</v>
      </c>
      <c r="Q548" s="5" t="str">
        <f t="shared" si="58"/>
        <v>music</v>
      </c>
      <c r="R548" s="5" t="str">
        <f t="shared" si="59"/>
        <v>rock</v>
      </c>
      <c r="S548" t="s">
        <v>8325</v>
      </c>
      <c r="T548" t="s">
        <v>8326</v>
      </c>
      <c r="U548" s="9">
        <f t="shared" si="60"/>
        <v>40933.856967592597</v>
      </c>
      <c r="V548" s="9">
        <f t="shared" si="61"/>
        <v>40993.815300925926</v>
      </c>
      <c r="W548">
        <f t="shared" si="62"/>
        <v>60</v>
      </c>
    </row>
    <row r="549" spans="1:23" ht="43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 t="shared" si="56"/>
        <v>102</v>
      </c>
      <c r="P549" s="5">
        <f t="shared" si="57"/>
        <v>246.29</v>
      </c>
      <c r="Q549" s="5" t="str">
        <f t="shared" si="58"/>
        <v>music</v>
      </c>
      <c r="R549" s="5" t="str">
        <f t="shared" si="59"/>
        <v>rock</v>
      </c>
      <c r="S549" t="s">
        <v>8325</v>
      </c>
      <c r="T549" t="s">
        <v>8326</v>
      </c>
      <c r="U549" s="9">
        <f t="shared" si="60"/>
        <v>41561.683553240742</v>
      </c>
      <c r="V549" s="9">
        <f t="shared" si="61"/>
        <v>41591.725219907406</v>
      </c>
      <c r="W549">
        <f t="shared" si="62"/>
        <v>30</v>
      </c>
    </row>
    <row r="550" spans="1:23" ht="57.6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 t="shared" si="56"/>
        <v>106</v>
      </c>
      <c r="P550" s="5">
        <f t="shared" si="57"/>
        <v>189.29</v>
      </c>
      <c r="Q550" s="5" t="str">
        <f t="shared" si="58"/>
        <v>music</v>
      </c>
      <c r="R550" s="5" t="str">
        <f t="shared" si="59"/>
        <v>rock</v>
      </c>
      <c r="S550" t="s">
        <v>8325</v>
      </c>
      <c r="T550" t="s">
        <v>8326</v>
      </c>
      <c r="U550" s="9">
        <f t="shared" si="60"/>
        <v>40274.745127314818</v>
      </c>
      <c r="V550" s="9">
        <f t="shared" si="61"/>
        <v>40344.166666666664</v>
      </c>
      <c r="W550">
        <f t="shared" si="62"/>
        <v>70</v>
      </c>
    </row>
    <row r="551" spans="1:23" ht="43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 t="shared" si="56"/>
        <v>104</v>
      </c>
      <c r="P551" s="5">
        <f t="shared" si="57"/>
        <v>76.67</v>
      </c>
      <c r="Q551" s="5" t="str">
        <f t="shared" si="58"/>
        <v>music</v>
      </c>
      <c r="R551" s="5" t="str">
        <f t="shared" si="59"/>
        <v>rock</v>
      </c>
      <c r="S551" t="s">
        <v>8325</v>
      </c>
      <c r="T551" t="s">
        <v>8326</v>
      </c>
      <c r="U551" s="9">
        <f t="shared" si="60"/>
        <v>41852.730219907404</v>
      </c>
      <c r="V551" s="9">
        <f t="shared" si="61"/>
        <v>41882.730219907404</v>
      </c>
      <c r="W551">
        <f t="shared" si="62"/>
        <v>30</v>
      </c>
    </row>
    <row r="552" spans="1:23" ht="43.2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 t="shared" si="56"/>
        <v>155</v>
      </c>
      <c r="P552" s="5">
        <f t="shared" si="57"/>
        <v>82.96</v>
      </c>
      <c r="Q552" s="5" t="str">
        <f t="shared" si="58"/>
        <v>music</v>
      </c>
      <c r="R552" s="5" t="str">
        <f t="shared" si="59"/>
        <v>rock</v>
      </c>
      <c r="S552" t="s">
        <v>8325</v>
      </c>
      <c r="T552" t="s">
        <v>8326</v>
      </c>
      <c r="U552" s="9">
        <f t="shared" si="60"/>
        <v>41116.690104166664</v>
      </c>
      <c r="V552" s="9">
        <f t="shared" si="61"/>
        <v>41151.690104166664</v>
      </c>
      <c r="W552">
        <f t="shared" si="62"/>
        <v>35</v>
      </c>
    </row>
    <row r="553" spans="1:23" ht="43.2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 t="shared" si="56"/>
        <v>162</v>
      </c>
      <c r="P553" s="5">
        <f t="shared" si="57"/>
        <v>62.52</v>
      </c>
      <c r="Q553" s="5" t="str">
        <f t="shared" si="58"/>
        <v>music</v>
      </c>
      <c r="R553" s="5" t="str">
        <f t="shared" si="59"/>
        <v>rock</v>
      </c>
      <c r="S553" t="s">
        <v>8325</v>
      </c>
      <c r="T553" t="s">
        <v>8326</v>
      </c>
      <c r="U553" s="9">
        <f t="shared" si="60"/>
        <v>41458.867905092593</v>
      </c>
      <c r="V553" s="9">
        <f t="shared" si="61"/>
        <v>41493.867905092593</v>
      </c>
      <c r="W553">
        <f t="shared" si="62"/>
        <v>35</v>
      </c>
    </row>
    <row r="554" spans="1:23" ht="28.8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 t="shared" si="56"/>
        <v>104</v>
      </c>
      <c r="P554" s="5">
        <f t="shared" si="57"/>
        <v>46.07</v>
      </c>
      <c r="Q554" s="5" t="str">
        <f t="shared" si="58"/>
        <v>music</v>
      </c>
      <c r="R554" s="5" t="str">
        <f t="shared" si="59"/>
        <v>rock</v>
      </c>
      <c r="S554" t="s">
        <v>8325</v>
      </c>
      <c r="T554" t="s">
        <v>8326</v>
      </c>
      <c r="U554" s="9">
        <f t="shared" si="60"/>
        <v>40007.704247685186</v>
      </c>
      <c r="V554" s="9">
        <f t="shared" si="61"/>
        <v>40057.166666666664</v>
      </c>
      <c r="W554">
        <f t="shared" si="62"/>
        <v>50</v>
      </c>
    </row>
    <row r="555" spans="1:23" ht="43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 t="shared" si="56"/>
        <v>106</v>
      </c>
      <c r="P555" s="5">
        <f t="shared" si="57"/>
        <v>38.54</v>
      </c>
      <c r="Q555" s="5" t="str">
        <f t="shared" si="58"/>
        <v>music</v>
      </c>
      <c r="R555" s="5" t="str">
        <f t="shared" si="59"/>
        <v>rock</v>
      </c>
      <c r="S555" t="s">
        <v>8325</v>
      </c>
      <c r="T555" t="s">
        <v>8326</v>
      </c>
      <c r="U555" s="9">
        <f t="shared" si="60"/>
        <v>41121.561886574076</v>
      </c>
      <c r="V555" s="9">
        <f t="shared" si="61"/>
        <v>41156.561886574076</v>
      </c>
      <c r="W555">
        <f t="shared" si="62"/>
        <v>35</v>
      </c>
    </row>
    <row r="556" spans="1:23" ht="43.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 t="shared" si="56"/>
        <v>155</v>
      </c>
      <c r="P556" s="5">
        <f t="shared" si="57"/>
        <v>53.01</v>
      </c>
      <c r="Q556" s="5" t="str">
        <f t="shared" si="58"/>
        <v>music</v>
      </c>
      <c r="R556" s="5" t="str">
        <f t="shared" si="59"/>
        <v>rock</v>
      </c>
      <c r="S556" t="s">
        <v>8325</v>
      </c>
      <c r="T556" t="s">
        <v>8326</v>
      </c>
      <c r="U556" s="9">
        <f t="shared" si="60"/>
        <v>41786.555162037039</v>
      </c>
      <c r="V556" s="9">
        <f t="shared" si="61"/>
        <v>41815.083333333336</v>
      </c>
      <c r="W556">
        <f t="shared" si="62"/>
        <v>29</v>
      </c>
    </row>
    <row r="557" spans="1:23" ht="43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 t="shared" si="56"/>
        <v>111</v>
      </c>
      <c r="P557" s="5">
        <f t="shared" si="57"/>
        <v>73.36</v>
      </c>
      <c r="Q557" s="5" t="str">
        <f t="shared" si="58"/>
        <v>music</v>
      </c>
      <c r="R557" s="5" t="str">
        <f t="shared" si="59"/>
        <v>rock</v>
      </c>
      <c r="S557" t="s">
        <v>8325</v>
      </c>
      <c r="T557" t="s">
        <v>8326</v>
      </c>
      <c r="U557" s="9">
        <f t="shared" si="60"/>
        <v>41682.099189814813</v>
      </c>
      <c r="V557" s="9">
        <f t="shared" si="61"/>
        <v>41722.057523148149</v>
      </c>
      <c r="W557">
        <f t="shared" si="62"/>
        <v>40</v>
      </c>
    </row>
    <row r="558" spans="1:23" ht="43.2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 t="shared" si="56"/>
        <v>111</v>
      </c>
      <c r="P558" s="5">
        <f t="shared" si="57"/>
        <v>127.98</v>
      </c>
      <c r="Q558" s="5" t="str">
        <f t="shared" si="58"/>
        <v>music</v>
      </c>
      <c r="R558" s="5" t="str">
        <f t="shared" si="59"/>
        <v>rock</v>
      </c>
      <c r="S558" t="s">
        <v>8325</v>
      </c>
      <c r="T558" t="s">
        <v>8326</v>
      </c>
      <c r="U558" s="9">
        <f t="shared" si="60"/>
        <v>40513.757569444446</v>
      </c>
      <c r="V558" s="9">
        <f t="shared" si="61"/>
        <v>40603.757569444446</v>
      </c>
      <c r="W558">
        <f t="shared" si="62"/>
        <v>90</v>
      </c>
    </row>
    <row r="559" spans="1:23" ht="43.2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 t="shared" si="56"/>
        <v>111</v>
      </c>
      <c r="P559" s="5">
        <f t="shared" si="57"/>
        <v>104.73</v>
      </c>
      <c r="Q559" s="5" t="str">
        <f t="shared" si="58"/>
        <v>music</v>
      </c>
      <c r="R559" s="5" t="str">
        <f t="shared" si="59"/>
        <v>rock</v>
      </c>
      <c r="S559" t="s">
        <v>8325</v>
      </c>
      <c r="T559" t="s">
        <v>8326</v>
      </c>
      <c r="U559" s="9">
        <f t="shared" si="60"/>
        <v>41463.743472222224</v>
      </c>
      <c r="V559" s="9">
        <f t="shared" si="61"/>
        <v>41483.743472222224</v>
      </c>
      <c r="W559">
        <f t="shared" si="62"/>
        <v>20</v>
      </c>
    </row>
    <row r="560" spans="1:23" ht="43.2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 t="shared" si="56"/>
        <v>124</v>
      </c>
      <c r="P560" s="5">
        <f t="shared" si="57"/>
        <v>67.67</v>
      </c>
      <c r="Q560" s="5" t="str">
        <f t="shared" si="58"/>
        <v>music</v>
      </c>
      <c r="R560" s="5" t="str">
        <f t="shared" si="59"/>
        <v>rock</v>
      </c>
      <c r="S560" t="s">
        <v>8325</v>
      </c>
      <c r="T560" t="s">
        <v>8326</v>
      </c>
      <c r="U560" s="9">
        <f t="shared" si="60"/>
        <v>41586.475173611114</v>
      </c>
      <c r="V560" s="9">
        <f t="shared" si="61"/>
        <v>41617.207638888889</v>
      </c>
      <c r="W560">
        <f t="shared" si="62"/>
        <v>31</v>
      </c>
    </row>
    <row r="561" spans="1:23" ht="43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 t="shared" si="56"/>
        <v>211</v>
      </c>
      <c r="P561" s="5">
        <f t="shared" si="57"/>
        <v>95.93</v>
      </c>
      <c r="Q561" s="5" t="str">
        <f t="shared" si="58"/>
        <v>music</v>
      </c>
      <c r="R561" s="5" t="str">
        <f t="shared" si="59"/>
        <v>rock</v>
      </c>
      <c r="S561" t="s">
        <v>8325</v>
      </c>
      <c r="T561" t="s">
        <v>8326</v>
      </c>
      <c r="U561" s="9">
        <f t="shared" si="60"/>
        <v>41320.717465277776</v>
      </c>
      <c r="V561" s="9">
        <f t="shared" si="61"/>
        <v>41344.166666666664</v>
      </c>
      <c r="W561">
        <f t="shared" si="62"/>
        <v>24</v>
      </c>
    </row>
    <row r="562" spans="1:23" ht="43.2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 t="shared" si="56"/>
        <v>101</v>
      </c>
      <c r="P562" s="5">
        <f t="shared" si="57"/>
        <v>65.16</v>
      </c>
      <c r="Q562" s="5" t="str">
        <f t="shared" si="58"/>
        <v>theater</v>
      </c>
      <c r="R562" s="5" t="str">
        <f t="shared" si="59"/>
        <v>plays</v>
      </c>
      <c r="S562" t="s">
        <v>8317</v>
      </c>
      <c r="T562" t="s">
        <v>8318</v>
      </c>
      <c r="U562" s="9">
        <f t="shared" si="60"/>
        <v>42712.23474537037</v>
      </c>
      <c r="V562" s="9">
        <f t="shared" si="61"/>
        <v>42735.707638888889</v>
      </c>
      <c r="W562">
        <f t="shared" si="62"/>
        <v>23</v>
      </c>
    </row>
    <row r="563" spans="1:23" ht="43.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 t="shared" si="56"/>
        <v>102</v>
      </c>
      <c r="P563" s="5">
        <f t="shared" si="57"/>
        <v>32.270000000000003</v>
      </c>
      <c r="Q563" s="5" t="str">
        <f t="shared" si="58"/>
        <v>theater</v>
      </c>
      <c r="R563" s="5" t="str">
        <f t="shared" si="59"/>
        <v>plays</v>
      </c>
      <c r="S563" t="s">
        <v>8317</v>
      </c>
      <c r="T563" t="s">
        <v>8318</v>
      </c>
      <c r="U563" s="9">
        <f t="shared" si="60"/>
        <v>42160.583043981482</v>
      </c>
      <c r="V563" s="9">
        <f t="shared" si="61"/>
        <v>42175.583043981482</v>
      </c>
      <c r="W563">
        <f t="shared" si="62"/>
        <v>15</v>
      </c>
    </row>
    <row r="564" spans="1:23" ht="43.2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 t="shared" si="56"/>
        <v>108</v>
      </c>
      <c r="P564" s="5">
        <f t="shared" si="57"/>
        <v>81.25</v>
      </c>
      <c r="Q564" s="5" t="str">
        <f t="shared" si="58"/>
        <v>theater</v>
      </c>
      <c r="R564" s="5" t="str">
        <f t="shared" si="59"/>
        <v>plays</v>
      </c>
      <c r="S564" t="s">
        <v>8317</v>
      </c>
      <c r="T564" t="s">
        <v>8318</v>
      </c>
      <c r="U564" s="9">
        <f t="shared" si="60"/>
        <v>42039.384571759263</v>
      </c>
      <c r="V564" s="9">
        <f t="shared" si="61"/>
        <v>42052.583333333328</v>
      </c>
      <c r="W564">
        <f t="shared" si="62"/>
        <v>13</v>
      </c>
    </row>
    <row r="565" spans="1:23" ht="72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 t="shared" si="56"/>
        <v>242</v>
      </c>
      <c r="P565" s="5">
        <f t="shared" si="57"/>
        <v>24.2</v>
      </c>
      <c r="Q565" s="5" t="str">
        <f t="shared" si="58"/>
        <v>theater</v>
      </c>
      <c r="R565" s="5" t="str">
        <f t="shared" si="59"/>
        <v>plays</v>
      </c>
      <c r="S565" t="s">
        <v>8317</v>
      </c>
      <c r="T565" t="s">
        <v>8318</v>
      </c>
      <c r="U565" s="9">
        <f t="shared" si="60"/>
        <v>42107.621018518519</v>
      </c>
      <c r="V565" s="9">
        <f t="shared" si="61"/>
        <v>42167.621018518519</v>
      </c>
      <c r="W565">
        <f t="shared" si="62"/>
        <v>60</v>
      </c>
    </row>
    <row r="566" spans="1:23" ht="43.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 t="shared" si="56"/>
        <v>100</v>
      </c>
      <c r="P566" s="5">
        <f t="shared" si="57"/>
        <v>65.87</v>
      </c>
      <c r="Q566" s="5" t="str">
        <f t="shared" si="58"/>
        <v>theater</v>
      </c>
      <c r="R566" s="5" t="str">
        <f t="shared" si="59"/>
        <v>plays</v>
      </c>
      <c r="S566" t="s">
        <v>8317</v>
      </c>
      <c r="T566" t="s">
        <v>8318</v>
      </c>
      <c r="U566" s="9">
        <f t="shared" si="60"/>
        <v>42561.154664351852</v>
      </c>
      <c r="V566" s="9">
        <f t="shared" si="61"/>
        <v>42592.166666666672</v>
      </c>
      <c r="W566">
        <f t="shared" si="62"/>
        <v>31</v>
      </c>
    </row>
    <row r="567" spans="1:23" ht="43.2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 t="shared" si="56"/>
        <v>125</v>
      </c>
      <c r="P567" s="5">
        <f t="shared" si="57"/>
        <v>36.08</v>
      </c>
      <c r="Q567" s="5" t="str">
        <f t="shared" si="58"/>
        <v>theater</v>
      </c>
      <c r="R567" s="5" t="str">
        <f t="shared" si="59"/>
        <v>plays</v>
      </c>
      <c r="S567" t="s">
        <v>8317</v>
      </c>
      <c r="T567" t="s">
        <v>8318</v>
      </c>
      <c r="U567" s="9">
        <f t="shared" si="60"/>
        <v>42709.134780092587</v>
      </c>
      <c r="V567" s="9">
        <f t="shared" si="61"/>
        <v>42739.134780092587</v>
      </c>
      <c r="W567">
        <f t="shared" si="62"/>
        <v>30</v>
      </c>
    </row>
    <row r="568" spans="1:23" ht="28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 t="shared" si="56"/>
        <v>109</v>
      </c>
      <c r="P568" s="5">
        <f t="shared" si="57"/>
        <v>44.19</v>
      </c>
      <c r="Q568" s="5" t="str">
        <f t="shared" si="58"/>
        <v>theater</v>
      </c>
      <c r="R568" s="5" t="str">
        <f t="shared" si="59"/>
        <v>plays</v>
      </c>
      <c r="S568" t="s">
        <v>8317</v>
      </c>
      <c r="T568" t="s">
        <v>8318</v>
      </c>
      <c r="U568" s="9">
        <f t="shared" si="60"/>
        <v>42086.614942129629</v>
      </c>
      <c r="V568" s="9">
        <f t="shared" si="61"/>
        <v>42117.290972222225</v>
      </c>
      <c r="W568">
        <f t="shared" si="62"/>
        <v>31</v>
      </c>
    </row>
    <row r="569" spans="1:23" ht="43.2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 t="shared" si="56"/>
        <v>146</v>
      </c>
      <c r="P569" s="5">
        <f t="shared" si="57"/>
        <v>104.07</v>
      </c>
      <c r="Q569" s="5" t="str">
        <f t="shared" si="58"/>
        <v>theater</v>
      </c>
      <c r="R569" s="5" t="str">
        <f t="shared" si="59"/>
        <v>plays</v>
      </c>
      <c r="S569" t="s">
        <v>8317</v>
      </c>
      <c r="T569" t="s">
        <v>8318</v>
      </c>
      <c r="U569" s="9">
        <f t="shared" si="60"/>
        <v>42064.652673611112</v>
      </c>
      <c r="V569" s="9">
        <f t="shared" si="61"/>
        <v>42101.291666666672</v>
      </c>
      <c r="W569">
        <f t="shared" si="62"/>
        <v>37</v>
      </c>
    </row>
    <row r="570" spans="1:23" ht="57.6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 t="shared" si="56"/>
        <v>110</v>
      </c>
      <c r="P570" s="5">
        <f t="shared" si="57"/>
        <v>35.96</v>
      </c>
      <c r="Q570" s="5" t="str">
        <f t="shared" si="58"/>
        <v>theater</v>
      </c>
      <c r="R570" s="5" t="str">
        <f t="shared" si="59"/>
        <v>plays</v>
      </c>
      <c r="S570" t="s">
        <v>8317</v>
      </c>
      <c r="T570" t="s">
        <v>8318</v>
      </c>
      <c r="U570" s="9">
        <f t="shared" si="60"/>
        <v>42256.764212962968</v>
      </c>
      <c r="V570" s="9">
        <f t="shared" si="61"/>
        <v>42283.957638888889</v>
      </c>
      <c r="W570">
        <f t="shared" si="62"/>
        <v>27</v>
      </c>
    </row>
    <row r="571" spans="1:23" ht="57.6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 t="shared" si="56"/>
        <v>102</v>
      </c>
      <c r="P571" s="5">
        <f t="shared" si="57"/>
        <v>127.79</v>
      </c>
      <c r="Q571" s="5" t="str">
        <f t="shared" si="58"/>
        <v>theater</v>
      </c>
      <c r="R571" s="5" t="str">
        <f t="shared" si="59"/>
        <v>plays</v>
      </c>
      <c r="S571" t="s">
        <v>8317</v>
      </c>
      <c r="T571" t="s">
        <v>8318</v>
      </c>
      <c r="U571" s="9">
        <f t="shared" si="60"/>
        <v>42292.701053240744</v>
      </c>
      <c r="V571" s="9">
        <f t="shared" si="61"/>
        <v>42322.742719907401</v>
      </c>
      <c r="W571">
        <f t="shared" si="62"/>
        <v>30</v>
      </c>
    </row>
    <row r="572" spans="1:23" ht="43.2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 t="shared" si="56"/>
        <v>122</v>
      </c>
      <c r="P572" s="5">
        <f t="shared" si="57"/>
        <v>27.73</v>
      </c>
      <c r="Q572" s="5" t="str">
        <f t="shared" si="58"/>
        <v>theater</v>
      </c>
      <c r="R572" s="5" t="str">
        <f t="shared" si="59"/>
        <v>plays</v>
      </c>
      <c r="S572" t="s">
        <v>8317</v>
      </c>
      <c r="T572" t="s">
        <v>8318</v>
      </c>
      <c r="U572" s="9">
        <f t="shared" si="60"/>
        <v>42278.453668981485</v>
      </c>
      <c r="V572" s="9">
        <f t="shared" si="61"/>
        <v>42296.458333333328</v>
      </c>
      <c r="W572">
        <f t="shared" si="62"/>
        <v>18</v>
      </c>
    </row>
    <row r="573" spans="1:23" ht="43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 t="shared" si="56"/>
        <v>102</v>
      </c>
      <c r="P573" s="5">
        <f t="shared" si="57"/>
        <v>39.83</v>
      </c>
      <c r="Q573" s="5" t="str">
        <f t="shared" si="58"/>
        <v>theater</v>
      </c>
      <c r="R573" s="5" t="str">
        <f t="shared" si="59"/>
        <v>plays</v>
      </c>
      <c r="S573" t="s">
        <v>8317</v>
      </c>
      <c r="T573" t="s">
        <v>8318</v>
      </c>
      <c r="U573" s="9">
        <f t="shared" si="60"/>
        <v>42184.572881944448</v>
      </c>
      <c r="V573" s="9">
        <f t="shared" si="61"/>
        <v>42214.708333333328</v>
      </c>
      <c r="W573">
        <f t="shared" si="62"/>
        <v>30</v>
      </c>
    </row>
    <row r="574" spans="1:23" ht="57.6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 t="shared" si="56"/>
        <v>141</v>
      </c>
      <c r="P574" s="5">
        <f t="shared" si="57"/>
        <v>52.17</v>
      </c>
      <c r="Q574" s="5" t="str">
        <f t="shared" si="58"/>
        <v>theater</v>
      </c>
      <c r="R574" s="5" t="str">
        <f t="shared" si="59"/>
        <v>plays</v>
      </c>
      <c r="S574" t="s">
        <v>8317</v>
      </c>
      <c r="T574" t="s">
        <v>8318</v>
      </c>
      <c r="U574" s="9">
        <f t="shared" si="60"/>
        <v>42423.050613425927</v>
      </c>
      <c r="V574" s="9">
        <f t="shared" si="61"/>
        <v>42443.008946759262</v>
      </c>
      <c r="W574">
        <f t="shared" si="62"/>
        <v>20</v>
      </c>
    </row>
    <row r="575" spans="1:23" ht="43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 t="shared" si="56"/>
        <v>110</v>
      </c>
      <c r="P575" s="5">
        <f t="shared" si="57"/>
        <v>92.04</v>
      </c>
      <c r="Q575" s="5" t="str">
        <f t="shared" si="58"/>
        <v>theater</v>
      </c>
      <c r="R575" s="5" t="str">
        <f t="shared" si="59"/>
        <v>plays</v>
      </c>
      <c r="S575" t="s">
        <v>8317</v>
      </c>
      <c r="T575" t="s">
        <v>8318</v>
      </c>
      <c r="U575" s="9">
        <f t="shared" si="60"/>
        <v>42461.747199074074</v>
      </c>
      <c r="V575" s="9">
        <f t="shared" si="61"/>
        <v>42491.747199074074</v>
      </c>
      <c r="W575">
        <f t="shared" si="62"/>
        <v>30</v>
      </c>
    </row>
    <row r="576" spans="1:23" ht="43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 t="shared" si="56"/>
        <v>105</v>
      </c>
      <c r="P576" s="5">
        <f t="shared" si="57"/>
        <v>63.42</v>
      </c>
      <c r="Q576" s="5" t="str">
        <f t="shared" si="58"/>
        <v>theater</v>
      </c>
      <c r="R576" s="5" t="str">
        <f t="shared" si="59"/>
        <v>plays</v>
      </c>
      <c r="S576" t="s">
        <v>8317</v>
      </c>
      <c r="T576" t="s">
        <v>8318</v>
      </c>
      <c r="U576" s="9">
        <f t="shared" si="60"/>
        <v>42458.680925925932</v>
      </c>
      <c r="V576" s="9">
        <f t="shared" si="61"/>
        <v>42488.680925925932</v>
      </c>
      <c r="W576">
        <f t="shared" si="62"/>
        <v>30</v>
      </c>
    </row>
    <row r="577" spans="1:23" ht="43.2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 t="shared" si="56"/>
        <v>124</v>
      </c>
      <c r="P577" s="5">
        <f t="shared" si="57"/>
        <v>135.63</v>
      </c>
      <c r="Q577" s="5" t="str">
        <f t="shared" si="58"/>
        <v>theater</v>
      </c>
      <c r="R577" s="5" t="str">
        <f t="shared" si="59"/>
        <v>plays</v>
      </c>
      <c r="S577" t="s">
        <v>8317</v>
      </c>
      <c r="T577" t="s">
        <v>8318</v>
      </c>
      <c r="U577" s="9">
        <f t="shared" si="60"/>
        <v>42169.814340277779</v>
      </c>
      <c r="V577" s="9">
        <f t="shared" si="61"/>
        <v>42199.814340277779</v>
      </c>
      <c r="W577">
        <f t="shared" si="62"/>
        <v>30</v>
      </c>
    </row>
    <row r="578" spans="1:23" ht="43.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 t="shared" ref="O578:O641" si="63">ROUND((E578/D578)*100,0)</f>
        <v>135</v>
      </c>
      <c r="P578" s="5">
        <f t="shared" ref="P578:P641" si="64">ROUND((E578/L578),2)</f>
        <v>168.75</v>
      </c>
      <c r="Q578" s="5" t="str">
        <f t="shared" ref="Q578:Q641" si="65">LEFT(N578,SEARCH("/",N578)-1)</f>
        <v>theater</v>
      </c>
      <c r="R578" s="5" t="str">
        <f t="shared" ref="R578:R641" si="66">RIGHT(N578,LEN(N578)-SEARCH("/",N578))</f>
        <v>plays</v>
      </c>
      <c r="S578" t="s">
        <v>8317</v>
      </c>
      <c r="T578" t="s">
        <v>8318</v>
      </c>
      <c r="U578" s="9">
        <f t="shared" ref="U578:U641" si="67">(((J578/60)/60)/24)+DATE(1970,1,1)</f>
        <v>42483.675208333334</v>
      </c>
      <c r="V578" s="9">
        <f t="shared" ref="V578:V641" si="68">(((I578/60)/60)/24)+DATE(1970,1,1)</f>
        <v>42522.789583333331</v>
      </c>
      <c r="W578">
        <f t="shared" ref="W578:W641" si="69">DATEDIF(U578,V578,"d")</f>
        <v>39</v>
      </c>
    </row>
    <row r="579" spans="1:23" ht="43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 t="shared" si="63"/>
        <v>103</v>
      </c>
      <c r="P579" s="5">
        <f t="shared" si="64"/>
        <v>70.86</v>
      </c>
      <c r="Q579" s="5" t="str">
        <f t="shared" si="65"/>
        <v>theater</v>
      </c>
      <c r="R579" s="5" t="str">
        <f t="shared" si="66"/>
        <v>plays</v>
      </c>
      <c r="S579" t="s">
        <v>8317</v>
      </c>
      <c r="T579" t="s">
        <v>8318</v>
      </c>
      <c r="U579" s="9">
        <f t="shared" si="67"/>
        <v>42195.749745370369</v>
      </c>
      <c r="V579" s="9">
        <f t="shared" si="68"/>
        <v>42206.125</v>
      </c>
      <c r="W579">
        <f t="shared" si="69"/>
        <v>11</v>
      </c>
    </row>
    <row r="580" spans="1:23" ht="43.2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 t="shared" si="63"/>
        <v>100</v>
      </c>
      <c r="P580" s="5">
        <f t="shared" si="64"/>
        <v>50</v>
      </c>
      <c r="Q580" s="5" t="str">
        <f t="shared" si="65"/>
        <v>theater</v>
      </c>
      <c r="R580" s="5" t="str">
        <f t="shared" si="66"/>
        <v>plays</v>
      </c>
      <c r="S580" t="s">
        <v>8317</v>
      </c>
      <c r="T580" t="s">
        <v>8318</v>
      </c>
      <c r="U580" s="9">
        <f t="shared" si="67"/>
        <v>42675.057997685188</v>
      </c>
      <c r="V580" s="9">
        <f t="shared" si="68"/>
        <v>42705.099664351852</v>
      </c>
      <c r="W580">
        <f t="shared" si="69"/>
        <v>30</v>
      </c>
    </row>
    <row r="581" spans="1:23" ht="28.8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 t="shared" si="63"/>
        <v>130</v>
      </c>
      <c r="P581" s="5">
        <f t="shared" si="64"/>
        <v>42.21</v>
      </c>
      <c r="Q581" s="5" t="str">
        <f t="shared" si="65"/>
        <v>theater</v>
      </c>
      <c r="R581" s="5" t="str">
        <f t="shared" si="66"/>
        <v>plays</v>
      </c>
      <c r="S581" t="s">
        <v>8317</v>
      </c>
      <c r="T581" t="s">
        <v>8318</v>
      </c>
      <c r="U581" s="9">
        <f t="shared" si="67"/>
        <v>42566.441203703704</v>
      </c>
      <c r="V581" s="9">
        <f t="shared" si="68"/>
        <v>42582.458333333328</v>
      </c>
      <c r="W581">
        <f t="shared" si="69"/>
        <v>16</v>
      </c>
    </row>
    <row r="582" spans="1:23" ht="43.2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 t="shared" si="63"/>
        <v>378</v>
      </c>
      <c r="P582" s="5">
        <f t="shared" si="64"/>
        <v>40.76</v>
      </c>
      <c r="Q582" s="5" t="str">
        <f t="shared" si="65"/>
        <v>publishing</v>
      </c>
      <c r="R582" s="5" t="str">
        <f t="shared" si="66"/>
        <v>nonfiction</v>
      </c>
      <c r="S582" t="s">
        <v>8322</v>
      </c>
      <c r="T582" t="s">
        <v>8323</v>
      </c>
      <c r="U582" s="9">
        <f t="shared" si="67"/>
        <v>42522.789803240739</v>
      </c>
      <c r="V582" s="9">
        <f t="shared" si="68"/>
        <v>42551.789803240739</v>
      </c>
      <c r="W582">
        <f t="shared" si="69"/>
        <v>29</v>
      </c>
    </row>
    <row r="583" spans="1:23" ht="43.2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 t="shared" si="63"/>
        <v>125</v>
      </c>
      <c r="P583" s="5">
        <f t="shared" si="64"/>
        <v>53.57</v>
      </c>
      <c r="Q583" s="5" t="str">
        <f t="shared" si="65"/>
        <v>publishing</v>
      </c>
      <c r="R583" s="5" t="str">
        <f t="shared" si="66"/>
        <v>nonfiction</v>
      </c>
      <c r="S583" t="s">
        <v>8322</v>
      </c>
      <c r="T583" t="s">
        <v>8323</v>
      </c>
      <c r="U583" s="9">
        <f t="shared" si="67"/>
        <v>41799.814340277779</v>
      </c>
      <c r="V583" s="9">
        <f t="shared" si="68"/>
        <v>41834.814340277779</v>
      </c>
      <c r="W583">
        <f t="shared" si="69"/>
        <v>35</v>
      </c>
    </row>
    <row r="584" spans="1:23" ht="43.2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 t="shared" si="63"/>
        <v>147</v>
      </c>
      <c r="P584" s="5">
        <f t="shared" si="64"/>
        <v>48.45</v>
      </c>
      <c r="Q584" s="5" t="str">
        <f t="shared" si="65"/>
        <v>publishing</v>
      </c>
      <c r="R584" s="5" t="str">
        <f t="shared" si="66"/>
        <v>nonfiction</v>
      </c>
      <c r="S584" t="s">
        <v>8322</v>
      </c>
      <c r="T584" t="s">
        <v>8323</v>
      </c>
      <c r="U584" s="9">
        <f t="shared" si="67"/>
        <v>41422.075821759259</v>
      </c>
      <c r="V584" s="9">
        <f t="shared" si="68"/>
        <v>41452.075821759259</v>
      </c>
      <c r="W584">
        <f t="shared" si="69"/>
        <v>30</v>
      </c>
    </row>
    <row r="585" spans="1:23" ht="43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 t="shared" si="63"/>
        <v>102</v>
      </c>
      <c r="P585" s="5">
        <f t="shared" si="64"/>
        <v>82.42</v>
      </c>
      <c r="Q585" s="5" t="str">
        <f t="shared" si="65"/>
        <v>publishing</v>
      </c>
      <c r="R585" s="5" t="str">
        <f t="shared" si="66"/>
        <v>nonfiction</v>
      </c>
      <c r="S585" t="s">
        <v>8322</v>
      </c>
      <c r="T585" t="s">
        <v>8323</v>
      </c>
      <c r="U585" s="9">
        <f t="shared" si="67"/>
        <v>42040.638020833328</v>
      </c>
      <c r="V585" s="9">
        <f t="shared" si="68"/>
        <v>42070.638020833328</v>
      </c>
      <c r="W585">
        <f t="shared" si="69"/>
        <v>30</v>
      </c>
    </row>
    <row r="586" spans="1:23" ht="43.2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 t="shared" si="63"/>
        <v>102</v>
      </c>
      <c r="P586" s="5">
        <f t="shared" si="64"/>
        <v>230.19</v>
      </c>
      <c r="Q586" s="5" t="str">
        <f t="shared" si="65"/>
        <v>publishing</v>
      </c>
      <c r="R586" s="5" t="str">
        <f t="shared" si="66"/>
        <v>nonfiction</v>
      </c>
      <c r="S586" t="s">
        <v>8322</v>
      </c>
      <c r="T586" t="s">
        <v>8323</v>
      </c>
      <c r="U586" s="9">
        <f t="shared" si="67"/>
        <v>41963.506168981476</v>
      </c>
      <c r="V586" s="9">
        <f t="shared" si="68"/>
        <v>41991.506168981476</v>
      </c>
      <c r="W586">
        <f t="shared" si="69"/>
        <v>28</v>
      </c>
    </row>
    <row r="587" spans="1:23" ht="43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 t="shared" si="63"/>
        <v>204</v>
      </c>
      <c r="P587" s="5">
        <f t="shared" si="64"/>
        <v>59.36</v>
      </c>
      <c r="Q587" s="5" t="str">
        <f t="shared" si="65"/>
        <v>publishing</v>
      </c>
      <c r="R587" s="5" t="str">
        <f t="shared" si="66"/>
        <v>nonfiction</v>
      </c>
      <c r="S587" t="s">
        <v>8322</v>
      </c>
      <c r="T587" t="s">
        <v>8323</v>
      </c>
      <c r="U587" s="9">
        <f t="shared" si="67"/>
        <v>42317.33258101852</v>
      </c>
      <c r="V587" s="9">
        <f t="shared" si="68"/>
        <v>42354.290972222225</v>
      </c>
      <c r="W587">
        <f t="shared" si="69"/>
        <v>37</v>
      </c>
    </row>
    <row r="588" spans="1:23" ht="43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 t="shared" si="63"/>
        <v>104</v>
      </c>
      <c r="P588" s="5">
        <f t="shared" si="64"/>
        <v>66.7</v>
      </c>
      <c r="Q588" s="5" t="str">
        <f t="shared" si="65"/>
        <v>publishing</v>
      </c>
      <c r="R588" s="5" t="str">
        <f t="shared" si="66"/>
        <v>nonfiction</v>
      </c>
      <c r="S588" t="s">
        <v>8322</v>
      </c>
      <c r="T588" t="s">
        <v>8323</v>
      </c>
      <c r="U588" s="9">
        <f t="shared" si="67"/>
        <v>42334.013124999998</v>
      </c>
      <c r="V588" s="9">
        <f t="shared" si="68"/>
        <v>42364.013124999998</v>
      </c>
      <c r="W588">
        <f t="shared" si="69"/>
        <v>30</v>
      </c>
    </row>
    <row r="589" spans="1:23" ht="28.8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 t="shared" si="63"/>
        <v>101</v>
      </c>
      <c r="P589" s="5">
        <f t="shared" si="64"/>
        <v>168.78</v>
      </c>
      <c r="Q589" s="5" t="str">
        <f t="shared" si="65"/>
        <v>publishing</v>
      </c>
      <c r="R589" s="5" t="str">
        <f t="shared" si="66"/>
        <v>nonfiction</v>
      </c>
      <c r="S589" t="s">
        <v>8322</v>
      </c>
      <c r="T589" t="s">
        <v>8323</v>
      </c>
      <c r="U589" s="9">
        <f t="shared" si="67"/>
        <v>42382.74009259259</v>
      </c>
      <c r="V589" s="9">
        <f t="shared" si="68"/>
        <v>42412.74009259259</v>
      </c>
      <c r="W589">
        <f t="shared" si="69"/>
        <v>30</v>
      </c>
    </row>
    <row r="590" spans="1:23" ht="43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 t="shared" si="63"/>
        <v>136</v>
      </c>
      <c r="P590" s="5">
        <f t="shared" si="64"/>
        <v>59.97</v>
      </c>
      <c r="Q590" s="5" t="str">
        <f t="shared" si="65"/>
        <v>publishing</v>
      </c>
      <c r="R590" s="5" t="str">
        <f t="shared" si="66"/>
        <v>nonfiction</v>
      </c>
      <c r="S590" t="s">
        <v>8322</v>
      </c>
      <c r="T590" t="s">
        <v>8323</v>
      </c>
      <c r="U590" s="9">
        <f t="shared" si="67"/>
        <v>42200.578310185185</v>
      </c>
      <c r="V590" s="9">
        <f t="shared" si="68"/>
        <v>42252.165972222225</v>
      </c>
      <c r="W590">
        <f t="shared" si="69"/>
        <v>52</v>
      </c>
    </row>
    <row r="591" spans="1:23" ht="43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 t="shared" si="63"/>
        <v>134</v>
      </c>
      <c r="P591" s="5">
        <f t="shared" si="64"/>
        <v>31.81</v>
      </c>
      <c r="Q591" s="5" t="str">
        <f t="shared" si="65"/>
        <v>publishing</v>
      </c>
      <c r="R591" s="5" t="str">
        <f t="shared" si="66"/>
        <v>nonfiction</v>
      </c>
      <c r="S591" t="s">
        <v>8322</v>
      </c>
      <c r="T591" t="s">
        <v>8323</v>
      </c>
      <c r="U591" s="9">
        <f t="shared" si="67"/>
        <v>41309.11791666667</v>
      </c>
      <c r="V591" s="9">
        <f t="shared" si="68"/>
        <v>41344</v>
      </c>
      <c r="W591">
        <f t="shared" si="69"/>
        <v>35</v>
      </c>
    </row>
    <row r="592" spans="1:23" ht="43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 t="shared" si="63"/>
        <v>130</v>
      </c>
      <c r="P592" s="5">
        <f t="shared" si="64"/>
        <v>24.42</v>
      </c>
      <c r="Q592" s="5" t="str">
        <f t="shared" si="65"/>
        <v>publishing</v>
      </c>
      <c r="R592" s="5" t="str">
        <f t="shared" si="66"/>
        <v>nonfiction</v>
      </c>
      <c r="S592" t="s">
        <v>8322</v>
      </c>
      <c r="T592" t="s">
        <v>8323</v>
      </c>
      <c r="U592" s="9">
        <f t="shared" si="67"/>
        <v>42502.807627314818</v>
      </c>
      <c r="V592" s="9">
        <f t="shared" si="68"/>
        <v>42532.807627314818</v>
      </c>
      <c r="W592">
        <f t="shared" si="69"/>
        <v>30</v>
      </c>
    </row>
    <row r="593" spans="1:23" ht="57.6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 t="shared" si="63"/>
        <v>123</v>
      </c>
      <c r="P593" s="5">
        <f t="shared" si="64"/>
        <v>25.35</v>
      </c>
      <c r="Q593" s="5" t="str">
        <f t="shared" si="65"/>
        <v>publishing</v>
      </c>
      <c r="R593" s="5" t="str">
        <f t="shared" si="66"/>
        <v>nonfiction</v>
      </c>
      <c r="S593" t="s">
        <v>8322</v>
      </c>
      <c r="T593" t="s">
        <v>8323</v>
      </c>
      <c r="U593" s="9">
        <f t="shared" si="67"/>
        <v>41213.254687499997</v>
      </c>
      <c r="V593" s="9">
        <f t="shared" si="68"/>
        <v>41243.416666666664</v>
      </c>
      <c r="W593">
        <f t="shared" si="69"/>
        <v>30</v>
      </c>
    </row>
    <row r="594" spans="1:23" ht="43.2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 t="shared" si="63"/>
        <v>183</v>
      </c>
      <c r="P594" s="5">
        <f t="shared" si="64"/>
        <v>71.44</v>
      </c>
      <c r="Q594" s="5" t="str">
        <f t="shared" si="65"/>
        <v>publishing</v>
      </c>
      <c r="R594" s="5" t="str">
        <f t="shared" si="66"/>
        <v>nonfiction</v>
      </c>
      <c r="S594" t="s">
        <v>8322</v>
      </c>
      <c r="T594" t="s">
        <v>8323</v>
      </c>
      <c r="U594" s="9">
        <f t="shared" si="67"/>
        <v>41430.038888888892</v>
      </c>
      <c r="V594" s="9">
        <f t="shared" si="68"/>
        <v>41460.038888888892</v>
      </c>
      <c r="W594">
        <f t="shared" si="69"/>
        <v>30</v>
      </c>
    </row>
    <row r="595" spans="1:23" ht="43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 t="shared" si="63"/>
        <v>125</v>
      </c>
      <c r="P595" s="5">
        <f t="shared" si="64"/>
        <v>38.549999999999997</v>
      </c>
      <c r="Q595" s="5" t="str">
        <f t="shared" si="65"/>
        <v>publishing</v>
      </c>
      <c r="R595" s="5" t="str">
        <f t="shared" si="66"/>
        <v>nonfiction</v>
      </c>
      <c r="S595" t="s">
        <v>8322</v>
      </c>
      <c r="T595" t="s">
        <v>8323</v>
      </c>
      <c r="U595" s="9">
        <f t="shared" si="67"/>
        <v>41304.962233796294</v>
      </c>
      <c r="V595" s="9">
        <f t="shared" si="68"/>
        <v>41334.249305555553</v>
      </c>
      <c r="W595">
        <f t="shared" si="69"/>
        <v>30</v>
      </c>
    </row>
    <row r="596" spans="1:23" ht="43.2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 t="shared" si="63"/>
        <v>112</v>
      </c>
      <c r="P596" s="5">
        <f t="shared" si="64"/>
        <v>68.37</v>
      </c>
      <c r="Q596" s="5" t="str">
        <f t="shared" si="65"/>
        <v>publishing</v>
      </c>
      <c r="R596" s="5" t="str">
        <f t="shared" si="66"/>
        <v>nonfiction</v>
      </c>
      <c r="S596" t="s">
        <v>8322</v>
      </c>
      <c r="T596" t="s">
        <v>8323</v>
      </c>
      <c r="U596" s="9">
        <f t="shared" si="67"/>
        <v>40689.570868055554</v>
      </c>
      <c r="V596" s="9">
        <f t="shared" si="68"/>
        <v>40719.570868055554</v>
      </c>
      <c r="W596">
        <f t="shared" si="69"/>
        <v>30</v>
      </c>
    </row>
    <row r="597" spans="1:23" ht="43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 t="shared" si="63"/>
        <v>116</v>
      </c>
      <c r="P597" s="5">
        <f t="shared" si="64"/>
        <v>40.21</v>
      </c>
      <c r="Q597" s="5" t="str">
        <f t="shared" si="65"/>
        <v>publishing</v>
      </c>
      <c r="R597" s="5" t="str">
        <f t="shared" si="66"/>
        <v>nonfiction</v>
      </c>
      <c r="S597" t="s">
        <v>8322</v>
      </c>
      <c r="T597" t="s">
        <v>8323</v>
      </c>
      <c r="U597" s="9">
        <f t="shared" si="67"/>
        <v>40668.814699074072</v>
      </c>
      <c r="V597" s="9">
        <f t="shared" si="68"/>
        <v>40730.814699074072</v>
      </c>
      <c r="W597">
        <f t="shared" si="69"/>
        <v>62</v>
      </c>
    </row>
    <row r="598" spans="1:23" ht="28.8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 t="shared" si="63"/>
        <v>173</v>
      </c>
      <c r="P598" s="5">
        <f t="shared" si="64"/>
        <v>32.07</v>
      </c>
      <c r="Q598" s="5" t="str">
        <f t="shared" si="65"/>
        <v>publishing</v>
      </c>
      <c r="R598" s="5" t="str">
        <f t="shared" si="66"/>
        <v>nonfiction</v>
      </c>
      <c r="S598" t="s">
        <v>8322</v>
      </c>
      <c r="T598" t="s">
        <v>8323</v>
      </c>
      <c r="U598" s="9">
        <f t="shared" si="67"/>
        <v>41095.900694444441</v>
      </c>
      <c r="V598" s="9">
        <f t="shared" si="68"/>
        <v>41123.900694444441</v>
      </c>
      <c r="W598">
        <f t="shared" si="69"/>
        <v>28</v>
      </c>
    </row>
    <row r="599" spans="1:23" ht="43.2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 t="shared" si="63"/>
        <v>126</v>
      </c>
      <c r="P599" s="5">
        <f t="shared" si="64"/>
        <v>28.63</v>
      </c>
      <c r="Q599" s="5" t="str">
        <f t="shared" si="65"/>
        <v>publishing</v>
      </c>
      <c r="R599" s="5" t="str">
        <f t="shared" si="66"/>
        <v>nonfiction</v>
      </c>
      <c r="S599" t="s">
        <v>8322</v>
      </c>
      <c r="T599" t="s">
        <v>8323</v>
      </c>
      <c r="U599" s="9">
        <f t="shared" si="67"/>
        <v>41781.717268518521</v>
      </c>
      <c r="V599" s="9">
        <f t="shared" si="68"/>
        <v>41811.717268518521</v>
      </c>
      <c r="W599">
        <f t="shared" si="69"/>
        <v>30</v>
      </c>
    </row>
    <row r="600" spans="1:23" ht="43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 t="shared" si="63"/>
        <v>109</v>
      </c>
      <c r="P600" s="5">
        <f t="shared" si="64"/>
        <v>43.64</v>
      </c>
      <c r="Q600" s="5" t="str">
        <f t="shared" si="65"/>
        <v>publishing</v>
      </c>
      <c r="R600" s="5" t="str">
        <f t="shared" si="66"/>
        <v>nonfiction</v>
      </c>
      <c r="S600" t="s">
        <v>8322</v>
      </c>
      <c r="T600" t="s">
        <v>8323</v>
      </c>
      <c r="U600" s="9">
        <f t="shared" si="67"/>
        <v>41464.934386574074</v>
      </c>
      <c r="V600" s="9">
        <f t="shared" si="68"/>
        <v>41524.934386574074</v>
      </c>
      <c r="W600">
        <f t="shared" si="69"/>
        <v>60</v>
      </c>
    </row>
    <row r="601" spans="1:23" ht="43.2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 t="shared" si="63"/>
        <v>100</v>
      </c>
      <c r="P601" s="5">
        <f t="shared" si="64"/>
        <v>40</v>
      </c>
      <c r="Q601" s="5" t="str">
        <f t="shared" si="65"/>
        <v>publishing</v>
      </c>
      <c r="R601" s="5" t="str">
        <f t="shared" si="66"/>
        <v>nonfiction</v>
      </c>
      <c r="S601" t="s">
        <v>8322</v>
      </c>
      <c r="T601" t="s">
        <v>8323</v>
      </c>
      <c r="U601" s="9">
        <f t="shared" si="67"/>
        <v>42396.8440625</v>
      </c>
      <c r="V601" s="9">
        <f t="shared" si="68"/>
        <v>42415.332638888889</v>
      </c>
      <c r="W601">
        <f t="shared" si="69"/>
        <v>19</v>
      </c>
    </row>
    <row r="602" spans="1:23" ht="57.6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 t="shared" si="63"/>
        <v>119</v>
      </c>
      <c r="P602" s="5">
        <f t="shared" si="64"/>
        <v>346.04</v>
      </c>
      <c r="Q602" s="5" t="str">
        <f t="shared" si="65"/>
        <v>music</v>
      </c>
      <c r="R602" s="5" t="str">
        <f t="shared" si="66"/>
        <v>rock</v>
      </c>
      <c r="S602" t="s">
        <v>8325</v>
      </c>
      <c r="T602" t="s">
        <v>8326</v>
      </c>
      <c r="U602" s="9">
        <f t="shared" si="67"/>
        <v>41951.695671296293</v>
      </c>
      <c r="V602" s="9">
        <f t="shared" si="68"/>
        <v>42011.6956712963</v>
      </c>
      <c r="W602">
        <f t="shared" si="69"/>
        <v>60</v>
      </c>
    </row>
    <row r="603" spans="1:23" ht="43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 t="shared" si="63"/>
        <v>100</v>
      </c>
      <c r="P603" s="5">
        <f t="shared" si="64"/>
        <v>81.739999999999995</v>
      </c>
      <c r="Q603" s="5" t="str">
        <f t="shared" si="65"/>
        <v>music</v>
      </c>
      <c r="R603" s="5" t="str">
        <f t="shared" si="66"/>
        <v>rock</v>
      </c>
      <c r="S603" t="s">
        <v>8325</v>
      </c>
      <c r="T603" t="s">
        <v>8326</v>
      </c>
      <c r="U603" s="9">
        <f t="shared" si="67"/>
        <v>42049.733240740738</v>
      </c>
      <c r="V603" s="9">
        <f t="shared" si="68"/>
        <v>42079.691574074073</v>
      </c>
      <c r="W603">
        <f t="shared" si="69"/>
        <v>30</v>
      </c>
    </row>
    <row r="604" spans="1:23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 t="shared" si="63"/>
        <v>126</v>
      </c>
      <c r="P604" s="5">
        <f t="shared" si="64"/>
        <v>64.540000000000006</v>
      </c>
      <c r="Q604" s="5" t="str">
        <f t="shared" si="65"/>
        <v>music</v>
      </c>
      <c r="R604" s="5" t="str">
        <f t="shared" si="66"/>
        <v>rock</v>
      </c>
      <c r="S604" t="s">
        <v>8325</v>
      </c>
      <c r="T604" t="s">
        <v>8326</v>
      </c>
      <c r="U604" s="9">
        <f t="shared" si="67"/>
        <v>41924.996099537035</v>
      </c>
      <c r="V604" s="9">
        <f t="shared" si="68"/>
        <v>41970.037766203706</v>
      </c>
      <c r="W604">
        <f t="shared" si="69"/>
        <v>46</v>
      </c>
    </row>
    <row r="605" spans="1:23" ht="43.2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 t="shared" si="63"/>
        <v>114</v>
      </c>
      <c r="P605" s="5">
        <f t="shared" si="64"/>
        <v>63.48</v>
      </c>
      <c r="Q605" s="5" t="str">
        <f t="shared" si="65"/>
        <v>music</v>
      </c>
      <c r="R605" s="5" t="str">
        <f t="shared" si="66"/>
        <v>rock</v>
      </c>
      <c r="S605" t="s">
        <v>8325</v>
      </c>
      <c r="T605" t="s">
        <v>8326</v>
      </c>
      <c r="U605" s="9">
        <f t="shared" si="67"/>
        <v>42292.002893518518</v>
      </c>
      <c r="V605" s="9">
        <f t="shared" si="68"/>
        <v>42322.044560185182</v>
      </c>
      <c r="W605">
        <f t="shared" si="69"/>
        <v>30</v>
      </c>
    </row>
    <row r="606" spans="1:23" ht="43.2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 t="shared" si="63"/>
        <v>111</v>
      </c>
      <c r="P606" s="5">
        <f t="shared" si="64"/>
        <v>63.62</v>
      </c>
      <c r="Q606" s="5" t="str">
        <f t="shared" si="65"/>
        <v>music</v>
      </c>
      <c r="R606" s="5" t="str">
        <f t="shared" si="66"/>
        <v>rock</v>
      </c>
      <c r="S606" t="s">
        <v>8325</v>
      </c>
      <c r="T606" t="s">
        <v>8326</v>
      </c>
      <c r="U606" s="9">
        <f t="shared" si="67"/>
        <v>42146.190902777773</v>
      </c>
      <c r="V606" s="9">
        <f t="shared" si="68"/>
        <v>42170.190902777773</v>
      </c>
      <c r="W606">
        <f t="shared" si="69"/>
        <v>24</v>
      </c>
    </row>
    <row r="607" spans="1:23" ht="43.2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 t="shared" si="63"/>
        <v>105</v>
      </c>
      <c r="P607" s="5">
        <f t="shared" si="64"/>
        <v>83.97</v>
      </c>
      <c r="Q607" s="5" t="str">
        <f t="shared" si="65"/>
        <v>music</v>
      </c>
      <c r="R607" s="5" t="str">
        <f t="shared" si="66"/>
        <v>rock</v>
      </c>
      <c r="S607" t="s">
        <v>8325</v>
      </c>
      <c r="T607" t="s">
        <v>8326</v>
      </c>
      <c r="U607" s="9">
        <f t="shared" si="67"/>
        <v>41710.594282407408</v>
      </c>
      <c r="V607" s="9">
        <f t="shared" si="68"/>
        <v>41740.594282407408</v>
      </c>
      <c r="W607">
        <f t="shared" si="69"/>
        <v>30</v>
      </c>
    </row>
    <row r="608" spans="1:23" ht="28.8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 t="shared" si="63"/>
        <v>104</v>
      </c>
      <c r="P608" s="5">
        <f t="shared" si="64"/>
        <v>77.75</v>
      </c>
      <c r="Q608" s="5" t="str">
        <f t="shared" si="65"/>
        <v>music</v>
      </c>
      <c r="R608" s="5" t="str">
        <f t="shared" si="66"/>
        <v>rock</v>
      </c>
      <c r="S608" t="s">
        <v>8325</v>
      </c>
      <c r="T608" t="s">
        <v>8326</v>
      </c>
      <c r="U608" s="9">
        <f t="shared" si="67"/>
        <v>41548.00335648148</v>
      </c>
      <c r="V608" s="9">
        <f t="shared" si="68"/>
        <v>41563.00335648148</v>
      </c>
      <c r="W608">
        <f t="shared" si="69"/>
        <v>15</v>
      </c>
    </row>
    <row r="609" spans="1:23" ht="43.2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 t="shared" si="63"/>
        <v>107</v>
      </c>
      <c r="P609" s="5">
        <f t="shared" si="64"/>
        <v>107.07</v>
      </c>
      <c r="Q609" s="5" t="str">
        <f t="shared" si="65"/>
        <v>music</v>
      </c>
      <c r="R609" s="5" t="str">
        <f t="shared" si="66"/>
        <v>rock</v>
      </c>
      <c r="S609" t="s">
        <v>8325</v>
      </c>
      <c r="T609" t="s">
        <v>8326</v>
      </c>
      <c r="U609" s="9">
        <f t="shared" si="67"/>
        <v>42101.758587962962</v>
      </c>
      <c r="V609" s="9">
        <f t="shared" si="68"/>
        <v>42131.758587962962</v>
      </c>
      <c r="W609">
        <f t="shared" si="69"/>
        <v>30</v>
      </c>
    </row>
    <row r="610" spans="1:23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 t="shared" si="63"/>
        <v>124</v>
      </c>
      <c r="P610" s="5">
        <f t="shared" si="64"/>
        <v>38.75</v>
      </c>
      <c r="Q610" s="5" t="str">
        <f t="shared" si="65"/>
        <v>music</v>
      </c>
      <c r="R610" s="5" t="str">
        <f t="shared" si="66"/>
        <v>rock</v>
      </c>
      <c r="S610" t="s">
        <v>8325</v>
      </c>
      <c r="T610" t="s">
        <v>8326</v>
      </c>
      <c r="U610" s="9">
        <f t="shared" si="67"/>
        <v>41072.739953703705</v>
      </c>
      <c r="V610" s="9">
        <f t="shared" si="68"/>
        <v>41102.739953703705</v>
      </c>
      <c r="W610">
        <f t="shared" si="69"/>
        <v>30</v>
      </c>
    </row>
    <row r="611" spans="1:23" ht="28.8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 t="shared" si="63"/>
        <v>105</v>
      </c>
      <c r="P611" s="5">
        <f t="shared" si="64"/>
        <v>201.94</v>
      </c>
      <c r="Q611" s="5" t="str">
        <f t="shared" si="65"/>
        <v>music</v>
      </c>
      <c r="R611" s="5" t="str">
        <f t="shared" si="66"/>
        <v>rock</v>
      </c>
      <c r="S611" t="s">
        <v>8325</v>
      </c>
      <c r="T611" t="s">
        <v>8326</v>
      </c>
      <c r="U611" s="9">
        <f t="shared" si="67"/>
        <v>42704.95177083333</v>
      </c>
      <c r="V611" s="9">
        <f t="shared" si="68"/>
        <v>42734.95177083333</v>
      </c>
      <c r="W611">
        <f t="shared" si="69"/>
        <v>30</v>
      </c>
    </row>
    <row r="612" spans="1:23" ht="43.2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 t="shared" si="63"/>
        <v>189</v>
      </c>
      <c r="P612" s="5">
        <f t="shared" si="64"/>
        <v>43.06</v>
      </c>
      <c r="Q612" s="5" t="str">
        <f t="shared" si="65"/>
        <v>music</v>
      </c>
      <c r="R612" s="5" t="str">
        <f t="shared" si="66"/>
        <v>rock</v>
      </c>
      <c r="S612" t="s">
        <v>8325</v>
      </c>
      <c r="T612" t="s">
        <v>8326</v>
      </c>
      <c r="U612" s="9">
        <f t="shared" si="67"/>
        <v>42424.161898148144</v>
      </c>
      <c r="V612" s="9">
        <f t="shared" si="68"/>
        <v>42454.12023148148</v>
      </c>
      <c r="W612">
        <f t="shared" si="69"/>
        <v>30</v>
      </c>
    </row>
    <row r="613" spans="1:23" ht="57.6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 t="shared" si="63"/>
        <v>171</v>
      </c>
      <c r="P613" s="5">
        <f t="shared" si="64"/>
        <v>62.87</v>
      </c>
      <c r="Q613" s="5" t="str">
        <f t="shared" si="65"/>
        <v>music</v>
      </c>
      <c r="R613" s="5" t="str">
        <f t="shared" si="66"/>
        <v>rock</v>
      </c>
      <c r="S613" t="s">
        <v>8325</v>
      </c>
      <c r="T613" t="s">
        <v>8326</v>
      </c>
      <c r="U613" s="9">
        <f t="shared" si="67"/>
        <v>42720.066192129627</v>
      </c>
      <c r="V613" s="9">
        <f t="shared" si="68"/>
        <v>42750.066192129627</v>
      </c>
      <c r="W613">
        <f t="shared" si="69"/>
        <v>30</v>
      </c>
    </row>
    <row r="614" spans="1:23" ht="28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 t="shared" si="63"/>
        <v>252</v>
      </c>
      <c r="P614" s="5">
        <f t="shared" si="64"/>
        <v>55.61</v>
      </c>
      <c r="Q614" s="5" t="str">
        <f t="shared" si="65"/>
        <v>music</v>
      </c>
      <c r="R614" s="5" t="str">
        <f t="shared" si="66"/>
        <v>rock</v>
      </c>
      <c r="S614" t="s">
        <v>8325</v>
      </c>
      <c r="T614" t="s">
        <v>8326</v>
      </c>
      <c r="U614" s="9">
        <f t="shared" si="67"/>
        <v>42677.669050925921</v>
      </c>
      <c r="V614" s="9">
        <f t="shared" si="68"/>
        <v>42707.710717592592</v>
      </c>
      <c r="W614">
        <f t="shared" si="69"/>
        <v>30</v>
      </c>
    </row>
    <row r="615" spans="1:23" ht="43.2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 t="shared" si="63"/>
        <v>116</v>
      </c>
      <c r="P615" s="5">
        <f t="shared" si="64"/>
        <v>48.71</v>
      </c>
      <c r="Q615" s="5" t="str">
        <f t="shared" si="65"/>
        <v>music</v>
      </c>
      <c r="R615" s="5" t="str">
        <f t="shared" si="66"/>
        <v>rock</v>
      </c>
      <c r="S615" t="s">
        <v>8325</v>
      </c>
      <c r="T615" t="s">
        <v>8326</v>
      </c>
      <c r="U615" s="9">
        <f t="shared" si="67"/>
        <v>42747.219560185185</v>
      </c>
      <c r="V615" s="9">
        <f t="shared" si="68"/>
        <v>42769.174305555556</v>
      </c>
      <c r="W615">
        <f t="shared" si="69"/>
        <v>22</v>
      </c>
    </row>
    <row r="616" spans="1:23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 t="shared" si="63"/>
        <v>203</v>
      </c>
      <c r="P616" s="5">
        <f t="shared" si="64"/>
        <v>30.58</v>
      </c>
      <c r="Q616" s="5" t="str">
        <f t="shared" si="65"/>
        <v>music</v>
      </c>
      <c r="R616" s="5" t="str">
        <f t="shared" si="66"/>
        <v>rock</v>
      </c>
      <c r="S616" t="s">
        <v>8325</v>
      </c>
      <c r="T616" t="s">
        <v>8326</v>
      </c>
      <c r="U616" s="9">
        <f t="shared" si="67"/>
        <v>42568.759374999994</v>
      </c>
      <c r="V616" s="9">
        <f t="shared" si="68"/>
        <v>42583.759374999994</v>
      </c>
      <c r="W616">
        <f t="shared" si="69"/>
        <v>15</v>
      </c>
    </row>
    <row r="617" spans="1:23" ht="28.8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 t="shared" si="63"/>
        <v>112</v>
      </c>
      <c r="P617" s="5">
        <f t="shared" si="64"/>
        <v>73.91</v>
      </c>
      <c r="Q617" s="5" t="str">
        <f t="shared" si="65"/>
        <v>music</v>
      </c>
      <c r="R617" s="5" t="str">
        <f t="shared" si="66"/>
        <v>rock</v>
      </c>
      <c r="S617" t="s">
        <v>8325</v>
      </c>
      <c r="T617" t="s">
        <v>8326</v>
      </c>
      <c r="U617" s="9">
        <f t="shared" si="67"/>
        <v>42130.491620370376</v>
      </c>
      <c r="V617" s="9">
        <f t="shared" si="68"/>
        <v>42160.491620370376</v>
      </c>
      <c r="W617">
        <f t="shared" si="69"/>
        <v>30</v>
      </c>
    </row>
    <row r="618" spans="1:23" ht="43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 t="shared" si="63"/>
        <v>424</v>
      </c>
      <c r="P618" s="5">
        <f t="shared" si="64"/>
        <v>21.2</v>
      </c>
      <c r="Q618" s="5" t="str">
        <f t="shared" si="65"/>
        <v>music</v>
      </c>
      <c r="R618" s="5" t="str">
        <f t="shared" si="66"/>
        <v>rock</v>
      </c>
      <c r="S618" t="s">
        <v>8325</v>
      </c>
      <c r="T618" t="s">
        <v>8326</v>
      </c>
      <c r="U618" s="9">
        <f t="shared" si="67"/>
        <v>42141.762800925921</v>
      </c>
      <c r="V618" s="9">
        <f t="shared" si="68"/>
        <v>42164.083333333328</v>
      </c>
      <c r="W618">
        <f t="shared" si="69"/>
        <v>23</v>
      </c>
    </row>
    <row r="619" spans="1:23" ht="57.6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 t="shared" si="63"/>
        <v>107</v>
      </c>
      <c r="P619" s="5">
        <f t="shared" si="64"/>
        <v>73.36</v>
      </c>
      <c r="Q619" s="5" t="str">
        <f t="shared" si="65"/>
        <v>music</v>
      </c>
      <c r="R619" s="5" t="str">
        <f t="shared" si="66"/>
        <v>rock</v>
      </c>
      <c r="S619" t="s">
        <v>8325</v>
      </c>
      <c r="T619" t="s">
        <v>8326</v>
      </c>
      <c r="U619" s="9">
        <f t="shared" si="67"/>
        <v>42703.214409722219</v>
      </c>
      <c r="V619" s="9">
        <f t="shared" si="68"/>
        <v>42733.214409722219</v>
      </c>
      <c r="W619">
        <f t="shared" si="69"/>
        <v>30</v>
      </c>
    </row>
    <row r="620" spans="1:23" ht="43.2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 t="shared" si="63"/>
        <v>104</v>
      </c>
      <c r="P620" s="5">
        <f t="shared" si="64"/>
        <v>56.41</v>
      </c>
      <c r="Q620" s="5" t="str">
        <f t="shared" si="65"/>
        <v>music</v>
      </c>
      <c r="R620" s="5" t="str">
        <f t="shared" si="66"/>
        <v>rock</v>
      </c>
      <c r="S620" t="s">
        <v>8325</v>
      </c>
      <c r="T620" t="s">
        <v>8326</v>
      </c>
      <c r="U620" s="9">
        <f t="shared" si="67"/>
        <v>41370.800185185188</v>
      </c>
      <c r="V620" s="9">
        <f t="shared" si="68"/>
        <v>41400.800185185188</v>
      </c>
      <c r="W620">
        <f t="shared" si="69"/>
        <v>30</v>
      </c>
    </row>
    <row r="621" spans="1:23" ht="43.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 t="shared" si="63"/>
        <v>212</v>
      </c>
      <c r="P621" s="5">
        <f t="shared" si="64"/>
        <v>50.25</v>
      </c>
      <c r="Q621" s="5" t="str">
        <f t="shared" si="65"/>
        <v>music</v>
      </c>
      <c r="R621" s="5" t="str">
        <f t="shared" si="66"/>
        <v>rock</v>
      </c>
      <c r="S621" t="s">
        <v>8325</v>
      </c>
      <c r="T621" t="s">
        <v>8326</v>
      </c>
      <c r="U621" s="9">
        <f t="shared" si="67"/>
        <v>42707.074976851851</v>
      </c>
      <c r="V621" s="9">
        <f t="shared" si="68"/>
        <v>42727.074976851851</v>
      </c>
      <c r="W621">
        <f t="shared" si="69"/>
        <v>20</v>
      </c>
    </row>
    <row r="622" spans="1:23" ht="43.2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 t="shared" si="63"/>
        <v>124</v>
      </c>
      <c r="P622" s="5">
        <f t="shared" si="64"/>
        <v>68.94</v>
      </c>
      <c r="Q622" s="5" t="str">
        <f t="shared" si="65"/>
        <v>music</v>
      </c>
      <c r="R622" s="5" t="str">
        <f t="shared" si="66"/>
        <v>rock</v>
      </c>
      <c r="S622" t="s">
        <v>8325</v>
      </c>
      <c r="T622" t="s">
        <v>8326</v>
      </c>
      <c r="U622" s="9">
        <f t="shared" si="67"/>
        <v>42160.735208333332</v>
      </c>
      <c r="V622" s="9">
        <f t="shared" si="68"/>
        <v>42190.735208333332</v>
      </c>
      <c r="W622">
        <f t="shared" si="69"/>
        <v>30</v>
      </c>
    </row>
    <row r="623" spans="1:23" ht="43.2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 t="shared" si="63"/>
        <v>110</v>
      </c>
      <c r="P623" s="5">
        <f t="shared" si="64"/>
        <v>65.91</v>
      </c>
      <c r="Q623" s="5" t="str">
        <f t="shared" si="65"/>
        <v>music</v>
      </c>
      <c r="R623" s="5" t="str">
        <f t="shared" si="66"/>
        <v>rock</v>
      </c>
      <c r="S623" t="s">
        <v>8325</v>
      </c>
      <c r="T623" t="s">
        <v>8326</v>
      </c>
      <c r="U623" s="9">
        <f t="shared" si="67"/>
        <v>42433.688900462963</v>
      </c>
      <c r="V623" s="9">
        <f t="shared" si="68"/>
        <v>42489.507638888885</v>
      </c>
      <c r="W623">
        <f t="shared" si="69"/>
        <v>56</v>
      </c>
    </row>
    <row r="624" spans="1:23" ht="28.8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 t="shared" si="63"/>
        <v>219</v>
      </c>
      <c r="P624" s="5">
        <f t="shared" si="64"/>
        <v>62.5</v>
      </c>
      <c r="Q624" s="5" t="str">
        <f t="shared" si="65"/>
        <v>music</v>
      </c>
      <c r="R624" s="5" t="str">
        <f t="shared" si="66"/>
        <v>rock</v>
      </c>
      <c r="S624" t="s">
        <v>8325</v>
      </c>
      <c r="T624" t="s">
        <v>8326</v>
      </c>
      <c r="U624" s="9">
        <f t="shared" si="67"/>
        <v>42184.646863425922</v>
      </c>
      <c r="V624" s="9">
        <f t="shared" si="68"/>
        <v>42214.646863425922</v>
      </c>
      <c r="W624">
        <f t="shared" si="69"/>
        <v>30</v>
      </c>
    </row>
    <row r="625" spans="1:23" ht="43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 t="shared" si="63"/>
        <v>137</v>
      </c>
      <c r="P625" s="5">
        <f t="shared" si="64"/>
        <v>70.06</v>
      </c>
      <c r="Q625" s="5" t="str">
        <f t="shared" si="65"/>
        <v>music</v>
      </c>
      <c r="R625" s="5" t="str">
        <f t="shared" si="66"/>
        <v>rock</v>
      </c>
      <c r="S625" t="s">
        <v>8325</v>
      </c>
      <c r="T625" t="s">
        <v>8326</v>
      </c>
      <c r="U625" s="9">
        <f t="shared" si="67"/>
        <v>42126.92123842593</v>
      </c>
      <c r="V625" s="9">
        <f t="shared" si="68"/>
        <v>42158.1875</v>
      </c>
      <c r="W625">
        <f t="shared" si="69"/>
        <v>32</v>
      </c>
    </row>
    <row r="626" spans="1:23" ht="43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 t="shared" si="63"/>
        <v>135</v>
      </c>
      <c r="P626" s="5">
        <f t="shared" si="64"/>
        <v>60.18</v>
      </c>
      <c r="Q626" s="5" t="str">
        <f t="shared" si="65"/>
        <v>music</v>
      </c>
      <c r="R626" s="5" t="str">
        <f t="shared" si="66"/>
        <v>rock</v>
      </c>
      <c r="S626" t="s">
        <v>8325</v>
      </c>
      <c r="T626" t="s">
        <v>8326</v>
      </c>
      <c r="U626" s="9">
        <f t="shared" si="67"/>
        <v>42634.614780092597</v>
      </c>
      <c r="V626" s="9">
        <f t="shared" si="68"/>
        <v>42660.676388888889</v>
      </c>
      <c r="W626">
        <f t="shared" si="69"/>
        <v>26</v>
      </c>
    </row>
    <row r="627" spans="1:23" ht="28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 t="shared" si="63"/>
        <v>145</v>
      </c>
      <c r="P627" s="5">
        <f t="shared" si="64"/>
        <v>21.38</v>
      </c>
      <c r="Q627" s="5" t="str">
        <f t="shared" si="65"/>
        <v>music</v>
      </c>
      <c r="R627" s="5" t="str">
        <f t="shared" si="66"/>
        <v>rock</v>
      </c>
      <c r="S627" t="s">
        <v>8325</v>
      </c>
      <c r="T627" t="s">
        <v>8326</v>
      </c>
      <c r="U627" s="9">
        <f t="shared" si="67"/>
        <v>42565.480983796297</v>
      </c>
      <c r="V627" s="9">
        <f t="shared" si="68"/>
        <v>42595.480983796297</v>
      </c>
      <c r="W627">
        <f t="shared" si="69"/>
        <v>30</v>
      </c>
    </row>
    <row r="628" spans="1:23" ht="43.2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 t="shared" si="63"/>
        <v>109</v>
      </c>
      <c r="P628" s="5">
        <f t="shared" si="64"/>
        <v>160.79</v>
      </c>
      <c r="Q628" s="5" t="str">
        <f t="shared" si="65"/>
        <v>music</v>
      </c>
      <c r="R628" s="5" t="str">
        <f t="shared" si="66"/>
        <v>rock</v>
      </c>
      <c r="S628" t="s">
        <v>8325</v>
      </c>
      <c r="T628" t="s">
        <v>8326</v>
      </c>
      <c r="U628" s="9">
        <f t="shared" si="67"/>
        <v>42087.803310185183</v>
      </c>
      <c r="V628" s="9">
        <f t="shared" si="68"/>
        <v>42121.716666666667</v>
      </c>
      <c r="W628">
        <f t="shared" si="69"/>
        <v>34</v>
      </c>
    </row>
    <row r="629" spans="1:23" ht="43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 t="shared" si="63"/>
        <v>110</v>
      </c>
      <c r="P629" s="5">
        <f t="shared" si="64"/>
        <v>42.38</v>
      </c>
      <c r="Q629" s="5" t="str">
        <f t="shared" si="65"/>
        <v>music</v>
      </c>
      <c r="R629" s="5" t="str">
        <f t="shared" si="66"/>
        <v>rock</v>
      </c>
      <c r="S629" t="s">
        <v>8325</v>
      </c>
      <c r="T629" t="s">
        <v>8326</v>
      </c>
      <c r="U629" s="9">
        <f t="shared" si="67"/>
        <v>42193.650671296295</v>
      </c>
      <c r="V629" s="9">
        <f t="shared" si="68"/>
        <v>42238.207638888889</v>
      </c>
      <c r="W629">
        <f t="shared" si="69"/>
        <v>45</v>
      </c>
    </row>
    <row r="630" spans="1:23" ht="43.2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 t="shared" si="63"/>
        <v>114</v>
      </c>
      <c r="P630" s="5">
        <f t="shared" si="64"/>
        <v>27.32</v>
      </c>
      <c r="Q630" s="5" t="str">
        <f t="shared" si="65"/>
        <v>music</v>
      </c>
      <c r="R630" s="5" t="str">
        <f t="shared" si="66"/>
        <v>rock</v>
      </c>
      <c r="S630" t="s">
        <v>8325</v>
      </c>
      <c r="T630" t="s">
        <v>8326</v>
      </c>
      <c r="U630" s="9">
        <f t="shared" si="67"/>
        <v>42401.154930555553</v>
      </c>
      <c r="V630" s="9">
        <f t="shared" si="68"/>
        <v>42432.154930555553</v>
      </c>
      <c r="W630">
        <f t="shared" si="69"/>
        <v>31</v>
      </c>
    </row>
    <row r="631" spans="1:23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 t="shared" si="63"/>
        <v>102</v>
      </c>
      <c r="P631" s="5">
        <f t="shared" si="64"/>
        <v>196.83</v>
      </c>
      <c r="Q631" s="5" t="str">
        <f t="shared" si="65"/>
        <v>music</v>
      </c>
      <c r="R631" s="5" t="str">
        <f t="shared" si="66"/>
        <v>rock</v>
      </c>
      <c r="S631" t="s">
        <v>8325</v>
      </c>
      <c r="T631" t="s">
        <v>8326</v>
      </c>
      <c r="U631" s="9">
        <f t="shared" si="67"/>
        <v>42553.681979166664</v>
      </c>
      <c r="V631" s="9">
        <f t="shared" si="68"/>
        <v>42583.681979166664</v>
      </c>
      <c r="W631">
        <f t="shared" si="69"/>
        <v>30</v>
      </c>
    </row>
    <row r="632" spans="1:23" ht="43.2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 t="shared" si="63"/>
        <v>122</v>
      </c>
      <c r="P632" s="5">
        <f t="shared" si="64"/>
        <v>53.88</v>
      </c>
      <c r="Q632" s="5" t="str">
        <f t="shared" si="65"/>
        <v>music</v>
      </c>
      <c r="R632" s="5" t="str">
        <f t="shared" si="66"/>
        <v>rock</v>
      </c>
      <c r="S632" t="s">
        <v>8325</v>
      </c>
      <c r="T632" t="s">
        <v>8326</v>
      </c>
      <c r="U632" s="9">
        <f t="shared" si="67"/>
        <v>42752.144976851851</v>
      </c>
      <c r="V632" s="9">
        <f t="shared" si="68"/>
        <v>42795.125</v>
      </c>
      <c r="W632">
        <f t="shared" si="69"/>
        <v>43</v>
      </c>
    </row>
    <row r="633" spans="1:23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 t="shared" si="63"/>
        <v>112</v>
      </c>
      <c r="P633" s="5">
        <f t="shared" si="64"/>
        <v>47.76</v>
      </c>
      <c r="Q633" s="5" t="str">
        <f t="shared" si="65"/>
        <v>music</v>
      </c>
      <c r="R633" s="5" t="str">
        <f t="shared" si="66"/>
        <v>rock</v>
      </c>
      <c r="S633" t="s">
        <v>8325</v>
      </c>
      <c r="T633" t="s">
        <v>8326</v>
      </c>
      <c r="U633" s="9">
        <f t="shared" si="67"/>
        <v>42719.90834490741</v>
      </c>
      <c r="V633" s="9">
        <f t="shared" si="68"/>
        <v>42749.90834490741</v>
      </c>
      <c r="W633">
        <f t="shared" si="69"/>
        <v>30</v>
      </c>
    </row>
    <row r="634" spans="1:23" ht="43.2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 t="shared" si="63"/>
        <v>107</v>
      </c>
      <c r="P634" s="5">
        <f t="shared" si="64"/>
        <v>88.19</v>
      </c>
      <c r="Q634" s="5" t="str">
        <f t="shared" si="65"/>
        <v>music</v>
      </c>
      <c r="R634" s="5" t="str">
        <f t="shared" si="66"/>
        <v>rock</v>
      </c>
      <c r="S634" t="s">
        <v>8325</v>
      </c>
      <c r="T634" t="s">
        <v>8326</v>
      </c>
      <c r="U634" s="9">
        <f t="shared" si="67"/>
        <v>42018.99863425926</v>
      </c>
      <c r="V634" s="9">
        <f t="shared" si="68"/>
        <v>42048.99863425926</v>
      </c>
      <c r="W634">
        <f t="shared" si="69"/>
        <v>30</v>
      </c>
    </row>
    <row r="635" spans="1:23" ht="43.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 t="shared" si="63"/>
        <v>114</v>
      </c>
      <c r="P635" s="5">
        <f t="shared" si="64"/>
        <v>72.06</v>
      </c>
      <c r="Q635" s="5" t="str">
        <f t="shared" si="65"/>
        <v>music</v>
      </c>
      <c r="R635" s="5" t="str">
        <f t="shared" si="66"/>
        <v>rock</v>
      </c>
      <c r="S635" t="s">
        <v>8325</v>
      </c>
      <c r="T635" t="s">
        <v>8326</v>
      </c>
      <c r="U635" s="9">
        <f t="shared" si="67"/>
        <v>42640.917939814812</v>
      </c>
      <c r="V635" s="9">
        <f t="shared" si="68"/>
        <v>42670.888194444444</v>
      </c>
      <c r="W635">
        <f t="shared" si="69"/>
        <v>30</v>
      </c>
    </row>
    <row r="636" spans="1:23" ht="43.2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 t="shared" si="63"/>
        <v>110</v>
      </c>
      <c r="P636" s="5">
        <f t="shared" si="64"/>
        <v>74.25</v>
      </c>
      <c r="Q636" s="5" t="str">
        <f t="shared" si="65"/>
        <v>music</v>
      </c>
      <c r="R636" s="5" t="str">
        <f t="shared" si="66"/>
        <v>rock</v>
      </c>
      <c r="S636" t="s">
        <v>8325</v>
      </c>
      <c r="T636" t="s">
        <v>8326</v>
      </c>
      <c r="U636" s="9">
        <f t="shared" si="67"/>
        <v>42526.874236111107</v>
      </c>
      <c r="V636" s="9">
        <f t="shared" si="68"/>
        <v>42556.874236111107</v>
      </c>
      <c r="W636">
        <f t="shared" si="69"/>
        <v>30</v>
      </c>
    </row>
    <row r="637" spans="1:23" ht="43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 t="shared" si="63"/>
        <v>126</v>
      </c>
      <c r="P637" s="5">
        <f t="shared" si="64"/>
        <v>61.7</v>
      </c>
      <c r="Q637" s="5" t="str">
        <f t="shared" si="65"/>
        <v>music</v>
      </c>
      <c r="R637" s="5" t="str">
        <f t="shared" si="66"/>
        <v>rock</v>
      </c>
      <c r="S637" t="s">
        <v>8325</v>
      </c>
      <c r="T637" t="s">
        <v>8326</v>
      </c>
      <c r="U637" s="9">
        <f t="shared" si="67"/>
        <v>41889.004317129627</v>
      </c>
      <c r="V637" s="9">
        <f t="shared" si="68"/>
        <v>41919.004317129627</v>
      </c>
      <c r="W637">
        <f t="shared" si="69"/>
        <v>30</v>
      </c>
    </row>
    <row r="638" spans="1:23" ht="43.2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 t="shared" si="63"/>
        <v>167</v>
      </c>
      <c r="P638" s="5">
        <f t="shared" si="64"/>
        <v>17.239999999999998</v>
      </c>
      <c r="Q638" s="5" t="str">
        <f t="shared" si="65"/>
        <v>music</v>
      </c>
      <c r="R638" s="5" t="str">
        <f t="shared" si="66"/>
        <v>rock</v>
      </c>
      <c r="S638" t="s">
        <v>8325</v>
      </c>
      <c r="T638" t="s">
        <v>8326</v>
      </c>
      <c r="U638" s="9">
        <f t="shared" si="67"/>
        <v>42498.341122685189</v>
      </c>
      <c r="V638" s="9">
        <f t="shared" si="68"/>
        <v>42533.229166666672</v>
      </c>
      <c r="W638">
        <f t="shared" si="69"/>
        <v>35</v>
      </c>
    </row>
    <row r="639" spans="1:23" ht="57.6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 t="shared" si="63"/>
        <v>497</v>
      </c>
      <c r="P639" s="5">
        <f t="shared" si="64"/>
        <v>51.72</v>
      </c>
      <c r="Q639" s="5" t="str">
        <f t="shared" si="65"/>
        <v>music</v>
      </c>
      <c r="R639" s="5" t="str">
        <f t="shared" si="66"/>
        <v>rock</v>
      </c>
      <c r="S639" t="s">
        <v>8325</v>
      </c>
      <c r="T639" t="s">
        <v>8326</v>
      </c>
      <c r="U639" s="9">
        <f t="shared" si="67"/>
        <v>41399.99622685185</v>
      </c>
      <c r="V639" s="9">
        <f t="shared" si="68"/>
        <v>41420.99622685185</v>
      </c>
      <c r="W639">
        <f t="shared" si="69"/>
        <v>21</v>
      </c>
    </row>
    <row r="640" spans="1:23" ht="43.2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 t="shared" si="63"/>
        <v>109</v>
      </c>
      <c r="P640" s="5">
        <f t="shared" si="64"/>
        <v>24.15</v>
      </c>
      <c r="Q640" s="5" t="str">
        <f t="shared" si="65"/>
        <v>music</v>
      </c>
      <c r="R640" s="5" t="str">
        <f t="shared" si="66"/>
        <v>rock</v>
      </c>
      <c r="S640" t="s">
        <v>8325</v>
      </c>
      <c r="T640" t="s">
        <v>8326</v>
      </c>
      <c r="U640" s="9">
        <f t="shared" si="67"/>
        <v>42065.053368055553</v>
      </c>
      <c r="V640" s="9">
        <f t="shared" si="68"/>
        <v>42125.011701388896</v>
      </c>
      <c r="W640">
        <f t="shared" si="69"/>
        <v>60</v>
      </c>
    </row>
    <row r="641" spans="1:23" ht="43.2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 t="shared" si="63"/>
        <v>103</v>
      </c>
      <c r="P641" s="5">
        <f t="shared" si="64"/>
        <v>62.17</v>
      </c>
      <c r="Q641" s="5" t="str">
        <f t="shared" si="65"/>
        <v>music</v>
      </c>
      <c r="R641" s="5" t="str">
        <f t="shared" si="66"/>
        <v>rock</v>
      </c>
      <c r="S641" t="s">
        <v>8325</v>
      </c>
      <c r="T641" t="s">
        <v>8326</v>
      </c>
      <c r="U641" s="9">
        <f t="shared" si="67"/>
        <v>41451.062905092593</v>
      </c>
      <c r="V641" s="9">
        <f t="shared" si="68"/>
        <v>41481.062905092593</v>
      </c>
      <c r="W641">
        <f t="shared" si="69"/>
        <v>30</v>
      </c>
    </row>
    <row r="642" spans="1:23" ht="28.8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 t="shared" ref="O642:O705" si="70">ROUND((E642/D642)*100,0)</f>
        <v>101</v>
      </c>
      <c r="P642" s="5">
        <f t="shared" ref="P642:P705" si="71">ROUND((E642/L642),2)</f>
        <v>44.67</v>
      </c>
      <c r="Q642" s="5" t="str">
        <f t="shared" ref="Q642:Q705" si="72">LEFT(N642,SEARCH("/",N642)-1)</f>
        <v>publishing</v>
      </c>
      <c r="R642" s="5" t="str">
        <f t="shared" ref="R642:R705" si="73">RIGHT(N642,LEN(N642)-SEARCH("/",N642))</f>
        <v>radio &amp; podcasts</v>
      </c>
      <c r="S642" t="s">
        <v>8322</v>
      </c>
      <c r="T642" t="s">
        <v>8342</v>
      </c>
      <c r="U642" s="9">
        <f t="shared" ref="U642:U705" si="74">(((J642/60)/60)/24)+DATE(1970,1,1)</f>
        <v>41899.645300925928</v>
      </c>
      <c r="V642" s="9">
        <f t="shared" ref="V642:V705" si="75">(((I642/60)/60)/24)+DATE(1970,1,1)</f>
        <v>41933</v>
      </c>
      <c r="W642">
        <f t="shared" ref="W642:W705" si="76">DATEDIF(U642,V642,"d")</f>
        <v>34</v>
      </c>
    </row>
    <row r="643" spans="1:23" ht="28.8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 t="shared" si="70"/>
        <v>109</v>
      </c>
      <c r="P643" s="5">
        <f t="shared" si="71"/>
        <v>28.94</v>
      </c>
      <c r="Q643" s="5" t="str">
        <f t="shared" si="72"/>
        <v>publishing</v>
      </c>
      <c r="R643" s="5" t="str">
        <f t="shared" si="73"/>
        <v>radio &amp; podcasts</v>
      </c>
      <c r="S643" t="s">
        <v>8322</v>
      </c>
      <c r="T643" t="s">
        <v>8342</v>
      </c>
      <c r="U643" s="9">
        <f t="shared" si="74"/>
        <v>41344.662858796299</v>
      </c>
      <c r="V643" s="9">
        <f t="shared" si="75"/>
        <v>41374.662858796299</v>
      </c>
      <c r="W643">
        <f t="shared" si="76"/>
        <v>30</v>
      </c>
    </row>
    <row r="644" spans="1:23" ht="43.2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 t="shared" si="70"/>
        <v>148</v>
      </c>
      <c r="P644" s="5">
        <f t="shared" si="71"/>
        <v>35.44</v>
      </c>
      <c r="Q644" s="5" t="str">
        <f t="shared" si="72"/>
        <v>publishing</v>
      </c>
      <c r="R644" s="5" t="str">
        <f t="shared" si="73"/>
        <v>radio &amp; podcasts</v>
      </c>
      <c r="S644" t="s">
        <v>8322</v>
      </c>
      <c r="T644" t="s">
        <v>8342</v>
      </c>
      <c r="U644" s="9">
        <f t="shared" si="74"/>
        <v>41326.911319444444</v>
      </c>
      <c r="V644" s="9">
        <f t="shared" si="75"/>
        <v>41371.869652777779</v>
      </c>
      <c r="W644">
        <f t="shared" si="76"/>
        <v>45</v>
      </c>
    </row>
    <row r="645" spans="1:23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 t="shared" si="70"/>
        <v>163</v>
      </c>
      <c r="P645" s="5">
        <f t="shared" si="71"/>
        <v>34.869999999999997</v>
      </c>
      <c r="Q645" s="5" t="str">
        <f t="shared" si="72"/>
        <v>publishing</v>
      </c>
      <c r="R645" s="5" t="str">
        <f t="shared" si="73"/>
        <v>radio &amp; podcasts</v>
      </c>
      <c r="S645" t="s">
        <v>8322</v>
      </c>
      <c r="T645" t="s">
        <v>8342</v>
      </c>
      <c r="U645" s="9">
        <f t="shared" si="74"/>
        <v>41291.661550925928</v>
      </c>
      <c r="V645" s="9">
        <f t="shared" si="75"/>
        <v>41321.661550925928</v>
      </c>
      <c r="W645">
        <f t="shared" si="76"/>
        <v>30</v>
      </c>
    </row>
    <row r="646" spans="1:23" ht="43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 t="shared" si="70"/>
        <v>456</v>
      </c>
      <c r="P646" s="5">
        <f t="shared" si="71"/>
        <v>52.62</v>
      </c>
      <c r="Q646" s="5" t="str">
        <f t="shared" si="72"/>
        <v>publishing</v>
      </c>
      <c r="R646" s="5" t="str">
        <f t="shared" si="73"/>
        <v>radio &amp; podcasts</v>
      </c>
      <c r="S646" t="s">
        <v>8322</v>
      </c>
      <c r="T646" t="s">
        <v>8342</v>
      </c>
      <c r="U646" s="9">
        <f t="shared" si="74"/>
        <v>40959.734398148146</v>
      </c>
      <c r="V646" s="9">
        <f t="shared" si="75"/>
        <v>40990.125</v>
      </c>
      <c r="W646">
        <f t="shared" si="76"/>
        <v>31</v>
      </c>
    </row>
    <row r="647" spans="1:23" ht="43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 t="shared" si="70"/>
        <v>108</v>
      </c>
      <c r="P647" s="5">
        <f t="shared" si="71"/>
        <v>69.599999999999994</v>
      </c>
      <c r="Q647" s="5" t="str">
        <f t="shared" si="72"/>
        <v>publishing</v>
      </c>
      <c r="R647" s="5" t="str">
        <f t="shared" si="73"/>
        <v>radio &amp; podcasts</v>
      </c>
      <c r="S647" t="s">
        <v>8322</v>
      </c>
      <c r="T647" t="s">
        <v>8342</v>
      </c>
      <c r="U647" s="9">
        <f t="shared" si="74"/>
        <v>42340.172060185185</v>
      </c>
      <c r="V647" s="9">
        <f t="shared" si="75"/>
        <v>42381.208333333328</v>
      </c>
      <c r="W647">
        <f t="shared" si="76"/>
        <v>41</v>
      </c>
    </row>
    <row r="648" spans="1:23" ht="28.8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 t="shared" si="70"/>
        <v>115</v>
      </c>
      <c r="P648" s="5">
        <f t="shared" si="71"/>
        <v>76.72</v>
      </c>
      <c r="Q648" s="5" t="str">
        <f t="shared" si="72"/>
        <v>publishing</v>
      </c>
      <c r="R648" s="5" t="str">
        <f t="shared" si="73"/>
        <v>radio &amp; podcasts</v>
      </c>
      <c r="S648" t="s">
        <v>8322</v>
      </c>
      <c r="T648" t="s">
        <v>8342</v>
      </c>
      <c r="U648" s="9">
        <f t="shared" si="74"/>
        <v>40933.80190972222</v>
      </c>
      <c r="V648" s="9">
        <f t="shared" si="75"/>
        <v>40993.760243055556</v>
      </c>
      <c r="W648">
        <f t="shared" si="76"/>
        <v>60</v>
      </c>
    </row>
    <row r="649" spans="1:23" ht="43.2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 t="shared" si="70"/>
        <v>102</v>
      </c>
      <c r="P649" s="5">
        <f t="shared" si="71"/>
        <v>33.19</v>
      </c>
      <c r="Q649" s="5" t="str">
        <f t="shared" si="72"/>
        <v>publishing</v>
      </c>
      <c r="R649" s="5" t="str">
        <f t="shared" si="73"/>
        <v>radio &amp; podcasts</v>
      </c>
      <c r="S649" t="s">
        <v>8322</v>
      </c>
      <c r="T649" t="s">
        <v>8342</v>
      </c>
      <c r="U649" s="9">
        <f t="shared" si="74"/>
        <v>40646.014456018522</v>
      </c>
      <c r="V649" s="9">
        <f t="shared" si="75"/>
        <v>40706.014456018522</v>
      </c>
      <c r="W649">
        <f t="shared" si="76"/>
        <v>60</v>
      </c>
    </row>
    <row r="650" spans="1:23" ht="43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 t="shared" si="70"/>
        <v>108</v>
      </c>
      <c r="P650" s="5">
        <f t="shared" si="71"/>
        <v>149.46</v>
      </c>
      <c r="Q650" s="5" t="str">
        <f t="shared" si="72"/>
        <v>publishing</v>
      </c>
      <c r="R650" s="5" t="str">
        <f t="shared" si="73"/>
        <v>radio &amp; podcasts</v>
      </c>
      <c r="S650" t="s">
        <v>8322</v>
      </c>
      <c r="T650" t="s">
        <v>8342</v>
      </c>
      <c r="U650" s="9">
        <f t="shared" si="74"/>
        <v>41290.598483796297</v>
      </c>
      <c r="V650" s="9">
        <f t="shared" si="75"/>
        <v>41320.598483796297</v>
      </c>
      <c r="W650">
        <f t="shared" si="76"/>
        <v>30</v>
      </c>
    </row>
    <row r="651" spans="1:23" ht="57.6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 t="shared" si="70"/>
        <v>125</v>
      </c>
      <c r="P651" s="5">
        <f t="shared" si="71"/>
        <v>23.17</v>
      </c>
      <c r="Q651" s="5" t="str">
        <f t="shared" si="72"/>
        <v>publishing</v>
      </c>
      <c r="R651" s="5" t="str">
        <f t="shared" si="73"/>
        <v>radio &amp; podcasts</v>
      </c>
      <c r="S651" t="s">
        <v>8322</v>
      </c>
      <c r="T651" t="s">
        <v>8342</v>
      </c>
      <c r="U651" s="9">
        <f t="shared" si="74"/>
        <v>41250.827118055553</v>
      </c>
      <c r="V651" s="9">
        <f t="shared" si="75"/>
        <v>41271.827118055553</v>
      </c>
      <c r="W651">
        <f t="shared" si="76"/>
        <v>21</v>
      </c>
    </row>
    <row r="652" spans="1:23" ht="43.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 t="shared" si="70"/>
        <v>104</v>
      </c>
      <c r="P652" s="5">
        <f t="shared" si="71"/>
        <v>96.88</v>
      </c>
      <c r="Q652" s="5" t="str">
        <f t="shared" si="72"/>
        <v>publishing</v>
      </c>
      <c r="R652" s="5" t="str">
        <f t="shared" si="73"/>
        <v>radio &amp; podcasts</v>
      </c>
      <c r="S652" t="s">
        <v>8322</v>
      </c>
      <c r="T652" t="s">
        <v>8342</v>
      </c>
      <c r="U652" s="9">
        <f t="shared" si="74"/>
        <v>42073.957569444443</v>
      </c>
      <c r="V652" s="9">
        <f t="shared" si="75"/>
        <v>42103.957569444443</v>
      </c>
      <c r="W652">
        <f t="shared" si="76"/>
        <v>30</v>
      </c>
    </row>
    <row r="653" spans="1:23" ht="57.6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 t="shared" si="70"/>
        <v>139</v>
      </c>
      <c r="P653" s="5">
        <f t="shared" si="71"/>
        <v>103.2</v>
      </c>
      <c r="Q653" s="5" t="str">
        <f t="shared" si="72"/>
        <v>publishing</v>
      </c>
      <c r="R653" s="5" t="str">
        <f t="shared" si="73"/>
        <v>radio &amp; podcasts</v>
      </c>
      <c r="S653" t="s">
        <v>8322</v>
      </c>
      <c r="T653" t="s">
        <v>8342</v>
      </c>
      <c r="U653" s="9">
        <f t="shared" si="74"/>
        <v>41533.542858796296</v>
      </c>
      <c r="V653" s="9">
        <f t="shared" si="75"/>
        <v>41563.542858796296</v>
      </c>
      <c r="W653">
        <f t="shared" si="76"/>
        <v>30</v>
      </c>
    </row>
    <row r="654" spans="1:23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 t="shared" si="70"/>
        <v>121</v>
      </c>
      <c r="P654" s="5">
        <f t="shared" si="71"/>
        <v>38.46</v>
      </c>
      <c r="Q654" s="5" t="str">
        <f t="shared" si="72"/>
        <v>publishing</v>
      </c>
      <c r="R654" s="5" t="str">
        <f t="shared" si="73"/>
        <v>radio &amp; podcasts</v>
      </c>
      <c r="S654" t="s">
        <v>8322</v>
      </c>
      <c r="T654" t="s">
        <v>8342</v>
      </c>
      <c r="U654" s="9">
        <f t="shared" si="74"/>
        <v>40939.979618055557</v>
      </c>
      <c r="V654" s="9">
        <f t="shared" si="75"/>
        <v>40969.979618055557</v>
      </c>
      <c r="W654">
        <f t="shared" si="76"/>
        <v>30</v>
      </c>
    </row>
    <row r="655" spans="1:23" ht="43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 t="shared" si="70"/>
        <v>112</v>
      </c>
      <c r="P655" s="5">
        <f t="shared" si="71"/>
        <v>44.32</v>
      </c>
      <c r="Q655" s="5" t="str">
        <f t="shared" si="72"/>
        <v>publishing</v>
      </c>
      <c r="R655" s="5" t="str">
        <f t="shared" si="73"/>
        <v>radio &amp; podcasts</v>
      </c>
      <c r="S655" t="s">
        <v>8322</v>
      </c>
      <c r="T655" t="s">
        <v>8342</v>
      </c>
      <c r="U655" s="9">
        <f t="shared" si="74"/>
        <v>41500.727916666663</v>
      </c>
      <c r="V655" s="9">
        <f t="shared" si="75"/>
        <v>41530.727916666663</v>
      </c>
      <c r="W655">
        <f t="shared" si="76"/>
        <v>30</v>
      </c>
    </row>
    <row r="656" spans="1:23" ht="43.2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 t="shared" si="70"/>
        <v>189</v>
      </c>
      <c r="P656" s="5">
        <f t="shared" si="71"/>
        <v>64.17</v>
      </c>
      <c r="Q656" s="5" t="str">
        <f t="shared" si="72"/>
        <v>publishing</v>
      </c>
      <c r="R656" s="5" t="str">
        <f t="shared" si="73"/>
        <v>radio &amp; podcasts</v>
      </c>
      <c r="S656" t="s">
        <v>8322</v>
      </c>
      <c r="T656" t="s">
        <v>8342</v>
      </c>
      <c r="U656" s="9">
        <f t="shared" si="74"/>
        <v>41960.722951388889</v>
      </c>
      <c r="V656" s="9">
        <f t="shared" si="75"/>
        <v>41993.207638888889</v>
      </c>
      <c r="W656">
        <f t="shared" si="76"/>
        <v>33</v>
      </c>
    </row>
    <row r="657" spans="1:23" ht="28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 t="shared" si="70"/>
        <v>662</v>
      </c>
      <c r="P657" s="5">
        <f t="shared" si="71"/>
        <v>43.33</v>
      </c>
      <c r="Q657" s="5" t="str">
        <f t="shared" si="72"/>
        <v>publishing</v>
      </c>
      <c r="R657" s="5" t="str">
        <f t="shared" si="73"/>
        <v>radio &amp; podcasts</v>
      </c>
      <c r="S657" t="s">
        <v>8322</v>
      </c>
      <c r="T657" t="s">
        <v>8342</v>
      </c>
      <c r="U657" s="9">
        <f t="shared" si="74"/>
        <v>40766.041921296295</v>
      </c>
      <c r="V657" s="9">
        <f t="shared" si="75"/>
        <v>40796.041921296295</v>
      </c>
      <c r="W657">
        <f t="shared" si="76"/>
        <v>30</v>
      </c>
    </row>
    <row r="658" spans="1:23" ht="43.2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 t="shared" si="70"/>
        <v>111</v>
      </c>
      <c r="P658" s="5">
        <f t="shared" si="71"/>
        <v>90.5</v>
      </c>
      <c r="Q658" s="5" t="str">
        <f t="shared" si="72"/>
        <v>publishing</v>
      </c>
      <c r="R658" s="5" t="str">
        <f t="shared" si="73"/>
        <v>radio &amp; podcasts</v>
      </c>
      <c r="S658" t="s">
        <v>8322</v>
      </c>
      <c r="T658" t="s">
        <v>8342</v>
      </c>
      <c r="U658" s="9">
        <f t="shared" si="74"/>
        <v>40840.615787037037</v>
      </c>
      <c r="V658" s="9">
        <f t="shared" si="75"/>
        <v>40900.125</v>
      </c>
      <c r="W658">
        <f t="shared" si="76"/>
        <v>60</v>
      </c>
    </row>
    <row r="659" spans="1:23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 t="shared" si="70"/>
        <v>1182</v>
      </c>
      <c r="P659" s="5">
        <f t="shared" si="71"/>
        <v>29.19</v>
      </c>
      <c r="Q659" s="5" t="str">
        <f t="shared" si="72"/>
        <v>publishing</v>
      </c>
      <c r="R659" s="5" t="str">
        <f t="shared" si="73"/>
        <v>radio &amp; podcasts</v>
      </c>
      <c r="S659" t="s">
        <v>8322</v>
      </c>
      <c r="T659" t="s">
        <v>8342</v>
      </c>
      <c r="U659" s="9">
        <f t="shared" si="74"/>
        <v>41394.871678240743</v>
      </c>
      <c r="V659" s="9">
        <f t="shared" si="75"/>
        <v>41408.871678240743</v>
      </c>
      <c r="W659">
        <f t="shared" si="76"/>
        <v>14</v>
      </c>
    </row>
    <row r="660" spans="1:23" ht="43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 t="shared" si="70"/>
        <v>137</v>
      </c>
      <c r="P660" s="5">
        <f t="shared" si="71"/>
        <v>30.96</v>
      </c>
      <c r="Q660" s="5" t="str">
        <f t="shared" si="72"/>
        <v>publishing</v>
      </c>
      <c r="R660" s="5" t="str">
        <f t="shared" si="73"/>
        <v>radio &amp; podcasts</v>
      </c>
      <c r="S660" t="s">
        <v>8322</v>
      </c>
      <c r="T660" t="s">
        <v>8342</v>
      </c>
      <c r="U660" s="9">
        <f t="shared" si="74"/>
        <v>41754.745243055557</v>
      </c>
      <c r="V660" s="9">
        <f t="shared" si="75"/>
        <v>41769.165972222225</v>
      </c>
      <c r="W660">
        <f t="shared" si="76"/>
        <v>15</v>
      </c>
    </row>
    <row r="661" spans="1:23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 t="shared" si="70"/>
        <v>117</v>
      </c>
      <c r="P661" s="5">
        <f t="shared" si="71"/>
        <v>92.16</v>
      </c>
      <c r="Q661" s="5" t="str">
        <f t="shared" si="72"/>
        <v>publishing</v>
      </c>
      <c r="R661" s="5" t="str">
        <f t="shared" si="73"/>
        <v>radio &amp; podcasts</v>
      </c>
      <c r="S661" t="s">
        <v>8322</v>
      </c>
      <c r="T661" t="s">
        <v>8342</v>
      </c>
      <c r="U661" s="9">
        <f t="shared" si="74"/>
        <v>41464.934016203704</v>
      </c>
      <c r="V661" s="9">
        <f t="shared" si="75"/>
        <v>41481.708333333336</v>
      </c>
      <c r="W661">
        <f t="shared" si="76"/>
        <v>17</v>
      </c>
    </row>
    <row r="662" spans="1:23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 t="shared" si="70"/>
        <v>166</v>
      </c>
      <c r="P662" s="5">
        <f t="shared" si="71"/>
        <v>97.73</v>
      </c>
      <c r="Q662" s="5" t="str">
        <f t="shared" si="72"/>
        <v>photography</v>
      </c>
      <c r="R662" s="5" t="str">
        <f t="shared" si="73"/>
        <v>photobooks</v>
      </c>
      <c r="S662" t="s">
        <v>8338</v>
      </c>
      <c r="T662" t="s">
        <v>8339</v>
      </c>
      <c r="U662" s="9">
        <f t="shared" si="74"/>
        <v>42163.583599537036</v>
      </c>
      <c r="V662" s="9">
        <f t="shared" si="75"/>
        <v>42193.583599537036</v>
      </c>
      <c r="W662">
        <f t="shared" si="76"/>
        <v>30</v>
      </c>
    </row>
    <row r="663" spans="1:23" ht="43.2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 t="shared" si="70"/>
        <v>101</v>
      </c>
      <c r="P663" s="5">
        <f t="shared" si="71"/>
        <v>67.84</v>
      </c>
      <c r="Q663" s="5" t="str">
        <f t="shared" si="72"/>
        <v>photography</v>
      </c>
      <c r="R663" s="5" t="str">
        <f t="shared" si="73"/>
        <v>photobooks</v>
      </c>
      <c r="S663" t="s">
        <v>8338</v>
      </c>
      <c r="T663" t="s">
        <v>8339</v>
      </c>
      <c r="U663" s="9">
        <f t="shared" si="74"/>
        <v>42426.542592592596</v>
      </c>
      <c r="V663" s="9">
        <f t="shared" si="75"/>
        <v>42454.916666666672</v>
      </c>
      <c r="W663">
        <f t="shared" si="76"/>
        <v>28</v>
      </c>
    </row>
    <row r="664" spans="1:23" ht="43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 t="shared" si="70"/>
        <v>108</v>
      </c>
      <c r="P664" s="5">
        <f t="shared" si="71"/>
        <v>56.98</v>
      </c>
      <c r="Q664" s="5" t="str">
        <f t="shared" si="72"/>
        <v>photography</v>
      </c>
      <c r="R664" s="5" t="str">
        <f t="shared" si="73"/>
        <v>photobooks</v>
      </c>
      <c r="S664" t="s">
        <v>8338</v>
      </c>
      <c r="T664" t="s">
        <v>8339</v>
      </c>
      <c r="U664" s="9">
        <f t="shared" si="74"/>
        <v>42606.347233796296</v>
      </c>
      <c r="V664" s="9">
        <f t="shared" si="75"/>
        <v>42666.347233796296</v>
      </c>
      <c r="W664">
        <f t="shared" si="76"/>
        <v>60</v>
      </c>
    </row>
    <row r="665" spans="1:23" ht="43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 t="shared" si="70"/>
        <v>278</v>
      </c>
      <c r="P665" s="5">
        <f t="shared" si="71"/>
        <v>67.16</v>
      </c>
      <c r="Q665" s="5" t="str">
        <f t="shared" si="72"/>
        <v>photography</v>
      </c>
      <c r="R665" s="5" t="str">
        <f t="shared" si="73"/>
        <v>photobooks</v>
      </c>
      <c r="S665" t="s">
        <v>8338</v>
      </c>
      <c r="T665" t="s">
        <v>8339</v>
      </c>
      <c r="U665" s="9">
        <f t="shared" si="74"/>
        <v>41772.657685185186</v>
      </c>
      <c r="V665" s="9">
        <f t="shared" si="75"/>
        <v>41800.356249999997</v>
      </c>
      <c r="W665">
        <f t="shared" si="76"/>
        <v>28</v>
      </c>
    </row>
    <row r="666" spans="1:23" ht="57.6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 t="shared" si="70"/>
        <v>104</v>
      </c>
      <c r="P666" s="5">
        <f t="shared" si="71"/>
        <v>48.04</v>
      </c>
      <c r="Q666" s="5" t="str">
        <f t="shared" si="72"/>
        <v>photography</v>
      </c>
      <c r="R666" s="5" t="str">
        <f t="shared" si="73"/>
        <v>photobooks</v>
      </c>
      <c r="S666" t="s">
        <v>8338</v>
      </c>
      <c r="T666" t="s">
        <v>8339</v>
      </c>
      <c r="U666" s="9">
        <f t="shared" si="74"/>
        <v>42414.44332175926</v>
      </c>
      <c r="V666" s="9">
        <f t="shared" si="75"/>
        <v>42451.834027777775</v>
      </c>
      <c r="W666">
        <f t="shared" si="76"/>
        <v>37</v>
      </c>
    </row>
    <row r="667" spans="1:23" ht="43.2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 t="shared" si="70"/>
        <v>111</v>
      </c>
      <c r="P667" s="5">
        <f t="shared" si="71"/>
        <v>38.86</v>
      </c>
      <c r="Q667" s="5" t="str">
        <f t="shared" si="72"/>
        <v>photography</v>
      </c>
      <c r="R667" s="5" t="str">
        <f t="shared" si="73"/>
        <v>photobooks</v>
      </c>
      <c r="S667" t="s">
        <v>8338</v>
      </c>
      <c r="T667" t="s">
        <v>8339</v>
      </c>
      <c r="U667" s="9">
        <f t="shared" si="74"/>
        <v>41814.785925925928</v>
      </c>
      <c r="V667" s="9">
        <f t="shared" si="75"/>
        <v>41844.785925925928</v>
      </c>
      <c r="W667">
        <f t="shared" si="76"/>
        <v>30</v>
      </c>
    </row>
    <row r="668" spans="1:23" ht="57.6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 t="shared" si="70"/>
        <v>215</v>
      </c>
      <c r="P668" s="5">
        <f t="shared" si="71"/>
        <v>78.180000000000007</v>
      </c>
      <c r="Q668" s="5" t="str">
        <f t="shared" si="72"/>
        <v>photography</v>
      </c>
      <c r="R668" s="5" t="str">
        <f t="shared" si="73"/>
        <v>photobooks</v>
      </c>
      <c r="S668" t="s">
        <v>8338</v>
      </c>
      <c r="T668" t="s">
        <v>8339</v>
      </c>
      <c r="U668" s="9">
        <f t="shared" si="74"/>
        <v>40254.450335648151</v>
      </c>
      <c r="V668" s="9">
        <f t="shared" si="75"/>
        <v>40313.340277777781</v>
      </c>
      <c r="W668">
        <f t="shared" si="76"/>
        <v>59</v>
      </c>
    </row>
    <row r="669" spans="1:23" ht="43.2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 t="shared" si="70"/>
        <v>111</v>
      </c>
      <c r="P669" s="5">
        <f t="shared" si="71"/>
        <v>97.11</v>
      </c>
      <c r="Q669" s="5" t="str">
        <f t="shared" si="72"/>
        <v>photography</v>
      </c>
      <c r="R669" s="5" t="str">
        <f t="shared" si="73"/>
        <v>photobooks</v>
      </c>
      <c r="S669" t="s">
        <v>8338</v>
      </c>
      <c r="T669" t="s">
        <v>8339</v>
      </c>
      <c r="U669" s="9">
        <f t="shared" si="74"/>
        <v>41786.614363425928</v>
      </c>
      <c r="V669" s="9">
        <f t="shared" si="75"/>
        <v>41817.614363425928</v>
      </c>
      <c r="W669">
        <f t="shared" si="76"/>
        <v>31</v>
      </c>
    </row>
    <row r="670" spans="1:23" ht="43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 t="shared" si="70"/>
        <v>124</v>
      </c>
      <c r="P670" s="5">
        <f t="shared" si="71"/>
        <v>110.39</v>
      </c>
      <c r="Q670" s="5" t="str">
        <f t="shared" si="72"/>
        <v>photography</v>
      </c>
      <c r="R670" s="5" t="str">
        <f t="shared" si="73"/>
        <v>photobooks</v>
      </c>
      <c r="S670" t="s">
        <v>8338</v>
      </c>
      <c r="T670" t="s">
        <v>8339</v>
      </c>
      <c r="U670" s="9">
        <f t="shared" si="74"/>
        <v>42751.533391203702</v>
      </c>
      <c r="V670" s="9">
        <f t="shared" si="75"/>
        <v>42780.957638888889</v>
      </c>
      <c r="W670">
        <f t="shared" si="76"/>
        <v>29</v>
      </c>
    </row>
    <row r="671" spans="1:23" ht="43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 t="shared" si="70"/>
        <v>101</v>
      </c>
      <c r="P671" s="5">
        <f t="shared" si="71"/>
        <v>39.92</v>
      </c>
      <c r="Q671" s="5" t="str">
        <f t="shared" si="72"/>
        <v>photography</v>
      </c>
      <c r="R671" s="5" t="str">
        <f t="shared" si="73"/>
        <v>photobooks</v>
      </c>
      <c r="S671" t="s">
        <v>8338</v>
      </c>
      <c r="T671" t="s">
        <v>8339</v>
      </c>
      <c r="U671" s="9">
        <f t="shared" si="74"/>
        <v>41809.385162037033</v>
      </c>
      <c r="V671" s="9">
        <f t="shared" si="75"/>
        <v>41839.385162037033</v>
      </c>
      <c r="W671">
        <f t="shared" si="76"/>
        <v>30</v>
      </c>
    </row>
    <row r="672" spans="1:23" ht="57.6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 t="shared" si="70"/>
        <v>112</v>
      </c>
      <c r="P672" s="5">
        <f t="shared" si="71"/>
        <v>75.98</v>
      </c>
      <c r="Q672" s="5" t="str">
        <f t="shared" si="72"/>
        <v>photography</v>
      </c>
      <c r="R672" s="5" t="str">
        <f t="shared" si="73"/>
        <v>photobooks</v>
      </c>
      <c r="S672" t="s">
        <v>8338</v>
      </c>
      <c r="T672" t="s">
        <v>8339</v>
      </c>
      <c r="U672" s="9">
        <f t="shared" si="74"/>
        <v>42296.583379629628</v>
      </c>
      <c r="V672" s="9">
        <f t="shared" si="75"/>
        <v>42326.625046296293</v>
      </c>
      <c r="W672">
        <f t="shared" si="76"/>
        <v>30</v>
      </c>
    </row>
    <row r="673" spans="1:23" ht="43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 t="shared" si="70"/>
        <v>559</v>
      </c>
      <c r="P673" s="5">
        <f t="shared" si="71"/>
        <v>58.38</v>
      </c>
      <c r="Q673" s="5" t="str">
        <f t="shared" si="72"/>
        <v>photography</v>
      </c>
      <c r="R673" s="5" t="str">
        <f t="shared" si="73"/>
        <v>photobooks</v>
      </c>
      <c r="S673" t="s">
        <v>8338</v>
      </c>
      <c r="T673" t="s">
        <v>8339</v>
      </c>
      <c r="U673" s="9">
        <f t="shared" si="74"/>
        <v>42741.684479166666</v>
      </c>
      <c r="V673" s="9">
        <f t="shared" si="75"/>
        <v>42771.684479166666</v>
      </c>
      <c r="W673">
        <f t="shared" si="76"/>
        <v>30</v>
      </c>
    </row>
    <row r="674" spans="1:23" ht="43.2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 t="shared" si="70"/>
        <v>150</v>
      </c>
      <c r="P674" s="5">
        <f t="shared" si="71"/>
        <v>55.82</v>
      </c>
      <c r="Q674" s="5" t="str">
        <f t="shared" si="72"/>
        <v>photography</v>
      </c>
      <c r="R674" s="5" t="str">
        <f t="shared" si="73"/>
        <v>photobooks</v>
      </c>
      <c r="S674" t="s">
        <v>8338</v>
      </c>
      <c r="T674" t="s">
        <v>8339</v>
      </c>
      <c r="U674" s="9">
        <f t="shared" si="74"/>
        <v>41806.637337962966</v>
      </c>
      <c r="V674" s="9">
        <f t="shared" si="75"/>
        <v>41836.637337962966</v>
      </c>
      <c r="W674">
        <f t="shared" si="76"/>
        <v>30</v>
      </c>
    </row>
    <row r="675" spans="1:23" ht="43.2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 t="shared" si="70"/>
        <v>106</v>
      </c>
      <c r="P675" s="5">
        <f t="shared" si="71"/>
        <v>151.24</v>
      </c>
      <c r="Q675" s="5" t="str">
        <f t="shared" si="72"/>
        <v>photography</v>
      </c>
      <c r="R675" s="5" t="str">
        <f t="shared" si="73"/>
        <v>photobooks</v>
      </c>
      <c r="S675" t="s">
        <v>8338</v>
      </c>
      <c r="T675" t="s">
        <v>8339</v>
      </c>
      <c r="U675" s="9">
        <f t="shared" si="74"/>
        <v>42234.597685185188</v>
      </c>
      <c r="V675" s="9">
        <f t="shared" si="75"/>
        <v>42274.597685185188</v>
      </c>
      <c r="W675">
        <f t="shared" si="76"/>
        <v>40</v>
      </c>
    </row>
    <row r="676" spans="1:23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 t="shared" si="70"/>
        <v>157</v>
      </c>
      <c r="P676" s="5">
        <f t="shared" si="71"/>
        <v>849.67</v>
      </c>
      <c r="Q676" s="5" t="str">
        <f t="shared" si="72"/>
        <v>photography</v>
      </c>
      <c r="R676" s="5" t="str">
        <f t="shared" si="73"/>
        <v>photobooks</v>
      </c>
      <c r="S676" t="s">
        <v>8338</v>
      </c>
      <c r="T676" t="s">
        <v>8339</v>
      </c>
      <c r="U676" s="9">
        <f t="shared" si="74"/>
        <v>42415.253437499996</v>
      </c>
      <c r="V676" s="9">
        <f t="shared" si="75"/>
        <v>42445.211770833332</v>
      </c>
      <c r="W676">
        <f t="shared" si="76"/>
        <v>30</v>
      </c>
    </row>
    <row r="677" spans="1:23" ht="43.2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 t="shared" si="70"/>
        <v>109</v>
      </c>
      <c r="P677" s="5">
        <f t="shared" si="71"/>
        <v>159.24</v>
      </c>
      <c r="Q677" s="5" t="str">
        <f t="shared" si="72"/>
        <v>photography</v>
      </c>
      <c r="R677" s="5" t="str">
        <f t="shared" si="73"/>
        <v>photobooks</v>
      </c>
      <c r="S677" t="s">
        <v>8338</v>
      </c>
      <c r="T677" t="s">
        <v>8339</v>
      </c>
      <c r="U677" s="9">
        <f t="shared" si="74"/>
        <v>42619.466342592597</v>
      </c>
      <c r="V677" s="9">
        <f t="shared" si="75"/>
        <v>42649.583333333328</v>
      </c>
      <c r="W677">
        <f t="shared" si="76"/>
        <v>30</v>
      </c>
    </row>
    <row r="678" spans="1:23" ht="43.2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 t="shared" si="70"/>
        <v>162</v>
      </c>
      <c r="P678" s="5">
        <f t="shared" si="71"/>
        <v>39.51</v>
      </c>
      <c r="Q678" s="5" t="str">
        <f t="shared" si="72"/>
        <v>photography</v>
      </c>
      <c r="R678" s="5" t="str">
        <f t="shared" si="73"/>
        <v>photobooks</v>
      </c>
      <c r="S678" t="s">
        <v>8338</v>
      </c>
      <c r="T678" t="s">
        <v>8339</v>
      </c>
      <c r="U678" s="9">
        <f t="shared" si="74"/>
        <v>41948.56658564815</v>
      </c>
      <c r="V678" s="9">
        <f t="shared" si="75"/>
        <v>41979.25</v>
      </c>
      <c r="W678">
        <f t="shared" si="76"/>
        <v>31</v>
      </c>
    </row>
    <row r="679" spans="1:23" ht="28.8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 t="shared" si="70"/>
        <v>205</v>
      </c>
      <c r="P679" s="5">
        <f t="shared" si="71"/>
        <v>130.53</v>
      </c>
      <c r="Q679" s="5" t="str">
        <f t="shared" si="72"/>
        <v>photography</v>
      </c>
      <c r="R679" s="5" t="str">
        <f t="shared" si="73"/>
        <v>photobooks</v>
      </c>
      <c r="S679" t="s">
        <v>8338</v>
      </c>
      <c r="T679" t="s">
        <v>8339</v>
      </c>
      <c r="U679" s="9">
        <f t="shared" si="74"/>
        <v>41760.8200462963</v>
      </c>
      <c r="V679" s="9">
        <f t="shared" si="75"/>
        <v>41790.8200462963</v>
      </c>
      <c r="W679">
        <f t="shared" si="76"/>
        <v>30</v>
      </c>
    </row>
    <row r="680" spans="1:23" ht="43.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 t="shared" si="70"/>
        <v>103</v>
      </c>
      <c r="P680" s="5">
        <f t="shared" si="71"/>
        <v>64.16</v>
      </c>
      <c r="Q680" s="5" t="str">
        <f t="shared" si="72"/>
        <v>photography</v>
      </c>
      <c r="R680" s="5" t="str">
        <f t="shared" si="73"/>
        <v>photobooks</v>
      </c>
      <c r="S680" t="s">
        <v>8338</v>
      </c>
      <c r="T680" t="s">
        <v>8339</v>
      </c>
      <c r="U680" s="9">
        <f t="shared" si="74"/>
        <v>41782.741701388892</v>
      </c>
      <c r="V680" s="9">
        <f t="shared" si="75"/>
        <v>41810.915972222225</v>
      </c>
      <c r="W680">
        <f t="shared" si="76"/>
        <v>28</v>
      </c>
    </row>
    <row r="681" spans="1:23" ht="28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 t="shared" si="70"/>
        <v>103</v>
      </c>
      <c r="P681" s="5">
        <f t="shared" si="71"/>
        <v>111.53</v>
      </c>
      <c r="Q681" s="5" t="str">
        <f t="shared" si="72"/>
        <v>photography</v>
      </c>
      <c r="R681" s="5" t="str">
        <f t="shared" si="73"/>
        <v>photobooks</v>
      </c>
      <c r="S681" t="s">
        <v>8338</v>
      </c>
      <c r="T681" t="s">
        <v>8339</v>
      </c>
      <c r="U681" s="9">
        <f t="shared" si="74"/>
        <v>41955.857789351852</v>
      </c>
      <c r="V681" s="9">
        <f t="shared" si="75"/>
        <v>41992.166666666672</v>
      </c>
      <c r="W681">
        <f t="shared" si="76"/>
        <v>37</v>
      </c>
    </row>
    <row r="682" spans="1:23" ht="43.2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 t="shared" si="70"/>
        <v>107</v>
      </c>
      <c r="P682" s="5">
        <f t="shared" si="71"/>
        <v>170.45</v>
      </c>
      <c r="Q682" s="5" t="str">
        <f t="shared" si="72"/>
        <v>photography</v>
      </c>
      <c r="R682" s="5" t="str">
        <f t="shared" si="73"/>
        <v>photobooks</v>
      </c>
      <c r="S682" t="s">
        <v>8338</v>
      </c>
      <c r="T682" t="s">
        <v>8339</v>
      </c>
      <c r="U682" s="9">
        <f t="shared" si="74"/>
        <v>42493.167719907404</v>
      </c>
      <c r="V682" s="9">
        <f t="shared" si="75"/>
        <v>42528.167719907404</v>
      </c>
      <c r="W682">
        <f t="shared" si="76"/>
        <v>35</v>
      </c>
    </row>
    <row r="683" spans="1:23" ht="57.6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 t="shared" si="70"/>
        <v>139</v>
      </c>
      <c r="P683" s="5">
        <f t="shared" si="71"/>
        <v>133.74</v>
      </c>
      <c r="Q683" s="5" t="str">
        <f t="shared" si="72"/>
        <v>photography</v>
      </c>
      <c r="R683" s="5" t="str">
        <f t="shared" si="73"/>
        <v>photobooks</v>
      </c>
      <c r="S683" t="s">
        <v>8338</v>
      </c>
      <c r="T683" t="s">
        <v>8339</v>
      </c>
      <c r="U683" s="9">
        <f t="shared" si="74"/>
        <v>41899.830312500002</v>
      </c>
      <c r="V683" s="9">
        <f t="shared" si="75"/>
        <v>41929.830312500002</v>
      </c>
      <c r="W683">
        <f t="shared" si="76"/>
        <v>30</v>
      </c>
    </row>
    <row r="684" spans="1:23" ht="43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 t="shared" si="70"/>
        <v>125</v>
      </c>
      <c r="P684" s="5">
        <f t="shared" si="71"/>
        <v>95.83</v>
      </c>
      <c r="Q684" s="5" t="str">
        <f t="shared" si="72"/>
        <v>photography</v>
      </c>
      <c r="R684" s="5" t="str">
        <f t="shared" si="73"/>
        <v>photobooks</v>
      </c>
      <c r="S684" t="s">
        <v>8338</v>
      </c>
      <c r="T684" t="s">
        <v>8339</v>
      </c>
      <c r="U684" s="9">
        <f t="shared" si="74"/>
        <v>41964.751342592594</v>
      </c>
      <c r="V684" s="9">
        <f t="shared" si="75"/>
        <v>41996</v>
      </c>
      <c r="W684">
        <f t="shared" si="76"/>
        <v>32</v>
      </c>
    </row>
    <row r="685" spans="1:23" ht="43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 t="shared" si="70"/>
        <v>207</v>
      </c>
      <c r="P685" s="5">
        <f t="shared" si="71"/>
        <v>221.79</v>
      </c>
      <c r="Q685" s="5" t="str">
        <f t="shared" si="72"/>
        <v>photography</v>
      </c>
      <c r="R685" s="5" t="str">
        <f t="shared" si="73"/>
        <v>photobooks</v>
      </c>
      <c r="S685" t="s">
        <v>8338</v>
      </c>
      <c r="T685" t="s">
        <v>8339</v>
      </c>
      <c r="U685" s="9">
        <f t="shared" si="74"/>
        <v>42756.501041666663</v>
      </c>
      <c r="V685" s="9">
        <f t="shared" si="75"/>
        <v>42786.501041666663</v>
      </c>
      <c r="W685">
        <f t="shared" si="76"/>
        <v>30</v>
      </c>
    </row>
    <row r="686" spans="1:23" ht="43.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 t="shared" si="70"/>
        <v>174</v>
      </c>
      <c r="P686" s="5">
        <f t="shared" si="71"/>
        <v>32.32</v>
      </c>
      <c r="Q686" s="5" t="str">
        <f t="shared" si="72"/>
        <v>photography</v>
      </c>
      <c r="R686" s="5" t="str">
        <f t="shared" si="73"/>
        <v>photobooks</v>
      </c>
      <c r="S686" t="s">
        <v>8338</v>
      </c>
      <c r="T686" t="s">
        <v>8339</v>
      </c>
      <c r="U686" s="9">
        <f t="shared" si="74"/>
        <v>42570.702986111108</v>
      </c>
      <c r="V686" s="9">
        <f t="shared" si="75"/>
        <v>42600.702986111108</v>
      </c>
      <c r="W686">
        <f t="shared" si="76"/>
        <v>30</v>
      </c>
    </row>
    <row r="687" spans="1:23" ht="43.2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 t="shared" si="70"/>
        <v>120</v>
      </c>
      <c r="P687" s="5">
        <f t="shared" si="71"/>
        <v>98.84</v>
      </c>
      <c r="Q687" s="5" t="str">
        <f t="shared" si="72"/>
        <v>photography</v>
      </c>
      <c r="R687" s="5" t="str">
        <f t="shared" si="73"/>
        <v>photobooks</v>
      </c>
      <c r="S687" t="s">
        <v>8338</v>
      </c>
      <c r="T687" t="s">
        <v>8339</v>
      </c>
      <c r="U687" s="9">
        <f t="shared" si="74"/>
        <v>42339.276006944448</v>
      </c>
      <c r="V687" s="9">
        <f t="shared" si="75"/>
        <v>42388.276006944448</v>
      </c>
      <c r="W687">
        <f t="shared" si="76"/>
        <v>49</v>
      </c>
    </row>
    <row r="688" spans="1:23" ht="43.2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 t="shared" si="70"/>
        <v>110</v>
      </c>
      <c r="P688" s="5">
        <f t="shared" si="71"/>
        <v>55.22</v>
      </c>
      <c r="Q688" s="5" t="str">
        <f t="shared" si="72"/>
        <v>photography</v>
      </c>
      <c r="R688" s="5" t="str">
        <f t="shared" si="73"/>
        <v>photobooks</v>
      </c>
      <c r="S688" t="s">
        <v>8338</v>
      </c>
      <c r="T688" t="s">
        <v>8339</v>
      </c>
      <c r="U688" s="9">
        <f t="shared" si="74"/>
        <v>42780.600532407407</v>
      </c>
      <c r="V688" s="9">
        <f t="shared" si="75"/>
        <v>42808.558865740735</v>
      </c>
      <c r="W688">
        <f t="shared" si="76"/>
        <v>28</v>
      </c>
    </row>
    <row r="689" spans="1:23" ht="28.8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 t="shared" si="70"/>
        <v>282</v>
      </c>
      <c r="P689" s="5">
        <f t="shared" si="71"/>
        <v>52.79</v>
      </c>
      <c r="Q689" s="5" t="str">
        <f t="shared" si="72"/>
        <v>photography</v>
      </c>
      <c r="R689" s="5" t="str">
        <f t="shared" si="73"/>
        <v>photobooks</v>
      </c>
      <c r="S689" t="s">
        <v>8338</v>
      </c>
      <c r="T689" t="s">
        <v>8339</v>
      </c>
      <c r="U689" s="9">
        <f t="shared" si="74"/>
        <v>42736.732893518521</v>
      </c>
      <c r="V689" s="9">
        <f t="shared" si="75"/>
        <v>42767</v>
      </c>
      <c r="W689">
        <f t="shared" si="76"/>
        <v>31</v>
      </c>
    </row>
    <row r="690" spans="1:23" ht="28.8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 t="shared" si="70"/>
        <v>101</v>
      </c>
      <c r="P690" s="5">
        <f t="shared" si="71"/>
        <v>135.66999999999999</v>
      </c>
      <c r="Q690" s="5" t="str">
        <f t="shared" si="72"/>
        <v>photography</v>
      </c>
      <c r="R690" s="5" t="str">
        <f t="shared" si="73"/>
        <v>photobooks</v>
      </c>
      <c r="S690" t="s">
        <v>8338</v>
      </c>
      <c r="T690" t="s">
        <v>8339</v>
      </c>
      <c r="U690" s="9">
        <f t="shared" si="74"/>
        <v>42052.628703703704</v>
      </c>
      <c r="V690" s="9">
        <f t="shared" si="75"/>
        <v>42082.587037037039</v>
      </c>
      <c r="W690">
        <f t="shared" si="76"/>
        <v>30</v>
      </c>
    </row>
    <row r="691" spans="1:23" ht="57.6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 t="shared" si="70"/>
        <v>135</v>
      </c>
      <c r="P691" s="5">
        <f t="shared" si="71"/>
        <v>53.99</v>
      </c>
      <c r="Q691" s="5" t="str">
        <f t="shared" si="72"/>
        <v>photography</v>
      </c>
      <c r="R691" s="5" t="str">
        <f t="shared" si="73"/>
        <v>photobooks</v>
      </c>
      <c r="S691" t="s">
        <v>8338</v>
      </c>
      <c r="T691" t="s">
        <v>8339</v>
      </c>
      <c r="U691" s="9">
        <f t="shared" si="74"/>
        <v>42275.767303240747</v>
      </c>
      <c r="V691" s="9">
        <f t="shared" si="75"/>
        <v>42300.767303240747</v>
      </c>
      <c r="W691">
        <f t="shared" si="76"/>
        <v>25</v>
      </c>
    </row>
    <row r="692" spans="1:23" ht="57.6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 t="shared" si="70"/>
        <v>176</v>
      </c>
      <c r="P692" s="5">
        <f t="shared" si="71"/>
        <v>56.64</v>
      </c>
      <c r="Q692" s="5" t="str">
        <f t="shared" si="72"/>
        <v>photography</v>
      </c>
      <c r="R692" s="5" t="str">
        <f t="shared" si="73"/>
        <v>photobooks</v>
      </c>
      <c r="S692" t="s">
        <v>8338</v>
      </c>
      <c r="T692" t="s">
        <v>8339</v>
      </c>
      <c r="U692" s="9">
        <f t="shared" si="74"/>
        <v>41941.802384259259</v>
      </c>
      <c r="V692" s="9">
        <f t="shared" si="75"/>
        <v>41974.125</v>
      </c>
      <c r="W692">
        <f t="shared" si="76"/>
        <v>33</v>
      </c>
    </row>
    <row r="693" spans="1:23" ht="43.2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 t="shared" si="70"/>
        <v>484</v>
      </c>
      <c r="P693" s="5">
        <f t="shared" si="71"/>
        <v>82.32</v>
      </c>
      <c r="Q693" s="5" t="str">
        <f t="shared" si="72"/>
        <v>photography</v>
      </c>
      <c r="R693" s="5" t="str">
        <f t="shared" si="73"/>
        <v>photobooks</v>
      </c>
      <c r="S693" t="s">
        <v>8338</v>
      </c>
      <c r="T693" t="s">
        <v>8339</v>
      </c>
      <c r="U693" s="9">
        <f t="shared" si="74"/>
        <v>42391.475289351853</v>
      </c>
      <c r="V693" s="9">
        <f t="shared" si="75"/>
        <v>42415.625</v>
      </c>
      <c r="W693">
        <f t="shared" si="76"/>
        <v>24</v>
      </c>
    </row>
    <row r="694" spans="1:23" ht="43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 t="shared" si="70"/>
        <v>145</v>
      </c>
      <c r="P694" s="5">
        <f t="shared" si="71"/>
        <v>88.26</v>
      </c>
      <c r="Q694" s="5" t="str">
        <f t="shared" si="72"/>
        <v>photography</v>
      </c>
      <c r="R694" s="5" t="str">
        <f t="shared" si="73"/>
        <v>photobooks</v>
      </c>
      <c r="S694" t="s">
        <v>8338</v>
      </c>
      <c r="T694" t="s">
        <v>8339</v>
      </c>
      <c r="U694" s="9">
        <f t="shared" si="74"/>
        <v>42443.00204861111</v>
      </c>
      <c r="V694" s="9">
        <f t="shared" si="75"/>
        <v>42492.165972222225</v>
      </c>
      <c r="W694">
        <f t="shared" si="76"/>
        <v>49</v>
      </c>
    </row>
    <row r="695" spans="1:23" ht="43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 t="shared" si="70"/>
        <v>418</v>
      </c>
      <c r="P695" s="5">
        <f t="shared" si="71"/>
        <v>84.91</v>
      </c>
      <c r="Q695" s="5" t="str">
        <f t="shared" si="72"/>
        <v>photography</v>
      </c>
      <c r="R695" s="5" t="str">
        <f t="shared" si="73"/>
        <v>photobooks</v>
      </c>
      <c r="S695" t="s">
        <v>8338</v>
      </c>
      <c r="T695" t="s">
        <v>8339</v>
      </c>
      <c r="U695" s="9">
        <f t="shared" si="74"/>
        <v>42221.67432870371</v>
      </c>
      <c r="V695" s="9">
        <f t="shared" si="75"/>
        <v>42251.67432870371</v>
      </c>
      <c r="W695">
        <f t="shared" si="76"/>
        <v>30</v>
      </c>
    </row>
    <row r="696" spans="1:23" ht="43.2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 t="shared" si="70"/>
        <v>132</v>
      </c>
      <c r="P696" s="5">
        <f t="shared" si="71"/>
        <v>48.15</v>
      </c>
      <c r="Q696" s="5" t="str">
        <f t="shared" si="72"/>
        <v>photography</v>
      </c>
      <c r="R696" s="5" t="str">
        <f t="shared" si="73"/>
        <v>photobooks</v>
      </c>
      <c r="S696" t="s">
        <v>8338</v>
      </c>
      <c r="T696" t="s">
        <v>8339</v>
      </c>
      <c r="U696" s="9">
        <f t="shared" si="74"/>
        <v>42484.829062500001</v>
      </c>
      <c r="V696" s="9">
        <f t="shared" si="75"/>
        <v>42513.916666666672</v>
      </c>
      <c r="W696">
        <f t="shared" si="76"/>
        <v>29</v>
      </c>
    </row>
    <row r="697" spans="1:23" ht="57.6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 t="shared" si="70"/>
        <v>250</v>
      </c>
      <c r="P697" s="5">
        <f t="shared" si="71"/>
        <v>66.02</v>
      </c>
      <c r="Q697" s="5" t="str">
        <f t="shared" si="72"/>
        <v>photography</v>
      </c>
      <c r="R697" s="5" t="str">
        <f t="shared" si="73"/>
        <v>photobooks</v>
      </c>
      <c r="S697" t="s">
        <v>8338</v>
      </c>
      <c r="T697" t="s">
        <v>8339</v>
      </c>
      <c r="U697" s="9">
        <f t="shared" si="74"/>
        <v>42213.802199074074</v>
      </c>
      <c r="V697" s="9">
        <f t="shared" si="75"/>
        <v>42243.802199074074</v>
      </c>
      <c r="W697">
        <f t="shared" si="76"/>
        <v>30</v>
      </c>
    </row>
    <row r="698" spans="1:23" ht="43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 t="shared" si="70"/>
        <v>180</v>
      </c>
      <c r="P698" s="5">
        <f t="shared" si="71"/>
        <v>96.38</v>
      </c>
      <c r="Q698" s="5" t="str">
        <f t="shared" si="72"/>
        <v>photography</v>
      </c>
      <c r="R698" s="5" t="str">
        <f t="shared" si="73"/>
        <v>photobooks</v>
      </c>
      <c r="S698" t="s">
        <v>8338</v>
      </c>
      <c r="T698" t="s">
        <v>8339</v>
      </c>
      <c r="U698" s="9">
        <f t="shared" si="74"/>
        <v>42552.315127314811</v>
      </c>
      <c r="V698" s="9">
        <f t="shared" si="75"/>
        <v>42588.75</v>
      </c>
      <c r="W698">
        <f t="shared" si="76"/>
        <v>36</v>
      </c>
    </row>
    <row r="699" spans="1:23" ht="43.2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 t="shared" si="70"/>
        <v>103</v>
      </c>
      <c r="P699" s="5">
        <f t="shared" si="71"/>
        <v>156.16999999999999</v>
      </c>
      <c r="Q699" s="5" t="str">
        <f t="shared" si="72"/>
        <v>photography</v>
      </c>
      <c r="R699" s="5" t="str">
        <f t="shared" si="73"/>
        <v>photobooks</v>
      </c>
      <c r="S699" t="s">
        <v>8338</v>
      </c>
      <c r="T699" t="s">
        <v>8339</v>
      </c>
      <c r="U699" s="9">
        <f t="shared" si="74"/>
        <v>41981.782060185185</v>
      </c>
      <c r="V699" s="9">
        <f t="shared" si="75"/>
        <v>42026.782060185185</v>
      </c>
      <c r="W699">
        <f t="shared" si="76"/>
        <v>45</v>
      </c>
    </row>
    <row r="700" spans="1:23" ht="43.2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 t="shared" si="70"/>
        <v>136</v>
      </c>
      <c r="P700" s="5">
        <f t="shared" si="71"/>
        <v>95.76</v>
      </c>
      <c r="Q700" s="5" t="str">
        <f t="shared" si="72"/>
        <v>photography</v>
      </c>
      <c r="R700" s="5" t="str">
        <f t="shared" si="73"/>
        <v>photobooks</v>
      </c>
      <c r="S700" t="s">
        <v>8338</v>
      </c>
      <c r="T700" t="s">
        <v>8339</v>
      </c>
      <c r="U700" s="9">
        <f t="shared" si="74"/>
        <v>42705.919201388882</v>
      </c>
      <c r="V700" s="9">
        <f t="shared" si="75"/>
        <v>42738.919201388882</v>
      </c>
      <c r="W700">
        <f t="shared" si="76"/>
        <v>33</v>
      </c>
    </row>
    <row r="701" spans="1:23" ht="43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 t="shared" si="70"/>
        <v>118</v>
      </c>
      <c r="P701" s="5">
        <f t="shared" si="71"/>
        <v>180.41</v>
      </c>
      <c r="Q701" s="5" t="str">
        <f t="shared" si="72"/>
        <v>photography</v>
      </c>
      <c r="R701" s="5" t="str">
        <f t="shared" si="73"/>
        <v>photobooks</v>
      </c>
      <c r="S701" t="s">
        <v>8338</v>
      </c>
      <c r="T701" t="s">
        <v>8339</v>
      </c>
      <c r="U701" s="9">
        <f t="shared" si="74"/>
        <v>41939.00712962963</v>
      </c>
      <c r="V701" s="9">
        <f t="shared" si="75"/>
        <v>41969.052083333328</v>
      </c>
      <c r="W701">
        <f t="shared" si="76"/>
        <v>30</v>
      </c>
    </row>
    <row r="702" spans="1:23" ht="43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 t="shared" si="70"/>
        <v>108</v>
      </c>
      <c r="P702" s="5">
        <f t="shared" si="71"/>
        <v>48.33</v>
      </c>
      <c r="Q702" s="5" t="str">
        <f t="shared" si="72"/>
        <v>music</v>
      </c>
      <c r="R702" s="5" t="str">
        <f t="shared" si="73"/>
        <v>rock</v>
      </c>
      <c r="S702" t="s">
        <v>8325</v>
      </c>
      <c r="T702" t="s">
        <v>8326</v>
      </c>
      <c r="U702" s="9">
        <f t="shared" si="74"/>
        <v>40638.092974537038</v>
      </c>
      <c r="V702" s="9">
        <f t="shared" si="75"/>
        <v>40668.092974537038</v>
      </c>
      <c r="W702">
        <f t="shared" si="76"/>
        <v>30</v>
      </c>
    </row>
    <row r="703" spans="1:23" ht="43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 t="shared" si="70"/>
        <v>100</v>
      </c>
      <c r="P703" s="5">
        <f t="shared" si="71"/>
        <v>46.95</v>
      </c>
      <c r="Q703" s="5" t="str">
        <f t="shared" si="72"/>
        <v>music</v>
      </c>
      <c r="R703" s="5" t="str">
        <f t="shared" si="73"/>
        <v>rock</v>
      </c>
      <c r="S703" t="s">
        <v>8325</v>
      </c>
      <c r="T703" t="s">
        <v>8326</v>
      </c>
      <c r="U703" s="9">
        <f t="shared" si="74"/>
        <v>40788.297650462962</v>
      </c>
      <c r="V703" s="9">
        <f t="shared" si="75"/>
        <v>40830.958333333336</v>
      </c>
      <c r="W703">
        <f t="shared" si="76"/>
        <v>42</v>
      </c>
    </row>
    <row r="704" spans="1:23" ht="28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 t="shared" si="70"/>
        <v>100</v>
      </c>
      <c r="P704" s="5">
        <f t="shared" si="71"/>
        <v>66.69</v>
      </c>
      <c r="Q704" s="5" t="str">
        <f t="shared" si="72"/>
        <v>music</v>
      </c>
      <c r="R704" s="5" t="str">
        <f t="shared" si="73"/>
        <v>rock</v>
      </c>
      <c r="S704" t="s">
        <v>8325</v>
      </c>
      <c r="T704" t="s">
        <v>8326</v>
      </c>
      <c r="U704" s="9">
        <f t="shared" si="74"/>
        <v>40876.169664351852</v>
      </c>
      <c r="V704" s="9">
        <f t="shared" si="75"/>
        <v>40936.169664351852</v>
      </c>
      <c r="W704">
        <f t="shared" si="76"/>
        <v>60</v>
      </c>
    </row>
    <row r="705" spans="1:23" ht="43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 t="shared" si="70"/>
        <v>122</v>
      </c>
      <c r="P705" s="5">
        <f t="shared" si="71"/>
        <v>48.84</v>
      </c>
      <c r="Q705" s="5" t="str">
        <f t="shared" si="72"/>
        <v>music</v>
      </c>
      <c r="R705" s="5" t="str">
        <f t="shared" si="73"/>
        <v>rock</v>
      </c>
      <c r="S705" t="s">
        <v>8325</v>
      </c>
      <c r="T705" t="s">
        <v>8326</v>
      </c>
      <c r="U705" s="9">
        <f t="shared" si="74"/>
        <v>40945.845312500001</v>
      </c>
      <c r="V705" s="9">
        <f t="shared" si="75"/>
        <v>40985.80364583333</v>
      </c>
      <c r="W705">
        <f t="shared" si="76"/>
        <v>40</v>
      </c>
    </row>
    <row r="706" spans="1:23" ht="43.2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 t="shared" ref="O706:O769" si="77">ROUND((E706/D706)*100,0)</f>
        <v>101</v>
      </c>
      <c r="P706" s="5">
        <f t="shared" ref="P706:P769" si="78">ROUND((E706/L706),2)</f>
        <v>137.31</v>
      </c>
      <c r="Q706" s="5" t="str">
        <f t="shared" ref="Q706:Q769" si="79">LEFT(N706,SEARCH("/",N706)-1)</f>
        <v>music</v>
      </c>
      <c r="R706" s="5" t="str">
        <f t="shared" ref="R706:R769" si="80">RIGHT(N706,LEN(N706)-SEARCH("/",N706))</f>
        <v>rock</v>
      </c>
      <c r="S706" t="s">
        <v>8325</v>
      </c>
      <c r="T706" t="s">
        <v>8326</v>
      </c>
      <c r="U706" s="9">
        <f t="shared" ref="U706:U769" si="81">(((J706/60)/60)/24)+DATE(1970,1,1)</f>
        <v>40747.012881944444</v>
      </c>
      <c r="V706" s="9">
        <f t="shared" ref="V706:V769" si="82">(((I706/60)/60)/24)+DATE(1970,1,1)</f>
        <v>40756.291666666664</v>
      </c>
      <c r="W706">
        <f t="shared" ref="W706:W769" si="83">DATEDIF(U706,V706,"d")</f>
        <v>9</v>
      </c>
    </row>
    <row r="707" spans="1:23" ht="43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 t="shared" si="77"/>
        <v>101</v>
      </c>
      <c r="P707" s="5">
        <f t="shared" si="78"/>
        <v>87.83</v>
      </c>
      <c r="Q707" s="5" t="str">
        <f t="shared" si="79"/>
        <v>music</v>
      </c>
      <c r="R707" s="5" t="str">
        <f t="shared" si="80"/>
        <v>rock</v>
      </c>
      <c r="S707" t="s">
        <v>8325</v>
      </c>
      <c r="T707" t="s">
        <v>8326</v>
      </c>
      <c r="U707" s="9">
        <f t="shared" si="81"/>
        <v>40536.111550925925</v>
      </c>
      <c r="V707" s="9">
        <f t="shared" si="82"/>
        <v>40626.069884259261</v>
      </c>
      <c r="W707">
        <f t="shared" si="83"/>
        <v>90</v>
      </c>
    </row>
    <row r="708" spans="1:23" ht="43.2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 t="shared" si="77"/>
        <v>145</v>
      </c>
      <c r="P708" s="5">
        <f t="shared" si="78"/>
        <v>70.790000000000006</v>
      </c>
      <c r="Q708" s="5" t="str">
        <f t="shared" si="79"/>
        <v>music</v>
      </c>
      <c r="R708" s="5" t="str">
        <f t="shared" si="80"/>
        <v>rock</v>
      </c>
      <c r="S708" t="s">
        <v>8325</v>
      </c>
      <c r="T708" t="s">
        <v>8326</v>
      </c>
      <c r="U708" s="9">
        <f t="shared" si="81"/>
        <v>41053.80846064815</v>
      </c>
      <c r="V708" s="9">
        <f t="shared" si="82"/>
        <v>41074.80846064815</v>
      </c>
      <c r="W708">
        <f t="shared" si="83"/>
        <v>21</v>
      </c>
    </row>
    <row r="709" spans="1:23" ht="28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 t="shared" si="77"/>
        <v>101</v>
      </c>
      <c r="P709" s="5">
        <f t="shared" si="78"/>
        <v>52.83</v>
      </c>
      <c r="Q709" s="5" t="str">
        <f t="shared" si="79"/>
        <v>music</v>
      </c>
      <c r="R709" s="5" t="str">
        <f t="shared" si="80"/>
        <v>rock</v>
      </c>
      <c r="S709" t="s">
        <v>8325</v>
      </c>
      <c r="T709" t="s">
        <v>8326</v>
      </c>
      <c r="U709" s="9">
        <f t="shared" si="81"/>
        <v>41607.83085648148</v>
      </c>
      <c r="V709" s="9">
        <f t="shared" si="82"/>
        <v>41640.226388888892</v>
      </c>
      <c r="W709">
        <f t="shared" si="83"/>
        <v>33</v>
      </c>
    </row>
    <row r="710" spans="1:23" ht="43.2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 t="shared" si="77"/>
        <v>118</v>
      </c>
      <c r="P710" s="5">
        <f t="shared" si="78"/>
        <v>443.75</v>
      </c>
      <c r="Q710" s="5" t="str">
        <f t="shared" si="79"/>
        <v>music</v>
      </c>
      <c r="R710" s="5" t="str">
        <f t="shared" si="80"/>
        <v>rock</v>
      </c>
      <c r="S710" t="s">
        <v>8325</v>
      </c>
      <c r="T710" t="s">
        <v>8326</v>
      </c>
      <c r="U710" s="9">
        <f t="shared" si="81"/>
        <v>40796.001261574071</v>
      </c>
      <c r="V710" s="9">
        <f t="shared" si="82"/>
        <v>40849.333333333336</v>
      </c>
      <c r="W710">
        <f t="shared" si="83"/>
        <v>53</v>
      </c>
    </row>
    <row r="711" spans="1:23" ht="28.8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 t="shared" si="77"/>
        <v>272</v>
      </c>
      <c r="P711" s="5">
        <f t="shared" si="78"/>
        <v>48.54</v>
      </c>
      <c r="Q711" s="5" t="str">
        <f t="shared" si="79"/>
        <v>music</v>
      </c>
      <c r="R711" s="5" t="str">
        <f t="shared" si="80"/>
        <v>rock</v>
      </c>
      <c r="S711" t="s">
        <v>8325</v>
      </c>
      <c r="T711" t="s">
        <v>8326</v>
      </c>
      <c r="U711" s="9">
        <f t="shared" si="81"/>
        <v>41228.924884259257</v>
      </c>
      <c r="V711" s="9">
        <f t="shared" si="82"/>
        <v>41258.924884259257</v>
      </c>
      <c r="W711">
        <f t="shared" si="83"/>
        <v>30</v>
      </c>
    </row>
    <row r="712" spans="1:23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 t="shared" si="77"/>
        <v>125</v>
      </c>
      <c r="P712" s="5">
        <f t="shared" si="78"/>
        <v>37.07</v>
      </c>
      <c r="Q712" s="5" t="str">
        <f t="shared" si="79"/>
        <v>music</v>
      </c>
      <c r="R712" s="5" t="str">
        <f t="shared" si="80"/>
        <v>rock</v>
      </c>
      <c r="S712" t="s">
        <v>8325</v>
      </c>
      <c r="T712" t="s">
        <v>8326</v>
      </c>
      <c r="U712" s="9">
        <f t="shared" si="81"/>
        <v>41409.00037037037</v>
      </c>
      <c r="V712" s="9">
        <f t="shared" si="82"/>
        <v>41430.00037037037</v>
      </c>
      <c r="W712">
        <f t="shared" si="83"/>
        <v>21</v>
      </c>
    </row>
    <row r="713" spans="1:23" ht="43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 t="shared" si="77"/>
        <v>110</v>
      </c>
      <c r="P713" s="5">
        <f t="shared" si="78"/>
        <v>50</v>
      </c>
      <c r="Q713" s="5" t="str">
        <f t="shared" si="79"/>
        <v>music</v>
      </c>
      <c r="R713" s="5" t="str">
        <f t="shared" si="80"/>
        <v>rock</v>
      </c>
      <c r="S713" t="s">
        <v>8325</v>
      </c>
      <c r="T713" t="s">
        <v>8326</v>
      </c>
      <c r="U713" s="9">
        <f t="shared" si="81"/>
        <v>41246.874814814815</v>
      </c>
      <c r="V713" s="9">
        <f t="shared" si="82"/>
        <v>41276.874814814815</v>
      </c>
      <c r="W713">
        <f t="shared" si="83"/>
        <v>30</v>
      </c>
    </row>
    <row r="714" spans="1:23" ht="43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 t="shared" si="77"/>
        <v>102</v>
      </c>
      <c r="P714" s="5">
        <f t="shared" si="78"/>
        <v>39.04</v>
      </c>
      <c r="Q714" s="5" t="str">
        <f t="shared" si="79"/>
        <v>music</v>
      </c>
      <c r="R714" s="5" t="str">
        <f t="shared" si="80"/>
        <v>rock</v>
      </c>
      <c r="S714" t="s">
        <v>8325</v>
      </c>
      <c r="T714" t="s">
        <v>8326</v>
      </c>
      <c r="U714" s="9">
        <f t="shared" si="81"/>
        <v>41082.069467592592</v>
      </c>
      <c r="V714" s="9">
        <f t="shared" si="82"/>
        <v>41112.069467592592</v>
      </c>
      <c r="W714">
        <f t="shared" si="83"/>
        <v>30</v>
      </c>
    </row>
    <row r="715" spans="1:23" ht="43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 t="shared" si="77"/>
        <v>103</v>
      </c>
      <c r="P715" s="5">
        <f t="shared" si="78"/>
        <v>66.69</v>
      </c>
      <c r="Q715" s="5" t="str">
        <f t="shared" si="79"/>
        <v>music</v>
      </c>
      <c r="R715" s="5" t="str">
        <f t="shared" si="80"/>
        <v>rock</v>
      </c>
      <c r="S715" t="s">
        <v>8325</v>
      </c>
      <c r="T715" t="s">
        <v>8326</v>
      </c>
      <c r="U715" s="9">
        <f t="shared" si="81"/>
        <v>41794.981122685182</v>
      </c>
      <c r="V715" s="9">
        <f t="shared" si="82"/>
        <v>41854.708333333336</v>
      </c>
      <c r="W715">
        <f t="shared" si="83"/>
        <v>60</v>
      </c>
    </row>
    <row r="716" spans="1:23" ht="43.2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 t="shared" si="77"/>
        <v>114</v>
      </c>
      <c r="P716" s="5">
        <f t="shared" si="78"/>
        <v>67.13</v>
      </c>
      <c r="Q716" s="5" t="str">
        <f t="shared" si="79"/>
        <v>music</v>
      </c>
      <c r="R716" s="5" t="str">
        <f t="shared" si="80"/>
        <v>rock</v>
      </c>
      <c r="S716" t="s">
        <v>8325</v>
      </c>
      <c r="T716" t="s">
        <v>8326</v>
      </c>
      <c r="U716" s="9">
        <f t="shared" si="81"/>
        <v>40845.050879629627</v>
      </c>
      <c r="V716" s="9">
        <f t="shared" si="82"/>
        <v>40890.092546296299</v>
      </c>
      <c r="W716">
        <f t="shared" si="83"/>
        <v>45</v>
      </c>
    </row>
    <row r="717" spans="1:23" ht="43.2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 t="shared" si="77"/>
        <v>104</v>
      </c>
      <c r="P717" s="5">
        <f t="shared" si="78"/>
        <v>66.37</v>
      </c>
      <c r="Q717" s="5" t="str">
        <f t="shared" si="79"/>
        <v>music</v>
      </c>
      <c r="R717" s="5" t="str">
        <f t="shared" si="80"/>
        <v>rock</v>
      </c>
      <c r="S717" t="s">
        <v>8325</v>
      </c>
      <c r="T717" t="s">
        <v>8326</v>
      </c>
      <c r="U717" s="9">
        <f t="shared" si="81"/>
        <v>41194.715520833335</v>
      </c>
      <c r="V717" s="9">
        <f t="shared" si="82"/>
        <v>41235.916666666664</v>
      </c>
      <c r="W717">
        <f t="shared" si="83"/>
        <v>41</v>
      </c>
    </row>
    <row r="718" spans="1:23" ht="28.8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 t="shared" si="77"/>
        <v>146</v>
      </c>
      <c r="P718" s="5">
        <f t="shared" si="78"/>
        <v>64.62</v>
      </c>
      <c r="Q718" s="5" t="str">
        <f t="shared" si="79"/>
        <v>music</v>
      </c>
      <c r="R718" s="5" t="str">
        <f t="shared" si="80"/>
        <v>rock</v>
      </c>
      <c r="S718" t="s">
        <v>8325</v>
      </c>
      <c r="T718" t="s">
        <v>8326</v>
      </c>
      <c r="U718" s="9">
        <f t="shared" si="81"/>
        <v>41546.664212962962</v>
      </c>
      <c r="V718" s="9">
        <f t="shared" si="82"/>
        <v>41579.791666666664</v>
      </c>
      <c r="W718">
        <f t="shared" si="83"/>
        <v>33</v>
      </c>
    </row>
    <row r="719" spans="1:23" ht="43.2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 t="shared" si="77"/>
        <v>105</v>
      </c>
      <c r="P719" s="5">
        <f t="shared" si="78"/>
        <v>58.37</v>
      </c>
      <c r="Q719" s="5" t="str">
        <f t="shared" si="79"/>
        <v>music</v>
      </c>
      <c r="R719" s="5" t="str">
        <f t="shared" si="80"/>
        <v>rock</v>
      </c>
      <c r="S719" t="s">
        <v>8325</v>
      </c>
      <c r="T719" t="s">
        <v>8326</v>
      </c>
      <c r="U719" s="9">
        <f t="shared" si="81"/>
        <v>41301.654340277775</v>
      </c>
      <c r="V719" s="9">
        <f t="shared" si="82"/>
        <v>41341.654340277775</v>
      </c>
      <c r="W719">
        <f t="shared" si="83"/>
        <v>40</v>
      </c>
    </row>
    <row r="720" spans="1:23" ht="43.2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 t="shared" si="77"/>
        <v>133</v>
      </c>
      <c r="P720" s="5">
        <f t="shared" si="78"/>
        <v>86.96</v>
      </c>
      <c r="Q720" s="5" t="str">
        <f t="shared" si="79"/>
        <v>music</v>
      </c>
      <c r="R720" s="5" t="str">
        <f t="shared" si="80"/>
        <v>rock</v>
      </c>
      <c r="S720" t="s">
        <v>8325</v>
      </c>
      <c r="T720" t="s">
        <v>8326</v>
      </c>
      <c r="U720" s="9">
        <f t="shared" si="81"/>
        <v>41876.18618055556</v>
      </c>
      <c r="V720" s="9">
        <f t="shared" si="82"/>
        <v>41897.18618055556</v>
      </c>
      <c r="W720">
        <f t="shared" si="83"/>
        <v>21</v>
      </c>
    </row>
    <row r="721" spans="1:23" ht="28.8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 t="shared" si="77"/>
        <v>113</v>
      </c>
      <c r="P721" s="5">
        <f t="shared" si="78"/>
        <v>66.47</v>
      </c>
      <c r="Q721" s="5" t="str">
        <f t="shared" si="79"/>
        <v>music</v>
      </c>
      <c r="R721" s="5" t="str">
        <f t="shared" si="80"/>
        <v>rock</v>
      </c>
      <c r="S721" t="s">
        <v>8325</v>
      </c>
      <c r="T721" t="s">
        <v>8326</v>
      </c>
      <c r="U721" s="9">
        <f t="shared" si="81"/>
        <v>41321.339583333334</v>
      </c>
      <c r="V721" s="9">
        <f t="shared" si="82"/>
        <v>41328.339583333334</v>
      </c>
      <c r="W721">
        <f t="shared" si="83"/>
        <v>7</v>
      </c>
    </row>
    <row r="722" spans="1:23" ht="43.2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 t="shared" si="77"/>
        <v>121</v>
      </c>
      <c r="P722" s="5">
        <f t="shared" si="78"/>
        <v>163.78</v>
      </c>
      <c r="Q722" s="5" t="str">
        <f t="shared" si="79"/>
        <v>music</v>
      </c>
      <c r="R722" s="5" t="str">
        <f t="shared" si="80"/>
        <v>rock</v>
      </c>
      <c r="S722" t="s">
        <v>8325</v>
      </c>
      <c r="T722" t="s">
        <v>8326</v>
      </c>
      <c r="U722" s="9">
        <f t="shared" si="81"/>
        <v>41003.60665509259</v>
      </c>
      <c r="V722" s="9">
        <f t="shared" si="82"/>
        <v>41057.165972222225</v>
      </c>
      <c r="W722">
        <f t="shared" si="83"/>
        <v>54</v>
      </c>
    </row>
    <row r="723" spans="1:23" ht="43.2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 t="shared" si="77"/>
        <v>102</v>
      </c>
      <c r="P723" s="5">
        <f t="shared" si="78"/>
        <v>107.98</v>
      </c>
      <c r="Q723" s="5" t="str">
        <f t="shared" si="79"/>
        <v>music</v>
      </c>
      <c r="R723" s="5" t="str">
        <f t="shared" si="80"/>
        <v>rock</v>
      </c>
      <c r="S723" t="s">
        <v>8325</v>
      </c>
      <c r="T723" t="s">
        <v>8326</v>
      </c>
      <c r="U723" s="9">
        <f t="shared" si="81"/>
        <v>41950.29483796296</v>
      </c>
      <c r="V723" s="9">
        <f t="shared" si="82"/>
        <v>41990.332638888889</v>
      </c>
      <c r="W723">
        <f t="shared" si="83"/>
        <v>40</v>
      </c>
    </row>
    <row r="724" spans="1:23" ht="43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 t="shared" si="77"/>
        <v>101</v>
      </c>
      <c r="P724" s="5">
        <f t="shared" si="78"/>
        <v>42.11</v>
      </c>
      <c r="Q724" s="5" t="str">
        <f t="shared" si="79"/>
        <v>music</v>
      </c>
      <c r="R724" s="5" t="str">
        <f t="shared" si="80"/>
        <v>rock</v>
      </c>
      <c r="S724" t="s">
        <v>8325</v>
      </c>
      <c r="T724" t="s">
        <v>8326</v>
      </c>
      <c r="U724" s="9">
        <f t="shared" si="81"/>
        <v>41453.688530092593</v>
      </c>
      <c r="V724" s="9">
        <f t="shared" si="82"/>
        <v>41513.688530092593</v>
      </c>
      <c r="W724">
        <f t="shared" si="83"/>
        <v>60</v>
      </c>
    </row>
    <row r="725" spans="1:23" ht="43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 t="shared" si="77"/>
        <v>118</v>
      </c>
      <c r="P725" s="5">
        <f t="shared" si="78"/>
        <v>47.2</v>
      </c>
      <c r="Q725" s="5" t="str">
        <f t="shared" si="79"/>
        <v>music</v>
      </c>
      <c r="R725" s="5" t="str">
        <f t="shared" si="80"/>
        <v>rock</v>
      </c>
      <c r="S725" t="s">
        <v>8325</v>
      </c>
      <c r="T725" t="s">
        <v>8326</v>
      </c>
      <c r="U725" s="9">
        <f t="shared" si="81"/>
        <v>41243.367303240739</v>
      </c>
      <c r="V725" s="9">
        <f t="shared" si="82"/>
        <v>41283.367303240739</v>
      </c>
      <c r="W725">
        <f t="shared" si="83"/>
        <v>40</v>
      </c>
    </row>
    <row r="726" spans="1:23" ht="57.6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 t="shared" si="77"/>
        <v>155</v>
      </c>
      <c r="P726" s="5">
        <f t="shared" si="78"/>
        <v>112.02</v>
      </c>
      <c r="Q726" s="5" t="str">
        <f t="shared" si="79"/>
        <v>music</v>
      </c>
      <c r="R726" s="5" t="str">
        <f t="shared" si="80"/>
        <v>rock</v>
      </c>
      <c r="S726" t="s">
        <v>8325</v>
      </c>
      <c r="T726" t="s">
        <v>8326</v>
      </c>
      <c r="U726" s="9">
        <f t="shared" si="81"/>
        <v>41135.699687500004</v>
      </c>
      <c r="V726" s="9">
        <f t="shared" si="82"/>
        <v>41163.699687500004</v>
      </c>
      <c r="W726">
        <f t="shared" si="83"/>
        <v>28</v>
      </c>
    </row>
    <row r="727" spans="1:23" ht="43.2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 t="shared" si="77"/>
        <v>101</v>
      </c>
      <c r="P727" s="5">
        <f t="shared" si="78"/>
        <v>74.95</v>
      </c>
      <c r="Q727" s="5" t="str">
        <f t="shared" si="79"/>
        <v>music</v>
      </c>
      <c r="R727" s="5" t="str">
        <f t="shared" si="80"/>
        <v>rock</v>
      </c>
      <c r="S727" t="s">
        <v>8325</v>
      </c>
      <c r="T727" t="s">
        <v>8326</v>
      </c>
      <c r="U727" s="9">
        <f t="shared" si="81"/>
        <v>41579.847997685189</v>
      </c>
      <c r="V727" s="9">
        <f t="shared" si="82"/>
        <v>41609.889664351853</v>
      </c>
      <c r="W727">
        <f t="shared" si="83"/>
        <v>30</v>
      </c>
    </row>
    <row r="728" spans="1:23" ht="43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 t="shared" si="77"/>
        <v>117</v>
      </c>
      <c r="P728" s="5">
        <f t="shared" si="78"/>
        <v>61.58</v>
      </c>
      <c r="Q728" s="5" t="str">
        <f t="shared" si="79"/>
        <v>music</v>
      </c>
      <c r="R728" s="5" t="str">
        <f t="shared" si="80"/>
        <v>rock</v>
      </c>
      <c r="S728" t="s">
        <v>8325</v>
      </c>
      <c r="T728" t="s">
        <v>8326</v>
      </c>
      <c r="U728" s="9">
        <f t="shared" si="81"/>
        <v>41205.707048611112</v>
      </c>
      <c r="V728" s="9">
        <f t="shared" si="82"/>
        <v>41239.207638888889</v>
      </c>
      <c r="W728">
        <f t="shared" si="83"/>
        <v>34</v>
      </c>
    </row>
    <row r="729" spans="1:23" ht="28.8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 t="shared" si="77"/>
        <v>101</v>
      </c>
      <c r="P729" s="5">
        <f t="shared" si="78"/>
        <v>45.88</v>
      </c>
      <c r="Q729" s="5" t="str">
        <f t="shared" si="79"/>
        <v>music</v>
      </c>
      <c r="R729" s="5" t="str">
        <f t="shared" si="80"/>
        <v>rock</v>
      </c>
      <c r="S729" t="s">
        <v>8325</v>
      </c>
      <c r="T729" t="s">
        <v>8326</v>
      </c>
      <c r="U729" s="9">
        <f t="shared" si="81"/>
        <v>41774.737060185187</v>
      </c>
      <c r="V729" s="9">
        <f t="shared" si="82"/>
        <v>41807.737060185187</v>
      </c>
      <c r="W729">
        <f t="shared" si="83"/>
        <v>33</v>
      </c>
    </row>
    <row r="730" spans="1:23" ht="28.8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 t="shared" si="77"/>
        <v>104</v>
      </c>
      <c r="P730" s="5">
        <f t="shared" si="78"/>
        <v>75.849999999999994</v>
      </c>
      <c r="Q730" s="5" t="str">
        <f t="shared" si="79"/>
        <v>music</v>
      </c>
      <c r="R730" s="5" t="str">
        <f t="shared" si="80"/>
        <v>rock</v>
      </c>
      <c r="S730" t="s">
        <v>8325</v>
      </c>
      <c r="T730" t="s">
        <v>8326</v>
      </c>
      <c r="U730" s="9">
        <f t="shared" si="81"/>
        <v>41645.867280092592</v>
      </c>
      <c r="V730" s="9">
        <f t="shared" si="82"/>
        <v>41690.867280092592</v>
      </c>
      <c r="W730">
        <f t="shared" si="83"/>
        <v>45</v>
      </c>
    </row>
    <row r="731" spans="1:23" ht="43.2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 t="shared" si="77"/>
        <v>265</v>
      </c>
      <c r="P731" s="5">
        <f t="shared" si="78"/>
        <v>84.21</v>
      </c>
      <c r="Q731" s="5" t="str">
        <f t="shared" si="79"/>
        <v>music</v>
      </c>
      <c r="R731" s="5" t="str">
        <f t="shared" si="80"/>
        <v>rock</v>
      </c>
      <c r="S731" t="s">
        <v>8325</v>
      </c>
      <c r="T731" t="s">
        <v>8326</v>
      </c>
      <c r="U731" s="9">
        <f t="shared" si="81"/>
        <v>40939.837673611109</v>
      </c>
      <c r="V731" s="9">
        <f t="shared" si="82"/>
        <v>40970.290972222225</v>
      </c>
      <c r="W731">
        <f t="shared" si="83"/>
        <v>31</v>
      </c>
    </row>
    <row r="732" spans="1:23" ht="43.2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 t="shared" si="77"/>
        <v>156</v>
      </c>
      <c r="P732" s="5">
        <f t="shared" si="78"/>
        <v>117.23</v>
      </c>
      <c r="Q732" s="5" t="str">
        <f t="shared" si="79"/>
        <v>music</v>
      </c>
      <c r="R732" s="5" t="str">
        <f t="shared" si="80"/>
        <v>rock</v>
      </c>
      <c r="S732" t="s">
        <v>8325</v>
      </c>
      <c r="T732" t="s">
        <v>8326</v>
      </c>
      <c r="U732" s="9">
        <f t="shared" si="81"/>
        <v>41164.859502314815</v>
      </c>
      <c r="V732" s="9">
        <f t="shared" si="82"/>
        <v>41194.859502314815</v>
      </c>
      <c r="W732">
        <f t="shared" si="83"/>
        <v>30</v>
      </c>
    </row>
    <row r="733" spans="1:23" ht="43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 t="shared" si="77"/>
        <v>102</v>
      </c>
      <c r="P733" s="5">
        <f t="shared" si="78"/>
        <v>86.49</v>
      </c>
      <c r="Q733" s="5" t="str">
        <f t="shared" si="79"/>
        <v>music</v>
      </c>
      <c r="R733" s="5" t="str">
        <f t="shared" si="80"/>
        <v>rock</v>
      </c>
      <c r="S733" t="s">
        <v>8325</v>
      </c>
      <c r="T733" t="s">
        <v>8326</v>
      </c>
      <c r="U733" s="9">
        <f t="shared" si="81"/>
        <v>40750.340902777774</v>
      </c>
      <c r="V733" s="9">
        <f t="shared" si="82"/>
        <v>40810.340902777774</v>
      </c>
      <c r="W733">
        <f t="shared" si="83"/>
        <v>60</v>
      </c>
    </row>
    <row r="734" spans="1:23" ht="43.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 t="shared" si="77"/>
        <v>100</v>
      </c>
      <c r="P734" s="5">
        <f t="shared" si="78"/>
        <v>172.41</v>
      </c>
      <c r="Q734" s="5" t="str">
        <f t="shared" si="79"/>
        <v>music</v>
      </c>
      <c r="R734" s="5" t="str">
        <f t="shared" si="80"/>
        <v>rock</v>
      </c>
      <c r="S734" t="s">
        <v>8325</v>
      </c>
      <c r="T734" t="s">
        <v>8326</v>
      </c>
      <c r="U734" s="9">
        <f t="shared" si="81"/>
        <v>40896.883750000001</v>
      </c>
      <c r="V734" s="9">
        <f t="shared" si="82"/>
        <v>40924.208333333336</v>
      </c>
      <c r="W734">
        <f t="shared" si="83"/>
        <v>28</v>
      </c>
    </row>
    <row r="735" spans="1:23" ht="43.2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 t="shared" si="77"/>
        <v>101</v>
      </c>
      <c r="P735" s="5">
        <f t="shared" si="78"/>
        <v>62.81</v>
      </c>
      <c r="Q735" s="5" t="str">
        <f t="shared" si="79"/>
        <v>music</v>
      </c>
      <c r="R735" s="5" t="str">
        <f t="shared" si="80"/>
        <v>rock</v>
      </c>
      <c r="S735" t="s">
        <v>8325</v>
      </c>
      <c r="T735" t="s">
        <v>8326</v>
      </c>
      <c r="U735" s="9">
        <f t="shared" si="81"/>
        <v>40658.189826388887</v>
      </c>
      <c r="V735" s="9">
        <f t="shared" si="82"/>
        <v>40696.249305555553</v>
      </c>
      <c r="W735">
        <f t="shared" si="83"/>
        <v>38</v>
      </c>
    </row>
    <row r="736" spans="1:23" ht="57.6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 t="shared" si="77"/>
        <v>125</v>
      </c>
      <c r="P736" s="5">
        <f t="shared" si="78"/>
        <v>67.73</v>
      </c>
      <c r="Q736" s="5" t="str">
        <f t="shared" si="79"/>
        <v>music</v>
      </c>
      <c r="R736" s="5" t="str">
        <f t="shared" si="80"/>
        <v>rock</v>
      </c>
      <c r="S736" t="s">
        <v>8325</v>
      </c>
      <c r="T736" t="s">
        <v>8326</v>
      </c>
      <c r="U736" s="9">
        <f t="shared" si="81"/>
        <v>42502.868761574078</v>
      </c>
      <c r="V736" s="9">
        <f t="shared" si="82"/>
        <v>42562.868761574078</v>
      </c>
      <c r="W736">
        <f t="shared" si="83"/>
        <v>60</v>
      </c>
    </row>
    <row r="737" spans="1:23" ht="43.2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 t="shared" si="77"/>
        <v>104</v>
      </c>
      <c r="P737" s="5">
        <f t="shared" si="78"/>
        <v>53.56</v>
      </c>
      <c r="Q737" s="5" t="str">
        <f t="shared" si="79"/>
        <v>music</v>
      </c>
      <c r="R737" s="5" t="str">
        <f t="shared" si="80"/>
        <v>rock</v>
      </c>
      <c r="S737" t="s">
        <v>8325</v>
      </c>
      <c r="T737" t="s">
        <v>8326</v>
      </c>
      <c r="U737" s="9">
        <f t="shared" si="81"/>
        <v>40663.08666666667</v>
      </c>
      <c r="V737" s="9">
        <f t="shared" si="82"/>
        <v>40706.166666666664</v>
      </c>
      <c r="W737">
        <f t="shared" si="83"/>
        <v>43</v>
      </c>
    </row>
    <row r="738" spans="1:23" ht="43.2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 t="shared" si="77"/>
        <v>104</v>
      </c>
      <c r="P738" s="5">
        <f t="shared" si="78"/>
        <v>34.6</v>
      </c>
      <c r="Q738" s="5" t="str">
        <f t="shared" si="79"/>
        <v>music</v>
      </c>
      <c r="R738" s="5" t="str">
        <f t="shared" si="80"/>
        <v>rock</v>
      </c>
      <c r="S738" t="s">
        <v>8325</v>
      </c>
      <c r="T738" t="s">
        <v>8326</v>
      </c>
      <c r="U738" s="9">
        <f t="shared" si="81"/>
        <v>40122.751620370371</v>
      </c>
      <c r="V738" s="9">
        <f t="shared" si="82"/>
        <v>40178.98541666667</v>
      </c>
      <c r="W738">
        <f t="shared" si="83"/>
        <v>56</v>
      </c>
    </row>
    <row r="739" spans="1:23" ht="28.8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 t="shared" si="77"/>
        <v>105</v>
      </c>
      <c r="P739" s="5">
        <f t="shared" si="78"/>
        <v>38.89</v>
      </c>
      <c r="Q739" s="5" t="str">
        <f t="shared" si="79"/>
        <v>music</v>
      </c>
      <c r="R739" s="5" t="str">
        <f t="shared" si="80"/>
        <v>rock</v>
      </c>
      <c r="S739" t="s">
        <v>8325</v>
      </c>
      <c r="T739" t="s">
        <v>8326</v>
      </c>
      <c r="U739" s="9">
        <f t="shared" si="81"/>
        <v>41288.68712962963</v>
      </c>
      <c r="V739" s="9">
        <f t="shared" si="82"/>
        <v>41333.892361111109</v>
      </c>
      <c r="W739">
        <f t="shared" si="83"/>
        <v>45</v>
      </c>
    </row>
    <row r="740" spans="1:23" ht="43.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 t="shared" si="77"/>
        <v>100</v>
      </c>
      <c r="P740" s="5">
        <f t="shared" si="78"/>
        <v>94.74</v>
      </c>
      <c r="Q740" s="5" t="str">
        <f t="shared" si="79"/>
        <v>music</v>
      </c>
      <c r="R740" s="5" t="str">
        <f t="shared" si="80"/>
        <v>rock</v>
      </c>
      <c r="S740" t="s">
        <v>8325</v>
      </c>
      <c r="T740" t="s">
        <v>8326</v>
      </c>
      <c r="U740" s="9">
        <f t="shared" si="81"/>
        <v>40941.652372685188</v>
      </c>
      <c r="V740" s="9">
        <f t="shared" si="82"/>
        <v>40971.652372685188</v>
      </c>
      <c r="W740">
        <f t="shared" si="83"/>
        <v>30</v>
      </c>
    </row>
    <row r="741" spans="1:23" ht="43.2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 t="shared" si="77"/>
        <v>170</v>
      </c>
      <c r="P741" s="5">
        <f t="shared" si="78"/>
        <v>39.97</v>
      </c>
      <c r="Q741" s="5" t="str">
        <f t="shared" si="79"/>
        <v>music</v>
      </c>
      <c r="R741" s="5" t="str">
        <f t="shared" si="80"/>
        <v>rock</v>
      </c>
      <c r="S741" t="s">
        <v>8325</v>
      </c>
      <c r="T741" t="s">
        <v>8326</v>
      </c>
      <c r="U741" s="9">
        <f t="shared" si="81"/>
        <v>40379.23096064815</v>
      </c>
      <c r="V741" s="9">
        <f t="shared" si="82"/>
        <v>40393.082638888889</v>
      </c>
      <c r="W741">
        <f t="shared" si="83"/>
        <v>14</v>
      </c>
    </row>
    <row r="742" spans="1:23" ht="28.8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 t="shared" si="77"/>
        <v>101</v>
      </c>
      <c r="P742" s="5">
        <f t="shared" si="78"/>
        <v>97.5</v>
      </c>
      <c r="Q742" s="5" t="str">
        <f t="shared" si="79"/>
        <v>music</v>
      </c>
      <c r="R742" s="5" t="str">
        <f t="shared" si="80"/>
        <v>pop</v>
      </c>
      <c r="S742" t="s">
        <v>8325</v>
      </c>
      <c r="T742" t="s">
        <v>8346</v>
      </c>
      <c r="U742" s="9">
        <f t="shared" si="81"/>
        <v>41962.596574074079</v>
      </c>
      <c r="V742" s="9">
        <f t="shared" si="82"/>
        <v>41992.596574074079</v>
      </c>
      <c r="W742">
        <f t="shared" si="83"/>
        <v>30</v>
      </c>
    </row>
    <row r="743" spans="1:23" ht="43.2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 t="shared" si="77"/>
        <v>100</v>
      </c>
      <c r="P743" s="5">
        <f t="shared" si="78"/>
        <v>42.86</v>
      </c>
      <c r="Q743" s="5" t="str">
        <f t="shared" si="79"/>
        <v>music</v>
      </c>
      <c r="R743" s="5" t="str">
        <f t="shared" si="80"/>
        <v>pop</v>
      </c>
      <c r="S743" t="s">
        <v>8325</v>
      </c>
      <c r="T743" t="s">
        <v>8346</v>
      </c>
      <c r="U743" s="9">
        <f t="shared" si="81"/>
        <v>40688.024618055555</v>
      </c>
      <c r="V743" s="9">
        <f t="shared" si="82"/>
        <v>40708.024618055555</v>
      </c>
      <c r="W743">
        <f t="shared" si="83"/>
        <v>20</v>
      </c>
    </row>
    <row r="744" spans="1:23" ht="28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 t="shared" si="77"/>
        <v>125</v>
      </c>
      <c r="P744" s="5">
        <f t="shared" si="78"/>
        <v>168.51</v>
      </c>
      <c r="Q744" s="5" t="str">
        <f t="shared" si="79"/>
        <v>music</v>
      </c>
      <c r="R744" s="5" t="str">
        <f t="shared" si="80"/>
        <v>pop</v>
      </c>
      <c r="S744" t="s">
        <v>8325</v>
      </c>
      <c r="T744" t="s">
        <v>8346</v>
      </c>
      <c r="U744" s="9">
        <f t="shared" si="81"/>
        <v>41146.824212962965</v>
      </c>
      <c r="V744" s="9">
        <f t="shared" si="82"/>
        <v>41176.824212962965</v>
      </c>
      <c r="W744">
        <f t="shared" si="83"/>
        <v>30</v>
      </c>
    </row>
    <row r="745" spans="1:23" ht="43.2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 t="shared" si="77"/>
        <v>110</v>
      </c>
      <c r="P745" s="5">
        <f t="shared" si="78"/>
        <v>85.55</v>
      </c>
      <c r="Q745" s="5" t="str">
        <f t="shared" si="79"/>
        <v>music</v>
      </c>
      <c r="R745" s="5" t="str">
        <f t="shared" si="80"/>
        <v>pop</v>
      </c>
      <c r="S745" t="s">
        <v>8325</v>
      </c>
      <c r="T745" t="s">
        <v>8346</v>
      </c>
      <c r="U745" s="9">
        <f t="shared" si="81"/>
        <v>41175.05972222222</v>
      </c>
      <c r="V745" s="9">
        <f t="shared" si="82"/>
        <v>41235.101388888892</v>
      </c>
      <c r="W745">
        <f t="shared" si="83"/>
        <v>60</v>
      </c>
    </row>
    <row r="746" spans="1:23" ht="43.2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 t="shared" si="77"/>
        <v>111</v>
      </c>
      <c r="P746" s="5">
        <f t="shared" si="78"/>
        <v>554</v>
      </c>
      <c r="Q746" s="5" t="str">
        <f t="shared" si="79"/>
        <v>music</v>
      </c>
      <c r="R746" s="5" t="str">
        <f t="shared" si="80"/>
        <v>pop</v>
      </c>
      <c r="S746" t="s">
        <v>8325</v>
      </c>
      <c r="T746" t="s">
        <v>8346</v>
      </c>
      <c r="U746" s="9">
        <f t="shared" si="81"/>
        <v>41521.617361111108</v>
      </c>
      <c r="V746" s="9">
        <f t="shared" si="82"/>
        <v>41535.617361111108</v>
      </c>
      <c r="W746">
        <f t="shared" si="83"/>
        <v>14</v>
      </c>
    </row>
    <row r="747" spans="1:23" ht="57.6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 t="shared" si="77"/>
        <v>110</v>
      </c>
      <c r="P747" s="5">
        <f t="shared" si="78"/>
        <v>26.55</v>
      </c>
      <c r="Q747" s="5" t="str">
        <f t="shared" si="79"/>
        <v>music</v>
      </c>
      <c r="R747" s="5" t="str">
        <f t="shared" si="80"/>
        <v>pop</v>
      </c>
      <c r="S747" t="s">
        <v>8325</v>
      </c>
      <c r="T747" t="s">
        <v>8346</v>
      </c>
      <c r="U747" s="9">
        <f t="shared" si="81"/>
        <v>41833.450266203705</v>
      </c>
      <c r="V747" s="9">
        <f t="shared" si="82"/>
        <v>41865.757638888892</v>
      </c>
      <c r="W747">
        <f t="shared" si="83"/>
        <v>32</v>
      </c>
    </row>
    <row r="748" spans="1:23" ht="43.2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 t="shared" si="77"/>
        <v>105</v>
      </c>
      <c r="P748" s="5">
        <f t="shared" si="78"/>
        <v>113.83</v>
      </c>
      <c r="Q748" s="5" t="str">
        <f t="shared" si="79"/>
        <v>music</v>
      </c>
      <c r="R748" s="5" t="str">
        <f t="shared" si="80"/>
        <v>pop</v>
      </c>
      <c r="S748" t="s">
        <v>8325</v>
      </c>
      <c r="T748" t="s">
        <v>8346</v>
      </c>
      <c r="U748" s="9">
        <f t="shared" si="81"/>
        <v>41039.409456018519</v>
      </c>
      <c r="V748" s="9">
        <f t="shared" si="82"/>
        <v>41069.409456018519</v>
      </c>
      <c r="W748">
        <f t="shared" si="83"/>
        <v>30</v>
      </c>
    </row>
    <row r="749" spans="1:23" ht="43.2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 t="shared" si="77"/>
        <v>125</v>
      </c>
      <c r="P749" s="5">
        <f t="shared" si="78"/>
        <v>32.01</v>
      </c>
      <c r="Q749" s="5" t="str">
        <f t="shared" si="79"/>
        <v>music</v>
      </c>
      <c r="R749" s="5" t="str">
        <f t="shared" si="80"/>
        <v>pop</v>
      </c>
      <c r="S749" t="s">
        <v>8325</v>
      </c>
      <c r="T749" t="s">
        <v>8346</v>
      </c>
      <c r="U749" s="9">
        <f t="shared" si="81"/>
        <v>40592.704652777778</v>
      </c>
      <c r="V749" s="9">
        <f t="shared" si="82"/>
        <v>40622.662986111114</v>
      </c>
      <c r="W749">
        <f t="shared" si="83"/>
        <v>30</v>
      </c>
    </row>
    <row r="750" spans="1:23" ht="43.2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 t="shared" si="77"/>
        <v>101</v>
      </c>
      <c r="P750" s="5">
        <f t="shared" si="78"/>
        <v>47.19</v>
      </c>
      <c r="Q750" s="5" t="str">
        <f t="shared" si="79"/>
        <v>music</v>
      </c>
      <c r="R750" s="5" t="str">
        <f t="shared" si="80"/>
        <v>pop</v>
      </c>
      <c r="S750" t="s">
        <v>8325</v>
      </c>
      <c r="T750" t="s">
        <v>8346</v>
      </c>
      <c r="U750" s="9">
        <f t="shared" si="81"/>
        <v>41737.684664351851</v>
      </c>
      <c r="V750" s="9">
        <f t="shared" si="82"/>
        <v>41782.684664351851</v>
      </c>
      <c r="W750">
        <f t="shared" si="83"/>
        <v>45</v>
      </c>
    </row>
    <row r="751" spans="1:23" ht="43.2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 t="shared" si="77"/>
        <v>142</v>
      </c>
      <c r="P751" s="5">
        <f t="shared" si="78"/>
        <v>88.47</v>
      </c>
      <c r="Q751" s="5" t="str">
        <f t="shared" si="79"/>
        <v>music</v>
      </c>
      <c r="R751" s="5" t="str">
        <f t="shared" si="80"/>
        <v>pop</v>
      </c>
      <c r="S751" t="s">
        <v>8325</v>
      </c>
      <c r="T751" t="s">
        <v>8346</v>
      </c>
      <c r="U751" s="9">
        <f t="shared" si="81"/>
        <v>41526.435613425929</v>
      </c>
      <c r="V751" s="9">
        <f t="shared" si="82"/>
        <v>41556.435613425929</v>
      </c>
      <c r="W751">
        <f t="shared" si="83"/>
        <v>30</v>
      </c>
    </row>
    <row r="752" spans="1:23" ht="43.2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 t="shared" si="77"/>
        <v>101</v>
      </c>
      <c r="P752" s="5">
        <f t="shared" si="78"/>
        <v>100.75</v>
      </c>
      <c r="Q752" s="5" t="str">
        <f t="shared" si="79"/>
        <v>music</v>
      </c>
      <c r="R752" s="5" t="str">
        <f t="shared" si="80"/>
        <v>pop</v>
      </c>
      <c r="S752" t="s">
        <v>8325</v>
      </c>
      <c r="T752" t="s">
        <v>8346</v>
      </c>
      <c r="U752" s="9">
        <f t="shared" si="81"/>
        <v>40625.900694444441</v>
      </c>
      <c r="V752" s="9">
        <f t="shared" si="82"/>
        <v>40659.290972222225</v>
      </c>
      <c r="W752">
        <f t="shared" si="83"/>
        <v>34</v>
      </c>
    </row>
    <row r="753" spans="1:23" ht="43.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 t="shared" si="77"/>
        <v>101</v>
      </c>
      <c r="P753" s="5">
        <f t="shared" si="78"/>
        <v>64.709999999999994</v>
      </c>
      <c r="Q753" s="5" t="str">
        <f t="shared" si="79"/>
        <v>music</v>
      </c>
      <c r="R753" s="5" t="str">
        <f t="shared" si="80"/>
        <v>pop</v>
      </c>
      <c r="S753" t="s">
        <v>8325</v>
      </c>
      <c r="T753" t="s">
        <v>8346</v>
      </c>
      <c r="U753" s="9">
        <f t="shared" si="81"/>
        <v>41572.492974537039</v>
      </c>
      <c r="V753" s="9">
        <f t="shared" si="82"/>
        <v>41602.534641203703</v>
      </c>
      <c r="W753">
        <f t="shared" si="83"/>
        <v>30</v>
      </c>
    </row>
    <row r="754" spans="1:23" ht="43.2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 t="shared" si="77"/>
        <v>174</v>
      </c>
      <c r="P754" s="5">
        <f t="shared" si="78"/>
        <v>51.85</v>
      </c>
      <c r="Q754" s="5" t="str">
        <f t="shared" si="79"/>
        <v>music</v>
      </c>
      <c r="R754" s="5" t="str">
        <f t="shared" si="80"/>
        <v>pop</v>
      </c>
      <c r="S754" t="s">
        <v>8325</v>
      </c>
      <c r="T754" t="s">
        <v>8346</v>
      </c>
      <c r="U754" s="9">
        <f t="shared" si="81"/>
        <v>40626.834444444445</v>
      </c>
      <c r="V754" s="9">
        <f t="shared" si="82"/>
        <v>40657.834444444445</v>
      </c>
      <c r="W754">
        <f t="shared" si="83"/>
        <v>31</v>
      </c>
    </row>
    <row r="755" spans="1:23" ht="43.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 t="shared" si="77"/>
        <v>120</v>
      </c>
      <c r="P755" s="5">
        <f t="shared" si="78"/>
        <v>38.79</v>
      </c>
      <c r="Q755" s="5" t="str">
        <f t="shared" si="79"/>
        <v>music</v>
      </c>
      <c r="R755" s="5" t="str">
        <f t="shared" si="80"/>
        <v>pop</v>
      </c>
      <c r="S755" t="s">
        <v>8325</v>
      </c>
      <c r="T755" t="s">
        <v>8346</v>
      </c>
      <c r="U755" s="9">
        <f t="shared" si="81"/>
        <v>40987.890740740739</v>
      </c>
      <c r="V755" s="9">
        <f t="shared" si="82"/>
        <v>41017.890740740739</v>
      </c>
      <c r="W755">
        <f t="shared" si="83"/>
        <v>30</v>
      </c>
    </row>
    <row r="756" spans="1:23" ht="28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 t="shared" si="77"/>
        <v>143</v>
      </c>
      <c r="P756" s="5">
        <f t="shared" si="78"/>
        <v>44.65</v>
      </c>
      <c r="Q756" s="5" t="str">
        <f t="shared" si="79"/>
        <v>music</v>
      </c>
      <c r="R756" s="5" t="str">
        <f t="shared" si="80"/>
        <v>pop</v>
      </c>
      <c r="S756" t="s">
        <v>8325</v>
      </c>
      <c r="T756" t="s">
        <v>8346</v>
      </c>
      <c r="U756" s="9">
        <f t="shared" si="81"/>
        <v>40974.791898148149</v>
      </c>
      <c r="V756" s="9">
        <f t="shared" si="82"/>
        <v>41004.750231481477</v>
      </c>
      <c r="W756">
        <f t="shared" si="83"/>
        <v>30</v>
      </c>
    </row>
    <row r="757" spans="1:23" ht="57.6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 t="shared" si="77"/>
        <v>100</v>
      </c>
      <c r="P757" s="5">
        <f t="shared" si="78"/>
        <v>156.77000000000001</v>
      </c>
      <c r="Q757" s="5" t="str">
        <f t="shared" si="79"/>
        <v>music</v>
      </c>
      <c r="R757" s="5" t="str">
        <f t="shared" si="80"/>
        <v>pop</v>
      </c>
      <c r="S757" t="s">
        <v>8325</v>
      </c>
      <c r="T757" t="s">
        <v>8346</v>
      </c>
      <c r="U757" s="9">
        <f t="shared" si="81"/>
        <v>41226.928842592592</v>
      </c>
      <c r="V757" s="9">
        <f t="shared" si="82"/>
        <v>41256.928842592592</v>
      </c>
      <c r="W757">
        <f t="shared" si="83"/>
        <v>30</v>
      </c>
    </row>
    <row r="758" spans="1:23" ht="43.2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 t="shared" si="77"/>
        <v>105</v>
      </c>
      <c r="P758" s="5">
        <f t="shared" si="78"/>
        <v>118.7</v>
      </c>
      <c r="Q758" s="5" t="str">
        <f t="shared" si="79"/>
        <v>music</v>
      </c>
      <c r="R758" s="5" t="str">
        <f t="shared" si="80"/>
        <v>pop</v>
      </c>
      <c r="S758" t="s">
        <v>8325</v>
      </c>
      <c r="T758" t="s">
        <v>8346</v>
      </c>
      <c r="U758" s="9">
        <f t="shared" si="81"/>
        <v>41023.782037037039</v>
      </c>
      <c r="V758" s="9">
        <f t="shared" si="82"/>
        <v>41053.782037037039</v>
      </c>
      <c r="W758">
        <f t="shared" si="83"/>
        <v>30</v>
      </c>
    </row>
    <row r="759" spans="1:23" ht="43.2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 t="shared" si="77"/>
        <v>132</v>
      </c>
      <c r="P759" s="5">
        <f t="shared" si="78"/>
        <v>74.150000000000006</v>
      </c>
      <c r="Q759" s="5" t="str">
        <f t="shared" si="79"/>
        <v>music</v>
      </c>
      <c r="R759" s="5" t="str">
        <f t="shared" si="80"/>
        <v>pop</v>
      </c>
      <c r="S759" t="s">
        <v>8325</v>
      </c>
      <c r="T759" t="s">
        <v>8346</v>
      </c>
      <c r="U759" s="9">
        <f t="shared" si="81"/>
        <v>41223.22184027778</v>
      </c>
      <c r="V759" s="9">
        <f t="shared" si="82"/>
        <v>41261.597222222219</v>
      </c>
      <c r="W759">
        <f t="shared" si="83"/>
        <v>38</v>
      </c>
    </row>
    <row r="760" spans="1:23" ht="43.2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 t="shared" si="77"/>
        <v>113</v>
      </c>
      <c r="P760" s="5">
        <f t="shared" si="78"/>
        <v>12.53</v>
      </c>
      <c r="Q760" s="5" t="str">
        <f t="shared" si="79"/>
        <v>music</v>
      </c>
      <c r="R760" s="5" t="str">
        <f t="shared" si="80"/>
        <v>pop</v>
      </c>
      <c r="S760" t="s">
        <v>8325</v>
      </c>
      <c r="T760" t="s">
        <v>8346</v>
      </c>
      <c r="U760" s="9">
        <f t="shared" si="81"/>
        <v>41596.913437499999</v>
      </c>
      <c r="V760" s="9">
        <f t="shared" si="82"/>
        <v>41625.5</v>
      </c>
      <c r="W760">
        <f t="shared" si="83"/>
        <v>29</v>
      </c>
    </row>
    <row r="761" spans="1:23" ht="57.6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 t="shared" si="77"/>
        <v>1254</v>
      </c>
      <c r="P761" s="5">
        <f t="shared" si="78"/>
        <v>27.86</v>
      </c>
      <c r="Q761" s="5" t="str">
        <f t="shared" si="79"/>
        <v>music</v>
      </c>
      <c r="R761" s="5" t="str">
        <f t="shared" si="80"/>
        <v>pop</v>
      </c>
      <c r="S761" t="s">
        <v>8325</v>
      </c>
      <c r="T761" t="s">
        <v>8346</v>
      </c>
      <c r="U761" s="9">
        <f t="shared" si="81"/>
        <v>42459.693865740745</v>
      </c>
      <c r="V761" s="9">
        <f t="shared" si="82"/>
        <v>42490.915972222225</v>
      </c>
      <c r="W761">
        <f t="shared" si="83"/>
        <v>31</v>
      </c>
    </row>
    <row r="762" spans="1:23" ht="57.6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77"/>
        <v>103</v>
      </c>
      <c r="P762" s="5">
        <f t="shared" si="78"/>
        <v>80.180000000000007</v>
      </c>
      <c r="Q762" s="5" t="str">
        <f t="shared" si="79"/>
        <v>music</v>
      </c>
      <c r="R762" s="5" t="str">
        <f t="shared" si="80"/>
        <v>pop</v>
      </c>
      <c r="S762" t="s">
        <v>8325</v>
      </c>
      <c r="T762" t="s">
        <v>8346</v>
      </c>
      <c r="U762" s="9">
        <f t="shared" si="81"/>
        <v>42343.998043981483</v>
      </c>
      <c r="V762" s="9">
        <f t="shared" si="82"/>
        <v>42386.875</v>
      </c>
      <c r="W762">
        <f t="shared" si="83"/>
        <v>43</v>
      </c>
    </row>
    <row r="763" spans="1:23" ht="43.2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 t="shared" si="77"/>
        <v>103</v>
      </c>
      <c r="P763" s="5">
        <f t="shared" si="78"/>
        <v>132.44</v>
      </c>
      <c r="Q763" s="5" t="str">
        <f t="shared" si="79"/>
        <v>music</v>
      </c>
      <c r="R763" s="5" t="str">
        <f t="shared" si="80"/>
        <v>pop</v>
      </c>
      <c r="S763" t="s">
        <v>8325</v>
      </c>
      <c r="T763" t="s">
        <v>8346</v>
      </c>
      <c r="U763" s="9">
        <f t="shared" si="81"/>
        <v>40848.198333333334</v>
      </c>
      <c r="V763" s="9">
        <f t="shared" si="82"/>
        <v>40908.239999999998</v>
      </c>
      <c r="W763">
        <f t="shared" si="83"/>
        <v>60</v>
      </c>
    </row>
    <row r="764" spans="1:23" ht="43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 t="shared" si="77"/>
        <v>108</v>
      </c>
      <c r="P764" s="5">
        <f t="shared" si="78"/>
        <v>33.75</v>
      </c>
      <c r="Q764" s="5" t="str">
        <f t="shared" si="79"/>
        <v>music</v>
      </c>
      <c r="R764" s="5" t="str">
        <f t="shared" si="80"/>
        <v>pop</v>
      </c>
      <c r="S764" t="s">
        <v>8325</v>
      </c>
      <c r="T764" t="s">
        <v>8346</v>
      </c>
      <c r="U764" s="9">
        <f t="shared" si="81"/>
        <v>42006.02207175926</v>
      </c>
      <c r="V764" s="9">
        <f t="shared" si="82"/>
        <v>42036.02207175926</v>
      </c>
      <c r="W764">
        <f t="shared" si="83"/>
        <v>30</v>
      </c>
    </row>
    <row r="765" spans="1:23" ht="43.2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 t="shared" si="77"/>
        <v>122</v>
      </c>
      <c r="P765" s="5">
        <f t="shared" si="78"/>
        <v>34.380000000000003</v>
      </c>
      <c r="Q765" s="5" t="str">
        <f t="shared" si="79"/>
        <v>music</v>
      </c>
      <c r="R765" s="5" t="str">
        <f t="shared" si="80"/>
        <v>pop</v>
      </c>
      <c r="S765" t="s">
        <v>8325</v>
      </c>
      <c r="T765" t="s">
        <v>8346</v>
      </c>
      <c r="U765" s="9">
        <f t="shared" si="81"/>
        <v>40939.761782407404</v>
      </c>
      <c r="V765" s="9">
        <f t="shared" si="82"/>
        <v>40984.165972222225</v>
      </c>
      <c r="W765">
        <f t="shared" si="83"/>
        <v>45</v>
      </c>
    </row>
    <row r="766" spans="1:23" ht="43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 t="shared" si="77"/>
        <v>119</v>
      </c>
      <c r="P766" s="5">
        <f t="shared" si="78"/>
        <v>44.96</v>
      </c>
      <c r="Q766" s="5" t="str">
        <f t="shared" si="79"/>
        <v>music</v>
      </c>
      <c r="R766" s="5" t="str">
        <f t="shared" si="80"/>
        <v>pop</v>
      </c>
      <c r="S766" t="s">
        <v>8325</v>
      </c>
      <c r="T766" t="s">
        <v>8346</v>
      </c>
      <c r="U766" s="9">
        <f t="shared" si="81"/>
        <v>40564.649456018517</v>
      </c>
      <c r="V766" s="9">
        <f t="shared" si="82"/>
        <v>40596.125</v>
      </c>
      <c r="W766">
        <f t="shared" si="83"/>
        <v>32</v>
      </c>
    </row>
    <row r="767" spans="1:23" ht="43.2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 t="shared" si="77"/>
        <v>161</v>
      </c>
      <c r="P767" s="5">
        <f t="shared" si="78"/>
        <v>41.04</v>
      </c>
      <c r="Q767" s="5" t="str">
        <f t="shared" si="79"/>
        <v>music</v>
      </c>
      <c r="R767" s="5" t="str">
        <f t="shared" si="80"/>
        <v>pop</v>
      </c>
      <c r="S767" t="s">
        <v>8325</v>
      </c>
      <c r="T767" t="s">
        <v>8346</v>
      </c>
      <c r="U767" s="9">
        <f t="shared" si="81"/>
        <v>41331.253159722226</v>
      </c>
      <c r="V767" s="9">
        <f t="shared" si="82"/>
        <v>41361.211493055554</v>
      </c>
      <c r="W767">
        <f t="shared" si="83"/>
        <v>30</v>
      </c>
    </row>
    <row r="768" spans="1:23" ht="43.2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 t="shared" si="77"/>
        <v>127</v>
      </c>
      <c r="P768" s="5">
        <f t="shared" si="78"/>
        <v>52.6</v>
      </c>
      <c r="Q768" s="5" t="str">
        <f t="shared" si="79"/>
        <v>music</v>
      </c>
      <c r="R768" s="5" t="str">
        <f t="shared" si="80"/>
        <v>pop</v>
      </c>
      <c r="S768" t="s">
        <v>8325</v>
      </c>
      <c r="T768" t="s">
        <v>8346</v>
      </c>
      <c r="U768" s="9">
        <f t="shared" si="81"/>
        <v>41682.0705787037</v>
      </c>
      <c r="V768" s="9">
        <f t="shared" si="82"/>
        <v>41709.290972222225</v>
      </c>
      <c r="W768">
        <f t="shared" si="83"/>
        <v>27</v>
      </c>
    </row>
    <row r="769" spans="1:23" ht="43.2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 t="shared" si="77"/>
        <v>103</v>
      </c>
      <c r="P769" s="5">
        <f t="shared" si="78"/>
        <v>70.78</v>
      </c>
      <c r="Q769" s="5" t="str">
        <f t="shared" si="79"/>
        <v>music</v>
      </c>
      <c r="R769" s="5" t="str">
        <f t="shared" si="80"/>
        <v>pop</v>
      </c>
      <c r="S769" t="s">
        <v>8325</v>
      </c>
      <c r="T769" t="s">
        <v>8346</v>
      </c>
      <c r="U769" s="9">
        <f t="shared" si="81"/>
        <v>40845.14975694444</v>
      </c>
      <c r="V769" s="9">
        <f t="shared" si="82"/>
        <v>40875.191423611112</v>
      </c>
      <c r="W769">
        <f t="shared" si="83"/>
        <v>30</v>
      </c>
    </row>
    <row r="770" spans="1:23" ht="57.6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 t="shared" ref="O770:O833" si="84">ROUND((E770/D770)*100,0)</f>
        <v>140</v>
      </c>
      <c r="P770" s="5">
        <f t="shared" ref="P770:P833" si="85">ROUND((E770/L770),2)</f>
        <v>53.75</v>
      </c>
      <c r="Q770" s="5" t="str">
        <f t="shared" ref="Q770:Q833" si="86">LEFT(N770,SEARCH("/",N770)-1)</f>
        <v>music</v>
      </c>
      <c r="R770" s="5" t="str">
        <f t="shared" ref="R770:R833" si="87">RIGHT(N770,LEN(N770)-SEARCH("/",N770))</f>
        <v>pop</v>
      </c>
      <c r="S770" t="s">
        <v>8325</v>
      </c>
      <c r="T770" t="s">
        <v>8346</v>
      </c>
      <c r="U770" s="9">
        <f t="shared" ref="U770:U833" si="88">(((J770/60)/60)/24)+DATE(1970,1,1)</f>
        <v>42461.885138888887</v>
      </c>
      <c r="V770" s="9">
        <f t="shared" ref="V770:V833" si="89">(((I770/60)/60)/24)+DATE(1970,1,1)</f>
        <v>42521.885138888887</v>
      </c>
      <c r="W770">
        <f t="shared" ref="W770:W833" si="90">DATEDIF(U770,V770,"d")</f>
        <v>60</v>
      </c>
    </row>
    <row r="771" spans="1:23" ht="57.6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 t="shared" si="84"/>
        <v>103</v>
      </c>
      <c r="P771" s="5">
        <f t="shared" si="85"/>
        <v>44.61</v>
      </c>
      <c r="Q771" s="5" t="str">
        <f t="shared" si="86"/>
        <v>music</v>
      </c>
      <c r="R771" s="5" t="str">
        <f t="shared" si="87"/>
        <v>pop</v>
      </c>
      <c r="S771" t="s">
        <v>8325</v>
      </c>
      <c r="T771" t="s">
        <v>8346</v>
      </c>
      <c r="U771" s="9">
        <f t="shared" si="88"/>
        <v>40313.930543981485</v>
      </c>
      <c r="V771" s="9">
        <f t="shared" si="89"/>
        <v>40364.166666666664</v>
      </c>
      <c r="W771">
        <f t="shared" si="90"/>
        <v>51</v>
      </c>
    </row>
    <row r="772" spans="1:23" ht="28.8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 t="shared" si="84"/>
        <v>101</v>
      </c>
      <c r="P772" s="5">
        <f t="shared" si="85"/>
        <v>26.15</v>
      </c>
      <c r="Q772" s="5" t="str">
        <f t="shared" si="86"/>
        <v>music</v>
      </c>
      <c r="R772" s="5" t="str">
        <f t="shared" si="87"/>
        <v>pop</v>
      </c>
      <c r="S772" t="s">
        <v>8325</v>
      </c>
      <c r="T772" t="s">
        <v>8346</v>
      </c>
      <c r="U772" s="9">
        <f t="shared" si="88"/>
        <v>42553.54414351852</v>
      </c>
      <c r="V772" s="9">
        <f t="shared" si="89"/>
        <v>42583.54414351852</v>
      </c>
      <c r="W772">
        <f t="shared" si="90"/>
        <v>30</v>
      </c>
    </row>
    <row r="773" spans="1:23" ht="43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 t="shared" si="84"/>
        <v>113</v>
      </c>
      <c r="P773" s="5">
        <f t="shared" si="85"/>
        <v>39.18</v>
      </c>
      <c r="Q773" s="5" t="str">
        <f t="shared" si="86"/>
        <v>music</v>
      </c>
      <c r="R773" s="5" t="str">
        <f t="shared" si="87"/>
        <v>pop</v>
      </c>
      <c r="S773" t="s">
        <v>8325</v>
      </c>
      <c r="T773" t="s">
        <v>8346</v>
      </c>
      <c r="U773" s="9">
        <f t="shared" si="88"/>
        <v>41034.656597222223</v>
      </c>
      <c r="V773" s="9">
        <f t="shared" si="89"/>
        <v>41064.656597222223</v>
      </c>
      <c r="W773">
        <f t="shared" si="90"/>
        <v>30</v>
      </c>
    </row>
    <row r="774" spans="1:23" ht="43.2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 t="shared" si="84"/>
        <v>128</v>
      </c>
      <c r="P774" s="5">
        <f t="shared" si="85"/>
        <v>45.59</v>
      </c>
      <c r="Q774" s="5" t="str">
        <f t="shared" si="86"/>
        <v>music</v>
      </c>
      <c r="R774" s="5" t="str">
        <f t="shared" si="87"/>
        <v>pop</v>
      </c>
      <c r="S774" t="s">
        <v>8325</v>
      </c>
      <c r="T774" t="s">
        <v>8346</v>
      </c>
      <c r="U774" s="9">
        <f t="shared" si="88"/>
        <v>42039.878379629634</v>
      </c>
      <c r="V774" s="9">
        <f t="shared" si="89"/>
        <v>42069.878379629634</v>
      </c>
      <c r="W774">
        <f t="shared" si="90"/>
        <v>30</v>
      </c>
    </row>
    <row r="775" spans="1:23" ht="43.2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 t="shared" si="84"/>
        <v>202</v>
      </c>
      <c r="P775" s="5">
        <f t="shared" si="85"/>
        <v>89.25</v>
      </c>
      <c r="Q775" s="5" t="str">
        <f t="shared" si="86"/>
        <v>music</v>
      </c>
      <c r="R775" s="5" t="str">
        <f t="shared" si="87"/>
        <v>pop</v>
      </c>
      <c r="S775" t="s">
        <v>8325</v>
      </c>
      <c r="T775" t="s">
        <v>8346</v>
      </c>
      <c r="U775" s="9">
        <f t="shared" si="88"/>
        <v>42569.605393518519</v>
      </c>
      <c r="V775" s="9">
        <f t="shared" si="89"/>
        <v>42600.290972222225</v>
      </c>
      <c r="W775">
        <f t="shared" si="90"/>
        <v>31</v>
      </c>
    </row>
    <row r="776" spans="1:23" ht="28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 t="shared" si="84"/>
        <v>137</v>
      </c>
      <c r="P776" s="5">
        <f t="shared" si="85"/>
        <v>40.42</v>
      </c>
      <c r="Q776" s="5" t="str">
        <f t="shared" si="86"/>
        <v>music</v>
      </c>
      <c r="R776" s="5" t="str">
        <f t="shared" si="87"/>
        <v>pop</v>
      </c>
      <c r="S776" t="s">
        <v>8325</v>
      </c>
      <c r="T776" t="s">
        <v>8346</v>
      </c>
      <c r="U776" s="9">
        <f t="shared" si="88"/>
        <v>40802.733101851853</v>
      </c>
      <c r="V776" s="9">
        <f t="shared" si="89"/>
        <v>40832.918749999997</v>
      </c>
      <c r="W776">
        <f t="shared" si="90"/>
        <v>30</v>
      </c>
    </row>
    <row r="777" spans="1:23" ht="28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 t="shared" si="84"/>
        <v>115</v>
      </c>
      <c r="P777" s="5">
        <f t="shared" si="85"/>
        <v>82.38</v>
      </c>
      <c r="Q777" s="5" t="str">
        <f t="shared" si="86"/>
        <v>music</v>
      </c>
      <c r="R777" s="5" t="str">
        <f t="shared" si="87"/>
        <v>pop</v>
      </c>
      <c r="S777" t="s">
        <v>8325</v>
      </c>
      <c r="T777" t="s">
        <v>8346</v>
      </c>
      <c r="U777" s="9">
        <f t="shared" si="88"/>
        <v>40973.72623842593</v>
      </c>
      <c r="V777" s="9">
        <f t="shared" si="89"/>
        <v>41020.165972222225</v>
      </c>
      <c r="W777">
        <f t="shared" si="90"/>
        <v>47</v>
      </c>
    </row>
    <row r="778" spans="1:23" ht="43.2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 t="shared" si="84"/>
        <v>112</v>
      </c>
      <c r="P778" s="5">
        <f t="shared" si="85"/>
        <v>159.52000000000001</v>
      </c>
      <c r="Q778" s="5" t="str">
        <f t="shared" si="86"/>
        <v>music</v>
      </c>
      <c r="R778" s="5" t="str">
        <f t="shared" si="87"/>
        <v>pop</v>
      </c>
      <c r="S778" t="s">
        <v>8325</v>
      </c>
      <c r="T778" t="s">
        <v>8346</v>
      </c>
      <c r="U778" s="9">
        <f t="shared" si="88"/>
        <v>42416.407129629632</v>
      </c>
      <c r="V778" s="9">
        <f t="shared" si="89"/>
        <v>42476.249305555553</v>
      </c>
      <c r="W778">
        <f t="shared" si="90"/>
        <v>60</v>
      </c>
    </row>
    <row r="779" spans="1:23" ht="43.2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 t="shared" si="84"/>
        <v>118</v>
      </c>
      <c r="P779" s="5">
        <f t="shared" si="85"/>
        <v>36.24</v>
      </c>
      <c r="Q779" s="5" t="str">
        <f t="shared" si="86"/>
        <v>music</v>
      </c>
      <c r="R779" s="5" t="str">
        <f t="shared" si="87"/>
        <v>pop</v>
      </c>
      <c r="S779" t="s">
        <v>8325</v>
      </c>
      <c r="T779" t="s">
        <v>8346</v>
      </c>
      <c r="U779" s="9">
        <f t="shared" si="88"/>
        <v>41662.854988425926</v>
      </c>
      <c r="V779" s="9">
        <f t="shared" si="89"/>
        <v>41676.854988425926</v>
      </c>
      <c r="W779">
        <f t="shared" si="90"/>
        <v>14</v>
      </c>
    </row>
    <row r="780" spans="1:23" ht="57.6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 t="shared" si="84"/>
        <v>175</v>
      </c>
      <c r="P780" s="5">
        <f t="shared" si="85"/>
        <v>62.5</v>
      </c>
      <c r="Q780" s="5" t="str">
        <f t="shared" si="86"/>
        <v>music</v>
      </c>
      <c r="R780" s="5" t="str">
        <f t="shared" si="87"/>
        <v>pop</v>
      </c>
      <c r="S780" t="s">
        <v>8325</v>
      </c>
      <c r="T780" t="s">
        <v>8346</v>
      </c>
      <c r="U780" s="9">
        <f t="shared" si="88"/>
        <v>40723.068807870368</v>
      </c>
      <c r="V780" s="9">
        <f t="shared" si="89"/>
        <v>40746.068807870368</v>
      </c>
      <c r="W780">
        <f t="shared" si="90"/>
        <v>23</v>
      </c>
    </row>
    <row r="781" spans="1:23" ht="28.8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 t="shared" si="84"/>
        <v>118</v>
      </c>
      <c r="P781" s="5">
        <f t="shared" si="85"/>
        <v>47</v>
      </c>
      <c r="Q781" s="5" t="str">
        <f t="shared" si="86"/>
        <v>music</v>
      </c>
      <c r="R781" s="5" t="str">
        <f t="shared" si="87"/>
        <v>pop</v>
      </c>
      <c r="S781" t="s">
        <v>8325</v>
      </c>
      <c r="T781" t="s">
        <v>8346</v>
      </c>
      <c r="U781" s="9">
        <f t="shared" si="88"/>
        <v>41802.757719907408</v>
      </c>
      <c r="V781" s="9">
        <f t="shared" si="89"/>
        <v>41832.757719907408</v>
      </c>
      <c r="W781">
        <f t="shared" si="90"/>
        <v>30</v>
      </c>
    </row>
    <row r="782" spans="1:23" ht="28.8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 t="shared" si="84"/>
        <v>111</v>
      </c>
      <c r="P782" s="5">
        <f t="shared" si="85"/>
        <v>25.58</v>
      </c>
      <c r="Q782" s="5" t="str">
        <f t="shared" si="86"/>
        <v>photography</v>
      </c>
      <c r="R782" s="5" t="str">
        <f t="shared" si="87"/>
        <v>photobooks</v>
      </c>
      <c r="S782" t="s">
        <v>8338</v>
      </c>
      <c r="T782" t="s">
        <v>8339</v>
      </c>
      <c r="U782" s="9">
        <f t="shared" si="88"/>
        <v>42120.628136574072</v>
      </c>
      <c r="V782" s="9">
        <f t="shared" si="89"/>
        <v>42165.628136574072</v>
      </c>
      <c r="W782">
        <f t="shared" si="90"/>
        <v>45</v>
      </c>
    </row>
    <row r="783" spans="1:23" ht="43.2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 t="shared" si="84"/>
        <v>109</v>
      </c>
      <c r="P783" s="5">
        <f t="shared" si="85"/>
        <v>63.97</v>
      </c>
      <c r="Q783" s="5" t="str">
        <f t="shared" si="86"/>
        <v>photography</v>
      </c>
      <c r="R783" s="5" t="str">
        <f t="shared" si="87"/>
        <v>photobooks</v>
      </c>
      <c r="S783" t="s">
        <v>8338</v>
      </c>
      <c r="T783" t="s">
        <v>8339</v>
      </c>
      <c r="U783" s="9">
        <f t="shared" si="88"/>
        <v>42710.876967592587</v>
      </c>
      <c r="V783" s="9">
        <f t="shared" si="89"/>
        <v>42742.875</v>
      </c>
      <c r="W783">
        <f t="shared" si="90"/>
        <v>32</v>
      </c>
    </row>
    <row r="784" spans="1:23" ht="43.2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 t="shared" si="84"/>
        <v>100</v>
      </c>
      <c r="P784" s="5">
        <f t="shared" si="85"/>
        <v>89.93</v>
      </c>
      <c r="Q784" s="5" t="str">
        <f t="shared" si="86"/>
        <v>photography</v>
      </c>
      <c r="R784" s="5" t="str">
        <f t="shared" si="87"/>
        <v>photobooks</v>
      </c>
      <c r="S784" t="s">
        <v>8338</v>
      </c>
      <c r="T784" t="s">
        <v>8339</v>
      </c>
      <c r="U784" s="9">
        <f t="shared" si="88"/>
        <v>42586.925636574073</v>
      </c>
      <c r="V784" s="9">
        <f t="shared" si="89"/>
        <v>42609.165972222225</v>
      </c>
      <c r="W784">
        <f t="shared" si="90"/>
        <v>23</v>
      </c>
    </row>
    <row r="785" spans="1:23" ht="43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 t="shared" si="84"/>
        <v>118</v>
      </c>
      <c r="P785" s="5">
        <f t="shared" si="85"/>
        <v>93.07</v>
      </c>
      <c r="Q785" s="5" t="str">
        <f t="shared" si="86"/>
        <v>photography</v>
      </c>
      <c r="R785" s="5" t="str">
        <f t="shared" si="87"/>
        <v>photobooks</v>
      </c>
      <c r="S785" t="s">
        <v>8338</v>
      </c>
      <c r="T785" t="s">
        <v>8339</v>
      </c>
      <c r="U785" s="9">
        <f t="shared" si="88"/>
        <v>42026.605057870373</v>
      </c>
      <c r="V785" s="9">
        <f t="shared" si="89"/>
        <v>42071.563391203701</v>
      </c>
      <c r="W785">
        <f t="shared" si="90"/>
        <v>45</v>
      </c>
    </row>
    <row r="786" spans="1:23" ht="43.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 t="shared" si="84"/>
        <v>114</v>
      </c>
      <c r="P786" s="5">
        <f t="shared" si="85"/>
        <v>89.67</v>
      </c>
      <c r="Q786" s="5" t="str">
        <f t="shared" si="86"/>
        <v>photography</v>
      </c>
      <c r="R786" s="5" t="str">
        <f t="shared" si="87"/>
        <v>photobooks</v>
      </c>
      <c r="S786" t="s">
        <v>8338</v>
      </c>
      <c r="T786" t="s">
        <v>8339</v>
      </c>
      <c r="U786" s="9">
        <f t="shared" si="88"/>
        <v>42690.259699074071</v>
      </c>
      <c r="V786" s="9">
        <f t="shared" si="89"/>
        <v>42726.083333333328</v>
      </c>
      <c r="W786">
        <f t="shared" si="90"/>
        <v>36</v>
      </c>
    </row>
    <row r="787" spans="1:23" ht="57.6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 t="shared" si="84"/>
        <v>148</v>
      </c>
      <c r="P787" s="5">
        <f t="shared" si="85"/>
        <v>207.62</v>
      </c>
      <c r="Q787" s="5" t="str">
        <f t="shared" si="86"/>
        <v>photography</v>
      </c>
      <c r="R787" s="5" t="str">
        <f t="shared" si="87"/>
        <v>photobooks</v>
      </c>
      <c r="S787" t="s">
        <v>8338</v>
      </c>
      <c r="T787" t="s">
        <v>8339</v>
      </c>
      <c r="U787" s="9">
        <f t="shared" si="88"/>
        <v>42668.176701388889</v>
      </c>
      <c r="V787" s="9">
        <f t="shared" si="89"/>
        <v>42698.083333333328</v>
      </c>
      <c r="W787">
        <f t="shared" si="90"/>
        <v>30</v>
      </c>
    </row>
    <row r="788" spans="1:23" ht="43.2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 t="shared" si="84"/>
        <v>105</v>
      </c>
      <c r="P788" s="5">
        <f t="shared" si="85"/>
        <v>59.41</v>
      </c>
      <c r="Q788" s="5" t="str">
        <f t="shared" si="86"/>
        <v>photography</v>
      </c>
      <c r="R788" s="5" t="str">
        <f t="shared" si="87"/>
        <v>photobooks</v>
      </c>
      <c r="S788" t="s">
        <v>8338</v>
      </c>
      <c r="T788" t="s">
        <v>8339</v>
      </c>
      <c r="U788" s="9">
        <f t="shared" si="88"/>
        <v>42292.435532407413</v>
      </c>
      <c r="V788" s="9">
        <f t="shared" si="89"/>
        <v>42321.625</v>
      </c>
      <c r="W788">
        <f t="shared" si="90"/>
        <v>29</v>
      </c>
    </row>
    <row r="789" spans="1:23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 t="shared" si="84"/>
        <v>130</v>
      </c>
      <c r="P789" s="5">
        <f t="shared" si="85"/>
        <v>358.97</v>
      </c>
      <c r="Q789" s="5" t="str">
        <f t="shared" si="86"/>
        <v>photography</v>
      </c>
      <c r="R789" s="5" t="str">
        <f t="shared" si="87"/>
        <v>photobooks</v>
      </c>
      <c r="S789" t="s">
        <v>8338</v>
      </c>
      <c r="T789" t="s">
        <v>8339</v>
      </c>
      <c r="U789" s="9">
        <f t="shared" si="88"/>
        <v>42219.950729166667</v>
      </c>
      <c r="V789" s="9">
        <f t="shared" si="89"/>
        <v>42249.950729166667</v>
      </c>
      <c r="W789">
        <f t="shared" si="90"/>
        <v>30</v>
      </c>
    </row>
    <row r="790" spans="1:23" ht="28.8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 t="shared" si="84"/>
        <v>123</v>
      </c>
      <c r="P790" s="5">
        <f t="shared" si="85"/>
        <v>94.74</v>
      </c>
      <c r="Q790" s="5" t="str">
        <f t="shared" si="86"/>
        <v>photography</v>
      </c>
      <c r="R790" s="5" t="str">
        <f t="shared" si="87"/>
        <v>photobooks</v>
      </c>
      <c r="S790" t="s">
        <v>8338</v>
      </c>
      <c r="T790" t="s">
        <v>8339</v>
      </c>
      <c r="U790" s="9">
        <f t="shared" si="88"/>
        <v>42758.975937499999</v>
      </c>
      <c r="V790" s="9">
        <f t="shared" si="89"/>
        <v>42795.791666666672</v>
      </c>
      <c r="W790">
        <f t="shared" si="90"/>
        <v>37</v>
      </c>
    </row>
    <row r="791" spans="1:23" ht="43.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 t="shared" si="84"/>
        <v>202</v>
      </c>
      <c r="P791" s="5">
        <f t="shared" si="85"/>
        <v>80.650000000000006</v>
      </c>
      <c r="Q791" s="5" t="str">
        <f t="shared" si="86"/>
        <v>photography</v>
      </c>
      <c r="R791" s="5" t="str">
        <f t="shared" si="87"/>
        <v>photobooks</v>
      </c>
      <c r="S791" t="s">
        <v>8338</v>
      </c>
      <c r="T791" t="s">
        <v>8339</v>
      </c>
      <c r="U791" s="9">
        <f t="shared" si="88"/>
        <v>42454.836851851855</v>
      </c>
      <c r="V791" s="9">
        <f t="shared" si="89"/>
        <v>42479.836851851855</v>
      </c>
      <c r="W791">
        <f t="shared" si="90"/>
        <v>25</v>
      </c>
    </row>
    <row r="792" spans="1:23" ht="28.8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 t="shared" si="84"/>
        <v>103</v>
      </c>
      <c r="P792" s="5">
        <f t="shared" si="85"/>
        <v>168.69</v>
      </c>
      <c r="Q792" s="5" t="str">
        <f t="shared" si="86"/>
        <v>photography</v>
      </c>
      <c r="R792" s="5" t="str">
        <f t="shared" si="87"/>
        <v>photobooks</v>
      </c>
      <c r="S792" t="s">
        <v>8338</v>
      </c>
      <c r="T792" t="s">
        <v>8339</v>
      </c>
      <c r="U792" s="9">
        <f t="shared" si="88"/>
        <v>42052.7815162037</v>
      </c>
      <c r="V792" s="9">
        <f t="shared" si="89"/>
        <v>42082.739849537036</v>
      </c>
      <c r="W792">
        <f t="shared" si="90"/>
        <v>30</v>
      </c>
    </row>
    <row r="793" spans="1:23" ht="28.8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 t="shared" si="84"/>
        <v>260</v>
      </c>
      <c r="P793" s="5">
        <f t="shared" si="85"/>
        <v>34.69</v>
      </c>
      <c r="Q793" s="5" t="str">
        <f t="shared" si="86"/>
        <v>photography</v>
      </c>
      <c r="R793" s="5" t="str">
        <f t="shared" si="87"/>
        <v>photobooks</v>
      </c>
      <c r="S793" t="s">
        <v>8338</v>
      </c>
      <c r="T793" t="s">
        <v>8339</v>
      </c>
      <c r="U793" s="9">
        <f t="shared" si="88"/>
        <v>42627.253263888888</v>
      </c>
      <c r="V793" s="9">
        <f t="shared" si="89"/>
        <v>42657.253263888888</v>
      </c>
      <c r="W793">
        <f t="shared" si="90"/>
        <v>30</v>
      </c>
    </row>
    <row r="794" spans="1:23" ht="43.2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 t="shared" si="84"/>
        <v>108</v>
      </c>
      <c r="P794" s="5">
        <f t="shared" si="85"/>
        <v>462.86</v>
      </c>
      <c r="Q794" s="5" t="str">
        <f t="shared" si="86"/>
        <v>photography</v>
      </c>
      <c r="R794" s="5" t="str">
        <f t="shared" si="87"/>
        <v>photobooks</v>
      </c>
      <c r="S794" t="s">
        <v>8338</v>
      </c>
      <c r="T794" t="s">
        <v>8339</v>
      </c>
      <c r="U794" s="9">
        <f t="shared" si="88"/>
        <v>42420.74962962963</v>
      </c>
      <c r="V794" s="9">
        <f t="shared" si="89"/>
        <v>42450.707962962959</v>
      </c>
      <c r="W794">
        <f t="shared" si="90"/>
        <v>30</v>
      </c>
    </row>
    <row r="795" spans="1:23" ht="43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 t="shared" si="84"/>
        <v>111</v>
      </c>
      <c r="P795" s="5">
        <f t="shared" si="85"/>
        <v>104.39</v>
      </c>
      <c r="Q795" s="5" t="str">
        <f t="shared" si="86"/>
        <v>photography</v>
      </c>
      <c r="R795" s="5" t="str">
        <f t="shared" si="87"/>
        <v>photobooks</v>
      </c>
      <c r="S795" t="s">
        <v>8338</v>
      </c>
      <c r="T795" t="s">
        <v>8339</v>
      </c>
      <c r="U795" s="9">
        <f t="shared" si="88"/>
        <v>42067.876770833333</v>
      </c>
      <c r="V795" s="9">
        <f t="shared" si="89"/>
        <v>42097.835104166668</v>
      </c>
      <c r="W795">
        <f t="shared" si="90"/>
        <v>30</v>
      </c>
    </row>
    <row r="796" spans="1:23" ht="43.2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 t="shared" si="84"/>
        <v>120</v>
      </c>
      <c r="P796" s="5">
        <f t="shared" si="85"/>
        <v>7.5</v>
      </c>
      <c r="Q796" s="5" t="str">
        <f t="shared" si="86"/>
        <v>photography</v>
      </c>
      <c r="R796" s="5" t="str">
        <f t="shared" si="87"/>
        <v>photobooks</v>
      </c>
      <c r="S796" t="s">
        <v>8338</v>
      </c>
      <c r="T796" t="s">
        <v>8339</v>
      </c>
      <c r="U796" s="9">
        <f t="shared" si="88"/>
        <v>42252.788900462961</v>
      </c>
      <c r="V796" s="9">
        <f t="shared" si="89"/>
        <v>42282.788900462961</v>
      </c>
      <c r="W796">
        <f t="shared" si="90"/>
        <v>30</v>
      </c>
    </row>
    <row r="797" spans="1:23" ht="43.2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 t="shared" si="84"/>
        <v>103</v>
      </c>
      <c r="P797" s="5">
        <f t="shared" si="85"/>
        <v>47.13</v>
      </c>
      <c r="Q797" s="5" t="str">
        <f t="shared" si="86"/>
        <v>photography</v>
      </c>
      <c r="R797" s="5" t="str">
        <f t="shared" si="87"/>
        <v>photobooks</v>
      </c>
      <c r="S797" t="s">
        <v>8338</v>
      </c>
      <c r="T797" t="s">
        <v>8339</v>
      </c>
      <c r="U797" s="9">
        <f t="shared" si="88"/>
        <v>42571.167465277773</v>
      </c>
      <c r="V797" s="9">
        <f t="shared" si="89"/>
        <v>42611.167465277773</v>
      </c>
      <c r="W797">
        <f t="shared" si="90"/>
        <v>40</v>
      </c>
    </row>
    <row r="798" spans="1:23" ht="28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 t="shared" si="84"/>
        <v>116</v>
      </c>
      <c r="P798" s="5">
        <f t="shared" si="85"/>
        <v>414.29</v>
      </c>
      <c r="Q798" s="5" t="str">
        <f t="shared" si="86"/>
        <v>photography</v>
      </c>
      <c r="R798" s="5" t="str">
        <f t="shared" si="87"/>
        <v>photobooks</v>
      </c>
      <c r="S798" t="s">
        <v>8338</v>
      </c>
      <c r="T798" t="s">
        <v>8339</v>
      </c>
      <c r="U798" s="9">
        <f t="shared" si="88"/>
        <v>42733.827349537038</v>
      </c>
      <c r="V798" s="9">
        <f t="shared" si="89"/>
        <v>42763.811805555553</v>
      </c>
      <c r="W798">
        <f t="shared" si="90"/>
        <v>30</v>
      </c>
    </row>
    <row r="799" spans="1:23" ht="57.6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 t="shared" si="84"/>
        <v>115</v>
      </c>
      <c r="P799" s="5">
        <f t="shared" si="85"/>
        <v>42.48</v>
      </c>
      <c r="Q799" s="5" t="str">
        <f t="shared" si="86"/>
        <v>photography</v>
      </c>
      <c r="R799" s="5" t="str">
        <f t="shared" si="87"/>
        <v>photobooks</v>
      </c>
      <c r="S799" t="s">
        <v>8338</v>
      </c>
      <c r="T799" t="s">
        <v>8339</v>
      </c>
      <c r="U799" s="9">
        <f t="shared" si="88"/>
        <v>42505.955925925926</v>
      </c>
      <c r="V799" s="9">
        <f t="shared" si="89"/>
        <v>42565.955925925926</v>
      </c>
      <c r="W799">
        <f t="shared" si="90"/>
        <v>60</v>
      </c>
    </row>
    <row r="800" spans="1:23" ht="28.8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 t="shared" si="84"/>
        <v>107</v>
      </c>
      <c r="P800" s="5">
        <f t="shared" si="85"/>
        <v>108.78</v>
      </c>
      <c r="Q800" s="5" t="str">
        <f t="shared" si="86"/>
        <v>photography</v>
      </c>
      <c r="R800" s="5" t="str">
        <f t="shared" si="87"/>
        <v>photobooks</v>
      </c>
      <c r="S800" t="s">
        <v>8338</v>
      </c>
      <c r="T800" t="s">
        <v>8339</v>
      </c>
      <c r="U800" s="9">
        <f t="shared" si="88"/>
        <v>42068.829039351855</v>
      </c>
      <c r="V800" s="9">
        <f t="shared" si="89"/>
        <v>42088.787372685183</v>
      </c>
      <c r="W800">
        <f t="shared" si="90"/>
        <v>20</v>
      </c>
    </row>
    <row r="801" spans="1:23" ht="43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 t="shared" si="84"/>
        <v>165</v>
      </c>
      <c r="P801" s="5">
        <f t="shared" si="85"/>
        <v>81.099999999999994</v>
      </c>
      <c r="Q801" s="5" t="str">
        <f t="shared" si="86"/>
        <v>photography</v>
      </c>
      <c r="R801" s="5" t="str">
        <f t="shared" si="87"/>
        <v>photobooks</v>
      </c>
      <c r="S801" t="s">
        <v>8338</v>
      </c>
      <c r="T801" t="s">
        <v>8339</v>
      </c>
      <c r="U801" s="9">
        <f t="shared" si="88"/>
        <v>42405.67260416667</v>
      </c>
      <c r="V801" s="9">
        <f t="shared" si="89"/>
        <v>42425.67260416667</v>
      </c>
      <c r="W801">
        <f t="shared" si="90"/>
        <v>20</v>
      </c>
    </row>
    <row r="802" spans="1:23" ht="28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 t="shared" si="84"/>
        <v>155</v>
      </c>
      <c r="P802" s="5">
        <f t="shared" si="85"/>
        <v>51.67</v>
      </c>
      <c r="Q802" s="5" t="str">
        <f t="shared" si="86"/>
        <v>photography</v>
      </c>
      <c r="R802" s="5" t="str">
        <f t="shared" si="87"/>
        <v>photobooks</v>
      </c>
      <c r="S802" t="s">
        <v>8338</v>
      </c>
      <c r="T802" t="s">
        <v>8339</v>
      </c>
      <c r="U802" s="9">
        <f t="shared" si="88"/>
        <v>42209.567824074074</v>
      </c>
      <c r="V802" s="9">
        <f t="shared" si="89"/>
        <v>42259.567824074074</v>
      </c>
      <c r="W802">
        <f t="shared" si="90"/>
        <v>50</v>
      </c>
    </row>
    <row r="803" spans="1:23" ht="28.8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 t="shared" si="84"/>
        <v>885</v>
      </c>
      <c r="P803" s="5">
        <f t="shared" si="85"/>
        <v>35.4</v>
      </c>
      <c r="Q803" s="5" t="str">
        <f t="shared" si="86"/>
        <v>photography</v>
      </c>
      <c r="R803" s="5" t="str">
        <f t="shared" si="87"/>
        <v>photobooks</v>
      </c>
      <c r="S803" t="s">
        <v>8338</v>
      </c>
      <c r="T803" t="s">
        <v>8339</v>
      </c>
      <c r="U803" s="9">
        <f t="shared" si="88"/>
        <v>42410.982002314813</v>
      </c>
      <c r="V803" s="9">
        <f t="shared" si="89"/>
        <v>42440.982002314813</v>
      </c>
      <c r="W803">
        <f t="shared" si="90"/>
        <v>30</v>
      </c>
    </row>
    <row r="804" spans="1:23" ht="57.6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 t="shared" si="84"/>
        <v>102</v>
      </c>
      <c r="P804" s="5">
        <f t="shared" si="85"/>
        <v>103.64</v>
      </c>
      <c r="Q804" s="5" t="str">
        <f t="shared" si="86"/>
        <v>photography</v>
      </c>
      <c r="R804" s="5" t="str">
        <f t="shared" si="87"/>
        <v>photobooks</v>
      </c>
      <c r="S804" t="s">
        <v>8338</v>
      </c>
      <c r="T804" t="s">
        <v>8339</v>
      </c>
      <c r="U804" s="9">
        <f t="shared" si="88"/>
        <v>42636.868518518517</v>
      </c>
      <c r="V804" s="9">
        <f t="shared" si="89"/>
        <v>42666.868518518517</v>
      </c>
      <c r="W804">
        <f t="shared" si="90"/>
        <v>30</v>
      </c>
    </row>
    <row r="805" spans="1:23" ht="43.2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 t="shared" si="84"/>
        <v>135</v>
      </c>
      <c r="P805" s="5">
        <f t="shared" si="85"/>
        <v>59.16</v>
      </c>
      <c r="Q805" s="5" t="str">
        <f t="shared" si="86"/>
        <v>music</v>
      </c>
      <c r="R805" s="5" t="str">
        <f t="shared" si="87"/>
        <v>rock</v>
      </c>
      <c r="S805" t="s">
        <v>8325</v>
      </c>
      <c r="T805" t="s">
        <v>8326</v>
      </c>
      <c r="U805" s="9">
        <f t="shared" si="88"/>
        <v>40926.319062499999</v>
      </c>
      <c r="V805" s="9">
        <f t="shared" si="89"/>
        <v>40971.319062499999</v>
      </c>
      <c r="W805">
        <f t="shared" si="90"/>
        <v>45</v>
      </c>
    </row>
    <row r="806" spans="1:23" ht="28.8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84"/>
        <v>100</v>
      </c>
      <c r="P806" s="5">
        <f t="shared" si="85"/>
        <v>27.27</v>
      </c>
      <c r="Q806" s="5" t="str">
        <f t="shared" si="86"/>
        <v>music</v>
      </c>
      <c r="R806" s="5" t="str">
        <f t="shared" si="87"/>
        <v>rock</v>
      </c>
      <c r="S806" t="s">
        <v>8325</v>
      </c>
      <c r="T806" t="s">
        <v>8326</v>
      </c>
      <c r="U806" s="9">
        <f t="shared" si="88"/>
        <v>41634.797013888885</v>
      </c>
      <c r="V806" s="9">
        <f t="shared" si="89"/>
        <v>41670.792361111111</v>
      </c>
      <c r="W806">
        <f t="shared" si="90"/>
        <v>36</v>
      </c>
    </row>
    <row r="807" spans="1:23" ht="43.2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 t="shared" si="84"/>
        <v>116</v>
      </c>
      <c r="P807" s="5">
        <f t="shared" si="85"/>
        <v>24.58</v>
      </c>
      <c r="Q807" s="5" t="str">
        <f t="shared" si="86"/>
        <v>music</v>
      </c>
      <c r="R807" s="5" t="str">
        <f t="shared" si="87"/>
        <v>rock</v>
      </c>
      <c r="S807" t="s">
        <v>8325</v>
      </c>
      <c r="T807" t="s">
        <v>8326</v>
      </c>
      <c r="U807" s="9">
        <f t="shared" si="88"/>
        <v>41176.684907407405</v>
      </c>
      <c r="V807" s="9">
        <f t="shared" si="89"/>
        <v>41206.684907407405</v>
      </c>
      <c r="W807">
        <f t="shared" si="90"/>
        <v>30</v>
      </c>
    </row>
    <row r="808" spans="1:23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 t="shared" si="84"/>
        <v>100</v>
      </c>
      <c r="P808" s="5">
        <f t="shared" si="85"/>
        <v>75.05</v>
      </c>
      <c r="Q808" s="5" t="str">
        <f t="shared" si="86"/>
        <v>music</v>
      </c>
      <c r="R808" s="5" t="str">
        <f t="shared" si="87"/>
        <v>rock</v>
      </c>
      <c r="S808" t="s">
        <v>8325</v>
      </c>
      <c r="T808" t="s">
        <v>8326</v>
      </c>
      <c r="U808" s="9">
        <f t="shared" si="88"/>
        <v>41626.916284722225</v>
      </c>
      <c r="V808" s="9">
        <f t="shared" si="89"/>
        <v>41647.088888888888</v>
      </c>
      <c r="W808">
        <f t="shared" si="90"/>
        <v>21</v>
      </c>
    </row>
    <row r="809" spans="1:23" ht="43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 t="shared" si="84"/>
        <v>105</v>
      </c>
      <c r="P809" s="5">
        <f t="shared" si="85"/>
        <v>42.02</v>
      </c>
      <c r="Q809" s="5" t="str">
        <f t="shared" si="86"/>
        <v>music</v>
      </c>
      <c r="R809" s="5" t="str">
        <f t="shared" si="87"/>
        <v>rock</v>
      </c>
      <c r="S809" t="s">
        <v>8325</v>
      </c>
      <c r="T809" t="s">
        <v>8326</v>
      </c>
      <c r="U809" s="9">
        <f t="shared" si="88"/>
        <v>41443.83452546296</v>
      </c>
      <c r="V809" s="9">
        <f t="shared" si="89"/>
        <v>41466.83452546296</v>
      </c>
      <c r="W809">
        <f t="shared" si="90"/>
        <v>23</v>
      </c>
    </row>
    <row r="810" spans="1:23" ht="28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 t="shared" si="84"/>
        <v>101</v>
      </c>
      <c r="P810" s="5">
        <f t="shared" si="85"/>
        <v>53.16</v>
      </c>
      <c r="Q810" s="5" t="str">
        <f t="shared" si="86"/>
        <v>music</v>
      </c>
      <c r="R810" s="5" t="str">
        <f t="shared" si="87"/>
        <v>rock</v>
      </c>
      <c r="S810" t="s">
        <v>8325</v>
      </c>
      <c r="T810" t="s">
        <v>8326</v>
      </c>
      <c r="U810" s="9">
        <f t="shared" si="88"/>
        <v>41657.923807870371</v>
      </c>
      <c r="V810" s="9">
        <f t="shared" si="89"/>
        <v>41687.923807870371</v>
      </c>
      <c r="W810">
        <f t="shared" si="90"/>
        <v>30</v>
      </c>
    </row>
    <row r="811" spans="1:23" ht="43.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 t="shared" si="84"/>
        <v>101</v>
      </c>
      <c r="P811" s="5">
        <f t="shared" si="85"/>
        <v>83.89</v>
      </c>
      <c r="Q811" s="5" t="str">
        <f t="shared" si="86"/>
        <v>music</v>
      </c>
      <c r="R811" s="5" t="str">
        <f t="shared" si="87"/>
        <v>rock</v>
      </c>
      <c r="S811" t="s">
        <v>8325</v>
      </c>
      <c r="T811" t="s">
        <v>8326</v>
      </c>
      <c r="U811" s="9">
        <f t="shared" si="88"/>
        <v>40555.325937499998</v>
      </c>
      <c r="V811" s="9">
        <f t="shared" si="89"/>
        <v>40605.325937499998</v>
      </c>
      <c r="W811">
        <f t="shared" si="90"/>
        <v>50</v>
      </c>
    </row>
    <row r="812" spans="1:23" ht="57.6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 t="shared" si="84"/>
        <v>100</v>
      </c>
      <c r="P812" s="5">
        <f t="shared" si="85"/>
        <v>417.33</v>
      </c>
      <c r="Q812" s="5" t="str">
        <f t="shared" si="86"/>
        <v>music</v>
      </c>
      <c r="R812" s="5" t="str">
        <f t="shared" si="87"/>
        <v>rock</v>
      </c>
      <c r="S812" t="s">
        <v>8325</v>
      </c>
      <c r="T812" t="s">
        <v>8326</v>
      </c>
      <c r="U812" s="9">
        <f t="shared" si="88"/>
        <v>41736.899652777778</v>
      </c>
      <c r="V812" s="9">
        <f t="shared" si="89"/>
        <v>41768.916666666664</v>
      </c>
      <c r="W812">
        <f t="shared" si="90"/>
        <v>32</v>
      </c>
    </row>
    <row r="813" spans="1:23" ht="43.2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 t="shared" si="84"/>
        <v>167</v>
      </c>
      <c r="P813" s="5">
        <f t="shared" si="85"/>
        <v>75.77</v>
      </c>
      <c r="Q813" s="5" t="str">
        <f t="shared" si="86"/>
        <v>music</v>
      </c>
      <c r="R813" s="5" t="str">
        <f t="shared" si="87"/>
        <v>rock</v>
      </c>
      <c r="S813" t="s">
        <v>8325</v>
      </c>
      <c r="T813" t="s">
        <v>8326</v>
      </c>
      <c r="U813" s="9">
        <f t="shared" si="88"/>
        <v>40516.087627314817</v>
      </c>
      <c r="V813" s="9">
        <f t="shared" si="89"/>
        <v>40564.916666666664</v>
      </c>
      <c r="W813">
        <f t="shared" si="90"/>
        <v>48</v>
      </c>
    </row>
    <row r="814" spans="1:23" ht="43.2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 t="shared" si="84"/>
        <v>102</v>
      </c>
      <c r="P814" s="5">
        <f t="shared" si="85"/>
        <v>67.39</v>
      </c>
      <c r="Q814" s="5" t="str">
        <f t="shared" si="86"/>
        <v>music</v>
      </c>
      <c r="R814" s="5" t="str">
        <f t="shared" si="87"/>
        <v>rock</v>
      </c>
      <c r="S814" t="s">
        <v>8325</v>
      </c>
      <c r="T814" t="s">
        <v>8326</v>
      </c>
      <c r="U814" s="9">
        <f t="shared" si="88"/>
        <v>41664.684108796297</v>
      </c>
      <c r="V814" s="9">
        <f t="shared" si="89"/>
        <v>41694.684108796297</v>
      </c>
      <c r="W814">
        <f t="shared" si="90"/>
        <v>30</v>
      </c>
    </row>
    <row r="815" spans="1:23" ht="43.2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 t="shared" si="84"/>
        <v>103</v>
      </c>
      <c r="P815" s="5">
        <f t="shared" si="85"/>
        <v>73.569999999999993</v>
      </c>
      <c r="Q815" s="5" t="str">
        <f t="shared" si="86"/>
        <v>music</v>
      </c>
      <c r="R815" s="5" t="str">
        <f t="shared" si="87"/>
        <v>rock</v>
      </c>
      <c r="S815" t="s">
        <v>8325</v>
      </c>
      <c r="T815" t="s">
        <v>8326</v>
      </c>
      <c r="U815" s="9">
        <f t="shared" si="88"/>
        <v>41026.996099537035</v>
      </c>
      <c r="V815" s="9">
        <f t="shared" si="89"/>
        <v>41041.996099537035</v>
      </c>
      <c r="W815">
        <f t="shared" si="90"/>
        <v>15</v>
      </c>
    </row>
    <row r="816" spans="1:23" ht="43.2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 t="shared" si="84"/>
        <v>143</v>
      </c>
      <c r="P816" s="5">
        <f t="shared" si="85"/>
        <v>25</v>
      </c>
      <c r="Q816" s="5" t="str">
        <f t="shared" si="86"/>
        <v>music</v>
      </c>
      <c r="R816" s="5" t="str">
        <f t="shared" si="87"/>
        <v>rock</v>
      </c>
      <c r="S816" t="s">
        <v>8325</v>
      </c>
      <c r="T816" t="s">
        <v>8326</v>
      </c>
      <c r="U816" s="9">
        <f t="shared" si="88"/>
        <v>40576.539664351854</v>
      </c>
      <c r="V816" s="9">
        <f t="shared" si="89"/>
        <v>40606.539664351854</v>
      </c>
      <c r="W816">
        <f t="shared" si="90"/>
        <v>30</v>
      </c>
    </row>
    <row r="817" spans="1:23" ht="43.2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 t="shared" si="84"/>
        <v>263</v>
      </c>
      <c r="P817" s="5">
        <f t="shared" si="85"/>
        <v>42</v>
      </c>
      <c r="Q817" s="5" t="str">
        <f t="shared" si="86"/>
        <v>music</v>
      </c>
      <c r="R817" s="5" t="str">
        <f t="shared" si="87"/>
        <v>rock</v>
      </c>
      <c r="S817" t="s">
        <v>8325</v>
      </c>
      <c r="T817" t="s">
        <v>8326</v>
      </c>
      <c r="U817" s="9">
        <f t="shared" si="88"/>
        <v>41303.044016203705</v>
      </c>
      <c r="V817" s="9">
        <f t="shared" si="89"/>
        <v>41335.332638888889</v>
      </c>
      <c r="W817">
        <f t="shared" si="90"/>
        <v>32</v>
      </c>
    </row>
    <row r="818" spans="1:23" ht="28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 t="shared" si="84"/>
        <v>118</v>
      </c>
      <c r="P818" s="5">
        <f t="shared" si="85"/>
        <v>131.16999999999999</v>
      </c>
      <c r="Q818" s="5" t="str">
        <f t="shared" si="86"/>
        <v>music</v>
      </c>
      <c r="R818" s="5" t="str">
        <f t="shared" si="87"/>
        <v>rock</v>
      </c>
      <c r="S818" t="s">
        <v>8325</v>
      </c>
      <c r="T818" t="s">
        <v>8326</v>
      </c>
      <c r="U818" s="9">
        <f t="shared" si="88"/>
        <v>41988.964062500003</v>
      </c>
      <c r="V818" s="9">
        <f t="shared" si="89"/>
        <v>42028.964062500003</v>
      </c>
      <c r="W818">
        <f t="shared" si="90"/>
        <v>40</v>
      </c>
    </row>
    <row r="819" spans="1:23" ht="57.6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 t="shared" si="84"/>
        <v>104</v>
      </c>
      <c r="P819" s="5">
        <f t="shared" si="85"/>
        <v>47.27</v>
      </c>
      <c r="Q819" s="5" t="str">
        <f t="shared" si="86"/>
        <v>music</v>
      </c>
      <c r="R819" s="5" t="str">
        <f t="shared" si="87"/>
        <v>rock</v>
      </c>
      <c r="S819" t="s">
        <v>8325</v>
      </c>
      <c r="T819" t="s">
        <v>8326</v>
      </c>
      <c r="U819" s="9">
        <f t="shared" si="88"/>
        <v>42430.702210648145</v>
      </c>
      <c r="V819" s="9">
        <f t="shared" si="89"/>
        <v>42460.660543981481</v>
      </c>
      <c r="W819">
        <f t="shared" si="90"/>
        <v>30</v>
      </c>
    </row>
    <row r="820" spans="1:23" ht="28.8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 t="shared" si="84"/>
        <v>200</v>
      </c>
      <c r="P820" s="5">
        <f t="shared" si="85"/>
        <v>182.13</v>
      </c>
      <c r="Q820" s="5" t="str">
        <f t="shared" si="86"/>
        <v>music</v>
      </c>
      <c r="R820" s="5" t="str">
        <f t="shared" si="87"/>
        <v>rock</v>
      </c>
      <c r="S820" t="s">
        <v>8325</v>
      </c>
      <c r="T820" t="s">
        <v>8326</v>
      </c>
      <c r="U820" s="9">
        <f t="shared" si="88"/>
        <v>41305.809363425928</v>
      </c>
      <c r="V820" s="9">
        <f t="shared" si="89"/>
        <v>41322.809363425928</v>
      </c>
      <c r="W820">
        <f t="shared" si="90"/>
        <v>17</v>
      </c>
    </row>
    <row r="821" spans="1:23" ht="57.6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 t="shared" si="84"/>
        <v>307</v>
      </c>
      <c r="P821" s="5">
        <f t="shared" si="85"/>
        <v>61.37</v>
      </c>
      <c r="Q821" s="5" t="str">
        <f t="shared" si="86"/>
        <v>music</v>
      </c>
      <c r="R821" s="5" t="str">
        <f t="shared" si="87"/>
        <v>rock</v>
      </c>
      <c r="S821" t="s">
        <v>8325</v>
      </c>
      <c r="T821" t="s">
        <v>8326</v>
      </c>
      <c r="U821" s="9">
        <f t="shared" si="88"/>
        <v>40926.047858796301</v>
      </c>
      <c r="V821" s="9">
        <f t="shared" si="89"/>
        <v>40986.006192129629</v>
      </c>
      <c r="W821">
        <f t="shared" si="90"/>
        <v>60</v>
      </c>
    </row>
    <row r="822" spans="1:23" ht="43.2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 t="shared" si="84"/>
        <v>100</v>
      </c>
      <c r="P822" s="5">
        <f t="shared" si="85"/>
        <v>35.770000000000003</v>
      </c>
      <c r="Q822" s="5" t="str">
        <f t="shared" si="86"/>
        <v>music</v>
      </c>
      <c r="R822" s="5" t="str">
        <f t="shared" si="87"/>
        <v>rock</v>
      </c>
      <c r="S822" t="s">
        <v>8325</v>
      </c>
      <c r="T822" t="s">
        <v>8326</v>
      </c>
      <c r="U822" s="9">
        <f t="shared" si="88"/>
        <v>40788.786539351851</v>
      </c>
      <c r="V822" s="9">
        <f t="shared" si="89"/>
        <v>40817.125</v>
      </c>
      <c r="W822">
        <f t="shared" si="90"/>
        <v>29</v>
      </c>
    </row>
    <row r="823" spans="1:23" ht="43.2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 t="shared" si="84"/>
        <v>205</v>
      </c>
      <c r="P823" s="5">
        <f t="shared" si="85"/>
        <v>45.62</v>
      </c>
      <c r="Q823" s="5" t="str">
        <f t="shared" si="86"/>
        <v>music</v>
      </c>
      <c r="R823" s="5" t="str">
        <f t="shared" si="87"/>
        <v>rock</v>
      </c>
      <c r="S823" t="s">
        <v>8325</v>
      </c>
      <c r="T823" t="s">
        <v>8326</v>
      </c>
      <c r="U823" s="9">
        <f t="shared" si="88"/>
        <v>42614.722013888888</v>
      </c>
      <c r="V823" s="9">
        <f t="shared" si="89"/>
        <v>42644.722013888888</v>
      </c>
      <c r="W823">
        <f t="shared" si="90"/>
        <v>30</v>
      </c>
    </row>
    <row r="824" spans="1:23" ht="43.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 t="shared" si="84"/>
        <v>109</v>
      </c>
      <c r="P824" s="5">
        <f t="shared" si="85"/>
        <v>75.38</v>
      </c>
      <c r="Q824" s="5" t="str">
        <f t="shared" si="86"/>
        <v>music</v>
      </c>
      <c r="R824" s="5" t="str">
        <f t="shared" si="87"/>
        <v>rock</v>
      </c>
      <c r="S824" t="s">
        <v>8325</v>
      </c>
      <c r="T824" t="s">
        <v>8326</v>
      </c>
      <c r="U824" s="9">
        <f t="shared" si="88"/>
        <v>41382.096180555556</v>
      </c>
      <c r="V824" s="9">
        <f t="shared" si="89"/>
        <v>41401.207638888889</v>
      </c>
      <c r="W824">
        <f t="shared" si="90"/>
        <v>19</v>
      </c>
    </row>
    <row r="825" spans="1:23" ht="28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 t="shared" si="84"/>
        <v>102</v>
      </c>
      <c r="P825" s="5">
        <f t="shared" si="85"/>
        <v>50.88</v>
      </c>
      <c r="Q825" s="5" t="str">
        <f t="shared" si="86"/>
        <v>music</v>
      </c>
      <c r="R825" s="5" t="str">
        <f t="shared" si="87"/>
        <v>rock</v>
      </c>
      <c r="S825" t="s">
        <v>8325</v>
      </c>
      <c r="T825" t="s">
        <v>8326</v>
      </c>
      <c r="U825" s="9">
        <f t="shared" si="88"/>
        <v>41745.84542824074</v>
      </c>
      <c r="V825" s="9">
        <f t="shared" si="89"/>
        <v>41779.207638888889</v>
      </c>
      <c r="W825">
        <f t="shared" si="90"/>
        <v>34</v>
      </c>
    </row>
    <row r="826" spans="1:23" ht="43.2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 t="shared" si="84"/>
        <v>125</v>
      </c>
      <c r="P826" s="5">
        <f t="shared" si="85"/>
        <v>119.29</v>
      </c>
      <c r="Q826" s="5" t="str">
        <f t="shared" si="86"/>
        <v>music</v>
      </c>
      <c r="R826" s="5" t="str">
        <f t="shared" si="87"/>
        <v>rock</v>
      </c>
      <c r="S826" t="s">
        <v>8325</v>
      </c>
      <c r="T826" t="s">
        <v>8326</v>
      </c>
      <c r="U826" s="9">
        <f t="shared" si="88"/>
        <v>42031.631724537037</v>
      </c>
      <c r="V826" s="9">
        <f t="shared" si="89"/>
        <v>42065.249305555553</v>
      </c>
      <c r="W826">
        <f t="shared" si="90"/>
        <v>34</v>
      </c>
    </row>
    <row r="827" spans="1:23" ht="57.6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 t="shared" si="84"/>
        <v>124</v>
      </c>
      <c r="P827" s="5">
        <f t="shared" si="85"/>
        <v>92.54</v>
      </c>
      <c r="Q827" s="5" t="str">
        <f t="shared" si="86"/>
        <v>music</v>
      </c>
      <c r="R827" s="5" t="str">
        <f t="shared" si="87"/>
        <v>rock</v>
      </c>
      <c r="S827" t="s">
        <v>8325</v>
      </c>
      <c r="T827" t="s">
        <v>8326</v>
      </c>
      <c r="U827" s="9">
        <f t="shared" si="88"/>
        <v>40564.994837962964</v>
      </c>
      <c r="V827" s="9">
        <f t="shared" si="89"/>
        <v>40594.994837962964</v>
      </c>
      <c r="W827">
        <f t="shared" si="90"/>
        <v>30</v>
      </c>
    </row>
    <row r="828" spans="1:23" ht="43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 t="shared" si="84"/>
        <v>101</v>
      </c>
      <c r="P828" s="5">
        <f t="shared" si="85"/>
        <v>76.05</v>
      </c>
      <c r="Q828" s="5" t="str">
        <f t="shared" si="86"/>
        <v>music</v>
      </c>
      <c r="R828" s="5" t="str">
        <f t="shared" si="87"/>
        <v>rock</v>
      </c>
      <c r="S828" t="s">
        <v>8325</v>
      </c>
      <c r="T828" t="s">
        <v>8326</v>
      </c>
      <c r="U828" s="9">
        <f t="shared" si="88"/>
        <v>40666.973541666666</v>
      </c>
      <c r="V828" s="9">
        <f t="shared" si="89"/>
        <v>40705.125</v>
      </c>
      <c r="W828">
        <f t="shared" si="90"/>
        <v>39</v>
      </c>
    </row>
    <row r="829" spans="1:23" ht="86.4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 t="shared" si="84"/>
        <v>100</v>
      </c>
      <c r="P829" s="5">
        <f t="shared" si="85"/>
        <v>52.63</v>
      </c>
      <c r="Q829" s="5" t="str">
        <f t="shared" si="86"/>
        <v>music</v>
      </c>
      <c r="R829" s="5" t="str">
        <f t="shared" si="87"/>
        <v>rock</v>
      </c>
      <c r="S829" t="s">
        <v>8325</v>
      </c>
      <c r="T829" t="s">
        <v>8326</v>
      </c>
      <c r="U829" s="9">
        <f t="shared" si="88"/>
        <v>42523.333310185189</v>
      </c>
      <c r="V829" s="9">
        <f t="shared" si="89"/>
        <v>42538.204861111109</v>
      </c>
      <c r="W829">
        <f t="shared" si="90"/>
        <v>15</v>
      </c>
    </row>
    <row r="830" spans="1:23" ht="43.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 t="shared" si="84"/>
        <v>138</v>
      </c>
      <c r="P830" s="5">
        <f t="shared" si="85"/>
        <v>98.99</v>
      </c>
      <c r="Q830" s="5" t="str">
        <f t="shared" si="86"/>
        <v>music</v>
      </c>
      <c r="R830" s="5" t="str">
        <f t="shared" si="87"/>
        <v>rock</v>
      </c>
      <c r="S830" t="s">
        <v>8325</v>
      </c>
      <c r="T830" t="s">
        <v>8326</v>
      </c>
      <c r="U830" s="9">
        <f t="shared" si="88"/>
        <v>41228.650196759263</v>
      </c>
      <c r="V830" s="9">
        <f t="shared" si="89"/>
        <v>41258.650196759263</v>
      </c>
      <c r="W830">
        <f t="shared" si="90"/>
        <v>30</v>
      </c>
    </row>
    <row r="831" spans="1:23" ht="57.6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 t="shared" si="84"/>
        <v>121</v>
      </c>
      <c r="P831" s="5">
        <f t="shared" si="85"/>
        <v>79.53</v>
      </c>
      <c r="Q831" s="5" t="str">
        <f t="shared" si="86"/>
        <v>music</v>
      </c>
      <c r="R831" s="5" t="str">
        <f t="shared" si="87"/>
        <v>rock</v>
      </c>
      <c r="S831" t="s">
        <v>8325</v>
      </c>
      <c r="T831" t="s">
        <v>8326</v>
      </c>
      <c r="U831" s="9">
        <f t="shared" si="88"/>
        <v>42094.236481481479</v>
      </c>
      <c r="V831" s="9">
        <f t="shared" si="89"/>
        <v>42115.236481481479</v>
      </c>
      <c r="W831">
        <f t="shared" si="90"/>
        <v>21</v>
      </c>
    </row>
    <row r="832" spans="1:23" ht="43.2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 t="shared" si="84"/>
        <v>107</v>
      </c>
      <c r="P832" s="5">
        <f t="shared" si="85"/>
        <v>134.21</v>
      </c>
      <c r="Q832" s="5" t="str">
        <f t="shared" si="86"/>
        <v>music</v>
      </c>
      <c r="R832" s="5" t="str">
        <f t="shared" si="87"/>
        <v>rock</v>
      </c>
      <c r="S832" t="s">
        <v>8325</v>
      </c>
      <c r="T832" t="s">
        <v>8326</v>
      </c>
      <c r="U832" s="9">
        <f t="shared" si="88"/>
        <v>40691.788055555553</v>
      </c>
      <c r="V832" s="9">
        <f t="shared" si="89"/>
        <v>40755.290972222225</v>
      </c>
      <c r="W832">
        <f t="shared" si="90"/>
        <v>64</v>
      </c>
    </row>
    <row r="833" spans="1:23" ht="28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 t="shared" si="84"/>
        <v>100</v>
      </c>
      <c r="P833" s="5">
        <f t="shared" si="85"/>
        <v>37.630000000000003</v>
      </c>
      <c r="Q833" s="5" t="str">
        <f t="shared" si="86"/>
        <v>music</v>
      </c>
      <c r="R833" s="5" t="str">
        <f t="shared" si="87"/>
        <v>rock</v>
      </c>
      <c r="S833" t="s">
        <v>8325</v>
      </c>
      <c r="T833" t="s">
        <v>8326</v>
      </c>
      <c r="U833" s="9">
        <f t="shared" si="88"/>
        <v>41169.845590277779</v>
      </c>
      <c r="V833" s="9">
        <f t="shared" si="89"/>
        <v>41199.845590277779</v>
      </c>
      <c r="W833">
        <f t="shared" si="90"/>
        <v>30</v>
      </c>
    </row>
    <row r="834" spans="1:23" ht="43.2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 t="shared" ref="O834:O897" si="91">ROUND((E834/D834)*100,0)</f>
        <v>102</v>
      </c>
      <c r="P834" s="5">
        <f t="shared" ref="P834:P897" si="92">ROUND((E834/L834),2)</f>
        <v>51.04</v>
      </c>
      <c r="Q834" s="5" t="str">
        <f t="shared" ref="Q834:Q897" si="93">LEFT(N834,SEARCH("/",N834)-1)</f>
        <v>music</v>
      </c>
      <c r="R834" s="5" t="str">
        <f t="shared" ref="R834:R897" si="94">RIGHT(N834,LEN(N834)-SEARCH("/",N834))</f>
        <v>rock</v>
      </c>
      <c r="S834" t="s">
        <v>8325</v>
      </c>
      <c r="T834" t="s">
        <v>8326</v>
      </c>
      <c r="U834" s="9">
        <f t="shared" ref="U834:U897" si="95">(((J834/60)/60)/24)+DATE(1970,1,1)</f>
        <v>41800.959490740745</v>
      </c>
      <c r="V834" s="9">
        <f t="shared" ref="V834:V897" si="96">(((I834/60)/60)/24)+DATE(1970,1,1)</f>
        <v>41830.959490740745</v>
      </c>
      <c r="W834">
        <f t="shared" ref="W834:W897" si="97">DATEDIF(U834,V834,"d")</f>
        <v>30</v>
      </c>
    </row>
    <row r="835" spans="1:23" ht="43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 t="shared" si="91"/>
        <v>100</v>
      </c>
      <c r="P835" s="5">
        <f t="shared" si="92"/>
        <v>50.04</v>
      </c>
      <c r="Q835" s="5" t="str">
        <f t="shared" si="93"/>
        <v>music</v>
      </c>
      <c r="R835" s="5" t="str">
        <f t="shared" si="94"/>
        <v>rock</v>
      </c>
      <c r="S835" t="s">
        <v>8325</v>
      </c>
      <c r="T835" t="s">
        <v>8326</v>
      </c>
      <c r="U835" s="9">
        <f t="shared" si="95"/>
        <v>41827.906689814816</v>
      </c>
      <c r="V835" s="9">
        <f t="shared" si="96"/>
        <v>41848.041666666664</v>
      </c>
      <c r="W835">
        <f t="shared" si="97"/>
        <v>21</v>
      </c>
    </row>
    <row r="836" spans="1:23" ht="43.2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 t="shared" si="91"/>
        <v>117</v>
      </c>
      <c r="P836" s="5">
        <f t="shared" si="92"/>
        <v>133.93</v>
      </c>
      <c r="Q836" s="5" t="str">
        <f t="shared" si="93"/>
        <v>music</v>
      </c>
      <c r="R836" s="5" t="str">
        <f t="shared" si="94"/>
        <v>rock</v>
      </c>
      <c r="S836" t="s">
        <v>8325</v>
      </c>
      <c r="T836" t="s">
        <v>8326</v>
      </c>
      <c r="U836" s="9">
        <f t="shared" si="95"/>
        <v>42081.77143518519</v>
      </c>
      <c r="V836" s="9">
        <f t="shared" si="96"/>
        <v>42119</v>
      </c>
      <c r="W836">
        <f t="shared" si="97"/>
        <v>38</v>
      </c>
    </row>
    <row r="837" spans="1:23" ht="43.2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 t="shared" si="91"/>
        <v>102</v>
      </c>
      <c r="P837" s="5">
        <f t="shared" si="92"/>
        <v>58.21</v>
      </c>
      <c r="Q837" s="5" t="str">
        <f t="shared" si="93"/>
        <v>music</v>
      </c>
      <c r="R837" s="5" t="str">
        <f t="shared" si="94"/>
        <v>rock</v>
      </c>
      <c r="S837" t="s">
        <v>8325</v>
      </c>
      <c r="T837" t="s">
        <v>8326</v>
      </c>
      <c r="U837" s="9">
        <f t="shared" si="95"/>
        <v>41177.060381944444</v>
      </c>
      <c r="V837" s="9">
        <f t="shared" si="96"/>
        <v>41227.102048611108</v>
      </c>
      <c r="W837">
        <f t="shared" si="97"/>
        <v>50</v>
      </c>
    </row>
    <row r="838" spans="1:23" ht="43.2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 t="shared" si="91"/>
        <v>102</v>
      </c>
      <c r="P838" s="5">
        <f t="shared" si="92"/>
        <v>88.04</v>
      </c>
      <c r="Q838" s="5" t="str">
        <f t="shared" si="93"/>
        <v>music</v>
      </c>
      <c r="R838" s="5" t="str">
        <f t="shared" si="94"/>
        <v>rock</v>
      </c>
      <c r="S838" t="s">
        <v>8325</v>
      </c>
      <c r="T838" t="s">
        <v>8326</v>
      </c>
      <c r="U838" s="9">
        <f t="shared" si="95"/>
        <v>41388.021261574075</v>
      </c>
      <c r="V838" s="9">
        <f t="shared" si="96"/>
        <v>41418.021261574075</v>
      </c>
      <c r="W838">
        <f t="shared" si="97"/>
        <v>30</v>
      </c>
    </row>
    <row r="839" spans="1:23" ht="43.2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 t="shared" si="91"/>
        <v>154</v>
      </c>
      <c r="P839" s="5">
        <f t="shared" si="92"/>
        <v>70.58</v>
      </c>
      <c r="Q839" s="5" t="str">
        <f t="shared" si="93"/>
        <v>music</v>
      </c>
      <c r="R839" s="5" t="str">
        <f t="shared" si="94"/>
        <v>rock</v>
      </c>
      <c r="S839" t="s">
        <v>8325</v>
      </c>
      <c r="T839" t="s">
        <v>8326</v>
      </c>
      <c r="U839" s="9">
        <f t="shared" si="95"/>
        <v>41600.538657407407</v>
      </c>
      <c r="V839" s="9">
        <f t="shared" si="96"/>
        <v>41645.538657407407</v>
      </c>
      <c r="W839">
        <f t="shared" si="97"/>
        <v>45</v>
      </c>
    </row>
    <row r="840" spans="1:23" ht="57.6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 t="shared" si="91"/>
        <v>101</v>
      </c>
      <c r="P840" s="5">
        <f t="shared" si="92"/>
        <v>53.29</v>
      </c>
      <c r="Q840" s="5" t="str">
        <f t="shared" si="93"/>
        <v>music</v>
      </c>
      <c r="R840" s="5" t="str">
        <f t="shared" si="94"/>
        <v>rock</v>
      </c>
      <c r="S840" t="s">
        <v>8325</v>
      </c>
      <c r="T840" t="s">
        <v>8326</v>
      </c>
      <c r="U840" s="9">
        <f t="shared" si="95"/>
        <v>41817.854999999996</v>
      </c>
      <c r="V840" s="9">
        <f t="shared" si="96"/>
        <v>41838.854999999996</v>
      </c>
      <c r="W840">
        <f t="shared" si="97"/>
        <v>21</v>
      </c>
    </row>
    <row r="841" spans="1:23" ht="43.2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 t="shared" si="91"/>
        <v>100</v>
      </c>
      <c r="P841" s="5">
        <f t="shared" si="92"/>
        <v>136.36000000000001</v>
      </c>
      <c r="Q841" s="5" t="str">
        <f t="shared" si="93"/>
        <v>music</v>
      </c>
      <c r="R841" s="5" t="str">
        <f t="shared" si="94"/>
        <v>rock</v>
      </c>
      <c r="S841" t="s">
        <v>8325</v>
      </c>
      <c r="T841" t="s">
        <v>8326</v>
      </c>
      <c r="U841" s="9">
        <f t="shared" si="95"/>
        <v>41864.76866898148</v>
      </c>
      <c r="V841" s="9">
        <f t="shared" si="96"/>
        <v>41894.76866898148</v>
      </c>
      <c r="W841">
        <f t="shared" si="97"/>
        <v>30</v>
      </c>
    </row>
    <row r="842" spans="1:23" ht="57.6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 t="shared" si="91"/>
        <v>109</v>
      </c>
      <c r="P842" s="5">
        <f t="shared" si="92"/>
        <v>40.549999999999997</v>
      </c>
      <c r="Q842" s="5" t="str">
        <f t="shared" si="93"/>
        <v>music</v>
      </c>
      <c r="R842" s="5" t="str">
        <f t="shared" si="94"/>
        <v>rock</v>
      </c>
      <c r="S842" t="s">
        <v>8325</v>
      </c>
      <c r="T842" t="s">
        <v>8326</v>
      </c>
      <c r="U842" s="9">
        <f t="shared" si="95"/>
        <v>40833.200474537036</v>
      </c>
      <c r="V842" s="9">
        <f t="shared" si="96"/>
        <v>40893.242141203707</v>
      </c>
      <c r="W842">
        <f t="shared" si="97"/>
        <v>60</v>
      </c>
    </row>
    <row r="843" spans="1:23" ht="28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 t="shared" si="91"/>
        <v>132</v>
      </c>
      <c r="P843" s="5">
        <f t="shared" si="92"/>
        <v>70.63</v>
      </c>
      <c r="Q843" s="5" t="str">
        <f t="shared" si="93"/>
        <v>music</v>
      </c>
      <c r="R843" s="5" t="str">
        <f t="shared" si="94"/>
        <v>rock</v>
      </c>
      <c r="S843" t="s">
        <v>8325</v>
      </c>
      <c r="T843" t="s">
        <v>8326</v>
      </c>
      <c r="U843" s="9">
        <f t="shared" si="95"/>
        <v>40778.770011574074</v>
      </c>
      <c r="V843" s="9">
        <f t="shared" si="96"/>
        <v>40808.770011574074</v>
      </c>
      <c r="W843">
        <f t="shared" si="97"/>
        <v>30</v>
      </c>
    </row>
    <row r="844" spans="1:23" ht="43.2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 t="shared" si="91"/>
        <v>133</v>
      </c>
      <c r="P844" s="5">
        <f t="shared" si="92"/>
        <v>52.68</v>
      </c>
      <c r="Q844" s="5" t="str">
        <f t="shared" si="93"/>
        <v>music</v>
      </c>
      <c r="R844" s="5" t="str">
        <f t="shared" si="94"/>
        <v>rock</v>
      </c>
      <c r="S844" t="s">
        <v>8325</v>
      </c>
      <c r="T844" t="s">
        <v>8326</v>
      </c>
      <c r="U844" s="9">
        <f t="shared" si="95"/>
        <v>41655.709305555552</v>
      </c>
      <c r="V844" s="9">
        <f t="shared" si="96"/>
        <v>41676.709305555552</v>
      </c>
      <c r="W844">
        <f t="shared" si="97"/>
        <v>21</v>
      </c>
    </row>
    <row r="845" spans="1:23" ht="43.2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 t="shared" si="91"/>
        <v>173</v>
      </c>
      <c r="P845" s="5">
        <f t="shared" si="92"/>
        <v>49.34</v>
      </c>
      <c r="Q845" s="5" t="str">
        <f t="shared" si="93"/>
        <v>music</v>
      </c>
      <c r="R845" s="5" t="str">
        <f t="shared" si="94"/>
        <v>indie rock</v>
      </c>
      <c r="S845" t="s">
        <v>8325</v>
      </c>
      <c r="T845" t="s">
        <v>8329</v>
      </c>
      <c r="U845" s="9">
        <f t="shared" si="95"/>
        <v>42043.152650462958</v>
      </c>
      <c r="V845" s="9">
        <f t="shared" si="96"/>
        <v>42073.110983796301</v>
      </c>
      <c r="W845">
        <f t="shared" si="97"/>
        <v>30</v>
      </c>
    </row>
    <row r="846" spans="1:23" ht="43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 t="shared" si="91"/>
        <v>101</v>
      </c>
      <c r="P846" s="5">
        <f t="shared" si="92"/>
        <v>41.73</v>
      </c>
      <c r="Q846" s="5" t="str">
        <f t="shared" si="93"/>
        <v>music</v>
      </c>
      <c r="R846" s="5" t="str">
        <f t="shared" si="94"/>
        <v>indie rock</v>
      </c>
      <c r="S846" t="s">
        <v>8325</v>
      </c>
      <c r="T846" t="s">
        <v>8329</v>
      </c>
      <c r="U846" s="9">
        <f t="shared" si="95"/>
        <v>41067.949212962965</v>
      </c>
      <c r="V846" s="9">
        <f t="shared" si="96"/>
        <v>41100.991666666669</v>
      </c>
      <c r="W846">
        <f t="shared" si="97"/>
        <v>33</v>
      </c>
    </row>
    <row r="847" spans="1:23" ht="43.2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 t="shared" si="91"/>
        <v>105</v>
      </c>
      <c r="P847" s="5">
        <f t="shared" si="92"/>
        <v>32.72</v>
      </c>
      <c r="Q847" s="5" t="str">
        <f t="shared" si="93"/>
        <v>music</v>
      </c>
      <c r="R847" s="5" t="str">
        <f t="shared" si="94"/>
        <v>indie rock</v>
      </c>
      <c r="S847" t="s">
        <v>8325</v>
      </c>
      <c r="T847" t="s">
        <v>8329</v>
      </c>
      <c r="U847" s="9">
        <f t="shared" si="95"/>
        <v>40977.948009259257</v>
      </c>
      <c r="V847" s="9">
        <f t="shared" si="96"/>
        <v>41007.906342592592</v>
      </c>
      <c r="W847">
        <f t="shared" si="97"/>
        <v>30</v>
      </c>
    </row>
    <row r="848" spans="1:23" ht="43.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 t="shared" si="91"/>
        <v>135</v>
      </c>
      <c r="P848" s="5">
        <f t="shared" si="92"/>
        <v>51.96</v>
      </c>
      <c r="Q848" s="5" t="str">
        <f t="shared" si="93"/>
        <v>music</v>
      </c>
      <c r="R848" s="5" t="str">
        <f t="shared" si="94"/>
        <v>indie rock</v>
      </c>
      <c r="S848" t="s">
        <v>8325</v>
      </c>
      <c r="T848" t="s">
        <v>8329</v>
      </c>
      <c r="U848" s="9">
        <f t="shared" si="95"/>
        <v>41205.198321759257</v>
      </c>
      <c r="V848" s="9">
        <f t="shared" si="96"/>
        <v>41240.5</v>
      </c>
      <c r="W848">
        <f t="shared" si="97"/>
        <v>35</v>
      </c>
    </row>
    <row r="849" spans="1:23" ht="43.2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 t="shared" si="91"/>
        <v>116</v>
      </c>
      <c r="P849" s="5">
        <f t="shared" si="92"/>
        <v>50.69</v>
      </c>
      <c r="Q849" s="5" t="str">
        <f t="shared" si="93"/>
        <v>music</v>
      </c>
      <c r="R849" s="5" t="str">
        <f t="shared" si="94"/>
        <v>indie rock</v>
      </c>
      <c r="S849" t="s">
        <v>8325</v>
      </c>
      <c r="T849" t="s">
        <v>8329</v>
      </c>
      <c r="U849" s="9">
        <f t="shared" si="95"/>
        <v>41099.093865740739</v>
      </c>
      <c r="V849" s="9">
        <f t="shared" si="96"/>
        <v>41131.916666666664</v>
      </c>
      <c r="W849">
        <f t="shared" si="97"/>
        <v>32</v>
      </c>
    </row>
    <row r="850" spans="1:23" ht="43.2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 t="shared" si="91"/>
        <v>102</v>
      </c>
      <c r="P850" s="5">
        <f t="shared" si="92"/>
        <v>42.24</v>
      </c>
      <c r="Q850" s="5" t="str">
        <f t="shared" si="93"/>
        <v>music</v>
      </c>
      <c r="R850" s="5" t="str">
        <f t="shared" si="94"/>
        <v>indie rock</v>
      </c>
      <c r="S850" t="s">
        <v>8325</v>
      </c>
      <c r="T850" t="s">
        <v>8329</v>
      </c>
      <c r="U850" s="9">
        <f t="shared" si="95"/>
        <v>41925.906689814816</v>
      </c>
      <c r="V850" s="9">
        <f t="shared" si="96"/>
        <v>41955.94835648148</v>
      </c>
      <c r="W850">
        <f t="shared" si="97"/>
        <v>30</v>
      </c>
    </row>
    <row r="851" spans="1:23" ht="43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 t="shared" si="91"/>
        <v>111</v>
      </c>
      <c r="P851" s="5">
        <f t="shared" si="92"/>
        <v>416.88</v>
      </c>
      <c r="Q851" s="5" t="str">
        <f t="shared" si="93"/>
        <v>music</v>
      </c>
      <c r="R851" s="5" t="str">
        <f t="shared" si="94"/>
        <v>indie rock</v>
      </c>
      <c r="S851" t="s">
        <v>8325</v>
      </c>
      <c r="T851" t="s">
        <v>8329</v>
      </c>
      <c r="U851" s="9">
        <f t="shared" si="95"/>
        <v>42323.800138888888</v>
      </c>
      <c r="V851" s="9">
        <f t="shared" si="96"/>
        <v>42341.895833333328</v>
      </c>
      <c r="W851">
        <f t="shared" si="97"/>
        <v>18</v>
      </c>
    </row>
    <row r="852" spans="1:23" ht="57.6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 t="shared" si="91"/>
        <v>166</v>
      </c>
      <c r="P852" s="5">
        <f t="shared" si="92"/>
        <v>46.65</v>
      </c>
      <c r="Q852" s="5" t="str">
        <f t="shared" si="93"/>
        <v>music</v>
      </c>
      <c r="R852" s="5" t="str">
        <f t="shared" si="94"/>
        <v>indie rock</v>
      </c>
      <c r="S852" t="s">
        <v>8325</v>
      </c>
      <c r="T852" t="s">
        <v>8329</v>
      </c>
      <c r="U852" s="9">
        <f t="shared" si="95"/>
        <v>40299.239953703705</v>
      </c>
      <c r="V852" s="9">
        <f t="shared" si="96"/>
        <v>40330.207638888889</v>
      </c>
      <c r="W852">
        <f t="shared" si="97"/>
        <v>31</v>
      </c>
    </row>
    <row r="853" spans="1:23" ht="43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 t="shared" si="91"/>
        <v>107</v>
      </c>
      <c r="P853" s="5">
        <f t="shared" si="92"/>
        <v>48.45</v>
      </c>
      <c r="Q853" s="5" t="str">
        <f t="shared" si="93"/>
        <v>music</v>
      </c>
      <c r="R853" s="5" t="str">
        <f t="shared" si="94"/>
        <v>indie rock</v>
      </c>
      <c r="S853" t="s">
        <v>8325</v>
      </c>
      <c r="T853" t="s">
        <v>8329</v>
      </c>
      <c r="U853" s="9">
        <f t="shared" si="95"/>
        <v>41299.793356481481</v>
      </c>
      <c r="V853" s="9">
        <f t="shared" si="96"/>
        <v>41344.751689814817</v>
      </c>
      <c r="W853">
        <f t="shared" si="97"/>
        <v>45</v>
      </c>
    </row>
    <row r="854" spans="1:23" ht="43.2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 t="shared" si="91"/>
        <v>145</v>
      </c>
      <c r="P854" s="5">
        <f t="shared" si="92"/>
        <v>70.53</v>
      </c>
      <c r="Q854" s="5" t="str">
        <f t="shared" si="93"/>
        <v>music</v>
      </c>
      <c r="R854" s="5" t="str">
        <f t="shared" si="94"/>
        <v>indie rock</v>
      </c>
      <c r="S854" t="s">
        <v>8325</v>
      </c>
      <c r="T854" t="s">
        <v>8329</v>
      </c>
      <c r="U854" s="9">
        <f t="shared" si="95"/>
        <v>41228.786203703705</v>
      </c>
      <c r="V854" s="9">
        <f t="shared" si="96"/>
        <v>41258.786203703705</v>
      </c>
      <c r="W854">
        <f t="shared" si="97"/>
        <v>30</v>
      </c>
    </row>
    <row r="855" spans="1:23" ht="57.6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 t="shared" si="91"/>
        <v>106</v>
      </c>
      <c r="P855" s="5">
        <f t="shared" si="92"/>
        <v>87.96</v>
      </c>
      <c r="Q855" s="5" t="str">
        <f t="shared" si="93"/>
        <v>music</v>
      </c>
      <c r="R855" s="5" t="str">
        <f t="shared" si="94"/>
        <v>indie rock</v>
      </c>
      <c r="S855" t="s">
        <v>8325</v>
      </c>
      <c r="T855" t="s">
        <v>8329</v>
      </c>
      <c r="U855" s="9">
        <f t="shared" si="95"/>
        <v>40335.798078703701</v>
      </c>
      <c r="V855" s="9">
        <f t="shared" si="96"/>
        <v>40381.25</v>
      </c>
      <c r="W855">
        <f t="shared" si="97"/>
        <v>46</v>
      </c>
    </row>
    <row r="856" spans="1:23" ht="43.2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 t="shared" si="91"/>
        <v>137</v>
      </c>
      <c r="P856" s="5">
        <f t="shared" si="92"/>
        <v>26.27</v>
      </c>
      <c r="Q856" s="5" t="str">
        <f t="shared" si="93"/>
        <v>music</v>
      </c>
      <c r="R856" s="5" t="str">
        <f t="shared" si="94"/>
        <v>indie rock</v>
      </c>
      <c r="S856" t="s">
        <v>8325</v>
      </c>
      <c r="T856" t="s">
        <v>8329</v>
      </c>
      <c r="U856" s="9">
        <f t="shared" si="95"/>
        <v>40671.637511574074</v>
      </c>
      <c r="V856" s="9">
        <f t="shared" si="96"/>
        <v>40701.637511574074</v>
      </c>
      <c r="W856">
        <f t="shared" si="97"/>
        <v>30</v>
      </c>
    </row>
    <row r="857" spans="1:23" ht="43.2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 t="shared" si="91"/>
        <v>104</v>
      </c>
      <c r="P857" s="5">
        <f t="shared" si="92"/>
        <v>57.78</v>
      </c>
      <c r="Q857" s="5" t="str">
        <f t="shared" si="93"/>
        <v>music</v>
      </c>
      <c r="R857" s="5" t="str">
        <f t="shared" si="94"/>
        <v>indie rock</v>
      </c>
      <c r="S857" t="s">
        <v>8325</v>
      </c>
      <c r="T857" t="s">
        <v>8329</v>
      </c>
      <c r="U857" s="9">
        <f t="shared" si="95"/>
        <v>40632.94195601852</v>
      </c>
      <c r="V857" s="9">
        <f t="shared" si="96"/>
        <v>40649.165972222225</v>
      </c>
      <c r="W857">
        <f t="shared" si="97"/>
        <v>17</v>
      </c>
    </row>
    <row r="858" spans="1:23" ht="28.8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 t="shared" si="91"/>
        <v>115</v>
      </c>
      <c r="P858" s="5">
        <f t="shared" si="92"/>
        <v>57.25</v>
      </c>
      <c r="Q858" s="5" t="str">
        <f t="shared" si="93"/>
        <v>music</v>
      </c>
      <c r="R858" s="5" t="str">
        <f t="shared" si="94"/>
        <v>indie rock</v>
      </c>
      <c r="S858" t="s">
        <v>8325</v>
      </c>
      <c r="T858" t="s">
        <v>8329</v>
      </c>
      <c r="U858" s="9">
        <f t="shared" si="95"/>
        <v>40920.904895833337</v>
      </c>
      <c r="V858" s="9">
        <f t="shared" si="96"/>
        <v>40951.904895833337</v>
      </c>
      <c r="W858">
        <f t="shared" si="97"/>
        <v>31</v>
      </c>
    </row>
    <row r="859" spans="1:23" ht="57.6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 t="shared" si="91"/>
        <v>102</v>
      </c>
      <c r="P859" s="5">
        <f t="shared" si="92"/>
        <v>196.34</v>
      </c>
      <c r="Q859" s="5" t="str">
        <f t="shared" si="93"/>
        <v>music</v>
      </c>
      <c r="R859" s="5" t="str">
        <f t="shared" si="94"/>
        <v>indie rock</v>
      </c>
      <c r="S859" t="s">
        <v>8325</v>
      </c>
      <c r="T859" t="s">
        <v>8329</v>
      </c>
      <c r="U859" s="9">
        <f t="shared" si="95"/>
        <v>42267.746782407412</v>
      </c>
      <c r="V859" s="9">
        <f t="shared" si="96"/>
        <v>42297.746782407412</v>
      </c>
      <c r="W859">
        <f t="shared" si="97"/>
        <v>30</v>
      </c>
    </row>
    <row r="860" spans="1:23" ht="43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 t="shared" si="91"/>
        <v>124</v>
      </c>
      <c r="P860" s="5">
        <f t="shared" si="92"/>
        <v>43</v>
      </c>
      <c r="Q860" s="5" t="str">
        <f t="shared" si="93"/>
        <v>music</v>
      </c>
      <c r="R860" s="5" t="str">
        <f t="shared" si="94"/>
        <v>indie rock</v>
      </c>
      <c r="S860" t="s">
        <v>8325</v>
      </c>
      <c r="T860" t="s">
        <v>8329</v>
      </c>
      <c r="U860" s="9">
        <f t="shared" si="95"/>
        <v>40981.710243055553</v>
      </c>
      <c r="V860" s="9">
        <f t="shared" si="96"/>
        <v>41011.710243055553</v>
      </c>
      <c r="W860">
        <f t="shared" si="97"/>
        <v>30</v>
      </c>
    </row>
    <row r="861" spans="1:23" ht="43.2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 t="shared" si="91"/>
        <v>102</v>
      </c>
      <c r="P861" s="5">
        <f t="shared" si="92"/>
        <v>35.549999999999997</v>
      </c>
      <c r="Q861" s="5" t="str">
        <f t="shared" si="93"/>
        <v>music</v>
      </c>
      <c r="R861" s="5" t="str">
        <f t="shared" si="94"/>
        <v>indie rock</v>
      </c>
      <c r="S861" t="s">
        <v>8325</v>
      </c>
      <c r="T861" t="s">
        <v>8329</v>
      </c>
      <c r="U861" s="9">
        <f t="shared" si="95"/>
        <v>41680.583402777782</v>
      </c>
      <c r="V861" s="9">
        <f t="shared" si="96"/>
        <v>41702.875</v>
      </c>
      <c r="W861">
        <f t="shared" si="97"/>
        <v>22</v>
      </c>
    </row>
    <row r="862" spans="1:23" ht="43.2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 t="shared" si="91"/>
        <v>145</v>
      </c>
      <c r="P862" s="5">
        <f t="shared" si="92"/>
        <v>68.81</v>
      </c>
      <c r="Q862" s="5" t="str">
        <f t="shared" si="93"/>
        <v>music</v>
      </c>
      <c r="R862" s="5" t="str">
        <f t="shared" si="94"/>
        <v>indie rock</v>
      </c>
      <c r="S862" t="s">
        <v>8325</v>
      </c>
      <c r="T862" t="s">
        <v>8329</v>
      </c>
      <c r="U862" s="9">
        <f t="shared" si="95"/>
        <v>42366.192974537036</v>
      </c>
      <c r="V862" s="9">
        <f t="shared" si="96"/>
        <v>42401.75</v>
      </c>
      <c r="W862">
        <f t="shared" si="97"/>
        <v>35</v>
      </c>
    </row>
    <row r="863" spans="1:23" ht="43.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 t="shared" si="91"/>
        <v>133</v>
      </c>
      <c r="P863" s="5">
        <f t="shared" si="92"/>
        <v>28.57</v>
      </c>
      <c r="Q863" s="5" t="str">
        <f t="shared" si="93"/>
        <v>music</v>
      </c>
      <c r="R863" s="5" t="str">
        <f t="shared" si="94"/>
        <v>indie rock</v>
      </c>
      <c r="S863" t="s">
        <v>8325</v>
      </c>
      <c r="T863" t="s">
        <v>8329</v>
      </c>
      <c r="U863" s="9">
        <f t="shared" si="95"/>
        <v>42058.941736111112</v>
      </c>
      <c r="V863" s="9">
        <f t="shared" si="96"/>
        <v>42088.90006944444</v>
      </c>
      <c r="W863">
        <f t="shared" si="97"/>
        <v>30</v>
      </c>
    </row>
    <row r="864" spans="1:23" ht="57.6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 t="shared" si="91"/>
        <v>109</v>
      </c>
      <c r="P864" s="5">
        <f t="shared" si="92"/>
        <v>50.63</v>
      </c>
      <c r="Q864" s="5" t="str">
        <f t="shared" si="93"/>
        <v>music</v>
      </c>
      <c r="R864" s="5" t="str">
        <f t="shared" si="94"/>
        <v>indie rock</v>
      </c>
      <c r="S864" t="s">
        <v>8325</v>
      </c>
      <c r="T864" t="s">
        <v>8329</v>
      </c>
      <c r="U864" s="9">
        <f t="shared" si="95"/>
        <v>41160.871886574074</v>
      </c>
      <c r="V864" s="9">
        <f t="shared" si="96"/>
        <v>41188.415972222225</v>
      </c>
      <c r="W864">
        <f t="shared" si="97"/>
        <v>28</v>
      </c>
    </row>
    <row r="865" spans="1:23" ht="28.8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 t="shared" si="91"/>
        <v>137</v>
      </c>
      <c r="P865" s="5">
        <f t="shared" si="92"/>
        <v>54</v>
      </c>
      <c r="Q865" s="5" t="str">
        <f t="shared" si="93"/>
        <v>music</v>
      </c>
      <c r="R865" s="5" t="str">
        <f t="shared" si="94"/>
        <v>indie rock</v>
      </c>
      <c r="S865" t="s">
        <v>8325</v>
      </c>
      <c r="T865" t="s">
        <v>8329</v>
      </c>
      <c r="U865" s="9">
        <f t="shared" si="95"/>
        <v>41074.221562500003</v>
      </c>
      <c r="V865" s="9">
        <f t="shared" si="96"/>
        <v>41104.221562500003</v>
      </c>
      <c r="W865">
        <f t="shared" si="97"/>
        <v>30</v>
      </c>
    </row>
    <row r="866" spans="1:23" ht="43.2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 t="shared" si="91"/>
        <v>116</v>
      </c>
      <c r="P866" s="5">
        <f t="shared" si="92"/>
        <v>36.11</v>
      </c>
      <c r="Q866" s="5" t="str">
        <f t="shared" si="93"/>
        <v>music</v>
      </c>
      <c r="R866" s="5" t="str">
        <f t="shared" si="94"/>
        <v>indie rock</v>
      </c>
      <c r="S866" t="s">
        <v>8325</v>
      </c>
      <c r="T866" t="s">
        <v>8329</v>
      </c>
      <c r="U866" s="9">
        <f t="shared" si="95"/>
        <v>41590.255868055552</v>
      </c>
      <c r="V866" s="9">
        <f t="shared" si="96"/>
        <v>41620.255868055552</v>
      </c>
      <c r="W866">
        <f t="shared" si="97"/>
        <v>30</v>
      </c>
    </row>
    <row r="867" spans="1:23" ht="43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 t="shared" si="91"/>
        <v>241</v>
      </c>
      <c r="P867" s="5">
        <f t="shared" si="92"/>
        <v>23.15</v>
      </c>
      <c r="Q867" s="5" t="str">
        <f t="shared" si="93"/>
        <v>music</v>
      </c>
      <c r="R867" s="5" t="str">
        <f t="shared" si="94"/>
        <v>indie rock</v>
      </c>
      <c r="S867" t="s">
        <v>8325</v>
      </c>
      <c r="T867" t="s">
        <v>8329</v>
      </c>
      <c r="U867" s="9">
        <f t="shared" si="95"/>
        <v>40772.848749999997</v>
      </c>
      <c r="V867" s="9">
        <f t="shared" si="96"/>
        <v>40813.207638888889</v>
      </c>
      <c r="W867">
        <f t="shared" si="97"/>
        <v>41</v>
      </c>
    </row>
    <row r="868" spans="1:23" ht="57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 t="shared" si="91"/>
        <v>114</v>
      </c>
      <c r="P868" s="5">
        <f t="shared" si="92"/>
        <v>104</v>
      </c>
      <c r="Q868" s="5" t="str">
        <f t="shared" si="93"/>
        <v>music</v>
      </c>
      <c r="R868" s="5" t="str">
        <f t="shared" si="94"/>
        <v>indie rock</v>
      </c>
      <c r="S868" t="s">
        <v>8325</v>
      </c>
      <c r="T868" t="s">
        <v>8329</v>
      </c>
      <c r="U868" s="9">
        <f t="shared" si="95"/>
        <v>41626.761053240742</v>
      </c>
      <c r="V868" s="9">
        <f t="shared" si="96"/>
        <v>41654.814583333333</v>
      </c>
      <c r="W868">
        <f t="shared" si="97"/>
        <v>28</v>
      </c>
    </row>
    <row r="869" spans="1:23" ht="43.2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 t="shared" si="91"/>
        <v>110</v>
      </c>
      <c r="P869" s="5">
        <f t="shared" si="92"/>
        <v>31.83</v>
      </c>
      <c r="Q869" s="5" t="str">
        <f t="shared" si="93"/>
        <v>music</v>
      </c>
      <c r="R869" s="5" t="str">
        <f t="shared" si="94"/>
        <v>indie rock</v>
      </c>
      <c r="S869" t="s">
        <v>8325</v>
      </c>
      <c r="T869" t="s">
        <v>8329</v>
      </c>
      <c r="U869" s="9">
        <f t="shared" si="95"/>
        <v>41535.90148148148</v>
      </c>
      <c r="V869" s="9">
        <f t="shared" si="96"/>
        <v>41558</v>
      </c>
      <c r="W869">
        <f t="shared" si="97"/>
        <v>23</v>
      </c>
    </row>
    <row r="870" spans="1:23" ht="57.6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 t="shared" si="91"/>
        <v>195</v>
      </c>
      <c r="P870" s="5">
        <f t="shared" si="92"/>
        <v>27.39</v>
      </c>
      <c r="Q870" s="5" t="str">
        <f t="shared" si="93"/>
        <v>music</v>
      </c>
      <c r="R870" s="5" t="str">
        <f t="shared" si="94"/>
        <v>indie rock</v>
      </c>
      <c r="S870" t="s">
        <v>8325</v>
      </c>
      <c r="T870" t="s">
        <v>8329</v>
      </c>
      <c r="U870" s="9">
        <f t="shared" si="95"/>
        <v>40456.954351851848</v>
      </c>
      <c r="V870" s="9">
        <f t="shared" si="96"/>
        <v>40484.018055555556</v>
      </c>
      <c r="W870">
        <f t="shared" si="97"/>
        <v>28</v>
      </c>
    </row>
    <row r="871" spans="1:23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 t="shared" si="91"/>
        <v>103</v>
      </c>
      <c r="P871" s="5">
        <f t="shared" si="92"/>
        <v>56.36</v>
      </c>
      <c r="Q871" s="5" t="str">
        <f t="shared" si="93"/>
        <v>music</v>
      </c>
      <c r="R871" s="5" t="str">
        <f t="shared" si="94"/>
        <v>indie rock</v>
      </c>
      <c r="S871" t="s">
        <v>8325</v>
      </c>
      <c r="T871" t="s">
        <v>8329</v>
      </c>
      <c r="U871" s="9">
        <f t="shared" si="95"/>
        <v>40960.861562500002</v>
      </c>
      <c r="V871" s="9">
        <f t="shared" si="96"/>
        <v>40976.207638888889</v>
      </c>
      <c r="W871">
        <f t="shared" si="97"/>
        <v>16</v>
      </c>
    </row>
    <row r="872" spans="1:23" ht="28.8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 t="shared" si="91"/>
        <v>103</v>
      </c>
      <c r="P872" s="5">
        <f t="shared" si="92"/>
        <v>77.349999999999994</v>
      </c>
      <c r="Q872" s="5" t="str">
        <f t="shared" si="93"/>
        <v>music</v>
      </c>
      <c r="R872" s="5" t="str">
        <f t="shared" si="94"/>
        <v>indie rock</v>
      </c>
      <c r="S872" t="s">
        <v>8325</v>
      </c>
      <c r="T872" t="s">
        <v>8329</v>
      </c>
      <c r="U872" s="9">
        <f t="shared" si="95"/>
        <v>41371.648078703707</v>
      </c>
      <c r="V872" s="9">
        <f t="shared" si="96"/>
        <v>41401.648078703707</v>
      </c>
      <c r="W872">
        <f t="shared" si="97"/>
        <v>30</v>
      </c>
    </row>
    <row r="873" spans="1:23" ht="43.2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 t="shared" si="91"/>
        <v>100</v>
      </c>
      <c r="P873" s="5">
        <f t="shared" si="92"/>
        <v>42.8</v>
      </c>
      <c r="Q873" s="5" t="str">
        <f t="shared" si="93"/>
        <v>music</v>
      </c>
      <c r="R873" s="5" t="str">
        <f t="shared" si="94"/>
        <v>indie rock</v>
      </c>
      <c r="S873" t="s">
        <v>8325</v>
      </c>
      <c r="T873" t="s">
        <v>8329</v>
      </c>
      <c r="U873" s="9">
        <f t="shared" si="95"/>
        <v>40687.021597222221</v>
      </c>
      <c r="V873" s="9">
        <f t="shared" si="96"/>
        <v>40729.021597222221</v>
      </c>
      <c r="W873">
        <f t="shared" si="97"/>
        <v>42</v>
      </c>
    </row>
    <row r="874" spans="1:23" ht="28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 t="shared" si="91"/>
        <v>127</v>
      </c>
      <c r="P874" s="5">
        <f t="shared" si="92"/>
        <v>48.85</v>
      </c>
      <c r="Q874" s="5" t="str">
        <f t="shared" si="93"/>
        <v>music</v>
      </c>
      <c r="R874" s="5" t="str">
        <f t="shared" si="94"/>
        <v>indie rock</v>
      </c>
      <c r="S874" t="s">
        <v>8325</v>
      </c>
      <c r="T874" t="s">
        <v>8329</v>
      </c>
      <c r="U874" s="9">
        <f t="shared" si="95"/>
        <v>41402.558819444443</v>
      </c>
      <c r="V874" s="9">
        <f t="shared" si="96"/>
        <v>41462.558819444443</v>
      </c>
      <c r="W874">
        <f t="shared" si="97"/>
        <v>60</v>
      </c>
    </row>
    <row r="875" spans="1:23" ht="43.2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 t="shared" si="91"/>
        <v>121</v>
      </c>
      <c r="P875" s="5">
        <f t="shared" si="92"/>
        <v>48.24</v>
      </c>
      <c r="Q875" s="5" t="str">
        <f t="shared" si="93"/>
        <v>music</v>
      </c>
      <c r="R875" s="5" t="str">
        <f t="shared" si="94"/>
        <v>indie rock</v>
      </c>
      <c r="S875" t="s">
        <v>8325</v>
      </c>
      <c r="T875" t="s">
        <v>8329</v>
      </c>
      <c r="U875" s="9">
        <f t="shared" si="95"/>
        <v>41037.892465277779</v>
      </c>
      <c r="V875" s="9">
        <f t="shared" si="96"/>
        <v>41051.145833333336</v>
      </c>
      <c r="W875">
        <f t="shared" si="97"/>
        <v>14</v>
      </c>
    </row>
    <row r="876" spans="1:23" ht="57.6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 t="shared" si="91"/>
        <v>107</v>
      </c>
      <c r="P876" s="5">
        <f t="shared" si="92"/>
        <v>70.209999999999994</v>
      </c>
      <c r="Q876" s="5" t="str">
        <f t="shared" si="93"/>
        <v>music</v>
      </c>
      <c r="R876" s="5" t="str">
        <f t="shared" si="94"/>
        <v>indie rock</v>
      </c>
      <c r="S876" t="s">
        <v>8325</v>
      </c>
      <c r="T876" t="s">
        <v>8329</v>
      </c>
      <c r="U876" s="9">
        <f t="shared" si="95"/>
        <v>40911.809872685182</v>
      </c>
      <c r="V876" s="9">
        <f t="shared" si="96"/>
        <v>40932.809872685182</v>
      </c>
      <c r="W876">
        <f t="shared" si="97"/>
        <v>21</v>
      </c>
    </row>
    <row r="877" spans="1:23" ht="43.2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 t="shared" si="91"/>
        <v>172</v>
      </c>
      <c r="P877" s="5">
        <f t="shared" si="92"/>
        <v>94.05</v>
      </c>
      <c r="Q877" s="5" t="str">
        <f t="shared" si="93"/>
        <v>music</v>
      </c>
      <c r="R877" s="5" t="str">
        <f t="shared" si="94"/>
        <v>indie rock</v>
      </c>
      <c r="S877" t="s">
        <v>8325</v>
      </c>
      <c r="T877" t="s">
        <v>8329</v>
      </c>
      <c r="U877" s="9">
        <f t="shared" si="95"/>
        <v>41879.130868055552</v>
      </c>
      <c r="V877" s="9">
        <f t="shared" si="96"/>
        <v>41909.130868055552</v>
      </c>
      <c r="W877">
        <f t="shared" si="97"/>
        <v>30</v>
      </c>
    </row>
    <row r="878" spans="1:23" ht="43.2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 t="shared" si="91"/>
        <v>124</v>
      </c>
      <c r="P878" s="5">
        <f t="shared" si="92"/>
        <v>80.27</v>
      </c>
      <c r="Q878" s="5" t="str">
        <f t="shared" si="93"/>
        <v>music</v>
      </c>
      <c r="R878" s="5" t="str">
        <f t="shared" si="94"/>
        <v>indie rock</v>
      </c>
      <c r="S878" t="s">
        <v>8325</v>
      </c>
      <c r="T878" t="s">
        <v>8329</v>
      </c>
      <c r="U878" s="9">
        <f t="shared" si="95"/>
        <v>40865.867141203707</v>
      </c>
      <c r="V878" s="9">
        <f t="shared" si="96"/>
        <v>40902.208333333336</v>
      </c>
      <c r="W878">
        <f t="shared" si="97"/>
        <v>37</v>
      </c>
    </row>
    <row r="879" spans="1:23" ht="43.2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 t="shared" si="91"/>
        <v>108</v>
      </c>
      <c r="P879" s="5">
        <f t="shared" si="92"/>
        <v>54.2</v>
      </c>
      <c r="Q879" s="5" t="str">
        <f t="shared" si="93"/>
        <v>music</v>
      </c>
      <c r="R879" s="5" t="str">
        <f t="shared" si="94"/>
        <v>indie rock</v>
      </c>
      <c r="S879" t="s">
        <v>8325</v>
      </c>
      <c r="T879" t="s">
        <v>8329</v>
      </c>
      <c r="U879" s="9">
        <f t="shared" si="95"/>
        <v>41773.932534722226</v>
      </c>
      <c r="V879" s="9">
        <f t="shared" si="96"/>
        <v>41811.207638888889</v>
      </c>
      <c r="W879">
        <f t="shared" si="97"/>
        <v>38</v>
      </c>
    </row>
    <row r="880" spans="1:23" ht="43.2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 t="shared" si="91"/>
        <v>117</v>
      </c>
      <c r="P880" s="5">
        <f t="shared" si="92"/>
        <v>60.27</v>
      </c>
      <c r="Q880" s="5" t="str">
        <f t="shared" si="93"/>
        <v>music</v>
      </c>
      <c r="R880" s="5" t="str">
        <f t="shared" si="94"/>
        <v>indie rock</v>
      </c>
      <c r="S880" t="s">
        <v>8325</v>
      </c>
      <c r="T880" t="s">
        <v>8329</v>
      </c>
      <c r="U880" s="9">
        <f t="shared" si="95"/>
        <v>40852.889699074076</v>
      </c>
      <c r="V880" s="9">
        <f t="shared" si="96"/>
        <v>40883.249305555553</v>
      </c>
      <c r="W880">
        <f t="shared" si="97"/>
        <v>31</v>
      </c>
    </row>
    <row r="881" spans="1:23" ht="43.2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 t="shared" si="91"/>
        <v>187</v>
      </c>
      <c r="P881" s="5">
        <f t="shared" si="92"/>
        <v>38.74</v>
      </c>
      <c r="Q881" s="5" t="str">
        <f t="shared" si="93"/>
        <v>music</v>
      </c>
      <c r="R881" s="5" t="str">
        <f t="shared" si="94"/>
        <v>indie rock</v>
      </c>
      <c r="S881" t="s">
        <v>8325</v>
      </c>
      <c r="T881" t="s">
        <v>8329</v>
      </c>
      <c r="U881" s="9">
        <f t="shared" si="95"/>
        <v>41059.118993055556</v>
      </c>
      <c r="V881" s="9">
        <f t="shared" si="96"/>
        <v>41075.165972222225</v>
      </c>
      <c r="W881">
        <f t="shared" si="97"/>
        <v>16</v>
      </c>
    </row>
    <row r="882" spans="1:23" ht="43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 t="shared" si="91"/>
        <v>116</v>
      </c>
      <c r="P882" s="5">
        <f t="shared" si="92"/>
        <v>152.54</v>
      </c>
      <c r="Q882" s="5" t="str">
        <f t="shared" si="93"/>
        <v>music</v>
      </c>
      <c r="R882" s="5" t="str">
        <f t="shared" si="94"/>
        <v>indie rock</v>
      </c>
      <c r="S882" t="s">
        <v>8325</v>
      </c>
      <c r="T882" t="s">
        <v>8329</v>
      </c>
      <c r="U882" s="9">
        <f t="shared" si="95"/>
        <v>41426.259618055556</v>
      </c>
      <c r="V882" s="9">
        <f t="shared" si="96"/>
        <v>41457.208333333336</v>
      </c>
      <c r="W882">
        <f t="shared" si="97"/>
        <v>31</v>
      </c>
    </row>
    <row r="883" spans="1:23" ht="57.6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 t="shared" si="91"/>
        <v>111</v>
      </c>
      <c r="P883" s="5">
        <f t="shared" si="92"/>
        <v>115.31</v>
      </c>
      <c r="Q883" s="5" t="str">
        <f t="shared" si="93"/>
        <v>music</v>
      </c>
      <c r="R883" s="5" t="str">
        <f t="shared" si="94"/>
        <v>indie rock</v>
      </c>
      <c r="S883" t="s">
        <v>8325</v>
      </c>
      <c r="T883" t="s">
        <v>8329</v>
      </c>
      <c r="U883" s="9">
        <f t="shared" si="95"/>
        <v>41313.985046296293</v>
      </c>
      <c r="V883" s="9">
        <f t="shared" si="96"/>
        <v>41343.943379629629</v>
      </c>
      <c r="W883">
        <f t="shared" si="97"/>
        <v>30</v>
      </c>
    </row>
    <row r="884" spans="1:23" ht="43.2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 t="shared" si="91"/>
        <v>171</v>
      </c>
      <c r="P884" s="5">
        <f t="shared" si="92"/>
        <v>35.840000000000003</v>
      </c>
      <c r="Q884" s="5" t="str">
        <f t="shared" si="93"/>
        <v>music</v>
      </c>
      <c r="R884" s="5" t="str">
        <f t="shared" si="94"/>
        <v>indie rock</v>
      </c>
      <c r="S884" t="s">
        <v>8325</v>
      </c>
      <c r="T884" t="s">
        <v>8329</v>
      </c>
      <c r="U884" s="9">
        <f t="shared" si="95"/>
        <v>40670.507326388892</v>
      </c>
      <c r="V884" s="9">
        <f t="shared" si="96"/>
        <v>40709.165972222225</v>
      </c>
      <c r="W884">
        <f t="shared" si="97"/>
        <v>39</v>
      </c>
    </row>
    <row r="885" spans="1:23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 t="shared" si="91"/>
        <v>126</v>
      </c>
      <c r="P885" s="5">
        <f t="shared" si="92"/>
        <v>64.569999999999993</v>
      </c>
      <c r="Q885" s="5" t="str">
        <f t="shared" si="93"/>
        <v>technology</v>
      </c>
      <c r="R885" s="5" t="str">
        <f t="shared" si="94"/>
        <v>hardware</v>
      </c>
      <c r="S885" t="s">
        <v>8319</v>
      </c>
      <c r="T885" t="s">
        <v>8349</v>
      </c>
      <c r="U885" s="9">
        <f t="shared" si="95"/>
        <v>41744.290868055556</v>
      </c>
      <c r="V885" s="9">
        <f t="shared" si="96"/>
        <v>41774.290868055556</v>
      </c>
      <c r="W885">
        <f t="shared" si="97"/>
        <v>30</v>
      </c>
    </row>
    <row r="886" spans="1:23" ht="43.2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 t="shared" si="91"/>
        <v>138</v>
      </c>
      <c r="P886" s="5">
        <f t="shared" si="92"/>
        <v>87.44</v>
      </c>
      <c r="Q886" s="5" t="str">
        <f t="shared" si="93"/>
        <v>technology</v>
      </c>
      <c r="R886" s="5" t="str">
        <f t="shared" si="94"/>
        <v>hardware</v>
      </c>
      <c r="S886" t="s">
        <v>8319</v>
      </c>
      <c r="T886" t="s">
        <v>8349</v>
      </c>
      <c r="U886" s="9">
        <f t="shared" si="95"/>
        <v>40638.828009259261</v>
      </c>
      <c r="V886" s="9">
        <f t="shared" si="96"/>
        <v>40728.828009259261</v>
      </c>
      <c r="W886">
        <f t="shared" si="97"/>
        <v>90</v>
      </c>
    </row>
    <row r="887" spans="1:23" ht="43.2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 t="shared" si="91"/>
        <v>1705</v>
      </c>
      <c r="P887" s="5">
        <f t="shared" si="92"/>
        <v>68.819999999999993</v>
      </c>
      <c r="Q887" s="5" t="str">
        <f t="shared" si="93"/>
        <v>technology</v>
      </c>
      <c r="R887" s="5" t="str">
        <f t="shared" si="94"/>
        <v>hardware</v>
      </c>
      <c r="S887" t="s">
        <v>8319</v>
      </c>
      <c r="T887" t="s">
        <v>8349</v>
      </c>
      <c r="U887" s="9">
        <f t="shared" si="95"/>
        <v>42548.269861111112</v>
      </c>
      <c r="V887" s="9">
        <f t="shared" si="96"/>
        <v>42593.269861111112</v>
      </c>
      <c r="W887">
        <f t="shared" si="97"/>
        <v>45</v>
      </c>
    </row>
    <row r="888" spans="1:23" ht="43.2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 t="shared" si="91"/>
        <v>788</v>
      </c>
      <c r="P888" s="5">
        <f t="shared" si="92"/>
        <v>176.2</v>
      </c>
      <c r="Q888" s="5" t="str">
        <f t="shared" si="93"/>
        <v>technology</v>
      </c>
      <c r="R888" s="5" t="str">
        <f t="shared" si="94"/>
        <v>hardware</v>
      </c>
      <c r="S888" t="s">
        <v>8319</v>
      </c>
      <c r="T888" t="s">
        <v>8349</v>
      </c>
      <c r="U888" s="9">
        <f t="shared" si="95"/>
        <v>41730.584374999999</v>
      </c>
      <c r="V888" s="9">
        <f t="shared" si="96"/>
        <v>41760.584374999999</v>
      </c>
      <c r="W888">
        <f t="shared" si="97"/>
        <v>30</v>
      </c>
    </row>
    <row r="889" spans="1:23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 t="shared" si="91"/>
        <v>348</v>
      </c>
      <c r="P889" s="5">
        <f t="shared" si="92"/>
        <v>511.79</v>
      </c>
      <c r="Q889" s="5" t="str">
        <f t="shared" si="93"/>
        <v>technology</v>
      </c>
      <c r="R889" s="5" t="str">
        <f t="shared" si="94"/>
        <v>hardware</v>
      </c>
      <c r="S889" t="s">
        <v>8319</v>
      </c>
      <c r="T889" t="s">
        <v>8349</v>
      </c>
      <c r="U889" s="9">
        <f t="shared" si="95"/>
        <v>42157.251828703709</v>
      </c>
      <c r="V889" s="9">
        <f t="shared" si="96"/>
        <v>42197.251828703709</v>
      </c>
      <c r="W889">
        <f t="shared" si="97"/>
        <v>40</v>
      </c>
    </row>
    <row r="890" spans="1:23" ht="43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 t="shared" si="91"/>
        <v>150</v>
      </c>
      <c r="P890" s="5">
        <f t="shared" si="92"/>
        <v>160.44</v>
      </c>
      <c r="Q890" s="5" t="str">
        <f t="shared" si="93"/>
        <v>technology</v>
      </c>
      <c r="R890" s="5" t="str">
        <f t="shared" si="94"/>
        <v>hardware</v>
      </c>
      <c r="S890" t="s">
        <v>8319</v>
      </c>
      <c r="T890" t="s">
        <v>8349</v>
      </c>
      <c r="U890" s="9">
        <f t="shared" si="95"/>
        <v>41689.150011574071</v>
      </c>
      <c r="V890" s="9">
        <f t="shared" si="96"/>
        <v>41749.108344907407</v>
      </c>
      <c r="W890">
        <f t="shared" si="97"/>
        <v>60</v>
      </c>
    </row>
    <row r="891" spans="1:23" ht="57.6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 t="shared" si="91"/>
        <v>101</v>
      </c>
      <c r="P891" s="5">
        <f t="shared" si="92"/>
        <v>35</v>
      </c>
      <c r="Q891" s="5" t="str">
        <f t="shared" si="93"/>
        <v>technology</v>
      </c>
      <c r="R891" s="5" t="str">
        <f t="shared" si="94"/>
        <v>hardware</v>
      </c>
      <c r="S891" t="s">
        <v>8319</v>
      </c>
      <c r="T891" t="s">
        <v>8349</v>
      </c>
      <c r="U891" s="9">
        <f t="shared" si="95"/>
        <v>40102.918055555558</v>
      </c>
      <c r="V891" s="9">
        <f t="shared" si="96"/>
        <v>40140.249305555553</v>
      </c>
      <c r="W891">
        <f t="shared" si="97"/>
        <v>38</v>
      </c>
    </row>
    <row r="892" spans="1:23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 t="shared" si="91"/>
        <v>800</v>
      </c>
      <c r="P892" s="5">
        <f t="shared" si="92"/>
        <v>188.51</v>
      </c>
      <c r="Q892" s="5" t="str">
        <f t="shared" si="93"/>
        <v>technology</v>
      </c>
      <c r="R892" s="5" t="str">
        <f t="shared" si="94"/>
        <v>hardware</v>
      </c>
      <c r="S892" t="s">
        <v>8319</v>
      </c>
      <c r="T892" t="s">
        <v>8349</v>
      </c>
      <c r="U892" s="9">
        <f t="shared" si="95"/>
        <v>42473.604270833333</v>
      </c>
      <c r="V892" s="9">
        <f t="shared" si="96"/>
        <v>42527.709722222222</v>
      </c>
      <c r="W892">
        <f t="shared" si="97"/>
        <v>54</v>
      </c>
    </row>
    <row r="893" spans="1:23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 t="shared" si="91"/>
        <v>106</v>
      </c>
      <c r="P893" s="5">
        <f t="shared" si="92"/>
        <v>56.2</v>
      </c>
      <c r="Q893" s="5" t="str">
        <f t="shared" si="93"/>
        <v>technology</v>
      </c>
      <c r="R893" s="5" t="str">
        <f t="shared" si="94"/>
        <v>hardware</v>
      </c>
      <c r="S893" t="s">
        <v>8319</v>
      </c>
      <c r="T893" t="s">
        <v>8349</v>
      </c>
      <c r="U893" s="9">
        <f t="shared" si="95"/>
        <v>41800.423043981478</v>
      </c>
      <c r="V893" s="9">
        <f t="shared" si="96"/>
        <v>41830.423043981478</v>
      </c>
      <c r="W893">
        <f t="shared" si="97"/>
        <v>30</v>
      </c>
    </row>
    <row r="894" spans="1:23" ht="43.2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 t="shared" si="91"/>
        <v>201</v>
      </c>
      <c r="P894" s="5">
        <f t="shared" si="92"/>
        <v>51.31</v>
      </c>
      <c r="Q894" s="5" t="str">
        <f t="shared" si="93"/>
        <v>technology</v>
      </c>
      <c r="R894" s="5" t="str">
        <f t="shared" si="94"/>
        <v>hardware</v>
      </c>
      <c r="S894" t="s">
        <v>8319</v>
      </c>
      <c r="T894" t="s">
        <v>8349</v>
      </c>
      <c r="U894" s="9">
        <f t="shared" si="95"/>
        <v>40624.181400462963</v>
      </c>
      <c r="V894" s="9">
        <f t="shared" si="96"/>
        <v>40655.181400462963</v>
      </c>
      <c r="W894">
        <f t="shared" si="97"/>
        <v>31</v>
      </c>
    </row>
    <row r="895" spans="1:23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 t="shared" si="91"/>
        <v>212</v>
      </c>
      <c r="P895" s="5">
        <f t="shared" si="92"/>
        <v>127.36</v>
      </c>
      <c r="Q895" s="5" t="str">
        <f t="shared" si="93"/>
        <v>technology</v>
      </c>
      <c r="R895" s="5" t="str">
        <f t="shared" si="94"/>
        <v>hardware</v>
      </c>
      <c r="S895" t="s">
        <v>8319</v>
      </c>
      <c r="T895" t="s">
        <v>8349</v>
      </c>
      <c r="U895" s="9">
        <f t="shared" si="95"/>
        <v>42651.420567129629</v>
      </c>
      <c r="V895" s="9">
        <f t="shared" si="96"/>
        <v>42681.462233796294</v>
      </c>
      <c r="W895">
        <f t="shared" si="97"/>
        <v>30</v>
      </c>
    </row>
    <row r="896" spans="1:23" ht="43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 t="shared" si="91"/>
        <v>198</v>
      </c>
      <c r="P896" s="5">
        <f t="shared" si="92"/>
        <v>101.86</v>
      </c>
      <c r="Q896" s="5" t="str">
        <f t="shared" si="93"/>
        <v>technology</v>
      </c>
      <c r="R896" s="5" t="str">
        <f t="shared" si="94"/>
        <v>hardware</v>
      </c>
      <c r="S896" t="s">
        <v>8319</v>
      </c>
      <c r="T896" t="s">
        <v>8349</v>
      </c>
      <c r="U896" s="9">
        <f t="shared" si="95"/>
        <v>41526.60665509259</v>
      </c>
      <c r="V896" s="9">
        <f t="shared" si="96"/>
        <v>41563.60665509259</v>
      </c>
      <c r="W896">
        <f t="shared" si="97"/>
        <v>37</v>
      </c>
    </row>
    <row r="897" spans="1:23" ht="43.2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 t="shared" si="91"/>
        <v>226</v>
      </c>
      <c r="P897" s="5">
        <f t="shared" si="92"/>
        <v>230.56</v>
      </c>
      <c r="Q897" s="5" t="str">
        <f t="shared" si="93"/>
        <v>technology</v>
      </c>
      <c r="R897" s="5" t="str">
        <f t="shared" si="94"/>
        <v>hardware</v>
      </c>
      <c r="S897" t="s">
        <v>8319</v>
      </c>
      <c r="T897" t="s">
        <v>8349</v>
      </c>
      <c r="U897" s="9">
        <f t="shared" si="95"/>
        <v>40941.199826388889</v>
      </c>
      <c r="V897" s="9">
        <f t="shared" si="96"/>
        <v>40970.125</v>
      </c>
      <c r="W897">
        <f t="shared" si="97"/>
        <v>29</v>
      </c>
    </row>
    <row r="898" spans="1:23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 t="shared" ref="O898:O961" si="98">ROUND((E898/D898)*100,0)</f>
        <v>699</v>
      </c>
      <c r="P898" s="5">
        <f t="shared" ref="P898:P961" si="99">ROUND((E898/L898),2)</f>
        <v>842.11</v>
      </c>
      <c r="Q898" s="5" t="str">
        <f t="shared" ref="Q898:Q961" si="100">LEFT(N898,SEARCH("/",N898)-1)</f>
        <v>technology</v>
      </c>
      <c r="R898" s="5" t="str">
        <f t="shared" ref="R898:R961" si="101">RIGHT(N898,LEN(N898)-SEARCH("/",N898))</f>
        <v>hardware</v>
      </c>
      <c r="S898" t="s">
        <v>8319</v>
      </c>
      <c r="T898" t="s">
        <v>8349</v>
      </c>
      <c r="U898" s="9">
        <f t="shared" ref="U898:U961" si="102">(((J898/60)/60)/24)+DATE(1970,1,1)</f>
        <v>42394.580740740741</v>
      </c>
      <c r="V898" s="9">
        <f t="shared" ref="V898:V961" si="103">(((I898/60)/60)/24)+DATE(1970,1,1)</f>
        <v>42441.208333333328</v>
      </c>
      <c r="W898">
        <f t="shared" ref="W898:W961" si="104">DATEDIF(U898,V898,"d")</f>
        <v>47</v>
      </c>
    </row>
    <row r="899" spans="1:23" ht="43.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 t="shared" si="98"/>
        <v>399</v>
      </c>
      <c r="P899" s="5">
        <f t="shared" si="99"/>
        <v>577.28</v>
      </c>
      <c r="Q899" s="5" t="str">
        <f t="shared" si="100"/>
        <v>technology</v>
      </c>
      <c r="R899" s="5" t="str">
        <f t="shared" si="101"/>
        <v>hardware</v>
      </c>
      <c r="S899" t="s">
        <v>8319</v>
      </c>
      <c r="T899" t="s">
        <v>8349</v>
      </c>
      <c r="U899" s="9">
        <f t="shared" si="102"/>
        <v>41020.271770833337</v>
      </c>
      <c r="V899" s="9">
        <f t="shared" si="103"/>
        <v>41052.791666666664</v>
      </c>
      <c r="W899">
        <f t="shared" si="104"/>
        <v>32</v>
      </c>
    </row>
    <row r="900" spans="1:23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 t="shared" si="98"/>
        <v>294</v>
      </c>
      <c r="P900" s="5">
        <f t="shared" si="99"/>
        <v>483.34</v>
      </c>
      <c r="Q900" s="5" t="str">
        <f t="shared" si="100"/>
        <v>technology</v>
      </c>
      <c r="R900" s="5" t="str">
        <f t="shared" si="101"/>
        <v>hardware</v>
      </c>
      <c r="S900" t="s">
        <v>8319</v>
      </c>
      <c r="T900" t="s">
        <v>8349</v>
      </c>
      <c r="U900" s="9">
        <f t="shared" si="102"/>
        <v>42067.923668981486</v>
      </c>
      <c r="V900" s="9">
        <f t="shared" si="103"/>
        <v>42112.882002314815</v>
      </c>
      <c r="W900">
        <f t="shared" si="104"/>
        <v>45</v>
      </c>
    </row>
    <row r="901" spans="1:23" ht="28.8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 t="shared" si="98"/>
        <v>168</v>
      </c>
      <c r="P901" s="5">
        <f t="shared" si="99"/>
        <v>76.14</v>
      </c>
      <c r="Q901" s="5" t="str">
        <f t="shared" si="100"/>
        <v>technology</v>
      </c>
      <c r="R901" s="5" t="str">
        <f t="shared" si="101"/>
        <v>hardware</v>
      </c>
      <c r="S901" t="s">
        <v>8319</v>
      </c>
      <c r="T901" t="s">
        <v>8349</v>
      </c>
      <c r="U901" s="9">
        <f t="shared" si="102"/>
        <v>41179.098530092589</v>
      </c>
      <c r="V901" s="9">
        <f t="shared" si="103"/>
        <v>41209.098530092589</v>
      </c>
      <c r="W901">
        <f t="shared" si="104"/>
        <v>30</v>
      </c>
    </row>
    <row r="902" spans="1:23" ht="43.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 t="shared" si="98"/>
        <v>1436</v>
      </c>
      <c r="P902" s="5">
        <f t="shared" si="99"/>
        <v>74.11</v>
      </c>
      <c r="Q902" s="5" t="str">
        <f t="shared" si="100"/>
        <v>technology</v>
      </c>
      <c r="R902" s="5" t="str">
        <f t="shared" si="101"/>
        <v>hardware</v>
      </c>
      <c r="S902" t="s">
        <v>8319</v>
      </c>
      <c r="T902" t="s">
        <v>8349</v>
      </c>
      <c r="U902" s="9">
        <f t="shared" si="102"/>
        <v>41326.987974537034</v>
      </c>
      <c r="V902" s="9">
        <f t="shared" si="103"/>
        <v>41356.94630787037</v>
      </c>
      <c r="W902">
        <f t="shared" si="104"/>
        <v>30</v>
      </c>
    </row>
    <row r="903" spans="1:23" ht="57.6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 t="shared" si="98"/>
        <v>157</v>
      </c>
      <c r="P903" s="5">
        <f t="shared" si="99"/>
        <v>36.97</v>
      </c>
      <c r="Q903" s="5" t="str">
        <f t="shared" si="100"/>
        <v>technology</v>
      </c>
      <c r="R903" s="5" t="str">
        <f t="shared" si="101"/>
        <v>hardware</v>
      </c>
      <c r="S903" t="s">
        <v>8319</v>
      </c>
      <c r="T903" t="s">
        <v>8349</v>
      </c>
      <c r="U903" s="9">
        <f t="shared" si="102"/>
        <v>41871.845601851855</v>
      </c>
      <c r="V903" s="9">
        <f t="shared" si="103"/>
        <v>41913</v>
      </c>
      <c r="W903">
        <f t="shared" si="104"/>
        <v>42</v>
      </c>
    </row>
    <row r="904" spans="1:23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 t="shared" si="98"/>
        <v>118</v>
      </c>
      <c r="P904" s="5">
        <f t="shared" si="99"/>
        <v>2500.9699999999998</v>
      </c>
      <c r="Q904" s="5" t="str">
        <f t="shared" si="100"/>
        <v>technology</v>
      </c>
      <c r="R904" s="5" t="str">
        <f t="shared" si="101"/>
        <v>hardware</v>
      </c>
      <c r="S904" t="s">
        <v>8319</v>
      </c>
      <c r="T904" t="s">
        <v>8349</v>
      </c>
      <c r="U904" s="9">
        <f t="shared" si="102"/>
        <v>41964.362743055557</v>
      </c>
      <c r="V904" s="9">
        <f t="shared" si="103"/>
        <v>41994.362743055557</v>
      </c>
      <c r="W904">
        <f t="shared" si="104"/>
        <v>30</v>
      </c>
    </row>
    <row r="905" spans="1:23" ht="43.2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 t="shared" si="98"/>
        <v>1105</v>
      </c>
      <c r="P905" s="5">
        <f t="shared" si="99"/>
        <v>67.69</v>
      </c>
      <c r="Q905" s="5" t="str">
        <f t="shared" si="100"/>
        <v>technology</v>
      </c>
      <c r="R905" s="5" t="str">
        <f t="shared" si="101"/>
        <v>hardware</v>
      </c>
      <c r="S905" t="s">
        <v>8319</v>
      </c>
      <c r="T905" t="s">
        <v>8349</v>
      </c>
      <c r="U905" s="9">
        <f t="shared" si="102"/>
        <v>41148.194641203707</v>
      </c>
      <c r="V905" s="9">
        <f t="shared" si="103"/>
        <v>41188.165972222225</v>
      </c>
      <c r="W905">
        <f t="shared" si="104"/>
        <v>40</v>
      </c>
    </row>
    <row r="906" spans="1:23" ht="43.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 t="shared" si="98"/>
        <v>193</v>
      </c>
      <c r="P906" s="5">
        <f t="shared" si="99"/>
        <v>63.05</v>
      </c>
      <c r="Q906" s="5" t="str">
        <f t="shared" si="100"/>
        <v>technology</v>
      </c>
      <c r="R906" s="5" t="str">
        <f t="shared" si="101"/>
        <v>hardware</v>
      </c>
      <c r="S906" t="s">
        <v>8319</v>
      </c>
      <c r="T906" t="s">
        <v>8349</v>
      </c>
      <c r="U906" s="9">
        <f t="shared" si="102"/>
        <v>41742.780509259261</v>
      </c>
      <c r="V906" s="9">
        <f t="shared" si="103"/>
        <v>41772.780509259261</v>
      </c>
      <c r="W906">
        <f t="shared" si="104"/>
        <v>30</v>
      </c>
    </row>
    <row r="907" spans="1:23" ht="43.2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 t="shared" si="98"/>
        <v>127</v>
      </c>
      <c r="P907" s="5">
        <f t="shared" si="99"/>
        <v>117.6</v>
      </c>
      <c r="Q907" s="5" t="str">
        <f t="shared" si="100"/>
        <v>technology</v>
      </c>
      <c r="R907" s="5" t="str">
        <f t="shared" si="101"/>
        <v>hardware</v>
      </c>
      <c r="S907" t="s">
        <v>8319</v>
      </c>
      <c r="T907" t="s">
        <v>8349</v>
      </c>
      <c r="U907" s="9">
        <f t="shared" si="102"/>
        <v>41863.429791666669</v>
      </c>
      <c r="V907" s="9">
        <f t="shared" si="103"/>
        <v>41898.429791666669</v>
      </c>
      <c r="W907">
        <f t="shared" si="104"/>
        <v>35</v>
      </c>
    </row>
    <row r="908" spans="1:23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 t="shared" si="98"/>
        <v>260</v>
      </c>
      <c r="P908" s="5">
        <f t="shared" si="99"/>
        <v>180.75</v>
      </c>
      <c r="Q908" s="5" t="str">
        <f t="shared" si="100"/>
        <v>technology</v>
      </c>
      <c r="R908" s="5" t="str">
        <f t="shared" si="101"/>
        <v>hardware</v>
      </c>
      <c r="S908" t="s">
        <v>8319</v>
      </c>
      <c r="T908" t="s">
        <v>8349</v>
      </c>
      <c r="U908" s="9">
        <f t="shared" si="102"/>
        <v>42452.272824074069</v>
      </c>
      <c r="V908" s="9">
        <f t="shared" si="103"/>
        <v>42482.272824074069</v>
      </c>
      <c r="W908">
        <f t="shared" si="104"/>
        <v>30</v>
      </c>
    </row>
    <row r="909" spans="1:23" ht="43.2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 t="shared" si="98"/>
        <v>262</v>
      </c>
      <c r="P909" s="5">
        <f t="shared" si="99"/>
        <v>127.32</v>
      </c>
      <c r="Q909" s="5" t="str">
        <f t="shared" si="100"/>
        <v>technology</v>
      </c>
      <c r="R909" s="5" t="str">
        <f t="shared" si="101"/>
        <v>hardware</v>
      </c>
      <c r="S909" t="s">
        <v>8319</v>
      </c>
      <c r="T909" t="s">
        <v>8349</v>
      </c>
      <c r="U909" s="9">
        <f t="shared" si="102"/>
        <v>40898.089236111111</v>
      </c>
      <c r="V909" s="9">
        <f t="shared" si="103"/>
        <v>40920.041666666664</v>
      </c>
      <c r="W909">
        <f t="shared" si="104"/>
        <v>22</v>
      </c>
    </row>
    <row r="910" spans="1:23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 t="shared" si="98"/>
        <v>207</v>
      </c>
      <c r="P910" s="5">
        <f t="shared" si="99"/>
        <v>136.63999999999999</v>
      </c>
      <c r="Q910" s="5" t="str">
        <f t="shared" si="100"/>
        <v>technology</v>
      </c>
      <c r="R910" s="5" t="str">
        <f t="shared" si="101"/>
        <v>hardware</v>
      </c>
      <c r="S910" t="s">
        <v>8319</v>
      </c>
      <c r="T910" t="s">
        <v>8349</v>
      </c>
      <c r="U910" s="9">
        <f t="shared" si="102"/>
        <v>41835.540486111109</v>
      </c>
      <c r="V910" s="9">
        <f t="shared" si="103"/>
        <v>41865.540486111109</v>
      </c>
      <c r="W910">
        <f t="shared" si="104"/>
        <v>30</v>
      </c>
    </row>
    <row r="911" spans="1:23" ht="43.2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 t="shared" si="98"/>
        <v>370</v>
      </c>
      <c r="P911" s="5">
        <f t="shared" si="99"/>
        <v>182.78</v>
      </c>
      <c r="Q911" s="5" t="str">
        <f t="shared" si="100"/>
        <v>technology</v>
      </c>
      <c r="R911" s="5" t="str">
        <f t="shared" si="101"/>
        <v>hardware</v>
      </c>
      <c r="S911" t="s">
        <v>8319</v>
      </c>
      <c r="T911" t="s">
        <v>8349</v>
      </c>
      <c r="U911" s="9">
        <f t="shared" si="102"/>
        <v>41730.663530092592</v>
      </c>
      <c r="V911" s="9">
        <f t="shared" si="103"/>
        <v>41760.663530092592</v>
      </c>
      <c r="W911">
        <f t="shared" si="104"/>
        <v>30</v>
      </c>
    </row>
    <row r="912" spans="1:23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 t="shared" si="98"/>
        <v>285</v>
      </c>
      <c r="P912" s="5">
        <f t="shared" si="99"/>
        <v>279.38</v>
      </c>
      <c r="Q912" s="5" t="str">
        <f t="shared" si="100"/>
        <v>technology</v>
      </c>
      <c r="R912" s="5" t="str">
        <f t="shared" si="101"/>
        <v>hardware</v>
      </c>
      <c r="S912" t="s">
        <v>8319</v>
      </c>
      <c r="T912" t="s">
        <v>8349</v>
      </c>
      <c r="U912" s="9">
        <f t="shared" si="102"/>
        <v>42676.586979166663</v>
      </c>
      <c r="V912" s="9">
        <f t="shared" si="103"/>
        <v>42707.628645833334</v>
      </c>
      <c r="W912">
        <f t="shared" si="104"/>
        <v>31</v>
      </c>
    </row>
    <row r="913" spans="1:23" ht="43.2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 t="shared" si="98"/>
        <v>579</v>
      </c>
      <c r="P913" s="5">
        <f t="shared" si="99"/>
        <v>61.38</v>
      </c>
      <c r="Q913" s="5" t="str">
        <f t="shared" si="100"/>
        <v>technology</v>
      </c>
      <c r="R913" s="5" t="str">
        <f t="shared" si="101"/>
        <v>hardware</v>
      </c>
      <c r="S913" t="s">
        <v>8319</v>
      </c>
      <c r="T913" t="s">
        <v>8349</v>
      </c>
      <c r="U913" s="9">
        <f t="shared" si="102"/>
        <v>42557.792453703703</v>
      </c>
      <c r="V913" s="9">
        <f t="shared" si="103"/>
        <v>42587.792453703703</v>
      </c>
      <c r="W913">
        <f t="shared" si="104"/>
        <v>30</v>
      </c>
    </row>
    <row r="914" spans="1:23" ht="43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 t="shared" si="98"/>
        <v>1132</v>
      </c>
      <c r="P914" s="5">
        <f t="shared" si="99"/>
        <v>80.73</v>
      </c>
      <c r="Q914" s="5" t="str">
        <f t="shared" si="100"/>
        <v>technology</v>
      </c>
      <c r="R914" s="5" t="str">
        <f t="shared" si="101"/>
        <v>hardware</v>
      </c>
      <c r="S914" t="s">
        <v>8319</v>
      </c>
      <c r="T914" t="s">
        <v>8349</v>
      </c>
      <c r="U914" s="9">
        <f t="shared" si="102"/>
        <v>41324.193298611113</v>
      </c>
      <c r="V914" s="9">
        <f t="shared" si="103"/>
        <v>41384.151631944449</v>
      </c>
      <c r="W914">
        <f t="shared" si="104"/>
        <v>60</v>
      </c>
    </row>
    <row r="915" spans="1:23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 t="shared" si="98"/>
        <v>263</v>
      </c>
      <c r="P915" s="5">
        <f t="shared" si="99"/>
        <v>272.36</v>
      </c>
      <c r="Q915" s="5" t="str">
        <f t="shared" si="100"/>
        <v>technology</v>
      </c>
      <c r="R915" s="5" t="str">
        <f t="shared" si="101"/>
        <v>hardware</v>
      </c>
      <c r="S915" t="s">
        <v>8319</v>
      </c>
      <c r="T915" t="s">
        <v>8349</v>
      </c>
      <c r="U915" s="9">
        <f t="shared" si="102"/>
        <v>41561.500706018516</v>
      </c>
      <c r="V915" s="9">
        <f t="shared" si="103"/>
        <v>41593.166666666664</v>
      </c>
      <c r="W915">
        <f t="shared" si="104"/>
        <v>32</v>
      </c>
    </row>
    <row r="916" spans="1:23" ht="43.2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 t="shared" si="98"/>
        <v>674</v>
      </c>
      <c r="P916" s="5">
        <f t="shared" si="99"/>
        <v>70.849999999999994</v>
      </c>
      <c r="Q916" s="5" t="str">
        <f t="shared" si="100"/>
        <v>technology</v>
      </c>
      <c r="R916" s="5" t="str">
        <f t="shared" si="101"/>
        <v>hardware</v>
      </c>
      <c r="S916" t="s">
        <v>8319</v>
      </c>
      <c r="T916" t="s">
        <v>8349</v>
      </c>
      <c r="U916" s="9">
        <f t="shared" si="102"/>
        <v>41201.012083333335</v>
      </c>
      <c r="V916" s="9">
        <f t="shared" si="103"/>
        <v>41231.053749999999</v>
      </c>
      <c r="W916">
        <f t="shared" si="104"/>
        <v>30</v>
      </c>
    </row>
    <row r="917" spans="1:23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 t="shared" si="98"/>
        <v>257</v>
      </c>
      <c r="P917" s="5">
        <f t="shared" si="99"/>
        <v>247.94</v>
      </c>
      <c r="Q917" s="5" t="str">
        <f t="shared" si="100"/>
        <v>technology</v>
      </c>
      <c r="R917" s="5" t="str">
        <f t="shared" si="101"/>
        <v>hardware</v>
      </c>
      <c r="S917" t="s">
        <v>8319</v>
      </c>
      <c r="T917" t="s">
        <v>8349</v>
      </c>
      <c r="U917" s="9">
        <f t="shared" si="102"/>
        <v>42549.722962962958</v>
      </c>
      <c r="V917" s="9">
        <f t="shared" si="103"/>
        <v>42588.291666666672</v>
      </c>
      <c r="W917">
        <f t="shared" si="104"/>
        <v>39</v>
      </c>
    </row>
    <row r="918" spans="1:23" ht="43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 t="shared" si="98"/>
        <v>375</v>
      </c>
      <c r="P918" s="5">
        <f t="shared" si="99"/>
        <v>186.81</v>
      </c>
      <c r="Q918" s="5" t="str">
        <f t="shared" si="100"/>
        <v>technology</v>
      </c>
      <c r="R918" s="5" t="str">
        <f t="shared" si="101"/>
        <v>hardware</v>
      </c>
      <c r="S918" t="s">
        <v>8319</v>
      </c>
      <c r="T918" t="s">
        <v>8349</v>
      </c>
      <c r="U918" s="9">
        <f t="shared" si="102"/>
        <v>41445.334131944444</v>
      </c>
      <c r="V918" s="9">
        <f t="shared" si="103"/>
        <v>41505.334131944444</v>
      </c>
      <c r="W918">
        <f t="shared" si="104"/>
        <v>60</v>
      </c>
    </row>
    <row r="919" spans="1:23" ht="28.8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 t="shared" si="98"/>
        <v>209</v>
      </c>
      <c r="P919" s="5">
        <f t="shared" si="99"/>
        <v>131.99</v>
      </c>
      <c r="Q919" s="5" t="str">
        <f t="shared" si="100"/>
        <v>technology</v>
      </c>
      <c r="R919" s="5" t="str">
        <f t="shared" si="101"/>
        <v>hardware</v>
      </c>
      <c r="S919" t="s">
        <v>8319</v>
      </c>
      <c r="T919" t="s">
        <v>8349</v>
      </c>
      <c r="U919" s="9">
        <f t="shared" si="102"/>
        <v>41313.755219907405</v>
      </c>
      <c r="V919" s="9">
        <f t="shared" si="103"/>
        <v>41343.755219907405</v>
      </c>
      <c r="W919">
        <f t="shared" si="104"/>
        <v>30</v>
      </c>
    </row>
    <row r="920" spans="1:23" ht="28.8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 t="shared" si="98"/>
        <v>347</v>
      </c>
      <c r="P920" s="5">
        <f t="shared" si="99"/>
        <v>29.31</v>
      </c>
      <c r="Q920" s="5" t="str">
        <f t="shared" si="100"/>
        <v>technology</v>
      </c>
      <c r="R920" s="5" t="str">
        <f t="shared" si="101"/>
        <v>hardware</v>
      </c>
      <c r="S920" t="s">
        <v>8319</v>
      </c>
      <c r="T920" t="s">
        <v>8349</v>
      </c>
      <c r="U920" s="9">
        <f t="shared" si="102"/>
        <v>41438.899594907409</v>
      </c>
      <c r="V920" s="9">
        <f t="shared" si="103"/>
        <v>41468.899594907409</v>
      </c>
      <c r="W920">
        <f t="shared" si="104"/>
        <v>30</v>
      </c>
    </row>
    <row r="921" spans="1:23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 t="shared" si="98"/>
        <v>402</v>
      </c>
      <c r="P921" s="5">
        <f t="shared" si="99"/>
        <v>245.02</v>
      </c>
      <c r="Q921" s="5" t="str">
        <f t="shared" si="100"/>
        <v>technology</v>
      </c>
      <c r="R921" s="5" t="str">
        <f t="shared" si="101"/>
        <v>hardware</v>
      </c>
      <c r="S921" t="s">
        <v>8319</v>
      </c>
      <c r="T921" t="s">
        <v>8349</v>
      </c>
      <c r="U921" s="9">
        <f t="shared" si="102"/>
        <v>42311.216898148152</v>
      </c>
      <c r="V921" s="9">
        <f t="shared" si="103"/>
        <v>42357.332638888889</v>
      </c>
      <c r="W921">
        <f t="shared" si="104"/>
        <v>46</v>
      </c>
    </row>
    <row r="922" spans="1:23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 t="shared" si="98"/>
        <v>1027</v>
      </c>
      <c r="P922" s="5">
        <f t="shared" si="99"/>
        <v>1323.25</v>
      </c>
      <c r="Q922" s="5" t="str">
        <f t="shared" si="100"/>
        <v>technology</v>
      </c>
      <c r="R922" s="5" t="str">
        <f t="shared" si="101"/>
        <v>hardware</v>
      </c>
      <c r="S922" t="s">
        <v>8319</v>
      </c>
      <c r="T922" t="s">
        <v>8349</v>
      </c>
      <c r="U922" s="9">
        <f t="shared" si="102"/>
        <v>41039.225601851853</v>
      </c>
      <c r="V922" s="9">
        <f t="shared" si="103"/>
        <v>41072.291666666664</v>
      </c>
      <c r="W922">
        <f t="shared" si="104"/>
        <v>33</v>
      </c>
    </row>
    <row r="923" spans="1:23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 t="shared" si="98"/>
        <v>115</v>
      </c>
      <c r="P923" s="5">
        <f t="shared" si="99"/>
        <v>282.66000000000003</v>
      </c>
      <c r="Q923" s="5" t="str">
        <f t="shared" si="100"/>
        <v>technology</v>
      </c>
      <c r="R923" s="5" t="str">
        <f t="shared" si="101"/>
        <v>hardware</v>
      </c>
      <c r="S923" t="s">
        <v>8319</v>
      </c>
      <c r="T923" t="s">
        <v>8349</v>
      </c>
      <c r="U923" s="9">
        <f t="shared" si="102"/>
        <v>42290.460023148145</v>
      </c>
      <c r="V923" s="9">
        <f t="shared" si="103"/>
        <v>42327.207638888889</v>
      </c>
      <c r="W923">
        <f t="shared" si="104"/>
        <v>37</v>
      </c>
    </row>
    <row r="924" spans="1:23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 t="shared" si="98"/>
        <v>355</v>
      </c>
      <c r="P924" s="5">
        <f t="shared" si="99"/>
        <v>91.21</v>
      </c>
      <c r="Q924" s="5" t="str">
        <f t="shared" si="100"/>
        <v>technology</v>
      </c>
      <c r="R924" s="5" t="str">
        <f t="shared" si="101"/>
        <v>hardware</v>
      </c>
      <c r="S924" t="s">
        <v>8319</v>
      </c>
      <c r="T924" t="s">
        <v>8349</v>
      </c>
      <c r="U924" s="9">
        <f t="shared" si="102"/>
        <v>42423.542384259257</v>
      </c>
      <c r="V924" s="9">
        <f t="shared" si="103"/>
        <v>42463.500717592593</v>
      </c>
      <c r="W924">
        <f t="shared" si="104"/>
        <v>40</v>
      </c>
    </row>
    <row r="925" spans="1:23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 t="shared" si="98"/>
        <v>382</v>
      </c>
      <c r="P925" s="5">
        <f t="shared" si="99"/>
        <v>128.38999999999999</v>
      </c>
      <c r="Q925" s="5" t="str">
        <f t="shared" si="100"/>
        <v>technology</v>
      </c>
      <c r="R925" s="5" t="str">
        <f t="shared" si="101"/>
        <v>hardware</v>
      </c>
      <c r="S925" t="s">
        <v>8319</v>
      </c>
      <c r="T925" t="s">
        <v>8349</v>
      </c>
      <c r="U925" s="9">
        <f t="shared" si="102"/>
        <v>42136.209675925929</v>
      </c>
      <c r="V925" s="9">
        <f t="shared" si="103"/>
        <v>42167.833333333328</v>
      </c>
      <c r="W925">
        <f t="shared" si="104"/>
        <v>31</v>
      </c>
    </row>
    <row r="926" spans="1:23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 t="shared" si="98"/>
        <v>217</v>
      </c>
      <c r="P926" s="5">
        <f t="shared" si="99"/>
        <v>78.83</v>
      </c>
      <c r="Q926" s="5" t="str">
        <f t="shared" si="100"/>
        <v>technology</v>
      </c>
      <c r="R926" s="5" t="str">
        <f t="shared" si="101"/>
        <v>hardware</v>
      </c>
      <c r="S926" t="s">
        <v>8319</v>
      </c>
      <c r="T926" t="s">
        <v>8349</v>
      </c>
      <c r="U926" s="9">
        <f t="shared" si="102"/>
        <v>42728.71230324074</v>
      </c>
      <c r="V926" s="9">
        <f t="shared" si="103"/>
        <v>42758.71230324074</v>
      </c>
      <c r="W926">
        <f t="shared" si="104"/>
        <v>30</v>
      </c>
    </row>
    <row r="927" spans="1:23" ht="57.6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 t="shared" si="98"/>
        <v>312</v>
      </c>
      <c r="P927" s="5">
        <f t="shared" si="99"/>
        <v>91.76</v>
      </c>
      <c r="Q927" s="5" t="str">
        <f t="shared" si="100"/>
        <v>technology</v>
      </c>
      <c r="R927" s="5" t="str">
        <f t="shared" si="101"/>
        <v>hardware</v>
      </c>
      <c r="S927" t="s">
        <v>8319</v>
      </c>
      <c r="T927" t="s">
        <v>8349</v>
      </c>
      <c r="U927" s="9">
        <f t="shared" si="102"/>
        <v>40347.125601851854</v>
      </c>
      <c r="V927" s="9">
        <f t="shared" si="103"/>
        <v>40361.958333333336</v>
      </c>
      <c r="W927">
        <f t="shared" si="104"/>
        <v>14</v>
      </c>
    </row>
    <row r="928" spans="1:23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 t="shared" si="98"/>
        <v>234</v>
      </c>
      <c r="P928" s="5">
        <f t="shared" si="99"/>
        <v>331.1</v>
      </c>
      <c r="Q928" s="5" t="str">
        <f t="shared" si="100"/>
        <v>technology</v>
      </c>
      <c r="R928" s="5" t="str">
        <f t="shared" si="101"/>
        <v>hardware</v>
      </c>
      <c r="S928" t="s">
        <v>8319</v>
      </c>
      <c r="T928" t="s">
        <v>8349</v>
      </c>
      <c r="U928" s="9">
        <f t="shared" si="102"/>
        <v>41800.604895833334</v>
      </c>
      <c r="V928" s="9">
        <f t="shared" si="103"/>
        <v>41830.604895833334</v>
      </c>
      <c r="W928">
        <f t="shared" si="104"/>
        <v>30</v>
      </c>
    </row>
    <row r="929" spans="1:23" ht="43.2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 t="shared" si="98"/>
        <v>124</v>
      </c>
      <c r="P929" s="5">
        <f t="shared" si="99"/>
        <v>194.26</v>
      </c>
      <c r="Q929" s="5" t="str">
        <f t="shared" si="100"/>
        <v>technology</v>
      </c>
      <c r="R929" s="5" t="str">
        <f t="shared" si="101"/>
        <v>hardware</v>
      </c>
      <c r="S929" t="s">
        <v>8319</v>
      </c>
      <c r="T929" t="s">
        <v>8349</v>
      </c>
      <c r="U929" s="9">
        <f t="shared" si="102"/>
        <v>41535.812708333331</v>
      </c>
      <c r="V929" s="9">
        <f t="shared" si="103"/>
        <v>41563.165972222225</v>
      </c>
      <c r="W929">
        <f t="shared" si="104"/>
        <v>28</v>
      </c>
    </row>
    <row r="930" spans="1:23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 t="shared" si="98"/>
        <v>248</v>
      </c>
      <c r="P930" s="5">
        <f t="shared" si="99"/>
        <v>408.98</v>
      </c>
      <c r="Q930" s="5" t="str">
        <f t="shared" si="100"/>
        <v>technology</v>
      </c>
      <c r="R930" s="5" t="str">
        <f t="shared" si="101"/>
        <v>hardware</v>
      </c>
      <c r="S930" t="s">
        <v>8319</v>
      </c>
      <c r="T930" t="s">
        <v>8349</v>
      </c>
      <c r="U930" s="9">
        <f t="shared" si="102"/>
        <v>41941.500520833331</v>
      </c>
      <c r="V930" s="9">
        <f t="shared" si="103"/>
        <v>41976.542187500003</v>
      </c>
      <c r="W930">
        <f t="shared" si="104"/>
        <v>35</v>
      </c>
    </row>
    <row r="931" spans="1:23" ht="57.6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 t="shared" si="98"/>
        <v>116</v>
      </c>
      <c r="P931" s="5">
        <f t="shared" si="99"/>
        <v>84.46</v>
      </c>
      <c r="Q931" s="5" t="str">
        <f t="shared" si="100"/>
        <v>technology</v>
      </c>
      <c r="R931" s="5" t="str">
        <f t="shared" si="101"/>
        <v>hardware</v>
      </c>
      <c r="S931" t="s">
        <v>8319</v>
      </c>
      <c r="T931" t="s">
        <v>8349</v>
      </c>
      <c r="U931" s="9">
        <f t="shared" si="102"/>
        <v>40347.837800925925</v>
      </c>
      <c r="V931" s="9">
        <f t="shared" si="103"/>
        <v>40414.166666666664</v>
      </c>
      <c r="W931">
        <f t="shared" si="104"/>
        <v>67</v>
      </c>
    </row>
    <row r="932" spans="1:23" ht="43.2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 t="shared" si="98"/>
        <v>117</v>
      </c>
      <c r="P932" s="5">
        <f t="shared" si="99"/>
        <v>44.85</v>
      </c>
      <c r="Q932" s="5" t="str">
        <f t="shared" si="100"/>
        <v>technology</v>
      </c>
      <c r="R932" s="5" t="str">
        <f t="shared" si="101"/>
        <v>hardware</v>
      </c>
      <c r="S932" t="s">
        <v>8319</v>
      </c>
      <c r="T932" t="s">
        <v>8349</v>
      </c>
      <c r="U932" s="9">
        <f t="shared" si="102"/>
        <v>40761.604421296295</v>
      </c>
      <c r="V932" s="9">
        <f t="shared" si="103"/>
        <v>40805.604421296295</v>
      </c>
      <c r="W932">
        <f t="shared" si="104"/>
        <v>44</v>
      </c>
    </row>
    <row r="933" spans="1:23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 t="shared" si="98"/>
        <v>305</v>
      </c>
      <c r="P933" s="5">
        <f t="shared" si="99"/>
        <v>383.36</v>
      </c>
      <c r="Q933" s="5" t="str">
        <f t="shared" si="100"/>
        <v>technology</v>
      </c>
      <c r="R933" s="5" t="str">
        <f t="shared" si="101"/>
        <v>hardware</v>
      </c>
      <c r="S933" t="s">
        <v>8319</v>
      </c>
      <c r="T933" t="s">
        <v>8349</v>
      </c>
      <c r="U933" s="9">
        <f t="shared" si="102"/>
        <v>42661.323414351849</v>
      </c>
      <c r="V933" s="9">
        <f t="shared" si="103"/>
        <v>42697.365081018521</v>
      </c>
      <c r="W933">
        <f t="shared" si="104"/>
        <v>36</v>
      </c>
    </row>
    <row r="934" spans="1:23" ht="28.8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 t="shared" si="98"/>
        <v>320</v>
      </c>
      <c r="P934" s="5">
        <f t="shared" si="99"/>
        <v>55.28</v>
      </c>
      <c r="Q934" s="5" t="str">
        <f t="shared" si="100"/>
        <v>technology</v>
      </c>
      <c r="R934" s="5" t="str">
        <f t="shared" si="101"/>
        <v>hardware</v>
      </c>
      <c r="S934" t="s">
        <v>8319</v>
      </c>
      <c r="T934" t="s">
        <v>8349</v>
      </c>
      <c r="U934" s="9">
        <f t="shared" si="102"/>
        <v>42570.996423611112</v>
      </c>
      <c r="V934" s="9">
        <f t="shared" si="103"/>
        <v>42600.996423611112</v>
      </c>
      <c r="W934">
        <f t="shared" si="104"/>
        <v>30</v>
      </c>
    </row>
    <row r="935" spans="1:23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 t="shared" si="98"/>
        <v>820</v>
      </c>
      <c r="P935" s="5">
        <f t="shared" si="99"/>
        <v>422.02</v>
      </c>
      <c r="Q935" s="5" t="str">
        <f t="shared" si="100"/>
        <v>technology</v>
      </c>
      <c r="R935" s="5" t="str">
        <f t="shared" si="101"/>
        <v>hardware</v>
      </c>
      <c r="S935" t="s">
        <v>8319</v>
      </c>
      <c r="T935" t="s">
        <v>8349</v>
      </c>
      <c r="U935" s="9">
        <f t="shared" si="102"/>
        <v>42347.358483796299</v>
      </c>
      <c r="V935" s="9">
        <f t="shared" si="103"/>
        <v>42380.958333333328</v>
      </c>
      <c r="W935">
        <f t="shared" si="104"/>
        <v>33</v>
      </c>
    </row>
    <row r="936" spans="1:23" ht="43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 t="shared" si="98"/>
        <v>235</v>
      </c>
      <c r="P936" s="5">
        <f t="shared" si="99"/>
        <v>64.180000000000007</v>
      </c>
      <c r="Q936" s="5" t="str">
        <f t="shared" si="100"/>
        <v>technology</v>
      </c>
      <c r="R936" s="5" t="str">
        <f t="shared" si="101"/>
        <v>hardware</v>
      </c>
      <c r="S936" t="s">
        <v>8319</v>
      </c>
      <c r="T936" t="s">
        <v>8349</v>
      </c>
      <c r="U936" s="9">
        <f t="shared" si="102"/>
        <v>42010.822233796294</v>
      </c>
      <c r="V936" s="9">
        <f t="shared" si="103"/>
        <v>42040.822233796294</v>
      </c>
      <c r="W936">
        <f t="shared" si="104"/>
        <v>30</v>
      </c>
    </row>
    <row r="937" spans="1:23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 t="shared" si="98"/>
        <v>495</v>
      </c>
      <c r="P937" s="5">
        <f t="shared" si="99"/>
        <v>173.58</v>
      </c>
      <c r="Q937" s="5" t="str">
        <f t="shared" si="100"/>
        <v>technology</v>
      </c>
      <c r="R937" s="5" t="str">
        <f t="shared" si="101"/>
        <v>hardware</v>
      </c>
      <c r="S937" t="s">
        <v>8319</v>
      </c>
      <c r="T937" t="s">
        <v>8349</v>
      </c>
      <c r="U937" s="9">
        <f t="shared" si="102"/>
        <v>42499.960810185185</v>
      </c>
      <c r="V937" s="9">
        <f t="shared" si="103"/>
        <v>42559.960810185185</v>
      </c>
      <c r="W937">
        <f t="shared" si="104"/>
        <v>60</v>
      </c>
    </row>
    <row r="938" spans="1:23" ht="43.2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 t="shared" si="98"/>
        <v>7814</v>
      </c>
      <c r="P938" s="5">
        <f t="shared" si="99"/>
        <v>88.6</v>
      </c>
      <c r="Q938" s="5" t="str">
        <f t="shared" si="100"/>
        <v>technology</v>
      </c>
      <c r="R938" s="5" t="str">
        <f t="shared" si="101"/>
        <v>hardware</v>
      </c>
      <c r="S938" t="s">
        <v>8319</v>
      </c>
      <c r="T938" t="s">
        <v>8349</v>
      </c>
      <c r="U938" s="9">
        <f t="shared" si="102"/>
        <v>41324.214571759258</v>
      </c>
      <c r="V938" s="9">
        <f t="shared" si="103"/>
        <v>41358.172905092593</v>
      </c>
      <c r="W938">
        <f t="shared" si="104"/>
        <v>34</v>
      </c>
    </row>
    <row r="939" spans="1:23" ht="43.2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 t="shared" si="98"/>
        <v>113</v>
      </c>
      <c r="P939" s="5">
        <f t="shared" si="99"/>
        <v>50.22</v>
      </c>
      <c r="Q939" s="5" t="str">
        <f t="shared" si="100"/>
        <v>technology</v>
      </c>
      <c r="R939" s="5" t="str">
        <f t="shared" si="101"/>
        <v>hardware</v>
      </c>
      <c r="S939" t="s">
        <v>8319</v>
      </c>
      <c r="T939" t="s">
        <v>8349</v>
      </c>
      <c r="U939" s="9">
        <f t="shared" si="102"/>
        <v>40765.876886574071</v>
      </c>
      <c r="V939" s="9">
        <f t="shared" si="103"/>
        <v>40795.876886574071</v>
      </c>
      <c r="W939">
        <f t="shared" si="104"/>
        <v>30</v>
      </c>
    </row>
    <row r="940" spans="1:23" ht="28.8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 t="shared" si="98"/>
        <v>922</v>
      </c>
      <c r="P940" s="5">
        <f t="shared" si="99"/>
        <v>192.39</v>
      </c>
      <c r="Q940" s="5" t="str">
        <f t="shared" si="100"/>
        <v>technology</v>
      </c>
      <c r="R940" s="5" t="str">
        <f t="shared" si="101"/>
        <v>hardware</v>
      </c>
      <c r="S940" t="s">
        <v>8319</v>
      </c>
      <c r="T940" t="s">
        <v>8349</v>
      </c>
      <c r="U940" s="9">
        <f t="shared" si="102"/>
        <v>41312.88077546296</v>
      </c>
      <c r="V940" s="9">
        <f t="shared" si="103"/>
        <v>41342.88077546296</v>
      </c>
      <c r="W940">
        <f t="shared" si="104"/>
        <v>30</v>
      </c>
    </row>
    <row r="941" spans="1:23" ht="43.2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 t="shared" si="98"/>
        <v>125</v>
      </c>
      <c r="P941" s="5">
        <f t="shared" si="99"/>
        <v>73.42</v>
      </c>
      <c r="Q941" s="5" t="str">
        <f t="shared" si="100"/>
        <v>technology</v>
      </c>
      <c r="R941" s="5" t="str">
        <f t="shared" si="101"/>
        <v>hardware</v>
      </c>
      <c r="S941" t="s">
        <v>8319</v>
      </c>
      <c r="T941" t="s">
        <v>8349</v>
      </c>
      <c r="U941" s="9">
        <f t="shared" si="102"/>
        <v>40961.057349537034</v>
      </c>
      <c r="V941" s="9">
        <f t="shared" si="103"/>
        <v>40992.166666666664</v>
      </c>
      <c r="W941">
        <f t="shared" si="104"/>
        <v>31</v>
      </c>
    </row>
    <row r="942" spans="1:23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 t="shared" si="98"/>
        <v>102</v>
      </c>
      <c r="P942" s="5">
        <f t="shared" si="99"/>
        <v>147.68</v>
      </c>
      <c r="Q942" s="5" t="str">
        <f t="shared" si="100"/>
        <v>technology</v>
      </c>
      <c r="R942" s="5" t="str">
        <f t="shared" si="101"/>
        <v>hardware</v>
      </c>
      <c r="S942" t="s">
        <v>8319</v>
      </c>
      <c r="T942" t="s">
        <v>8349</v>
      </c>
      <c r="U942" s="9">
        <f t="shared" si="102"/>
        <v>42199.365844907406</v>
      </c>
      <c r="V942" s="9">
        <f t="shared" si="103"/>
        <v>42229.365844907406</v>
      </c>
      <c r="W942">
        <f t="shared" si="104"/>
        <v>30</v>
      </c>
    </row>
    <row r="943" spans="1:23" ht="57.6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 t="shared" si="98"/>
        <v>485</v>
      </c>
      <c r="P943" s="5">
        <f t="shared" si="99"/>
        <v>108.97</v>
      </c>
      <c r="Q943" s="5" t="str">
        <f t="shared" si="100"/>
        <v>technology</v>
      </c>
      <c r="R943" s="5" t="str">
        <f t="shared" si="101"/>
        <v>hardware</v>
      </c>
      <c r="S943" t="s">
        <v>8319</v>
      </c>
      <c r="T943" t="s">
        <v>8349</v>
      </c>
      <c r="U943" s="9">
        <f t="shared" si="102"/>
        <v>42605.70857638889</v>
      </c>
      <c r="V943" s="9">
        <f t="shared" si="103"/>
        <v>42635.70857638889</v>
      </c>
      <c r="W943">
        <f t="shared" si="104"/>
        <v>30</v>
      </c>
    </row>
    <row r="944" spans="1:23" ht="43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 t="shared" si="98"/>
        <v>192</v>
      </c>
      <c r="P944" s="5">
        <f t="shared" si="99"/>
        <v>23.65</v>
      </c>
      <c r="Q944" s="5" t="str">
        <f t="shared" si="100"/>
        <v>technology</v>
      </c>
      <c r="R944" s="5" t="str">
        <f t="shared" si="101"/>
        <v>hardware</v>
      </c>
      <c r="S944" t="s">
        <v>8319</v>
      </c>
      <c r="T944" t="s">
        <v>8349</v>
      </c>
      <c r="U944" s="9">
        <f t="shared" si="102"/>
        <v>41737.097499999996</v>
      </c>
      <c r="V944" s="9">
        <f t="shared" si="103"/>
        <v>41773.961111111108</v>
      </c>
      <c r="W944">
        <f t="shared" si="104"/>
        <v>36</v>
      </c>
    </row>
    <row r="945" spans="1:23" ht="43.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 t="shared" si="98"/>
        <v>281</v>
      </c>
      <c r="P945" s="5">
        <f t="shared" si="99"/>
        <v>147.94999999999999</v>
      </c>
      <c r="Q945" s="5" t="str">
        <f t="shared" si="100"/>
        <v>technology</v>
      </c>
      <c r="R945" s="5" t="str">
        <f t="shared" si="101"/>
        <v>hardware</v>
      </c>
      <c r="S945" t="s">
        <v>8319</v>
      </c>
      <c r="T945" t="s">
        <v>8349</v>
      </c>
      <c r="U945" s="9">
        <f t="shared" si="102"/>
        <v>41861.070567129631</v>
      </c>
      <c r="V945" s="9">
        <f t="shared" si="103"/>
        <v>41906.070567129631</v>
      </c>
      <c r="W945">
        <f t="shared" si="104"/>
        <v>45</v>
      </c>
    </row>
    <row r="946" spans="1:23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 t="shared" si="98"/>
        <v>125</v>
      </c>
      <c r="P946" s="5">
        <f t="shared" si="99"/>
        <v>385.04</v>
      </c>
      <c r="Q946" s="5" t="str">
        <f t="shared" si="100"/>
        <v>technology</v>
      </c>
      <c r="R946" s="5" t="str">
        <f t="shared" si="101"/>
        <v>hardware</v>
      </c>
      <c r="S946" t="s">
        <v>8319</v>
      </c>
      <c r="T946" t="s">
        <v>8349</v>
      </c>
      <c r="U946" s="9">
        <f t="shared" si="102"/>
        <v>42502.569120370375</v>
      </c>
      <c r="V946" s="9">
        <f t="shared" si="103"/>
        <v>42532.569120370375</v>
      </c>
      <c r="W946">
        <f t="shared" si="104"/>
        <v>30</v>
      </c>
    </row>
    <row r="947" spans="1:23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 t="shared" si="98"/>
        <v>161</v>
      </c>
      <c r="P947" s="5">
        <f t="shared" si="99"/>
        <v>457.39</v>
      </c>
      <c r="Q947" s="5" t="str">
        <f t="shared" si="100"/>
        <v>technology</v>
      </c>
      <c r="R947" s="5" t="str">
        <f t="shared" si="101"/>
        <v>hardware</v>
      </c>
      <c r="S947" t="s">
        <v>8319</v>
      </c>
      <c r="T947" t="s">
        <v>8349</v>
      </c>
      <c r="U947" s="9">
        <f t="shared" si="102"/>
        <v>42136.420752314814</v>
      </c>
      <c r="V947" s="9">
        <f t="shared" si="103"/>
        <v>42166.420752314814</v>
      </c>
      <c r="W947">
        <f t="shared" si="104"/>
        <v>30</v>
      </c>
    </row>
    <row r="948" spans="1:23" ht="43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 t="shared" si="98"/>
        <v>585</v>
      </c>
      <c r="P948" s="5">
        <f t="shared" si="99"/>
        <v>222.99</v>
      </c>
      <c r="Q948" s="5" t="str">
        <f t="shared" si="100"/>
        <v>technology</v>
      </c>
      <c r="R948" s="5" t="str">
        <f t="shared" si="101"/>
        <v>hardware</v>
      </c>
      <c r="S948" t="s">
        <v>8319</v>
      </c>
      <c r="T948" t="s">
        <v>8349</v>
      </c>
      <c r="U948" s="9">
        <f t="shared" si="102"/>
        <v>41099.966944444444</v>
      </c>
      <c r="V948" s="9">
        <f t="shared" si="103"/>
        <v>41134.125</v>
      </c>
      <c r="W948">
        <f t="shared" si="104"/>
        <v>35</v>
      </c>
    </row>
    <row r="949" spans="1:23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 t="shared" si="98"/>
        <v>201</v>
      </c>
      <c r="P949" s="5">
        <f t="shared" si="99"/>
        <v>220.74</v>
      </c>
      <c r="Q949" s="5" t="str">
        <f t="shared" si="100"/>
        <v>technology</v>
      </c>
      <c r="R949" s="5" t="str">
        <f t="shared" si="101"/>
        <v>hardware</v>
      </c>
      <c r="S949" t="s">
        <v>8319</v>
      </c>
      <c r="T949" t="s">
        <v>8349</v>
      </c>
      <c r="U949" s="9">
        <f t="shared" si="102"/>
        <v>42136.184560185182</v>
      </c>
      <c r="V949" s="9">
        <f t="shared" si="103"/>
        <v>42166.184560185182</v>
      </c>
      <c r="W949">
        <f t="shared" si="104"/>
        <v>30</v>
      </c>
    </row>
    <row r="950" spans="1:23" ht="28.8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 t="shared" si="98"/>
        <v>133</v>
      </c>
      <c r="P950" s="5">
        <f t="shared" si="99"/>
        <v>73.5</v>
      </c>
      <c r="Q950" s="5" t="str">
        <f t="shared" si="100"/>
        <v>technology</v>
      </c>
      <c r="R950" s="5" t="str">
        <f t="shared" si="101"/>
        <v>hardware</v>
      </c>
      <c r="S950" t="s">
        <v>8319</v>
      </c>
      <c r="T950" t="s">
        <v>8349</v>
      </c>
      <c r="U950" s="9">
        <f t="shared" si="102"/>
        <v>41704.735937500001</v>
      </c>
      <c r="V950" s="9">
        <f t="shared" si="103"/>
        <v>41750.165972222225</v>
      </c>
      <c r="W950">
        <f t="shared" si="104"/>
        <v>46</v>
      </c>
    </row>
    <row r="951" spans="1:23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 t="shared" si="98"/>
        <v>120</v>
      </c>
      <c r="P951" s="5">
        <f t="shared" si="99"/>
        <v>223.1</v>
      </c>
      <c r="Q951" s="5" t="str">
        <f t="shared" si="100"/>
        <v>technology</v>
      </c>
      <c r="R951" s="5" t="str">
        <f t="shared" si="101"/>
        <v>hardware</v>
      </c>
      <c r="S951" t="s">
        <v>8319</v>
      </c>
      <c r="T951" t="s">
        <v>8349</v>
      </c>
      <c r="U951" s="9">
        <f t="shared" si="102"/>
        <v>42048.813877314817</v>
      </c>
      <c r="V951" s="9">
        <f t="shared" si="103"/>
        <v>42093.772210648152</v>
      </c>
      <c r="W951">
        <f t="shared" si="104"/>
        <v>45</v>
      </c>
    </row>
    <row r="952" spans="1:23" ht="28.8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 t="shared" si="98"/>
        <v>126</v>
      </c>
      <c r="P952" s="5">
        <f t="shared" si="99"/>
        <v>47.91</v>
      </c>
      <c r="Q952" s="5" t="str">
        <f t="shared" si="100"/>
        <v>technology</v>
      </c>
      <c r="R952" s="5" t="str">
        <f t="shared" si="101"/>
        <v>hardware</v>
      </c>
      <c r="S952" t="s">
        <v>8319</v>
      </c>
      <c r="T952" t="s">
        <v>8349</v>
      </c>
      <c r="U952" s="9">
        <f t="shared" si="102"/>
        <v>40215.919050925928</v>
      </c>
      <c r="V952" s="9">
        <f t="shared" si="103"/>
        <v>40252.913194444445</v>
      </c>
      <c r="W952">
        <f t="shared" si="104"/>
        <v>37</v>
      </c>
    </row>
    <row r="953" spans="1:23" ht="43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 t="shared" si="98"/>
        <v>361</v>
      </c>
      <c r="P953" s="5">
        <f t="shared" si="99"/>
        <v>96.06</v>
      </c>
      <c r="Q953" s="5" t="str">
        <f t="shared" si="100"/>
        <v>technology</v>
      </c>
      <c r="R953" s="5" t="str">
        <f t="shared" si="101"/>
        <v>hardware</v>
      </c>
      <c r="S953" t="s">
        <v>8319</v>
      </c>
      <c r="T953" t="s">
        <v>8349</v>
      </c>
      <c r="U953" s="9">
        <f t="shared" si="102"/>
        <v>41848.021770833337</v>
      </c>
      <c r="V953" s="9">
        <f t="shared" si="103"/>
        <v>41878.021770833337</v>
      </c>
      <c r="W953">
        <f t="shared" si="104"/>
        <v>30</v>
      </c>
    </row>
    <row r="954" spans="1:23" ht="43.2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 t="shared" si="98"/>
        <v>226</v>
      </c>
      <c r="P954" s="5">
        <f t="shared" si="99"/>
        <v>118.61</v>
      </c>
      <c r="Q954" s="5" t="str">
        <f t="shared" si="100"/>
        <v>technology</v>
      </c>
      <c r="R954" s="5" t="str">
        <f t="shared" si="101"/>
        <v>hardware</v>
      </c>
      <c r="S954" t="s">
        <v>8319</v>
      </c>
      <c r="T954" t="s">
        <v>8349</v>
      </c>
      <c r="U954" s="9">
        <f t="shared" si="102"/>
        <v>41212.996481481481</v>
      </c>
      <c r="V954" s="9">
        <f t="shared" si="103"/>
        <v>41242.996481481481</v>
      </c>
      <c r="W954">
        <f t="shared" si="104"/>
        <v>30</v>
      </c>
    </row>
    <row r="955" spans="1:23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 t="shared" si="98"/>
        <v>120</v>
      </c>
      <c r="P955" s="5">
        <f t="shared" si="99"/>
        <v>118.45</v>
      </c>
      <c r="Q955" s="5" t="str">
        <f t="shared" si="100"/>
        <v>technology</v>
      </c>
      <c r="R955" s="5" t="str">
        <f t="shared" si="101"/>
        <v>hardware</v>
      </c>
      <c r="S955" t="s">
        <v>8319</v>
      </c>
      <c r="T955" t="s">
        <v>8349</v>
      </c>
      <c r="U955" s="9">
        <f t="shared" si="102"/>
        <v>41975.329317129625</v>
      </c>
      <c r="V955" s="9">
        <f t="shared" si="103"/>
        <v>42013.041666666672</v>
      </c>
      <c r="W955">
        <f t="shared" si="104"/>
        <v>38</v>
      </c>
    </row>
    <row r="956" spans="1:23" ht="43.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 t="shared" si="98"/>
        <v>304</v>
      </c>
      <c r="P956" s="5">
        <f t="shared" si="99"/>
        <v>143.21</v>
      </c>
      <c r="Q956" s="5" t="str">
        <f t="shared" si="100"/>
        <v>technology</v>
      </c>
      <c r="R956" s="5" t="str">
        <f t="shared" si="101"/>
        <v>hardware</v>
      </c>
      <c r="S956" t="s">
        <v>8319</v>
      </c>
      <c r="T956" t="s">
        <v>8349</v>
      </c>
      <c r="U956" s="9">
        <f t="shared" si="102"/>
        <v>42689.565671296295</v>
      </c>
      <c r="V956" s="9">
        <f t="shared" si="103"/>
        <v>42719.208333333328</v>
      </c>
      <c r="W956">
        <f t="shared" si="104"/>
        <v>30</v>
      </c>
    </row>
    <row r="957" spans="1:23" ht="43.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 t="shared" si="98"/>
        <v>179</v>
      </c>
      <c r="P957" s="5">
        <f t="shared" si="99"/>
        <v>282.72000000000003</v>
      </c>
      <c r="Q957" s="5" t="str">
        <f t="shared" si="100"/>
        <v>technology</v>
      </c>
      <c r="R957" s="5" t="str">
        <f t="shared" si="101"/>
        <v>hardware</v>
      </c>
      <c r="S957" t="s">
        <v>8319</v>
      </c>
      <c r="T957" t="s">
        <v>8349</v>
      </c>
      <c r="U957" s="9">
        <f t="shared" si="102"/>
        <v>41725.082384259258</v>
      </c>
      <c r="V957" s="9">
        <f t="shared" si="103"/>
        <v>41755.082384259258</v>
      </c>
      <c r="W957">
        <f t="shared" si="104"/>
        <v>30</v>
      </c>
    </row>
    <row r="958" spans="1:23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 t="shared" si="98"/>
        <v>387</v>
      </c>
      <c r="P958" s="5">
        <f t="shared" si="99"/>
        <v>593.94000000000005</v>
      </c>
      <c r="Q958" s="5" t="str">
        <f t="shared" si="100"/>
        <v>technology</v>
      </c>
      <c r="R958" s="5" t="str">
        <f t="shared" si="101"/>
        <v>hardware</v>
      </c>
      <c r="S958" t="s">
        <v>8319</v>
      </c>
      <c r="T958" t="s">
        <v>8349</v>
      </c>
      <c r="U958" s="9">
        <f t="shared" si="102"/>
        <v>42076.130011574074</v>
      </c>
      <c r="V958" s="9">
        <f t="shared" si="103"/>
        <v>42131.290277777778</v>
      </c>
      <c r="W958">
        <f t="shared" si="104"/>
        <v>55</v>
      </c>
    </row>
    <row r="959" spans="1:23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 t="shared" si="98"/>
        <v>211</v>
      </c>
      <c r="P959" s="5">
        <f t="shared" si="99"/>
        <v>262.16000000000003</v>
      </c>
      <c r="Q959" s="5" t="str">
        <f t="shared" si="100"/>
        <v>technology</v>
      </c>
      <c r="R959" s="5" t="str">
        <f t="shared" si="101"/>
        <v>hardware</v>
      </c>
      <c r="S959" t="s">
        <v>8319</v>
      </c>
      <c r="T959" t="s">
        <v>8349</v>
      </c>
      <c r="U959" s="9">
        <f t="shared" si="102"/>
        <v>42311.625081018516</v>
      </c>
      <c r="V959" s="9">
        <f t="shared" si="103"/>
        <v>42357.041666666672</v>
      </c>
      <c r="W959">
        <f t="shared" si="104"/>
        <v>46</v>
      </c>
    </row>
    <row r="960" spans="1:23" ht="43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 t="shared" si="98"/>
        <v>132</v>
      </c>
      <c r="P960" s="5">
        <f t="shared" si="99"/>
        <v>46.58</v>
      </c>
      <c r="Q960" s="5" t="str">
        <f t="shared" si="100"/>
        <v>technology</v>
      </c>
      <c r="R960" s="5" t="str">
        <f t="shared" si="101"/>
        <v>hardware</v>
      </c>
      <c r="S960" t="s">
        <v>8319</v>
      </c>
      <c r="T960" t="s">
        <v>8349</v>
      </c>
      <c r="U960" s="9">
        <f t="shared" si="102"/>
        <v>41738.864803240744</v>
      </c>
      <c r="V960" s="9">
        <f t="shared" si="103"/>
        <v>41768.864803240744</v>
      </c>
      <c r="W960">
        <f t="shared" si="104"/>
        <v>30</v>
      </c>
    </row>
    <row r="961" spans="1:23" ht="43.2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 t="shared" si="98"/>
        <v>300</v>
      </c>
      <c r="P961" s="5">
        <f t="shared" si="99"/>
        <v>70.040000000000006</v>
      </c>
      <c r="Q961" s="5" t="str">
        <f t="shared" si="100"/>
        <v>technology</v>
      </c>
      <c r="R961" s="5" t="str">
        <f t="shared" si="101"/>
        <v>hardware</v>
      </c>
      <c r="S961" t="s">
        <v>8319</v>
      </c>
      <c r="T961" t="s">
        <v>8349</v>
      </c>
      <c r="U961" s="9">
        <f t="shared" si="102"/>
        <v>41578.210104166668</v>
      </c>
      <c r="V961" s="9">
        <f t="shared" si="103"/>
        <v>41638.251770833333</v>
      </c>
      <c r="W961">
        <f t="shared" si="104"/>
        <v>60</v>
      </c>
    </row>
    <row r="962" spans="1:23" ht="43.2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 t="shared" ref="O962:O1025" si="105">ROUND((E962/D962)*100,0)</f>
        <v>421</v>
      </c>
      <c r="P962" s="5">
        <f t="shared" ref="P962:P1025" si="106">ROUND((E962/L962),2)</f>
        <v>164.91</v>
      </c>
      <c r="Q962" s="5" t="str">
        <f t="shared" ref="Q962:Q1025" si="107">LEFT(N962,SEARCH("/",N962)-1)</f>
        <v>technology</v>
      </c>
      <c r="R962" s="5" t="str">
        <f t="shared" ref="R962:R1025" si="108">RIGHT(N962,LEN(N962)-SEARCH("/",N962))</f>
        <v>hardware</v>
      </c>
      <c r="S962" t="s">
        <v>8319</v>
      </c>
      <c r="T962" t="s">
        <v>8349</v>
      </c>
      <c r="U962" s="9">
        <f t="shared" ref="U962:U1025" si="109">(((J962/60)/60)/24)+DATE(1970,1,1)</f>
        <v>41424.27107638889</v>
      </c>
      <c r="V962" s="9">
        <f t="shared" ref="V962:V1025" si="110">(((I962/60)/60)/24)+DATE(1970,1,1)</f>
        <v>41456.75</v>
      </c>
      <c r="W962">
        <f t="shared" ref="W962:W1025" si="111">DATEDIF(U962,V962,"d")</f>
        <v>32</v>
      </c>
    </row>
    <row r="963" spans="1:23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 t="shared" si="105"/>
        <v>136</v>
      </c>
      <c r="P963" s="5">
        <f t="shared" si="106"/>
        <v>449.26</v>
      </c>
      <c r="Q963" s="5" t="str">
        <f t="shared" si="107"/>
        <v>technology</v>
      </c>
      <c r="R963" s="5" t="str">
        <f t="shared" si="108"/>
        <v>hardware</v>
      </c>
      <c r="S963" t="s">
        <v>8319</v>
      </c>
      <c r="T963" t="s">
        <v>8349</v>
      </c>
      <c r="U963" s="9">
        <f t="shared" si="109"/>
        <v>42675.438946759255</v>
      </c>
      <c r="V963" s="9">
        <f t="shared" si="110"/>
        <v>42705.207638888889</v>
      </c>
      <c r="W963">
        <f t="shared" si="111"/>
        <v>30</v>
      </c>
    </row>
    <row r="964" spans="1:23" ht="28.8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 t="shared" si="105"/>
        <v>248</v>
      </c>
      <c r="P964" s="5">
        <f t="shared" si="106"/>
        <v>27.47</v>
      </c>
      <c r="Q964" s="5" t="str">
        <f t="shared" si="107"/>
        <v>technology</v>
      </c>
      <c r="R964" s="5" t="str">
        <f t="shared" si="108"/>
        <v>hardware</v>
      </c>
      <c r="S964" t="s">
        <v>8319</v>
      </c>
      <c r="T964" t="s">
        <v>8349</v>
      </c>
      <c r="U964" s="9">
        <f t="shared" si="109"/>
        <v>41578.927118055559</v>
      </c>
      <c r="V964" s="9">
        <f t="shared" si="110"/>
        <v>41593.968784722223</v>
      </c>
      <c r="W964">
        <f t="shared" si="111"/>
        <v>15</v>
      </c>
    </row>
    <row r="965" spans="1:23" ht="43.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 t="shared" si="105"/>
        <v>182</v>
      </c>
      <c r="P965" s="5">
        <f t="shared" si="106"/>
        <v>143.97999999999999</v>
      </c>
      <c r="Q965" s="5" t="str">
        <f t="shared" si="107"/>
        <v>technology</v>
      </c>
      <c r="R965" s="5" t="str">
        <f t="shared" si="108"/>
        <v>hardware</v>
      </c>
      <c r="S965" t="s">
        <v>8319</v>
      </c>
      <c r="T965" t="s">
        <v>8349</v>
      </c>
      <c r="U965" s="9">
        <f t="shared" si="109"/>
        <v>42654.525775462964</v>
      </c>
      <c r="V965" s="9">
        <f t="shared" si="110"/>
        <v>42684.567442129628</v>
      </c>
      <c r="W965">
        <f t="shared" si="111"/>
        <v>30</v>
      </c>
    </row>
    <row r="966" spans="1:23" ht="43.2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 t="shared" si="105"/>
        <v>124</v>
      </c>
      <c r="P966" s="5">
        <f t="shared" si="106"/>
        <v>88.24</v>
      </c>
      <c r="Q966" s="5" t="str">
        <f t="shared" si="107"/>
        <v>technology</v>
      </c>
      <c r="R966" s="5" t="str">
        <f t="shared" si="108"/>
        <v>hardware</v>
      </c>
      <c r="S966" t="s">
        <v>8319</v>
      </c>
      <c r="T966" t="s">
        <v>8349</v>
      </c>
      <c r="U966" s="9">
        <f t="shared" si="109"/>
        <v>42331.708032407405</v>
      </c>
      <c r="V966" s="9">
        <f t="shared" si="110"/>
        <v>42391.708032407405</v>
      </c>
      <c r="W966">
        <f t="shared" si="111"/>
        <v>60</v>
      </c>
    </row>
    <row r="967" spans="1:23" ht="43.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 t="shared" si="105"/>
        <v>506</v>
      </c>
      <c r="P967" s="5">
        <f t="shared" si="106"/>
        <v>36.33</v>
      </c>
      <c r="Q967" s="5" t="str">
        <f t="shared" si="107"/>
        <v>technology</v>
      </c>
      <c r="R967" s="5" t="str">
        <f t="shared" si="108"/>
        <v>hardware</v>
      </c>
      <c r="S967" t="s">
        <v>8319</v>
      </c>
      <c r="T967" t="s">
        <v>8349</v>
      </c>
      <c r="U967" s="9">
        <f t="shared" si="109"/>
        <v>42661.176817129628</v>
      </c>
      <c r="V967" s="9">
        <f t="shared" si="110"/>
        <v>42715.207638888889</v>
      </c>
      <c r="W967">
        <f t="shared" si="111"/>
        <v>54</v>
      </c>
    </row>
    <row r="968" spans="1:23" ht="43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 t="shared" si="105"/>
        <v>108</v>
      </c>
      <c r="P968" s="5">
        <f t="shared" si="106"/>
        <v>90.18</v>
      </c>
      <c r="Q968" s="5" t="str">
        <f t="shared" si="107"/>
        <v>technology</v>
      </c>
      <c r="R968" s="5" t="str">
        <f t="shared" si="108"/>
        <v>hardware</v>
      </c>
      <c r="S968" t="s">
        <v>8319</v>
      </c>
      <c r="T968" t="s">
        <v>8349</v>
      </c>
      <c r="U968" s="9">
        <f t="shared" si="109"/>
        <v>42138.684189814812</v>
      </c>
      <c r="V968" s="9">
        <f t="shared" si="110"/>
        <v>42168.684189814812</v>
      </c>
      <c r="W968">
        <f t="shared" si="111"/>
        <v>30</v>
      </c>
    </row>
    <row r="969" spans="1:23" ht="43.2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 t="shared" si="105"/>
        <v>819</v>
      </c>
      <c r="P969" s="5">
        <f t="shared" si="106"/>
        <v>152.62</v>
      </c>
      <c r="Q969" s="5" t="str">
        <f t="shared" si="107"/>
        <v>technology</v>
      </c>
      <c r="R969" s="5" t="str">
        <f t="shared" si="108"/>
        <v>hardware</v>
      </c>
      <c r="S969" t="s">
        <v>8319</v>
      </c>
      <c r="T969" t="s">
        <v>8349</v>
      </c>
      <c r="U969" s="9">
        <f t="shared" si="109"/>
        <v>41069.088506944441</v>
      </c>
      <c r="V969" s="9">
        <f t="shared" si="110"/>
        <v>41099.088506944441</v>
      </c>
      <c r="W969">
        <f t="shared" si="111"/>
        <v>30</v>
      </c>
    </row>
    <row r="970" spans="1:23" ht="43.2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 t="shared" si="105"/>
        <v>121</v>
      </c>
      <c r="P970" s="5">
        <f t="shared" si="106"/>
        <v>55.81</v>
      </c>
      <c r="Q970" s="5" t="str">
        <f t="shared" si="107"/>
        <v>technology</v>
      </c>
      <c r="R970" s="5" t="str">
        <f t="shared" si="108"/>
        <v>hardware</v>
      </c>
      <c r="S970" t="s">
        <v>8319</v>
      </c>
      <c r="T970" t="s">
        <v>8349</v>
      </c>
      <c r="U970" s="9">
        <f t="shared" si="109"/>
        <v>41387.171805555554</v>
      </c>
      <c r="V970" s="9">
        <f t="shared" si="110"/>
        <v>41417.171805555554</v>
      </c>
      <c r="W970">
        <f t="shared" si="111"/>
        <v>30</v>
      </c>
    </row>
    <row r="971" spans="1:23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 t="shared" si="105"/>
        <v>103</v>
      </c>
      <c r="P971" s="5">
        <f t="shared" si="106"/>
        <v>227.85</v>
      </c>
      <c r="Q971" s="5" t="str">
        <f t="shared" si="107"/>
        <v>technology</v>
      </c>
      <c r="R971" s="5" t="str">
        <f t="shared" si="108"/>
        <v>hardware</v>
      </c>
      <c r="S971" t="s">
        <v>8319</v>
      </c>
      <c r="T971" t="s">
        <v>8349</v>
      </c>
      <c r="U971" s="9">
        <f t="shared" si="109"/>
        <v>42081.903587962966</v>
      </c>
      <c r="V971" s="9">
        <f t="shared" si="110"/>
        <v>42111</v>
      </c>
      <c r="W971">
        <f t="shared" si="111"/>
        <v>30</v>
      </c>
    </row>
    <row r="972" spans="1:23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 t="shared" si="105"/>
        <v>148</v>
      </c>
      <c r="P972" s="5">
        <f t="shared" si="106"/>
        <v>91.83</v>
      </c>
      <c r="Q972" s="5" t="str">
        <f t="shared" si="107"/>
        <v>technology</v>
      </c>
      <c r="R972" s="5" t="str">
        <f t="shared" si="108"/>
        <v>hardware</v>
      </c>
      <c r="S972" t="s">
        <v>8319</v>
      </c>
      <c r="T972" t="s">
        <v>8349</v>
      </c>
      <c r="U972" s="9">
        <f t="shared" si="109"/>
        <v>41387.651516203703</v>
      </c>
      <c r="V972" s="9">
        <f t="shared" si="110"/>
        <v>41417.651516203703</v>
      </c>
      <c r="W972">
        <f t="shared" si="111"/>
        <v>30</v>
      </c>
    </row>
    <row r="973" spans="1:23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 t="shared" si="105"/>
        <v>120</v>
      </c>
      <c r="P973" s="5">
        <f t="shared" si="106"/>
        <v>80.989999999999995</v>
      </c>
      <c r="Q973" s="5" t="str">
        <f t="shared" si="107"/>
        <v>technology</v>
      </c>
      <c r="R973" s="5" t="str">
        <f t="shared" si="108"/>
        <v>hardware</v>
      </c>
      <c r="S973" t="s">
        <v>8319</v>
      </c>
      <c r="T973" t="s">
        <v>8349</v>
      </c>
      <c r="U973" s="9">
        <f t="shared" si="109"/>
        <v>41575.527349537035</v>
      </c>
      <c r="V973" s="9">
        <f t="shared" si="110"/>
        <v>41610.957638888889</v>
      </c>
      <c r="W973">
        <f t="shared" si="111"/>
        <v>35</v>
      </c>
    </row>
    <row r="974" spans="1:23" ht="43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 t="shared" si="105"/>
        <v>473</v>
      </c>
      <c r="P974" s="5">
        <f t="shared" si="106"/>
        <v>278.39</v>
      </c>
      <c r="Q974" s="5" t="str">
        <f t="shared" si="107"/>
        <v>technology</v>
      </c>
      <c r="R974" s="5" t="str">
        <f t="shared" si="108"/>
        <v>hardware</v>
      </c>
      <c r="S974" t="s">
        <v>8319</v>
      </c>
      <c r="T974" t="s">
        <v>8349</v>
      </c>
      <c r="U974" s="9">
        <f t="shared" si="109"/>
        <v>42115.071504629625</v>
      </c>
      <c r="V974" s="9">
        <f t="shared" si="110"/>
        <v>42155.071504629625</v>
      </c>
      <c r="W974">
        <f t="shared" si="111"/>
        <v>40</v>
      </c>
    </row>
    <row r="975" spans="1:23" ht="43.2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 t="shared" si="105"/>
        <v>130</v>
      </c>
      <c r="P975" s="5">
        <f t="shared" si="106"/>
        <v>43.1</v>
      </c>
      <c r="Q975" s="5" t="str">
        <f t="shared" si="107"/>
        <v>technology</v>
      </c>
      <c r="R975" s="5" t="str">
        <f t="shared" si="108"/>
        <v>hardware</v>
      </c>
      <c r="S975" t="s">
        <v>8319</v>
      </c>
      <c r="T975" t="s">
        <v>8349</v>
      </c>
      <c r="U975" s="9">
        <f t="shared" si="109"/>
        <v>41604.022418981483</v>
      </c>
      <c r="V975" s="9">
        <f t="shared" si="110"/>
        <v>41634.022418981483</v>
      </c>
      <c r="W975">
        <f t="shared" si="111"/>
        <v>30</v>
      </c>
    </row>
    <row r="976" spans="1:23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 t="shared" si="105"/>
        <v>353</v>
      </c>
      <c r="P976" s="5">
        <f t="shared" si="106"/>
        <v>326.29000000000002</v>
      </c>
      <c r="Q976" s="5" t="str">
        <f t="shared" si="107"/>
        <v>technology</v>
      </c>
      <c r="R976" s="5" t="str">
        <f t="shared" si="108"/>
        <v>hardware</v>
      </c>
      <c r="S976" t="s">
        <v>8319</v>
      </c>
      <c r="T976" t="s">
        <v>8349</v>
      </c>
      <c r="U976" s="9">
        <f t="shared" si="109"/>
        <v>42375.08394675926</v>
      </c>
      <c r="V976" s="9">
        <f t="shared" si="110"/>
        <v>42420.08394675926</v>
      </c>
      <c r="W976">
        <f t="shared" si="111"/>
        <v>45</v>
      </c>
    </row>
    <row r="977" spans="1:23" ht="43.2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 t="shared" si="105"/>
        <v>101</v>
      </c>
      <c r="P977" s="5">
        <f t="shared" si="106"/>
        <v>41.74</v>
      </c>
      <c r="Q977" s="5" t="str">
        <f t="shared" si="107"/>
        <v>technology</v>
      </c>
      <c r="R977" s="5" t="str">
        <f t="shared" si="108"/>
        <v>hardware</v>
      </c>
      <c r="S977" t="s">
        <v>8319</v>
      </c>
      <c r="T977" t="s">
        <v>8349</v>
      </c>
      <c r="U977" s="9">
        <f t="shared" si="109"/>
        <v>42303.617488425924</v>
      </c>
      <c r="V977" s="9">
        <f t="shared" si="110"/>
        <v>42333.659155092595</v>
      </c>
      <c r="W977">
        <f t="shared" si="111"/>
        <v>30</v>
      </c>
    </row>
    <row r="978" spans="1:23" ht="43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 t="shared" si="105"/>
        <v>114</v>
      </c>
      <c r="P978" s="5">
        <f t="shared" si="106"/>
        <v>64.02</v>
      </c>
      <c r="Q978" s="5" t="str">
        <f t="shared" si="107"/>
        <v>technology</v>
      </c>
      <c r="R978" s="5" t="str">
        <f t="shared" si="108"/>
        <v>hardware</v>
      </c>
      <c r="S978" t="s">
        <v>8319</v>
      </c>
      <c r="T978" t="s">
        <v>8349</v>
      </c>
      <c r="U978" s="9">
        <f t="shared" si="109"/>
        <v>41731.520949074074</v>
      </c>
      <c r="V978" s="9">
        <f t="shared" si="110"/>
        <v>41761.520949074074</v>
      </c>
      <c r="W978">
        <f t="shared" si="111"/>
        <v>30</v>
      </c>
    </row>
    <row r="979" spans="1:23" ht="43.2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 t="shared" si="105"/>
        <v>167</v>
      </c>
      <c r="P979" s="5">
        <f t="shared" si="106"/>
        <v>99.46</v>
      </c>
      <c r="Q979" s="5" t="str">
        <f t="shared" si="107"/>
        <v>technology</v>
      </c>
      <c r="R979" s="5" t="str">
        <f t="shared" si="108"/>
        <v>hardware</v>
      </c>
      <c r="S979" t="s">
        <v>8319</v>
      </c>
      <c r="T979" t="s">
        <v>8349</v>
      </c>
      <c r="U979" s="9">
        <f t="shared" si="109"/>
        <v>41946.674108796295</v>
      </c>
      <c r="V979" s="9">
        <f t="shared" si="110"/>
        <v>41976.166666666672</v>
      </c>
      <c r="W979">
        <f t="shared" si="111"/>
        <v>30</v>
      </c>
    </row>
    <row r="980" spans="1:23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 t="shared" si="105"/>
        <v>153</v>
      </c>
      <c r="P980" s="5">
        <f t="shared" si="106"/>
        <v>138.49</v>
      </c>
      <c r="Q980" s="5" t="str">
        <f t="shared" si="107"/>
        <v>technology</v>
      </c>
      <c r="R980" s="5" t="str">
        <f t="shared" si="108"/>
        <v>hardware</v>
      </c>
      <c r="S980" t="s">
        <v>8319</v>
      </c>
      <c r="T980" t="s">
        <v>8349</v>
      </c>
      <c r="U980" s="9">
        <f t="shared" si="109"/>
        <v>41351.76090277778</v>
      </c>
      <c r="V980" s="9">
        <f t="shared" si="110"/>
        <v>41381.76090277778</v>
      </c>
      <c r="W980">
        <f t="shared" si="111"/>
        <v>30</v>
      </c>
    </row>
    <row r="981" spans="1:23" ht="57.6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 t="shared" si="105"/>
        <v>202</v>
      </c>
      <c r="P981" s="5">
        <f t="shared" si="106"/>
        <v>45.55</v>
      </c>
      <c r="Q981" s="5" t="str">
        <f t="shared" si="107"/>
        <v>technology</v>
      </c>
      <c r="R981" s="5" t="str">
        <f t="shared" si="108"/>
        <v>hardware</v>
      </c>
      <c r="S981" t="s">
        <v>8319</v>
      </c>
      <c r="T981" t="s">
        <v>8349</v>
      </c>
      <c r="U981" s="9">
        <f t="shared" si="109"/>
        <v>42396.494583333333</v>
      </c>
      <c r="V981" s="9">
        <f t="shared" si="110"/>
        <v>42426.494583333333</v>
      </c>
      <c r="W981">
        <f t="shared" si="111"/>
        <v>30</v>
      </c>
    </row>
    <row r="982" spans="1:23" ht="28.8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 t="shared" si="105"/>
        <v>168</v>
      </c>
      <c r="P982" s="5">
        <f t="shared" si="106"/>
        <v>10.51</v>
      </c>
      <c r="Q982" s="5" t="str">
        <f t="shared" si="107"/>
        <v>technology</v>
      </c>
      <c r="R982" s="5" t="str">
        <f t="shared" si="108"/>
        <v>hardware</v>
      </c>
      <c r="S982" t="s">
        <v>8319</v>
      </c>
      <c r="T982" t="s">
        <v>8349</v>
      </c>
      <c r="U982" s="9">
        <f t="shared" si="109"/>
        <v>42026.370717592596</v>
      </c>
      <c r="V982" s="9">
        <f t="shared" si="110"/>
        <v>42065.833333333328</v>
      </c>
      <c r="W982">
        <f t="shared" si="111"/>
        <v>39</v>
      </c>
    </row>
    <row r="983" spans="1:23" ht="43.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 t="shared" si="105"/>
        <v>143</v>
      </c>
      <c r="P983" s="5">
        <f t="shared" si="106"/>
        <v>114.77</v>
      </c>
      <c r="Q983" s="5" t="str">
        <f t="shared" si="107"/>
        <v>technology</v>
      </c>
      <c r="R983" s="5" t="str">
        <f t="shared" si="108"/>
        <v>hardware</v>
      </c>
      <c r="S983" t="s">
        <v>8319</v>
      </c>
      <c r="T983" t="s">
        <v>8349</v>
      </c>
      <c r="U983" s="9">
        <f t="shared" si="109"/>
        <v>42361.602476851855</v>
      </c>
      <c r="V983" s="9">
        <f t="shared" si="110"/>
        <v>42400.915972222225</v>
      </c>
      <c r="W983">
        <f t="shared" si="111"/>
        <v>39</v>
      </c>
    </row>
    <row r="984" spans="1:23" ht="43.2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 t="shared" si="105"/>
        <v>196</v>
      </c>
      <c r="P984" s="5">
        <f t="shared" si="106"/>
        <v>36</v>
      </c>
      <c r="Q984" s="5" t="str">
        <f t="shared" si="107"/>
        <v>technology</v>
      </c>
      <c r="R984" s="5" t="str">
        <f t="shared" si="108"/>
        <v>hardware</v>
      </c>
      <c r="S984" t="s">
        <v>8319</v>
      </c>
      <c r="T984" t="s">
        <v>8349</v>
      </c>
      <c r="U984" s="9">
        <f t="shared" si="109"/>
        <v>41783.642939814818</v>
      </c>
      <c r="V984" s="9">
        <f t="shared" si="110"/>
        <v>41843.642939814818</v>
      </c>
      <c r="W984">
        <f t="shared" si="111"/>
        <v>60</v>
      </c>
    </row>
    <row r="985" spans="1:23" ht="43.2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 t="shared" si="105"/>
        <v>108</v>
      </c>
      <c r="P985" s="5">
        <f t="shared" si="106"/>
        <v>154.16999999999999</v>
      </c>
      <c r="Q985" s="5" t="str">
        <f t="shared" si="107"/>
        <v>technology</v>
      </c>
      <c r="R985" s="5" t="str">
        <f t="shared" si="108"/>
        <v>hardware</v>
      </c>
      <c r="S985" t="s">
        <v>8319</v>
      </c>
      <c r="T985" t="s">
        <v>8349</v>
      </c>
      <c r="U985" s="9">
        <f t="shared" si="109"/>
        <v>42705.764513888891</v>
      </c>
      <c r="V985" s="9">
        <f t="shared" si="110"/>
        <v>42735.764513888891</v>
      </c>
      <c r="W985">
        <f t="shared" si="111"/>
        <v>30</v>
      </c>
    </row>
    <row r="986" spans="1:23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 t="shared" si="105"/>
        <v>115</v>
      </c>
      <c r="P986" s="5">
        <f t="shared" si="106"/>
        <v>566.39</v>
      </c>
      <c r="Q986" s="5" t="str">
        <f t="shared" si="107"/>
        <v>technology</v>
      </c>
      <c r="R986" s="5" t="str">
        <f t="shared" si="108"/>
        <v>hardware</v>
      </c>
      <c r="S986" t="s">
        <v>8319</v>
      </c>
      <c r="T986" t="s">
        <v>8349</v>
      </c>
      <c r="U986" s="9">
        <f t="shared" si="109"/>
        <v>42423.3830787037</v>
      </c>
      <c r="V986" s="9">
        <f t="shared" si="110"/>
        <v>42453.341412037036</v>
      </c>
      <c r="W986">
        <f t="shared" si="111"/>
        <v>30</v>
      </c>
    </row>
    <row r="987" spans="1:23" ht="28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 t="shared" si="105"/>
        <v>148</v>
      </c>
      <c r="P987" s="5">
        <f t="shared" si="106"/>
        <v>120.86</v>
      </c>
      <c r="Q987" s="5" t="str">
        <f t="shared" si="107"/>
        <v>technology</v>
      </c>
      <c r="R987" s="5" t="str">
        <f t="shared" si="108"/>
        <v>hardware</v>
      </c>
      <c r="S987" t="s">
        <v>8319</v>
      </c>
      <c r="T987" t="s">
        <v>8349</v>
      </c>
      <c r="U987" s="9">
        <f t="shared" si="109"/>
        <v>42472.73265046296</v>
      </c>
      <c r="V987" s="9">
        <f t="shared" si="110"/>
        <v>42505.73265046296</v>
      </c>
      <c r="W987">
        <f t="shared" si="111"/>
        <v>33</v>
      </c>
    </row>
    <row r="988" spans="1:23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 t="shared" si="105"/>
        <v>191</v>
      </c>
      <c r="P988" s="5">
        <f t="shared" si="106"/>
        <v>86.16</v>
      </c>
      <c r="Q988" s="5" t="str">
        <f t="shared" si="107"/>
        <v>technology</v>
      </c>
      <c r="R988" s="5" t="str">
        <f t="shared" si="108"/>
        <v>hardware</v>
      </c>
      <c r="S988" t="s">
        <v>8319</v>
      </c>
      <c r="T988" t="s">
        <v>8349</v>
      </c>
      <c r="U988" s="9">
        <f t="shared" si="109"/>
        <v>41389.364849537036</v>
      </c>
      <c r="V988" s="9">
        <f t="shared" si="110"/>
        <v>41425.5</v>
      </c>
      <c r="W988">
        <f t="shared" si="111"/>
        <v>36</v>
      </c>
    </row>
    <row r="989" spans="1:23" ht="43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 t="shared" si="105"/>
        <v>199</v>
      </c>
      <c r="P989" s="5">
        <f t="shared" si="106"/>
        <v>51.21</v>
      </c>
      <c r="Q989" s="5" t="str">
        <f t="shared" si="107"/>
        <v>technology</v>
      </c>
      <c r="R989" s="5" t="str">
        <f t="shared" si="108"/>
        <v>hardware</v>
      </c>
      <c r="S989" t="s">
        <v>8319</v>
      </c>
      <c r="T989" t="s">
        <v>8349</v>
      </c>
      <c r="U989" s="9">
        <f t="shared" si="109"/>
        <v>41603.333668981482</v>
      </c>
      <c r="V989" s="9">
        <f t="shared" si="110"/>
        <v>41633.333668981482</v>
      </c>
      <c r="W989">
        <f t="shared" si="111"/>
        <v>30</v>
      </c>
    </row>
    <row r="990" spans="1:23" ht="43.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 t="shared" si="105"/>
        <v>219</v>
      </c>
      <c r="P990" s="5">
        <f t="shared" si="106"/>
        <v>67.260000000000005</v>
      </c>
      <c r="Q990" s="5" t="str">
        <f t="shared" si="107"/>
        <v>technology</v>
      </c>
      <c r="R990" s="5" t="str">
        <f t="shared" si="108"/>
        <v>hardware</v>
      </c>
      <c r="S990" t="s">
        <v>8319</v>
      </c>
      <c r="T990" t="s">
        <v>8349</v>
      </c>
      <c r="U990" s="9">
        <f t="shared" si="109"/>
        <v>41844.771793981483</v>
      </c>
      <c r="V990" s="9">
        <f t="shared" si="110"/>
        <v>41874.771793981483</v>
      </c>
      <c r="W990">
        <f t="shared" si="111"/>
        <v>30</v>
      </c>
    </row>
    <row r="991" spans="1:23" ht="43.2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 t="shared" si="105"/>
        <v>127</v>
      </c>
      <c r="P991" s="5">
        <f t="shared" si="106"/>
        <v>62.8</v>
      </c>
      <c r="Q991" s="5" t="str">
        <f t="shared" si="107"/>
        <v>technology</v>
      </c>
      <c r="R991" s="5" t="str">
        <f t="shared" si="108"/>
        <v>hardware</v>
      </c>
      <c r="S991" t="s">
        <v>8319</v>
      </c>
      <c r="T991" t="s">
        <v>8349</v>
      </c>
      <c r="U991" s="9">
        <f t="shared" si="109"/>
        <v>42115.853888888887</v>
      </c>
      <c r="V991" s="9">
        <f t="shared" si="110"/>
        <v>42148.853888888887</v>
      </c>
      <c r="W991">
        <f t="shared" si="111"/>
        <v>33</v>
      </c>
    </row>
    <row r="992" spans="1:23" ht="43.2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 t="shared" si="105"/>
        <v>105</v>
      </c>
      <c r="P992" s="5">
        <f t="shared" si="106"/>
        <v>346.13</v>
      </c>
      <c r="Q992" s="5" t="str">
        <f t="shared" si="107"/>
        <v>technology</v>
      </c>
      <c r="R992" s="5" t="str">
        <f t="shared" si="108"/>
        <v>hardware</v>
      </c>
      <c r="S992" t="s">
        <v>8319</v>
      </c>
      <c r="T992" t="s">
        <v>8349</v>
      </c>
      <c r="U992" s="9">
        <f t="shared" si="109"/>
        <v>42633.841608796298</v>
      </c>
      <c r="V992" s="9">
        <f t="shared" si="110"/>
        <v>42663.841608796298</v>
      </c>
      <c r="W992">
        <f t="shared" si="111"/>
        <v>30</v>
      </c>
    </row>
    <row r="993" spans="1:23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 t="shared" si="105"/>
        <v>128</v>
      </c>
      <c r="P993" s="5">
        <f t="shared" si="106"/>
        <v>244.12</v>
      </c>
      <c r="Q993" s="5" t="str">
        <f t="shared" si="107"/>
        <v>technology</v>
      </c>
      <c r="R993" s="5" t="str">
        <f t="shared" si="108"/>
        <v>hardware</v>
      </c>
      <c r="S993" t="s">
        <v>8319</v>
      </c>
      <c r="T993" t="s">
        <v>8349</v>
      </c>
      <c r="U993" s="9">
        <f t="shared" si="109"/>
        <v>42340.972118055557</v>
      </c>
      <c r="V993" s="9">
        <f t="shared" si="110"/>
        <v>42371.972118055557</v>
      </c>
      <c r="W993">
        <f t="shared" si="111"/>
        <v>31</v>
      </c>
    </row>
    <row r="994" spans="1:23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 t="shared" si="105"/>
        <v>317</v>
      </c>
      <c r="P994" s="5">
        <f t="shared" si="106"/>
        <v>259.25</v>
      </c>
      <c r="Q994" s="5" t="str">
        <f t="shared" si="107"/>
        <v>technology</v>
      </c>
      <c r="R994" s="5" t="str">
        <f t="shared" si="108"/>
        <v>hardware</v>
      </c>
      <c r="S994" t="s">
        <v>8319</v>
      </c>
      <c r="T994" t="s">
        <v>8349</v>
      </c>
      <c r="U994" s="9">
        <f t="shared" si="109"/>
        <v>42519.6565162037</v>
      </c>
      <c r="V994" s="9">
        <f t="shared" si="110"/>
        <v>42549.6565162037</v>
      </c>
      <c r="W994">
        <f t="shared" si="111"/>
        <v>30</v>
      </c>
    </row>
    <row r="995" spans="1:23" ht="43.2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 t="shared" si="105"/>
        <v>281</v>
      </c>
      <c r="P995" s="5">
        <f t="shared" si="106"/>
        <v>201.96</v>
      </c>
      <c r="Q995" s="5" t="str">
        <f t="shared" si="107"/>
        <v>technology</v>
      </c>
      <c r="R995" s="5" t="str">
        <f t="shared" si="108"/>
        <v>hardware</v>
      </c>
      <c r="S995" t="s">
        <v>8319</v>
      </c>
      <c r="T995" t="s">
        <v>8349</v>
      </c>
      <c r="U995" s="9">
        <f t="shared" si="109"/>
        <v>42600.278749999998</v>
      </c>
      <c r="V995" s="9">
        <f t="shared" si="110"/>
        <v>42645.278749999998</v>
      </c>
      <c r="W995">
        <f t="shared" si="111"/>
        <v>45</v>
      </c>
    </row>
    <row r="996" spans="1:23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 t="shared" si="105"/>
        <v>111</v>
      </c>
      <c r="P996" s="5">
        <f t="shared" si="106"/>
        <v>226.21</v>
      </c>
      <c r="Q996" s="5" t="str">
        <f t="shared" si="107"/>
        <v>technology</v>
      </c>
      <c r="R996" s="5" t="str">
        <f t="shared" si="108"/>
        <v>hardware</v>
      </c>
      <c r="S996" t="s">
        <v>8319</v>
      </c>
      <c r="T996" t="s">
        <v>8349</v>
      </c>
      <c r="U996" s="9">
        <f t="shared" si="109"/>
        <v>42467.581388888888</v>
      </c>
      <c r="V996" s="9">
        <f t="shared" si="110"/>
        <v>42497.581388888888</v>
      </c>
      <c r="W996">
        <f t="shared" si="111"/>
        <v>30</v>
      </c>
    </row>
    <row r="997" spans="1:23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 t="shared" si="105"/>
        <v>153</v>
      </c>
      <c r="P997" s="5">
        <f t="shared" si="106"/>
        <v>324.69</v>
      </c>
      <c r="Q997" s="5" t="str">
        <f t="shared" si="107"/>
        <v>technology</v>
      </c>
      <c r="R997" s="5" t="str">
        <f t="shared" si="108"/>
        <v>hardware</v>
      </c>
      <c r="S997" t="s">
        <v>8319</v>
      </c>
      <c r="T997" t="s">
        <v>8349</v>
      </c>
      <c r="U997" s="9">
        <f t="shared" si="109"/>
        <v>42087.668032407411</v>
      </c>
      <c r="V997" s="9">
        <f t="shared" si="110"/>
        <v>42132.668032407411</v>
      </c>
      <c r="W997">
        <f t="shared" si="111"/>
        <v>45</v>
      </c>
    </row>
    <row r="998" spans="1:23" ht="28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 t="shared" si="105"/>
        <v>103</v>
      </c>
      <c r="P998" s="5">
        <f t="shared" si="106"/>
        <v>205</v>
      </c>
      <c r="Q998" s="5" t="str">
        <f t="shared" si="107"/>
        <v>technology</v>
      </c>
      <c r="R998" s="5" t="str">
        <f t="shared" si="108"/>
        <v>hardware</v>
      </c>
      <c r="S998" t="s">
        <v>8319</v>
      </c>
      <c r="T998" t="s">
        <v>8349</v>
      </c>
      <c r="U998" s="9">
        <f t="shared" si="109"/>
        <v>42466.826180555552</v>
      </c>
      <c r="V998" s="9">
        <f t="shared" si="110"/>
        <v>42496.826180555552</v>
      </c>
      <c r="W998">
        <f t="shared" si="111"/>
        <v>30</v>
      </c>
    </row>
    <row r="999" spans="1:23" ht="43.2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 t="shared" si="105"/>
        <v>1678</v>
      </c>
      <c r="P999" s="5">
        <f t="shared" si="106"/>
        <v>20.47</v>
      </c>
      <c r="Q999" s="5" t="str">
        <f t="shared" si="107"/>
        <v>technology</v>
      </c>
      <c r="R999" s="5" t="str">
        <f t="shared" si="108"/>
        <v>hardware</v>
      </c>
      <c r="S999" t="s">
        <v>8319</v>
      </c>
      <c r="T999" t="s">
        <v>8349</v>
      </c>
      <c r="U999" s="9">
        <f t="shared" si="109"/>
        <v>41450.681574074071</v>
      </c>
      <c r="V999" s="9">
        <f t="shared" si="110"/>
        <v>41480.681574074071</v>
      </c>
      <c r="W999">
        <f t="shared" si="111"/>
        <v>30</v>
      </c>
    </row>
    <row r="1000" spans="1:23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 t="shared" si="105"/>
        <v>543</v>
      </c>
      <c r="P1000" s="5">
        <f t="shared" si="106"/>
        <v>116.35</v>
      </c>
      <c r="Q1000" s="5" t="str">
        <f t="shared" si="107"/>
        <v>technology</v>
      </c>
      <c r="R1000" s="5" t="str">
        <f t="shared" si="108"/>
        <v>hardware</v>
      </c>
      <c r="S1000" t="s">
        <v>8319</v>
      </c>
      <c r="T1000" t="s">
        <v>8349</v>
      </c>
      <c r="U1000" s="9">
        <f t="shared" si="109"/>
        <v>41803.880659722221</v>
      </c>
      <c r="V1000" s="9">
        <f t="shared" si="110"/>
        <v>41843.880659722221</v>
      </c>
      <c r="W1000">
        <f t="shared" si="111"/>
        <v>40</v>
      </c>
    </row>
    <row r="1001" spans="1:23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 t="shared" si="105"/>
        <v>116</v>
      </c>
      <c r="P1001" s="5">
        <f t="shared" si="106"/>
        <v>307.2</v>
      </c>
      <c r="Q1001" s="5" t="str">
        <f t="shared" si="107"/>
        <v>technology</v>
      </c>
      <c r="R1001" s="5" t="str">
        <f t="shared" si="108"/>
        <v>hardware</v>
      </c>
      <c r="S1001" t="s">
        <v>8319</v>
      </c>
      <c r="T1001" t="s">
        <v>8349</v>
      </c>
      <c r="U1001" s="9">
        <f t="shared" si="109"/>
        <v>42103.042546296296</v>
      </c>
      <c r="V1001" s="9">
        <f t="shared" si="110"/>
        <v>42160.875</v>
      </c>
      <c r="W1001">
        <f t="shared" si="111"/>
        <v>57</v>
      </c>
    </row>
    <row r="1002" spans="1:23" ht="43.2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 t="shared" si="105"/>
        <v>131</v>
      </c>
      <c r="P1002" s="5">
        <f t="shared" si="106"/>
        <v>546.69000000000005</v>
      </c>
      <c r="Q1002" s="5" t="str">
        <f t="shared" si="107"/>
        <v>technology</v>
      </c>
      <c r="R1002" s="5" t="str">
        <f t="shared" si="108"/>
        <v>hardware</v>
      </c>
      <c r="S1002" t="s">
        <v>8319</v>
      </c>
      <c r="T1002" t="s">
        <v>8349</v>
      </c>
      <c r="U1002" s="9">
        <f t="shared" si="109"/>
        <v>42692.771493055552</v>
      </c>
      <c r="V1002" s="9">
        <f t="shared" si="110"/>
        <v>42722.771493055552</v>
      </c>
      <c r="W1002">
        <f t="shared" si="111"/>
        <v>30</v>
      </c>
    </row>
    <row r="1003" spans="1:23" ht="57.6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 t="shared" si="105"/>
        <v>288</v>
      </c>
      <c r="P1003" s="5">
        <f t="shared" si="106"/>
        <v>47.47</v>
      </c>
      <c r="Q1003" s="5" t="str">
        <f t="shared" si="107"/>
        <v>technology</v>
      </c>
      <c r="R1003" s="5" t="str">
        <f t="shared" si="108"/>
        <v>hardware</v>
      </c>
      <c r="S1003" t="s">
        <v>8319</v>
      </c>
      <c r="T1003" t="s">
        <v>8349</v>
      </c>
      <c r="U1003" s="9">
        <f t="shared" si="109"/>
        <v>42150.71056712963</v>
      </c>
      <c r="V1003" s="9">
        <f t="shared" si="110"/>
        <v>42180.791666666672</v>
      </c>
      <c r="W1003">
        <f t="shared" si="111"/>
        <v>30</v>
      </c>
    </row>
    <row r="1004" spans="1:23" ht="43.2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 t="shared" si="105"/>
        <v>508</v>
      </c>
      <c r="P1004" s="5">
        <f t="shared" si="106"/>
        <v>101.56</v>
      </c>
      <c r="Q1004" s="5" t="str">
        <f t="shared" si="107"/>
        <v>technology</v>
      </c>
      <c r="R1004" s="5" t="str">
        <f t="shared" si="108"/>
        <v>hardware</v>
      </c>
      <c r="S1004" t="s">
        <v>8319</v>
      </c>
      <c r="T1004" t="s">
        <v>8349</v>
      </c>
      <c r="U1004" s="9">
        <f t="shared" si="109"/>
        <v>42289.957175925927</v>
      </c>
      <c r="V1004" s="9">
        <f t="shared" si="110"/>
        <v>42319.998842592591</v>
      </c>
      <c r="W1004">
        <f t="shared" si="111"/>
        <v>30</v>
      </c>
    </row>
    <row r="1005" spans="1:23" ht="43.2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 t="shared" si="105"/>
        <v>115</v>
      </c>
      <c r="P1005" s="5">
        <f t="shared" si="106"/>
        <v>72.91</v>
      </c>
      <c r="Q1005" s="5" t="str">
        <f t="shared" si="107"/>
        <v>music</v>
      </c>
      <c r="R1005" s="5" t="str">
        <f t="shared" si="108"/>
        <v>indie rock</v>
      </c>
      <c r="S1005" t="s">
        <v>8325</v>
      </c>
      <c r="T1005" t="s">
        <v>8329</v>
      </c>
      <c r="U1005" s="9">
        <f t="shared" si="109"/>
        <v>41004.156886574077</v>
      </c>
      <c r="V1005" s="9">
        <f t="shared" si="110"/>
        <v>41045.207638888889</v>
      </c>
      <c r="W1005">
        <f t="shared" si="111"/>
        <v>41</v>
      </c>
    </row>
    <row r="1006" spans="1:23" ht="43.2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 t="shared" si="105"/>
        <v>111</v>
      </c>
      <c r="P1006" s="5">
        <f t="shared" si="106"/>
        <v>43.71</v>
      </c>
      <c r="Q1006" s="5" t="str">
        <f t="shared" si="107"/>
        <v>music</v>
      </c>
      <c r="R1006" s="5" t="str">
        <f t="shared" si="108"/>
        <v>indie rock</v>
      </c>
      <c r="S1006" t="s">
        <v>8325</v>
      </c>
      <c r="T1006" t="s">
        <v>8329</v>
      </c>
      <c r="U1006" s="9">
        <f t="shared" si="109"/>
        <v>40811.120324074072</v>
      </c>
      <c r="V1006" s="9">
        <f t="shared" si="110"/>
        <v>40871.161990740737</v>
      </c>
      <c r="W1006">
        <f t="shared" si="111"/>
        <v>60</v>
      </c>
    </row>
    <row r="1007" spans="1:23" ht="43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 t="shared" si="105"/>
        <v>113</v>
      </c>
      <c r="P1007" s="5">
        <f t="shared" si="106"/>
        <v>34</v>
      </c>
      <c r="Q1007" s="5" t="str">
        <f t="shared" si="107"/>
        <v>music</v>
      </c>
      <c r="R1007" s="5" t="str">
        <f t="shared" si="108"/>
        <v>indie rock</v>
      </c>
      <c r="S1007" t="s">
        <v>8325</v>
      </c>
      <c r="T1007" t="s">
        <v>8329</v>
      </c>
      <c r="U1007" s="9">
        <f t="shared" si="109"/>
        <v>41034.72216435185</v>
      </c>
      <c r="V1007" s="9">
        <f t="shared" si="110"/>
        <v>41064.72216435185</v>
      </c>
      <c r="W1007">
        <f t="shared" si="111"/>
        <v>30</v>
      </c>
    </row>
    <row r="1008" spans="1:23" ht="43.2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 t="shared" si="105"/>
        <v>108</v>
      </c>
      <c r="P1008" s="5">
        <f t="shared" si="106"/>
        <v>70.650000000000006</v>
      </c>
      <c r="Q1008" s="5" t="str">
        <f t="shared" si="107"/>
        <v>music</v>
      </c>
      <c r="R1008" s="5" t="str">
        <f t="shared" si="108"/>
        <v>indie rock</v>
      </c>
      <c r="S1008" t="s">
        <v>8325</v>
      </c>
      <c r="T1008" t="s">
        <v>8329</v>
      </c>
      <c r="U1008" s="9">
        <f t="shared" si="109"/>
        <v>41731.833124999997</v>
      </c>
      <c r="V1008" s="9">
        <f t="shared" si="110"/>
        <v>41763.290972222225</v>
      </c>
      <c r="W1008">
        <f t="shared" si="111"/>
        <v>32</v>
      </c>
    </row>
    <row r="1009" spans="1:23" ht="57.6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 t="shared" si="105"/>
        <v>124</v>
      </c>
      <c r="P1009" s="5">
        <f t="shared" si="106"/>
        <v>89.3</v>
      </c>
      <c r="Q1009" s="5" t="str">
        <f t="shared" si="107"/>
        <v>music</v>
      </c>
      <c r="R1009" s="5" t="str">
        <f t="shared" si="108"/>
        <v>indie rock</v>
      </c>
      <c r="S1009" t="s">
        <v>8325</v>
      </c>
      <c r="T1009" t="s">
        <v>8329</v>
      </c>
      <c r="U1009" s="9">
        <f t="shared" si="109"/>
        <v>41075.835497685184</v>
      </c>
      <c r="V1009" s="9">
        <f t="shared" si="110"/>
        <v>41105.835497685184</v>
      </c>
      <c r="W1009">
        <f t="shared" si="111"/>
        <v>30</v>
      </c>
    </row>
    <row r="1010" spans="1:23" ht="43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 t="shared" si="105"/>
        <v>101</v>
      </c>
      <c r="P1010" s="5">
        <f t="shared" si="106"/>
        <v>115.09</v>
      </c>
      <c r="Q1010" s="5" t="str">
        <f t="shared" si="107"/>
        <v>music</v>
      </c>
      <c r="R1010" s="5" t="str">
        <f t="shared" si="108"/>
        <v>indie rock</v>
      </c>
      <c r="S1010" t="s">
        <v>8325</v>
      </c>
      <c r="T1010" t="s">
        <v>8329</v>
      </c>
      <c r="U1010" s="9">
        <f t="shared" si="109"/>
        <v>40860.67050925926</v>
      </c>
      <c r="V1010" s="9">
        <f t="shared" si="110"/>
        <v>40891.207638888889</v>
      </c>
      <c r="W1010">
        <f t="shared" si="111"/>
        <v>31</v>
      </c>
    </row>
    <row r="1011" spans="1:23" ht="57.6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 t="shared" si="105"/>
        <v>104</v>
      </c>
      <c r="P1011" s="5">
        <f t="shared" si="106"/>
        <v>62.12</v>
      </c>
      <c r="Q1011" s="5" t="str">
        <f t="shared" si="107"/>
        <v>music</v>
      </c>
      <c r="R1011" s="5" t="str">
        <f t="shared" si="108"/>
        <v>indie rock</v>
      </c>
      <c r="S1011" t="s">
        <v>8325</v>
      </c>
      <c r="T1011" t="s">
        <v>8329</v>
      </c>
      <c r="U1011" s="9">
        <f t="shared" si="109"/>
        <v>40764.204375000001</v>
      </c>
      <c r="V1011" s="9">
        <f t="shared" si="110"/>
        <v>40794.204375000001</v>
      </c>
      <c r="W1011">
        <f t="shared" si="111"/>
        <v>30</v>
      </c>
    </row>
    <row r="1012" spans="1:23" ht="43.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 t="shared" si="105"/>
        <v>116</v>
      </c>
      <c r="P1012" s="5">
        <f t="shared" si="106"/>
        <v>46.2</v>
      </c>
      <c r="Q1012" s="5" t="str">
        <f t="shared" si="107"/>
        <v>music</v>
      </c>
      <c r="R1012" s="5" t="str">
        <f t="shared" si="108"/>
        <v>indie rock</v>
      </c>
      <c r="S1012" t="s">
        <v>8325</v>
      </c>
      <c r="T1012" t="s">
        <v>8329</v>
      </c>
      <c r="U1012" s="9">
        <f t="shared" si="109"/>
        <v>40395.714722222219</v>
      </c>
      <c r="V1012" s="9">
        <f t="shared" si="110"/>
        <v>40432.165972222225</v>
      </c>
      <c r="W1012">
        <f t="shared" si="111"/>
        <v>37</v>
      </c>
    </row>
    <row r="1013" spans="1:23" ht="28.8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 t="shared" si="105"/>
        <v>120</v>
      </c>
      <c r="P1013" s="5">
        <f t="shared" si="106"/>
        <v>48.55</v>
      </c>
      <c r="Q1013" s="5" t="str">
        <f t="shared" si="107"/>
        <v>music</v>
      </c>
      <c r="R1013" s="5" t="str">
        <f t="shared" si="108"/>
        <v>indie rock</v>
      </c>
      <c r="S1013" t="s">
        <v>8325</v>
      </c>
      <c r="T1013" t="s">
        <v>8329</v>
      </c>
      <c r="U1013" s="9">
        <f t="shared" si="109"/>
        <v>41453.076319444444</v>
      </c>
      <c r="V1013" s="9">
        <f t="shared" si="110"/>
        <v>41488.076319444444</v>
      </c>
      <c r="W1013">
        <f t="shared" si="111"/>
        <v>35</v>
      </c>
    </row>
    <row r="1014" spans="1:23" ht="43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 t="shared" si="105"/>
        <v>115</v>
      </c>
      <c r="P1014" s="5">
        <f t="shared" si="106"/>
        <v>57.52</v>
      </c>
      <c r="Q1014" s="5" t="str">
        <f t="shared" si="107"/>
        <v>music</v>
      </c>
      <c r="R1014" s="5" t="str">
        <f t="shared" si="108"/>
        <v>indie rock</v>
      </c>
      <c r="S1014" t="s">
        <v>8325</v>
      </c>
      <c r="T1014" t="s">
        <v>8329</v>
      </c>
      <c r="U1014" s="9">
        <f t="shared" si="109"/>
        <v>41299.381423611114</v>
      </c>
      <c r="V1014" s="9">
        <f t="shared" si="110"/>
        <v>41329.381423611114</v>
      </c>
      <c r="W1014">
        <f t="shared" si="111"/>
        <v>30</v>
      </c>
    </row>
    <row r="1015" spans="1:23" ht="57.6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 t="shared" si="105"/>
        <v>120</v>
      </c>
      <c r="P1015" s="5">
        <f t="shared" si="106"/>
        <v>88.15</v>
      </c>
      <c r="Q1015" s="5" t="str">
        <f t="shared" si="107"/>
        <v>music</v>
      </c>
      <c r="R1015" s="5" t="str">
        <f t="shared" si="108"/>
        <v>indie rock</v>
      </c>
      <c r="S1015" t="s">
        <v>8325</v>
      </c>
      <c r="T1015" t="s">
        <v>8329</v>
      </c>
      <c r="U1015" s="9">
        <f t="shared" si="109"/>
        <v>40555.322662037033</v>
      </c>
      <c r="V1015" s="9">
        <f t="shared" si="110"/>
        <v>40603.833333333336</v>
      </c>
      <c r="W1015">
        <f t="shared" si="111"/>
        <v>48</v>
      </c>
    </row>
    <row r="1016" spans="1:23" ht="43.2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 t="shared" si="105"/>
        <v>101</v>
      </c>
      <c r="P1016" s="5">
        <f t="shared" si="106"/>
        <v>110.49</v>
      </c>
      <c r="Q1016" s="5" t="str">
        <f t="shared" si="107"/>
        <v>music</v>
      </c>
      <c r="R1016" s="5" t="str">
        <f t="shared" si="108"/>
        <v>indie rock</v>
      </c>
      <c r="S1016" t="s">
        <v>8325</v>
      </c>
      <c r="T1016" t="s">
        <v>8329</v>
      </c>
      <c r="U1016" s="9">
        <f t="shared" si="109"/>
        <v>40763.707546296297</v>
      </c>
      <c r="V1016" s="9">
        <f t="shared" si="110"/>
        <v>40823.707546296297</v>
      </c>
      <c r="W1016">
        <f t="shared" si="111"/>
        <v>60</v>
      </c>
    </row>
    <row r="1017" spans="1:23" ht="43.2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 t="shared" si="105"/>
        <v>102</v>
      </c>
      <c r="P1017" s="5">
        <f t="shared" si="106"/>
        <v>66.83</v>
      </c>
      <c r="Q1017" s="5" t="str">
        <f t="shared" si="107"/>
        <v>music</v>
      </c>
      <c r="R1017" s="5" t="str">
        <f t="shared" si="108"/>
        <v>indie rock</v>
      </c>
      <c r="S1017" t="s">
        <v>8325</v>
      </c>
      <c r="T1017" t="s">
        <v>8329</v>
      </c>
      <c r="U1017" s="9">
        <f t="shared" si="109"/>
        <v>41205.854537037041</v>
      </c>
      <c r="V1017" s="9">
        <f t="shared" si="110"/>
        <v>41265.896203703705</v>
      </c>
      <c r="W1017">
        <f t="shared" si="111"/>
        <v>60</v>
      </c>
    </row>
    <row r="1018" spans="1:23" ht="57.6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 t="shared" si="105"/>
        <v>121</v>
      </c>
      <c r="P1018" s="5">
        <f t="shared" si="106"/>
        <v>58.6</v>
      </c>
      <c r="Q1018" s="5" t="str">
        <f t="shared" si="107"/>
        <v>music</v>
      </c>
      <c r="R1018" s="5" t="str">
        <f t="shared" si="108"/>
        <v>indie rock</v>
      </c>
      <c r="S1018" t="s">
        <v>8325</v>
      </c>
      <c r="T1018" t="s">
        <v>8329</v>
      </c>
      <c r="U1018" s="9">
        <f t="shared" si="109"/>
        <v>40939.02002314815</v>
      </c>
      <c r="V1018" s="9">
        <f t="shared" si="110"/>
        <v>40973.125</v>
      </c>
      <c r="W1018">
        <f t="shared" si="111"/>
        <v>34</v>
      </c>
    </row>
    <row r="1019" spans="1:23" ht="43.2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 t="shared" si="105"/>
        <v>100</v>
      </c>
      <c r="P1019" s="5">
        <f t="shared" si="106"/>
        <v>113.64</v>
      </c>
      <c r="Q1019" s="5" t="str">
        <f t="shared" si="107"/>
        <v>music</v>
      </c>
      <c r="R1019" s="5" t="str">
        <f t="shared" si="108"/>
        <v>indie rock</v>
      </c>
      <c r="S1019" t="s">
        <v>8325</v>
      </c>
      <c r="T1019" t="s">
        <v>8329</v>
      </c>
      <c r="U1019" s="9">
        <f t="shared" si="109"/>
        <v>40758.733483796292</v>
      </c>
      <c r="V1019" s="9">
        <f t="shared" si="110"/>
        <v>40818.733483796292</v>
      </c>
      <c r="W1019">
        <f t="shared" si="111"/>
        <v>60</v>
      </c>
    </row>
    <row r="1020" spans="1:23" ht="43.2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 t="shared" si="105"/>
        <v>102</v>
      </c>
      <c r="P1020" s="5">
        <f t="shared" si="106"/>
        <v>43.57</v>
      </c>
      <c r="Q1020" s="5" t="str">
        <f t="shared" si="107"/>
        <v>music</v>
      </c>
      <c r="R1020" s="5" t="str">
        <f t="shared" si="108"/>
        <v>indie rock</v>
      </c>
      <c r="S1020" t="s">
        <v>8325</v>
      </c>
      <c r="T1020" t="s">
        <v>8329</v>
      </c>
      <c r="U1020" s="9">
        <f t="shared" si="109"/>
        <v>41192.758506944447</v>
      </c>
      <c r="V1020" s="9">
        <f t="shared" si="110"/>
        <v>41208.165972222225</v>
      </c>
      <c r="W1020">
        <f t="shared" si="111"/>
        <v>16</v>
      </c>
    </row>
    <row r="1021" spans="1:23" ht="43.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 t="shared" si="105"/>
        <v>100</v>
      </c>
      <c r="P1021" s="5">
        <f t="shared" si="106"/>
        <v>78.95</v>
      </c>
      <c r="Q1021" s="5" t="str">
        <f t="shared" si="107"/>
        <v>music</v>
      </c>
      <c r="R1021" s="5" t="str">
        <f t="shared" si="108"/>
        <v>indie rock</v>
      </c>
      <c r="S1021" t="s">
        <v>8325</v>
      </c>
      <c r="T1021" t="s">
        <v>8329</v>
      </c>
      <c r="U1021" s="9">
        <f t="shared" si="109"/>
        <v>40818.58489583333</v>
      </c>
      <c r="V1021" s="9">
        <f t="shared" si="110"/>
        <v>40878.626562500001</v>
      </c>
      <c r="W1021">
        <f t="shared" si="111"/>
        <v>60</v>
      </c>
    </row>
    <row r="1022" spans="1:23" ht="43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 t="shared" si="105"/>
        <v>100</v>
      </c>
      <c r="P1022" s="5">
        <f t="shared" si="106"/>
        <v>188.13</v>
      </c>
      <c r="Q1022" s="5" t="str">
        <f t="shared" si="107"/>
        <v>music</v>
      </c>
      <c r="R1022" s="5" t="str">
        <f t="shared" si="108"/>
        <v>indie rock</v>
      </c>
      <c r="S1022" t="s">
        <v>8325</v>
      </c>
      <c r="T1022" t="s">
        <v>8329</v>
      </c>
      <c r="U1022" s="9">
        <f t="shared" si="109"/>
        <v>40946.11383101852</v>
      </c>
      <c r="V1022" s="9">
        <f t="shared" si="110"/>
        <v>40976.11383101852</v>
      </c>
      <c r="W1022">
        <f t="shared" si="111"/>
        <v>30</v>
      </c>
    </row>
    <row r="1023" spans="1:23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 t="shared" si="105"/>
        <v>132</v>
      </c>
      <c r="P1023" s="5">
        <f t="shared" si="106"/>
        <v>63.03</v>
      </c>
      <c r="Q1023" s="5" t="str">
        <f t="shared" si="107"/>
        <v>music</v>
      </c>
      <c r="R1023" s="5" t="str">
        <f t="shared" si="108"/>
        <v>indie rock</v>
      </c>
      <c r="S1023" t="s">
        <v>8325</v>
      </c>
      <c r="T1023" t="s">
        <v>8329</v>
      </c>
      <c r="U1023" s="9">
        <f t="shared" si="109"/>
        <v>42173.746342592596</v>
      </c>
      <c r="V1023" s="9">
        <f t="shared" si="110"/>
        <v>42187.152777777781</v>
      </c>
      <c r="W1023">
        <f t="shared" si="111"/>
        <v>14</v>
      </c>
    </row>
    <row r="1024" spans="1:23" ht="43.2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 t="shared" si="105"/>
        <v>137</v>
      </c>
      <c r="P1024" s="5">
        <f t="shared" si="106"/>
        <v>30.37</v>
      </c>
      <c r="Q1024" s="5" t="str">
        <f t="shared" si="107"/>
        <v>music</v>
      </c>
      <c r="R1024" s="5" t="str">
        <f t="shared" si="108"/>
        <v>indie rock</v>
      </c>
      <c r="S1024" t="s">
        <v>8325</v>
      </c>
      <c r="T1024" t="s">
        <v>8329</v>
      </c>
      <c r="U1024" s="9">
        <f t="shared" si="109"/>
        <v>41074.834965277776</v>
      </c>
      <c r="V1024" s="9">
        <f t="shared" si="110"/>
        <v>41090.165972222225</v>
      </c>
      <c r="W1024">
        <f t="shared" si="111"/>
        <v>16</v>
      </c>
    </row>
    <row r="1025" spans="1:23" ht="43.2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 t="shared" si="105"/>
        <v>113</v>
      </c>
      <c r="P1025" s="5">
        <f t="shared" si="106"/>
        <v>51.48</v>
      </c>
      <c r="Q1025" s="5" t="str">
        <f t="shared" si="107"/>
        <v>music</v>
      </c>
      <c r="R1025" s="5" t="str">
        <f t="shared" si="108"/>
        <v>indie rock</v>
      </c>
      <c r="S1025" t="s">
        <v>8325</v>
      </c>
      <c r="T1025" t="s">
        <v>8329</v>
      </c>
      <c r="U1025" s="9">
        <f t="shared" si="109"/>
        <v>40892.149467592593</v>
      </c>
      <c r="V1025" s="9">
        <f t="shared" si="110"/>
        <v>40952.149467592593</v>
      </c>
      <c r="W1025">
        <f t="shared" si="111"/>
        <v>60</v>
      </c>
    </row>
    <row r="1026" spans="1:23" ht="43.2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 t="shared" ref="O1026:O1089" si="112">ROUND((E1026/D1026)*100,0)</f>
        <v>136</v>
      </c>
      <c r="P1026" s="5">
        <f t="shared" ref="P1026:P1089" si="113">ROUND((E1026/L1026),2)</f>
        <v>35.79</v>
      </c>
      <c r="Q1026" s="5" t="str">
        <f t="shared" ref="Q1026:Q1089" si="114">LEFT(N1026,SEARCH("/",N1026)-1)</f>
        <v>music</v>
      </c>
      <c r="R1026" s="5" t="str">
        <f t="shared" ref="R1026:R1089" si="115">RIGHT(N1026,LEN(N1026)-SEARCH("/",N1026))</f>
        <v>indie rock</v>
      </c>
      <c r="S1026" t="s">
        <v>8325</v>
      </c>
      <c r="T1026" t="s">
        <v>8329</v>
      </c>
      <c r="U1026" s="9">
        <f t="shared" ref="U1026:U1089" si="116">(((J1026/60)/60)/24)+DATE(1970,1,1)</f>
        <v>40638.868611111109</v>
      </c>
      <c r="V1026" s="9">
        <f t="shared" ref="V1026:V1089" si="117">(((I1026/60)/60)/24)+DATE(1970,1,1)</f>
        <v>40668.868611111109</v>
      </c>
      <c r="W1026">
        <f t="shared" ref="W1026:W1089" si="118">DATEDIF(U1026,V1026,"d")</f>
        <v>30</v>
      </c>
    </row>
    <row r="1027" spans="1:23" ht="28.8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 t="shared" si="112"/>
        <v>146</v>
      </c>
      <c r="P1027" s="5">
        <f t="shared" si="113"/>
        <v>98.82</v>
      </c>
      <c r="Q1027" s="5" t="str">
        <f t="shared" si="114"/>
        <v>music</v>
      </c>
      <c r="R1027" s="5" t="str">
        <f t="shared" si="115"/>
        <v>indie rock</v>
      </c>
      <c r="S1027" t="s">
        <v>8325</v>
      </c>
      <c r="T1027" t="s">
        <v>8329</v>
      </c>
      <c r="U1027" s="9">
        <f t="shared" si="116"/>
        <v>41192.754942129628</v>
      </c>
      <c r="V1027" s="9">
        <f t="shared" si="117"/>
        <v>41222.7966087963</v>
      </c>
      <c r="W1027">
        <f t="shared" si="118"/>
        <v>30</v>
      </c>
    </row>
    <row r="1028" spans="1:23" ht="43.2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 t="shared" si="112"/>
        <v>130</v>
      </c>
      <c r="P1028" s="5">
        <f t="shared" si="113"/>
        <v>28</v>
      </c>
      <c r="Q1028" s="5" t="str">
        <f t="shared" si="114"/>
        <v>music</v>
      </c>
      <c r="R1028" s="5" t="str">
        <f t="shared" si="115"/>
        <v>indie rock</v>
      </c>
      <c r="S1028" t="s">
        <v>8325</v>
      </c>
      <c r="T1028" t="s">
        <v>8329</v>
      </c>
      <c r="U1028" s="9">
        <f t="shared" si="116"/>
        <v>41394.074467592596</v>
      </c>
      <c r="V1028" s="9">
        <f t="shared" si="117"/>
        <v>41425</v>
      </c>
      <c r="W1028">
        <f t="shared" si="118"/>
        <v>31</v>
      </c>
    </row>
    <row r="1029" spans="1:23" ht="43.2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 t="shared" si="112"/>
        <v>254</v>
      </c>
      <c r="P1029" s="5">
        <f t="shared" si="113"/>
        <v>51.31</v>
      </c>
      <c r="Q1029" s="5" t="str">
        <f t="shared" si="114"/>
        <v>music</v>
      </c>
      <c r="R1029" s="5" t="str">
        <f t="shared" si="115"/>
        <v>indie rock</v>
      </c>
      <c r="S1029" t="s">
        <v>8325</v>
      </c>
      <c r="T1029" t="s">
        <v>8329</v>
      </c>
      <c r="U1029" s="9">
        <f t="shared" si="116"/>
        <v>41951.788807870369</v>
      </c>
      <c r="V1029" s="9">
        <f t="shared" si="117"/>
        <v>41964.166666666672</v>
      </c>
      <c r="W1029">
        <f t="shared" si="118"/>
        <v>13</v>
      </c>
    </row>
    <row r="1030" spans="1:23" ht="43.2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 t="shared" si="112"/>
        <v>107</v>
      </c>
      <c r="P1030" s="5">
        <f t="shared" si="113"/>
        <v>53.52</v>
      </c>
      <c r="Q1030" s="5" t="str">
        <f t="shared" si="114"/>
        <v>music</v>
      </c>
      <c r="R1030" s="5" t="str">
        <f t="shared" si="115"/>
        <v>indie rock</v>
      </c>
      <c r="S1030" t="s">
        <v>8325</v>
      </c>
      <c r="T1030" t="s">
        <v>8329</v>
      </c>
      <c r="U1030" s="9">
        <f t="shared" si="116"/>
        <v>41270.21497685185</v>
      </c>
      <c r="V1030" s="9">
        <f t="shared" si="117"/>
        <v>41300.21497685185</v>
      </c>
      <c r="W1030">
        <f t="shared" si="118"/>
        <v>30</v>
      </c>
    </row>
    <row r="1031" spans="1:23" ht="43.2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 t="shared" si="112"/>
        <v>108</v>
      </c>
      <c r="P1031" s="5">
        <f t="shared" si="113"/>
        <v>37.15</v>
      </c>
      <c r="Q1031" s="5" t="str">
        <f t="shared" si="114"/>
        <v>music</v>
      </c>
      <c r="R1031" s="5" t="str">
        <f t="shared" si="115"/>
        <v>indie rock</v>
      </c>
      <c r="S1031" t="s">
        <v>8325</v>
      </c>
      <c r="T1031" t="s">
        <v>8329</v>
      </c>
      <c r="U1031" s="9">
        <f t="shared" si="116"/>
        <v>41934.71056712963</v>
      </c>
      <c r="V1031" s="9">
        <f t="shared" si="117"/>
        <v>41955.752233796295</v>
      </c>
      <c r="W1031">
        <f t="shared" si="118"/>
        <v>21</v>
      </c>
    </row>
    <row r="1032" spans="1:23" ht="57.6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 t="shared" si="112"/>
        <v>107</v>
      </c>
      <c r="P1032" s="5">
        <f t="shared" si="113"/>
        <v>89.9</v>
      </c>
      <c r="Q1032" s="5" t="str">
        <f t="shared" si="114"/>
        <v>music</v>
      </c>
      <c r="R1032" s="5" t="str">
        <f t="shared" si="115"/>
        <v>indie rock</v>
      </c>
      <c r="S1032" t="s">
        <v>8325</v>
      </c>
      <c r="T1032" t="s">
        <v>8329</v>
      </c>
      <c r="U1032" s="9">
        <f t="shared" si="116"/>
        <v>41135.175694444442</v>
      </c>
      <c r="V1032" s="9">
        <f t="shared" si="117"/>
        <v>41162.163194444445</v>
      </c>
      <c r="W1032">
        <f t="shared" si="118"/>
        <v>27</v>
      </c>
    </row>
    <row r="1033" spans="1:23" ht="43.2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 t="shared" si="112"/>
        <v>107</v>
      </c>
      <c r="P1033" s="5">
        <f t="shared" si="113"/>
        <v>106.53</v>
      </c>
      <c r="Q1033" s="5" t="str">
        <f t="shared" si="114"/>
        <v>music</v>
      </c>
      <c r="R1033" s="5" t="str">
        <f t="shared" si="115"/>
        <v>indie rock</v>
      </c>
      <c r="S1033" t="s">
        <v>8325</v>
      </c>
      <c r="T1033" t="s">
        <v>8329</v>
      </c>
      <c r="U1033" s="9">
        <f t="shared" si="116"/>
        <v>42160.708530092597</v>
      </c>
      <c r="V1033" s="9">
        <f t="shared" si="117"/>
        <v>42190.708530092597</v>
      </c>
      <c r="W1033">
        <f t="shared" si="118"/>
        <v>30</v>
      </c>
    </row>
    <row r="1034" spans="1:23" ht="28.8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 t="shared" si="112"/>
        <v>100</v>
      </c>
      <c r="P1034" s="5">
        <f t="shared" si="113"/>
        <v>52.82</v>
      </c>
      <c r="Q1034" s="5" t="str">
        <f t="shared" si="114"/>
        <v>music</v>
      </c>
      <c r="R1034" s="5" t="str">
        <f t="shared" si="115"/>
        <v>indie rock</v>
      </c>
      <c r="S1034" t="s">
        <v>8325</v>
      </c>
      <c r="T1034" t="s">
        <v>8329</v>
      </c>
      <c r="U1034" s="9">
        <f t="shared" si="116"/>
        <v>41759.670937499999</v>
      </c>
      <c r="V1034" s="9">
        <f t="shared" si="117"/>
        <v>41787.207638888889</v>
      </c>
      <c r="W1034">
        <f t="shared" si="118"/>
        <v>28</v>
      </c>
    </row>
    <row r="1035" spans="1:23" ht="43.2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 t="shared" si="112"/>
        <v>107</v>
      </c>
      <c r="P1035" s="5">
        <f t="shared" si="113"/>
        <v>54.62</v>
      </c>
      <c r="Q1035" s="5" t="str">
        <f t="shared" si="114"/>
        <v>music</v>
      </c>
      <c r="R1035" s="5" t="str">
        <f t="shared" si="115"/>
        <v>indie rock</v>
      </c>
      <c r="S1035" t="s">
        <v>8325</v>
      </c>
      <c r="T1035" t="s">
        <v>8329</v>
      </c>
      <c r="U1035" s="9">
        <f t="shared" si="116"/>
        <v>40703.197048611109</v>
      </c>
      <c r="V1035" s="9">
        <f t="shared" si="117"/>
        <v>40770.041666666664</v>
      </c>
      <c r="W1035">
        <f t="shared" si="118"/>
        <v>67</v>
      </c>
    </row>
    <row r="1036" spans="1:23" ht="43.2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 t="shared" si="112"/>
        <v>100</v>
      </c>
      <c r="P1036" s="5">
        <f t="shared" si="113"/>
        <v>27.27</v>
      </c>
      <c r="Q1036" s="5" t="str">
        <f t="shared" si="114"/>
        <v>music</v>
      </c>
      <c r="R1036" s="5" t="str">
        <f t="shared" si="115"/>
        <v>indie rock</v>
      </c>
      <c r="S1036" t="s">
        <v>8325</v>
      </c>
      <c r="T1036" t="s">
        <v>8329</v>
      </c>
      <c r="U1036" s="9">
        <f t="shared" si="116"/>
        <v>41365.928159722222</v>
      </c>
      <c r="V1036" s="9">
        <f t="shared" si="117"/>
        <v>41379.928159722222</v>
      </c>
      <c r="W1036">
        <f t="shared" si="118"/>
        <v>14</v>
      </c>
    </row>
    <row r="1037" spans="1:23" ht="28.8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 t="shared" si="112"/>
        <v>105</v>
      </c>
      <c r="P1037" s="5">
        <f t="shared" si="113"/>
        <v>68.599999999999994</v>
      </c>
      <c r="Q1037" s="5" t="str">
        <f t="shared" si="114"/>
        <v>music</v>
      </c>
      <c r="R1037" s="5" t="str">
        <f t="shared" si="115"/>
        <v>indie rock</v>
      </c>
      <c r="S1037" t="s">
        <v>8325</v>
      </c>
      <c r="T1037" t="s">
        <v>8329</v>
      </c>
      <c r="U1037" s="9">
        <f t="shared" si="116"/>
        <v>41870.86546296296</v>
      </c>
      <c r="V1037" s="9">
        <f t="shared" si="117"/>
        <v>41905.86546296296</v>
      </c>
      <c r="W1037">
        <f t="shared" si="118"/>
        <v>35</v>
      </c>
    </row>
    <row r="1038" spans="1:23" ht="43.2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 t="shared" si="112"/>
        <v>105</v>
      </c>
      <c r="P1038" s="5">
        <f t="shared" si="113"/>
        <v>35.61</v>
      </c>
      <c r="Q1038" s="5" t="str">
        <f t="shared" si="114"/>
        <v>music</v>
      </c>
      <c r="R1038" s="5" t="str">
        <f t="shared" si="115"/>
        <v>indie rock</v>
      </c>
      <c r="S1038" t="s">
        <v>8325</v>
      </c>
      <c r="T1038" t="s">
        <v>8329</v>
      </c>
      <c r="U1038" s="9">
        <f t="shared" si="116"/>
        <v>40458.815625000003</v>
      </c>
      <c r="V1038" s="9">
        <f t="shared" si="117"/>
        <v>40521.207638888889</v>
      </c>
      <c r="W1038">
        <f t="shared" si="118"/>
        <v>63</v>
      </c>
    </row>
    <row r="1039" spans="1:23" ht="43.2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 t="shared" si="112"/>
        <v>226</v>
      </c>
      <c r="P1039" s="5">
        <f t="shared" si="113"/>
        <v>94.03</v>
      </c>
      <c r="Q1039" s="5" t="str">
        <f t="shared" si="114"/>
        <v>music</v>
      </c>
      <c r="R1039" s="5" t="str">
        <f t="shared" si="115"/>
        <v>indie rock</v>
      </c>
      <c r="S1039" t="s">
        <v>8325</v>
      </c>
      <c r="T1039" t="s">
        <v>8329</v>
      </c>
      <c r="U1039" s="9">
        <f t="shared" si="116"/>
        <v>40564.081030092595</v>
      </c>
      <c r="V1039" s="9">
        <f t="shared" si="117"/>
        <v>40594.081030092595</v>
      </c>
      <c r="W1039">
        <f t="shared" si="118"/>
        <v>30</v>
      </c>
    </row>
    <row r="1040" spans="1:23" ht="43.2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 t="shared" si="112"/>
        <v>101</v>
      </c>
      <c r="P1040" s="5">
        <f t="shared" si="113"/>
        <v>526.46</v>
      </c>
      <c r="Q1040" s="5" t="str">
        <f t="shared" si="114"/>
        <v>music</v>
      </c>
      <c r="R1040" s="5" t="str">
        <f t="shared" si="115"/>
        <v>indie rock</v>
      </c>
      <c r="S1040" t="s">
        <v>8325</v>
      </c>
      <c r="T1040" t="s">
        <v>8329</v>
      </c>
      <c r="U1040" s="9">
        <f t="shared" si="116"/>
        <v>41136.777812500004</v>
      </c>
      <c r="V1040" s="9">
        <f t="shared" si="117"/>
        <v>41184.777812500004</v>
      </c>
      <c r="W1040">
        <f t="shared" si="118"/>
        <v>48</v>
      </c>
    </row>
    <row r="1041" spans="1:23" ht="43.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 t="shared" si="112"/>
        <v>148</v>
      </c>
      <c r="P1041" s="5">
        <f t="shared" si="113"/>
        <v>50.66</v>
      </c>
      <c r="Q1041" s="5" t="str">
        <f t="shared" si="114"/>
        <v>music</v>
      </c>
      <c r="R1041" s="5" t="str">
        <f t="shared" si="115"/>
        <v>indie rock</v>
      </c>
      <c r="S1041" t="s">
        <v>8325</v>
      </c>
      <c r="T1041" t="s">
        <v>8329</v>
      </c>
      <c r="U1041" s="9">
        <f t="shared" si="116"/>
        <v>42290.059594907405</v>
      </c>
      <c r="V1041" s="9">
        <f t="shared" si="117"/>
        <v>42304.207638888889</v>
      </c>
      <c r="W1041">
        <f t="shared" si="118"/>
        <v>14</v>
      </c>
    </row>
    <row r="1042" spans="1:23" ht="28.8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 t="shared" si="112"/>
        <v>135</v>
      </c>
      <c r="P1042" s="5">
        <f t="shared" si="113"/>
        <v>79.180000000000007</v>
      </c>
      <c r="Q1042" s="5" t="str">
        <f t="shared" si="114"/>
        <v>music</v>
      </c>
      <c r="R1042" s="5" t="str">
        <f t="shared" si="115"/>
        <v>indie rock</v>
      </c>
      <c r="S1042" t="s">
        <v>8325</v>
      </c>
      <c r="T1042" t="s">
        <v>8329</v>
      </c>
      <c r="U1042" s="9">
        <f t="shared" si="116"/>
        <v>40718.839537037034</v>
      </c>
      <c r="V1042" s="9">
        <f t="shared" si="117"/>
        <v>40748.839537037034</v>
      </c>
      <c r="W1042">
        <f t="shared" si="118"/>
        <v>30</v>
      </c>
    </row>
    <row r="1043" spans="1:23" ht="43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 t="shared" si="112"/>
        <v>101</v>
      </c>
      <c r="P1043" s="5">
        <f t="shared" si="113"/>
        <v>91.59</v>
      </c>
      <c r="Q1043" s="5" t="str">
        <f t="shared" si="114"/>
        <v>music</v>
      </c>
      <c r="R1043" s="5" t="str">
        <f t="shared" si="115"/>
        <v>indie rock</v>
      </c>
      <c r="S1043" t="s">
        <v>8325</v>
      </c>
      <c r="T1043" t="s">
        <v>8329</v>
      </c>
      <c r="U1043" s="9">
        <f t="shared" si="116"/>
        <v>41107.130150462966</v>
      </c>
      <c r="V1043" s="9">
        <f t="shared" si="117"/>
        <v>41137.130150462966</v>
      </c>
      <c r="W1043">
        <f t="shared" si="118"/>
        <v>30</v>
      </c>
    </row>
    <row r="1044" spans="1:23" ht="43.2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 t="shared" si="112"/>
        <v>101</v>
      </c>
      <c r="P1044" s="5">
        <f t="shared" si="113"/>
        <v>116.96</v>
      </c>
      <c r="Q1044" s="5" t="str">
        <f t="shared" si="114"/>
        <v>music</v>
      </c>
      <c r="R1044" s="5" t="str">
        <f t="shared" si="115"/>
        <v>indie rock</v>
      </c>
      <c r="S1044" t="s">
        <v>8325</v>
      </c>
      <c r="T1044" t="s">
        <v>8329</v>
      </c>
      <c r="U1044" s="9">
        <f t="shared" si="116"/>
        <v>41591.964537037034</v>
      </c>
      <c r="V1044" s="9">
        <f t="shared" si="117"/>
        <v>41640.964537037034</v>
      </c>
      <c r="W1044">
        <f t="shared" si="118"/>
        <v>49</v>
      </c>
    </row>
    <row r="1045" spans="1:23" ht="28.8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 t="shared" si="112"/>
        <v>116</v>
      </c>
      <c r="P1045" s="5">
        <f t="shared" si="113"/>
        <v>35.619999999999997</v>
      </c>
      <c r="Q1045" s="5" t="str">
        <f t="shared" si="114"/>
        <v>music</v>
      </c>
      <c r="R1045" s="5" t="str">
        <f t="shared" si="115"/>
        <v>rock</v>
      </c>
      <c r="S1045" t="s">
        <v>8325</v>
      </c>
      <c r="T1045" t="s">
        <v>8326</v>
      </c>
      <c r="U1045" s="9">
        <f t="shared" si="116"/>
        <v>42240.852534722217</v>
      </c>
      <c r="V1045" s="9">
        <f t="shared" si="117"/>
        <v>42270.852534722217</v>
      </c>
      <c r="W1045">
        <f t="shared" si="118"/>
        <v>30</v>
      </c>
    </row>
    <row r="1046" spans="1:23" ht="43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 t="shared" si="112"/>
        <v>112</v>
      </c>
      <c r="P1046" s="5">
        <f t="shared" si="113"/>
        <v>87.1</v>
      </c>
      <c r="Q1046" s="5" t="str">
        <f t="shared" si="114"/>
        <v>music</v>
      </c>
      <c r="R1046" s="5" t="str">
        <f t="shared" si="115"/>
        <v>rock</v>
      </c>
      <c r="S1046" t="s">
        <v>8325</v>
      </c>
      <c r="T1046" t="s">
        <v>8326</v>
      </c>
      <c r="U1046" s="9">
        <f t="shared" si="116"/>
        <v>41813.766099537039</v>
      </c>
      <c r="V1046" s="9">
        <f t="shared" si="117"/>
        <v>41844.766099537039</v>
      </c>
      <c r="W1046">
        <f t="shared" si="118"/>
        <v>31</v>
      </c>
    </row>
    <row r="1047" spans="1:23" ht="43.2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 t="shared" si="112"/>
        <v>132</v>
      </c>
      <c r="P1047" s="5">
        <f t="shared" si="113"/>
        <v>75.11</v>
      </c>
      <c r="Q1047" s="5" t="str">
        <f t="shared" si="114"/>
        <v>music</v>
      </c>
      <c r="R1047" s="5" t="str">
        <f t="shared" si="115"/>
        <v>rock</v>
      </c>
      <c r="S1047" t="s">
        <v>8325</v>
      </c>
      <c r="T1047" t="s">
        <v>8326</v>
      </c>
      <c r="U1047" s="9">
        <f t="shared" si="116"/>
        <v>42111.899537037039</v>
      </c>
      <c r="V1047" s="9">
        <f t="shared" si="117"/>
        <v>42163.159722222219</v>
      </c>
      <c r="W1047">
        <f t="shared" si="118"/>
        <v>52</v>
      </c>
    </row>
    <row r="1048" spans="1:23" ht="28.8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 t="shared" si="112"/>
        <v>103</v>
      </c>
      <c r="P1048" s="5">
        <f t="shared" si="113"/>
        <v>68.010000000000005</v>
      </c>
      <c r="Q1048" s="5" t="str">
        <f t="shared" si="114"/>
        <v>music</v>
      </c>
      <c r="R1048" s="5" t="str">
        <f t="shared" si="115"/>
        <v>rock</v>
      </c>
      <c r="S1048" t="s">
        <v>8325</v>
      </c>
      <c r="T1048" t="s">
        <v>8326</v>
      </c>
      <c r="U1048" s="9">
        <f t="shared" si="116"/>
        <v>42515.71775462963</v>
      </c>
      <c r="V1048" s="9">
        <f t="shared" si="117"/>
        <v>42546.165972222225</v>
      </c>
      <c r="W1048">
        <f t="shared" si="118"/>
        <v>31</v>
      </c>
    </row>
    <row r="1049" spans="1:23" ht="43.2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 t="shared" si="112"/>
        <v>139</v>
      </c>
      <c r="P1049" s="5">
        <f t="shared" si="113"/>
        <v>29.62</v>
      </c>
      <c r="Q1049" s="5" t="str">
        <f t="shared" si="114"/>
        <v>music</v>
      </c>
      <c r="R1049" s="5" t="str">
        <f t="shared" si="115"/>
        <v>rock</v>
      </c>
      <c r="S1049" t="s">
        <v>8325</v>
      </c>
      <c r="T1049" t="s">
        <v>8326</v>
      </c>
      <c r="U1049" s="9">
        <f t="shared" si="116"/>
        <v>42438.667071759264</v>
      </c>
      <c r="V1049" s="9">
        <f t="shared" si="117"/>
        <v>42468.625405092593</v>
      </c>
      <c r="W1049">
        <f t="shared" si="118"/>
        <v>30</v>
      </c>
    </row>
    <row r="1050" spans="1:23" ht="57.6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 t="shared" si="112"/>
        <v>147</v>
      </c>
      <c r="P1050" s="5">
        <f t="shared" si="113"/>
        <v>91.63</v>
      </c>
      <c r="Q1050" s="5" t="str">
        <f t="shared" si="114"/>
        <v>music</v>
      </c>
      <c r="R1050" s="5" t="str">
        <f t="shared" si="115"/>
        <v>rock</v>
      </c>
      <c r="S1050" t="s">
        <v>8325</v>
      </c>
      <c r="T1050" t="s">
        <v>8326</v>
      </c>
      <c r="U1050" s="9">
        <f t="shared" si="116"/>
        <v>41933.838171296295</v>
      </c>
      <c r="V1050" s="9">
        <f t="shared" si="117"/>
        <v>41978.879837962959</v>
      </c>
      <c r="W1050">
        <f t="shared" si="118"/>
        <v>45</v>
      </c>
    </row>
    <row r="1051" spans="1:23" ht="28.8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 t="shared" si="112"/>
        <v>120</v>
      </c>
      <c r="P1051" s="5">
        <f t="shared" si="113"/>
        <v>22.5</v>
      </c>
      <c r="Q1051" s="5" t="str">
        <f t="shared" si="114"/>
        <v>music</v>
      </c>
      <c r="R1051" s="5" t="str">
        <f t="shared" si="115"/>
        <v>rock</v>
      </c>
      <c r="S1051" t="s">
        <v>8325</v>
      </c>
      <c r="T1051" t="s">
        <v>8326</v>
      </c>
      <c r="U1051" s="9">
        <f t="shared" si="116"/>
        <v>41153.066400462965</v>
      </c>
      <c r="V1051" s="9">
        <f t="shared" si="117"/>
        <v>41167.066400462965</v>
      </c>
      <c r="W1051">
        <f t="shared" si="118"/>
        <v>14</v>
      </c>
    </row>
    <row r="1052" spans="1:23" ht="28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 t="shared" si="112"/>
        <v>122</v>
      </c>
      <c r="P1052" s="5">
        <f t="shared" si="113"/>
        <v>64.37</v>
      </c>
      <c r="Q1052" s="5" t="str">
        <f t="shared" si="114"/>
        <v>music</v>
      </c>
      <c r="R1052" s="5" t="str">
        <f t="shared" si="115"/>
        <v>rock</v>
      </c>
      <c r="S1052" t="s">
        <v>8325</v>
      </c>
      <c r="T1052" t="s">
        <v>8326</v>
      </c>
      <c r="U1052" s="9">
        <f t="shared" si="116"/>
        <v>42745.600243055553</v>
      </c>
      <c r="V1052" s="9">
        <f t="shared" si="117"/>
        <v>42776.208333333328</v>
      </c>
      <c r="W1052">
        <f t="shared" si="118"/>
        <v>31</v>
      </c>
    </row>
    <row r="1053" spans="1:23" ht="57.6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 t="shared" si="112"/>
        <v>100</v>
      </c>
      <c r="P1053" s="5">
        <f t="shared" si="113"/>
        <v>21.86</v>
      </c>
      <c r="Q1053" s="5" t="str">
        <f t="shared" si="114"/>
        <v>music</v>
      </c>
      <c r="R1053" s="5" t="str">
        <f t="shared" si="115"/>
        <v>rock</v>
      </c>
      <c r="S1053" t="s">
        <v>8325</v>
      </c>
      <c r="T1053" t="s">
        <v>8326</v>
      </c>
      <c r="U1053" s="9">
        <f t="shared" si="116"/>
        <v>42793.700821759259</v>
      </c>
      <c r="V1053" s="9">
        <f t="shared" si="117"/>
        <v>42796.700821759259</v>
      </c>
      <c r="W1053">
        <f t="shared" si="118"/>
        <v>3</v>
      </c>
    </row>
    <row r="1054" spans="1:23" ht="43.2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 t="shared" si="112"/>
        <v>181</v>
      </c>
      <c r="P1054" s="5">
        <f t="shared" si="113"/>
        <v>33.32</v>
      </c>
      <c r="Q1054" s="5" t="str">
        <f t="shared" si="114"/>
        <v>music</v>
      </c>
      <c r="R1054" s="5" t="str">
        <f t="shared" si="115"/>
        <v>rock</v>
      </c>
      <c r="S1054" t="s">
        <v>8325</v>
      </c>
      <c r="T1054" t="s">
        <v>8326</v>
      </c>
      <c r="U1054" s="9">
        <f t="shared" si="116"/>
        <v>42198.750254629631</v>
      </c>
      <c r="V1054" s="9">
        <f t="shared" si="117"/>
        <v>42238.750254629631</v>
      </c>
      <c r="W1054">
        <f t="shared" si="118"/>
        <v>40</v>
      </c>
    </row>
    <row r="1055" spans="1:23" ht="43.2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 t="shared" si="112"/>
        <v>106</v>
      </c>
      <c r="P1055" s="5">
        <f t="shared" si="113"/>
        <v>90.28</v>
      </c>
      <c r="Q1055" s="5" t="str">
        <f t="shared" si="114"/>
        <v>music</v>
      </c>
      <c r="R1055" s="5" t="str">
        <f t="shared" si="115"/>
        <v>rock</v>
      </c>
      <c r="S1055" t="s">
        <v>8325</v>
      </c>
      <c r="T1055" t="s">
        <v>8326</v>
      </c>
      <c r="U1055" s="9">
        <f t="shared" si="116"/>
        <v>42141.95711805555</v>
      </c>
      <c r="V1055" s="9">
        <f t="shared" si="117"/>
        <v>42177.208333333328</v>
      </c>
      <c r="W1055">
        <f t="shared" si="118"/>
        <v>36</v>
      </c>
    </row>
    <row r="1056" spans="1:23" ht="43.2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 t="shared" si="112"/>
        <v>100</v>
      </c>
      <c r="P1056" s="5">
        <f t="shared" si="113"/>
        <v>76.92</v>
      </c>
      <c r="Q1056" s="5" t="str">
        <f t="shared" si="114"/>
        <v>music</v>
      </c>
      <c r="R1056" s="5" t="str">
        <f t="shared" si="115"/>
        <v>rock</v>
      </c>
      <c r="S1056" t="s">
        <v>8325</v>
      </c>
      <c r="T1056" t="s">
        <v>8326</v>
      </c>
      <c r="U1056" s="9">
        <f t="shared" si="116"/>
        <v>42082.580092592587</v>
      </c>
      <c r="V1056" s="9">
        <f t="shared" si="117"/>
        <v>42112.580092592587</v>
      </c>
      <c r="W1056">
        <f t="shared" si="118"/>
        <v>30</v>
      </c>
    </row>
    <row r="1057" spans="1:23" ht="43.2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 t="shared" si="112"/>
        <v>127</v>
      </c>
      <c r="P1057" s="5">
        <f t="shared" si="113"/>
        <v>59.23</v>
      </c>
      <c r="Q1057" s="5" t="str">
        <f t="shared" si="114"/>
        <v>music</v>
      </c>
      <c r="R1057" s="5" t="str">
        <f t="shared" si="115"/>
        <v>rock</v>
      </c>
      <c r="S1057" t="s">
        <v>8325</v>
      </c>
      <c r="T1057" t="s">
        <v>8326</v>
      </c>
      <c r="U1057" s="9">
        <f t="shared" si="116"/>
        <v>41495.692627314813</v>
      </c>
      <c r="V1057" s="9">
        <f t="shared" si="117"/>
        <v>41527.165972222225</v>
      </c>
      <c r="W1057">
        <f t="shared" si="118"/>
        <v>32</v>
      </c>
    </row>
    <row r="1058" spans="1:23" ht="57.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 t="shared" si="112"/>
        <v>103</v>
      </c>
      <c r="P1058" s="5">
        <f t="shared" si="113"/>
        <v>65.38</v>
      </c>
      <c r="Q1058" s="5" t="str">
        <f t="shared" si="114"/>
        <v>music</v>
      </c>
      <c r="R1058" s="5" t="str">
        <f t="shared" si="115"/>
        <v>rock</v>
      </c>
      <c r="S1058" t="s">
        <v>8325</v>
      </c>
      <c r="T1058" t="s">
        <v>8326</v>
      </c>
      <c r="U1058" s="9">
        <f t="shared" si="116"/>
        <v>42465.542905092589</v>
      </c>
      <c r="V1058" s="9">
        <f t="shared" si="117"/>
        <v>42495.542905092589</v>
      </c>
      <c r="W1058">
        <f t="shared" si="118"/>
        <v>30</v>
      </c>
    </row>
    <row r="1059" spans="1:23" ht="43.2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 t="shared" si="112"/>
        <v>250</v>
      </c>
      <c r="P1059" s="5">
        <f t="shared" si="113"/>
        <v>67.31</v>
      </c>
      <c r="Q1059" s="5" t="str">
        <f t="shared" si="114"/>
        <v>music</v>
      </c>
      <c r="R1059" s="5" t="str">
        <f t="shared" si="115"/>
        <v>rock</v>
      </c>
      <c r="S1059" t="s">
        <v>8325</v>
      </c>
      <c r="T1059" t="s">
        <v>8326</v>
      </c>
      <c r="U1059" s="9">
        <f t="shared" si="116"/>
        <v>42565.009097222224</v>
      </c>
      <c r="V1059" s="9">
        <f t="shared" si="117"/>
        <v>42572.009097222224</v>
      </c>
      <c r="W1059">
        <f t="shared" si="118"/>
        <v>7</v>
      </c>
    </row>
    <row r="1060" spans="1:23" ht="43.2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 t="shared" si="112"/>
        <v>126</v>
      </c>
      <c r="P1060" s="5">
        <f t="shared" si="113"/>
        <v>88.75</v>
      </c>
      <c r="Q1060" s="5" t="str">
        <f t="shared" si="114"/>
        <v>music</v>
      </c>
      <c r="R1060" s="5" t="str">
        <f t="shared" si="115"/>
        <v>rock</v>
      </c>
      <c r="S1060" t="s">
        <v>8325</v>
      </c>
      <c r="T1060" t="s">
        <v>8326</v>
      </c>
      <c r="U1060" s="9">
        <f t="shared" si="116"/>
        <v>42096.633206018523</v>
      </c>
      <c r="V1060" s="9">
        <f t="shared" si="117"/>
        <v>42126.633206018523</v>
      </c>
      <c r="W1060">
        <f t="shared" si="118"/>
        <v>30</v>
      </c>
    </row>
    <row r="1061" spans="1:23" ht="7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 t="shared" si="112"/>
        <v>100</v>
      </c>
      <c r="P1061" s="5">
        <f t="shared" si="113"/>
        <v>65.87</v>
      </c>
      <c r="Q1061" s="5" t="str">
        <f t="shared" si="114"/>
        <v>music</v>
      </c>
      <c r="R1061" s="5" t="str">
        <f t="shared" si="115"/>
        <v>rock</v>
      </c>
      <c r="S1061" t="s">
        <v>8325</v>
      </c>
      <c r="T1061" t="s">
        <v>8326</v>
      </c>
      <c r="U1061" s="9">
        <f t="shared" si="116"/>
        <v>42502.250775462962</v>
      </c>
      <c r="V1061" s="9">
        <f t="shared" si="117"/>
        <v>42527.250775462962</v>
      </c>
      <c r="W1061">
        <f t="shared" si="118"/>
        <v>25</v>
      </c>
    </row>
    <row r="1062" spans="1:23" ht="43.2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 t="shared" si="112"/>
        <v>139</v>
      </c>
      <c r="P1062" s="5">
        <f t="shared" si="113"/>
        <v>40.35</v>
      </c>
      <c r="Q1062" s="5" t="str">
        <f t="shared" si="114"/>
        <v>music</v>
      </c>
      <c r="R1062" s="5" t="str">
        <f t="shared" si="115"/>
        <v>rock</v>
      </c>
      <c r="S1062" t="s">
        <v>8325</v>
      </c>
      <c r="T1062" t="s">
        <v>8326</v>
      </c>
      <c r="U1062" s="9">
        <f t="shared" si="116"/>
        <v>42723.63653935185</v>
      </c>
      <c r="V1062" s="9">
        <f t="shared" si="117"/>
        <v>42753.63653935185</v>
      </c>
      <c r="W1062">
        <f t="shared" si="118"/>
        <v>30</v>
      </c>
    </row>
    <row r="1063" spans="1:23" ht="43.2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 t="shared" si="112"/>
        <v>161</v>
      </c>
      <c r="P1063" s="5">
        <f t="shared" si="113"/>
        <v>76.86</v>
      </c>
      <c r="Q1063" s="5" t="str">
        <f t="shared" si="114"/>
        <v>music</v>
      </c>
      <c r="R1063" s="5" t="str">
        <f t="shared" si="115"/>
        <v>rock</v>
      </c>
      <c r="S1063" t="s">
        <v>8325</v>
      </c>
      <c r="T1063" t="s">
        <v>8326</v>
      </c>
      <c r="U1063" s="9">
        <f t="shared" si="116"/>
        <v>42075.171203703707</v>
      </c>
      <c r="V1063" s="9">
        <f t="shared" si="117"/>
        <v>42105.171203703707</v>
      </c>
      <c r="W1063">
        <f t="shared" si="118"/>
        <v>30</v>
      </c>
    </row>
    <row r="1064" spans="1:23" ht="28.8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 t="shared" si="112"/>
        <v>107</v>
      </c>
      <c r="P1064" s="5">
        <f t="shared" si="113"/>
        <v>68.709999999999994</v>
      </c>
      <c r="Q1064" s="5" t="str">
        <f t="shared" si="114"/>
        <v>music</v>
      </c>
      <c r="R1064" s="5" t="str">
        <f t="shared" si="115"/>
        <v>rock</v>
      </c>
      <c r="S1064" t="s">
        <v>8325</v>
      </c>
      <c r="T1064" t="s">
        <v>8326</v>
      </c>
      <c r="U1064" s="9">
        <f t="shared" si="116"/>
        <v>42279.669768518521</v>
      </c>
      <c r="V1064" s="9">
        <f t="shared" si="117"/>
        <v>42321.711435185185</v>
      </c>
      <c r="W1064">
        <f t="shared" si="118"/>
        <v>42</v>
      </c>
    </row>
    <row r="1065" spans="1:23" ht="57.6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 t="shared" si="112"/>
        <v>153</v>
      </c>
      <c r="P1065" s="5">
        <f t="shared" si="113"/>
        <v>57.77</v>
      </c>
      <c r="Q1065" s="5" t="str">
        <f t="shared" si="114"/>
        <v>games</v>
      </c>
      <c r="R1065" s="5" t="str">
        <f t="shared" si="115"/>
        <v>tabletop games</v>
      </c>
      <c r="S1065" t="s">
        <v>8333</v>
      </c>
      <c r="T1065" t="s">
        <v>8351</v>
      </c>
      <c r="U1065" s="9">
        <f t="shared" si="116"/>
        <v>42773.005243055552</v>
      </c>
      <c r="V1065" s="9">
        <f t="shared" si="117"/>
        <v>42787.005243055552</v>
      </c>
      <c r="W1065">
        <f t="shared" si="118"/>
        <v>14</v>
      </c>
    </row>
    <row r="1066" spans="1:23" ht="43.2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 t="shared" si="112"/>
        <v>524</v>
      </c>
      <c r="P1066" s="5">
        <f t="shared" si="113"/>
        <v>44.17</v>
      </c>
      <c r="Q1066" s="5" t="str">
        <f t="shared" si="114"/>
        <v>games</v>
      </c>
      <c r="R1066" s="5" t="str">
        <f t="shared" si="115"/>
        <v>tabletop games</v>
      </c>
      <c r="S1066" t="s">
        <v>8333</v>
      </c>
      <c r="T1066" t="s">
        <v>8351</v>
      </c>
      <c r="U1066" s="9">
        <f t="shared" si="116"/>
        <v>41879.900752314818</v>
      </c>
      <c r="V1066" s="9">
        <f t="shared" si="117"/>
        <v>41914.900752314818</v>
      </c>
      <c r="W1066">
        <f t="shared" si="118"/>
        <v>35</v>
      </c>
    </row>
    <row r="1067" spans="1:23" ht="43.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 t="shared" si="112"/>
        <v>489</v>
      </c>
      <c r="P1067" s="5">
        <f t="shared" si="113"/>
        <v>31.57</v>
      </c>
      <c r="Q1067" s="5" t="str">
        <f t="shared" si="114"/>
        <v>games</v>
      </c>
      <c r="R1067" s="5" t="str">
        <f t="shared" si="115"/>
        <v>tabletop games</v>
      </c>
      <c r="S1067" t="s">
        <v>8333</v>
      </c>
      <c r="T1067" t="s">
        <v>8351</v>
      </c>
      <c r="U1067" s="9">
        <f t="shared" si="116"/>
        <v>42745.365474537044</v>
      </c>
      <c r="V1067" s="9">
        <f t="shared" si="117"/>
        <v>42775.208333333328</v>
      </c>
      <c r="W1067">
        <f t="shared" si="118"/>
        <v>30</v>
      </c>
    </row>
    <row r="1068" spans="1:23" ht="57.6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 t="shared" si="112"/>
        <v>285</v>
      </c>
      <c r="P1068" s="5">
        <f t="shared" si="113"/>
        <v>107.05</v>
      </c>
      <c r="Q1068" s="5" t="str">
        <f t="shared" si="114"/>
        <v>games</v>
      </c>
      <c r="R1068" s="5" t="str">
        <f t="shared" si="115"/>
        <v>tabletop games</v>
      </c>
      <c r="S1068" t="s">
        <v>8333</v>
      </c>
      <c r="T1068" t="s">
        <v>8351</v>
      </c>
      <c r="U1068" s="9">
        <f t="shared" si="116"/>
        <v>42380.690289351856</v>
      </c>
      <c r="V1068" s="9">
        <f t="shared" si="117"/>
        <v>42394.666666666672</v>
      </c>
      <c r="W1068">
        <f t="shared" si="118"/>
        <v>14</v>
      </c>
    </row>
    <row r="1069" spans="1:23" ht="43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 t="shared" si="112"/>
        <v>1857</v>
      </c>
      <c r="P1069" s="5">
        <f t="shared" si="113"/>
        <v>149.03</v>
      </c>
      <c r="Q1069" s="5" t="str">
        <f t="shared" si="114"/>
        <v>games</v>
      </c>
      <c r="R1069" s="5" t="str">
        <f t="shared" si="115"/>
        <v>tabletop games</v>
      </c>
      <c r="S1069" t="s">
        <v>8333</v>
      </c>
      <c r="T1069" t="s">
        <v>8351</v>
      </c>
      <c r="U1069" s="9">
        <f t="shared" si="116"/>
        <v>41319.349988425929</v>
      </c>
      <c r="V1069" s="9">
        <f t="shared" si="117"/>
        <v>41359.349988425929</v>
      </c>
      <c r="W1069">
        <f t="shared" si="118"/>
        <v>40</v>
      </c>
    </row>
    <row r="1070" spans="1:23" ht="43.2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 t="shared" si="112"/>
        <v>110</v>
      </c>
      <c r="P1070" s="5">
        <f t="shared" si="113"/>
        <v>55.96</v>
      </c>
      <c r="Q1070" s="5" t="str">
        <f t="shared" si="114"/>
        <v>games</v>
      </c>
      <c r="R1070" s="5" t="str">
        <f t="shared" si="115"/>
        <v>tabletop games</v>
      </c>
      <c r="S1070" t="s">
        <v>8333</v>
      </c>
      <c r="T1070" t="s">
        <v>8351</v>
      </c>
      <c r="U1070" s="9">
        <f t="shared" si="116"/>
        <v>42583.615081018521</v>
      </c>
      <c r="V1070" s="9">
        <f t="shared" si="117"/>
        <v>42620.083333333328</v>
      </c>
      <c r="W1070">
        <f t="shared" si="118"/>
        <v>37</v>
      </c>
    </row>
    <row r="1071" spans="1:23" ht="43.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 t="shared" si="112"/>
        <v>1015</v>
      </c>
      <c r="P1071" s="5">
        <f t="shared" si="113"/>
        <v>56.97</v>
      </c>
      <c r="Q1071" s="5" t="str">
        <f t="shared" si="114"/>
        <v>games</v>
      </c>
      <c r="R1071" s="5" t="str">
        <f t="shared" si="115"/>
        <v>tabletop games</v>
      </c>
      <c r="S1071" t="s">
        <v>8333</v>
      </c>
      <c r="T1071" t="s">
        <v>8351</v>
      </c>
      <c r="U1071" s="9">
        <f t="shared" si="116"/>
        <v>42068.209097222221</v>
      </c>
      <c r="V1071" s="9">
        <f t="shared" si="117"/>
        <v>42097.165972222225</v>
      </c>
      <c r="W1071">
        <f t="shared" si="118"/>
        <v>29</v>
      </c>
    </row>
    <row r="1072" spans="1:23" ht="43.2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 t="shared" si="112"/>
        <v>412</v>
      </c>
      <c r="P1072" s="5">
        <f t="shared" si="113"/>
        <v>44.06</v>
      </c>
      <c r="Q1072" s="5" t="str">
        <f t="shared" si="114"/>
        <v>games</v>
      </c>
      <c r="R1072" s="5" t="str">
        <f t="shared" si="115"/>
        <v>tabletop games</v>
      </c>
      <c r="S1072" t="s">
        <v>8333</v>
      </c>
      <c r="T1072" t="s">
        <v>8351</v>
      </c>
      <c r="U1072" s="9">
        <f t="shared" si="116"/>
        <v>42633.586122685185</v>
      </c>
      <c r="V1072" s="9">
        <f t="shared" si="117"/>
        <v>42668.708333333328</v>
      </c>
      <c r="W1072">
        <f t="shared" si="118"/>
        <v>35</v>
      </c>
    </row>
    <row r="1073" spans="1:23" ht="43.2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 t="shared" si="112"/>
        <v>503</v>
      </c>
      <c r="P1073" s="5">
        <f t="shared" si="113"/>
        <v>68.63</v>
      </c>
      <c r="Q1073" s="5" t="str">
        <f t="shared" si="114"/>
        <v>games</v>
      </c>
      <c r="R1073" s="5" t="str">
        <f t="shared" si="115"/>
        <v>tabletop games</v>
      </c>
      <c r="S1073" t="s">
        <v>8333</v>
      </c>
      <c r="T1073" t="s">
        <v>8351</v>
      </c>
      <c r="U1073" s="9">
        <f t="shared" si="116"/>
        <v>42467.788194444445</v>
      </c>
      <c r="V1073" s="9">
        <f t="shared" si="117"/>
        <v>42481.916666666672</v>
      </c>
      <c r="W1073">
        <f t="shared" si="118"/>
        <v>14</v>
      </c>
    </row>
    <row r="1074" spans="1:23" ht="43.2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 t="shared" si="112"/>
        <v>185</v>
      </c>
      <c r="P1074" s="5">
        <f t="shared" si="113"/>
        <v>65.319999999999993</v>
      </c>
      <c r="Q1074" s="5" t="str">
        <f t="shared" si="114"/>
        <v>games</v>
      </c>
      <c r="R1074" s="5" t="str">
        <f t="shared" si="115"/>
        <v>tabletop games</v>
      </c>
      <c r="S1074" t="s">
        <v>8333</v>
      </c>
      <c r="T1074" t="s">
        <v>8351</v>
      </c>
      <c r="U1074" s="9">
        <f t="shared" si="116"/>
        <v>42417.625046296293</v>
      </c>
      <c r="V1074" s="9">
        <f t="shared" si="117"/>
        <v>42452.290972222225</v>
      </c>
      <c r="W1074">
        <f t="shared" si="118"/>
        <v>35</v>
      </c>
    </row>
    <row r="1075" spans="1:23" ht="43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 t="shared" si="112"/>
        <v>120</v>
      </c>
      <c r="P1075" s="5">
        <f t="shared" si="113"/>
        <v>35.92</v>
      </c>
      <c r="Q1075" s="5" t="str">
        <f t="shared" si="114"/>
        <v>games</v>
      </c>
      <c r="R1075" s="5" t="str">
        <f t="shared" si="115"/>
        <v>tabletop games</v>
      </c>
      <c r="S1075" t="s">
        <v>8333</v>
      </c>
      <c r="T1075" t="s">
        <v>8351</v>
      </c>
      <c r="U1075" s="9">
        <f t="shared" si="116"/>
        <v>42768.833645833336</v>
      </c>
      <c r="V1075" s="9">
        <f t="shared" si="117"/>
        <v>42780.833645833336</v>
      </c>
      <c r="W1075">
        <f t="shared" si="118"/>
        <v>12</v>
      </c>
    </row>
    <row r="1076" spans="1:23" ht="43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 t="shared" si="112"/>
        <v>1081</v>
      </c>
      <c r="P1076" s="5">
        <f t="shared" si="113"/>
        <v>40.07</v>
      </c>
      <c r="Q1076" s="5" t="str">
        <f t="shared" si="114"/>
        <v>games</v>
      </c>
      <c r="R1076" s="5" t="str">
        <f t="shared" si="115"/>
        <v>tabletop games</v>
      </c>
      <c r="S1076" t="s">
        <v>8333</v>
      </c>
      <c r="T1076" t="s">
        <v>8351</v>
      </c>
      <c r="U1076" s="9">
        <f t="shared" si="116"/>
        <v>42691.8512037037</v>
      </c>
      <c r="V1076" s="9">
        <f t="shared" si="117"/>
        <v>42719.958333333328</v>
      </c>
      <c r="W1076">
        <f t="shared" si="118"/>
        <v>28</v>
      </c>
    </row>
    <row r="1077" spans="1:23" ht="57.6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 t="shared" si="112"/>
        <v>452</v>
      </c>
      <c r="P1077" s="5">
        <f t="shared" si="113"/>
        <v>75.650000000000006</v>
      </c>
      <c r="Q1077" s="5" t="str">
        <f t="shared" si="114"/>
        <v>games</v>
      </c>
      <c r="R1077" s="5" t="str">
        <f t="shared" si="115"/>
        <v>tabletop games</v>
      </c>
      <c r="S1077" t="s">
        <v>8333</v>
      </c>
      <c r="T1077" t="s">
        <v>8351</v>
      </c>
      <c r="U1077" s="9">
        <f t="shared" si="116"/>
        <v>42664.405925925923</v>
      </c>
      <c r="V1077" s="9">
        <f t="shared" si="117"/>
        <v>42695.207638888889</v>
      </c>
      <c r="W1077">
        <f t="shared" si="118"/>
        <v>31</v>
      </c>
    </row>
    <row r="1078" spans="1:23" ht="57.6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 t="shared" si="112"/>
        <v>537</v>
      </c>
      <c r="P1078" s="5">
        <f t="shared" si="113"/>
        <v>61.2</v>
      </c>
      <c r="Q1078" s="5" t="str">
        <f t="shared" si="114"/>
        <v>games</v>
      </c>
      <c r="R1078" s="5" t="str">
        <f t="shared" si="115"/>
        <v>tabletop games</v>
      </c>
      <c r="S1078" t="s">
        <v>8333</v>
      </c>
      <c r="T1078" t="s">
        <v>8351</v>
      </c>
      <c r="U1078" s="9">
        <f t="shared" si="116"/>
        <v>42425.757986111115</v>
      </c>
      <c r="V1078" s="9">
        <f t="shared" si="117"/>
        <v>42455.716319444444</v>
      </c>
      <c r="W1078">
        <f t="shared" si="118"/>
        <v>30</v>
      </c>
    </row>
    <row r="1079" spans="1:23" ht="28.8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 t="shared" si="112"/>
        <v>120</v>
      </c>
      <c r="P1079" s="5">
        <f t="shared" si="113"/>
        <v>48.13</v>
      </c>
      <c r="Q1079" s="5" t="str">
        <f t="shared" si="114"/>
        <v>games</v>
      </c>
      <c r="R1079" s="5" t="str">
        <f t="shared" si="115"/>
        <v>tabletop games</v>
      </c>
      <c r="S1079" t="s">
        <v>8333</v>
      </c>
      <c r="T1079" t="s">
        <v>8351</v>
      </c>
      <c r="U1079" s="9">
        <f t="shared" si="116"/>
        <v>42197.771990740745</v>
      </c>
      <c r="V1079" s="9">
        <f t="shared" si="117"/>
        <v>42227.771990740745</v>
      </c>
      <c r="W1079">
        <f t="shared" si="118"/>
        <v>30</v>
      </c>
    </row>
    <row r="1080" spans="1:23" ht="28.8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 t="shared" si="112"/>
        <v>114</v>
      </c>
      <c r="P1080" s="5">
        <f t="shared" si="113"/>
        <v>68.11</v>
      </c>
      <c r="Q1080" s="5" t="str">
        <f t="shared" si="114"/>
        <v>games</v>
      </c>
      <c r="R1080" s="5" t="str">
        <f t="shared" si="115"/>
        <v>tabletop games</v>
      </c>
      <c r="S1080" t="s">
        <v>8333</v>
      </c>
      <c r="T1080" t="s">
        <v>8351</v>
      </c>
      <c r="U1080" s="9">
        <f t="shared" si="116"/>
        <v>42675.487291666665</v>
      </c>
      <c r="V1080" s="9">
        <f t="shared" si="117"/>
        <v>42706.291666666672</v>
      </c>
      <c r="W1080">
        <f t="shared" si="118"/>
        <v>31</v>
      </c>
    </row>
    <row r="1081" spans="1:23" ht="43.2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 t="shared" si="112"/>
        <v>951</v>
      </c>
      <c r="P1081" s="5">
        <f t="shared" si="113"/>
        <v>65.89</v>
      </c>
      <c r="Q1081" s="5" t="str">
        <f t="shared" si="114"/>
        <v>games</v>
      </c>
      <c r="R1081" s="5" t="str">
        <f t="shared" si="115"/>
        <v>tabletop games</v>
      </c>
      <c r="S1081" t="s">
        <v>8333</v>
      </c>
      <c r="T1081" t="s">
        <v>8351</v>
      </c>
      <c r="U1081" s="9">
        <f t="shared" si="116"/>
        <v>42033.584016203706</v>
      </c>
      <c r="V1081" s="9">
        <f t="shared" si="117"/>
        <v>42063.584016203706</v>
      </c>
      <c r="W1081">
        <f t="shared" si="118"/>
        <v>30</v>
      </c>
    </row>
    <row r="1082" spans="1:23" ht="43.2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 t="shared" si="112"/>
        <v>133</v>
      </c>
      <c r="P1082" s="5">
        <f t="shared" si="113"/>
        <v>81.650000000000006</v>
      </c>
      <c r="Q1082" s="5" t="str">
        <f t="shared" si="114"/>
        <v>games</v>
      </c>
      <c r="R1082" s="5" t="str">
        <f t="shared" si="115"/>
        <v>tabletop games</v>
      </c>
      <c r="S1082" t="s">
        <v>8333</v>
      </c>
      <c r="T1082" t="s">
        <v>8351</v>
      </c>
      <c r="U1082" s="9">
        <f t="shared" si="116"/>
        <v>42292.513888888891</v>
      </c>
      <c r="V1082" s="9">
        <f t="shared" si="117"/>
        <v>42322.555555555555</v>
      </c>
      <c r="W1082">
        <f t="shared" si="118"/>
        <v>30</v>
      </c>
    </row>
    <row r="1083" spans="1:23" ht="28.8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 t="shared" si="112"/>
        <v>147</v>
      </c>
      <c r="P1083" s="5">
        <f t="shared" si="113"/>
        <v>52.7</v>
      </c>
      <c r="Q1083" s="5" t="str">
        <f t="shared" si="114"/>
        <v>games</v>
      </c>
      <c r="R1083" s="5" t="str">
        <f t="shared" si="115"/>
        <v>tabletop games</v>
      </c>
      <c r="S1083" t="s">
        <v>8333</v>
      </c>
      <c r="T1083" t="s">
        <v>8351</v>
      </c>
      <c r="U1083" s="9">
        <f t="shared" si="116"/>
        <v>42262.416643518518</v>
      </c>
      <c r="V1083" s="9">
        <f t="shared" si="117"/>
        <v>42292.416643518518</v>
      </c>
      <c r="W1083">
        <f t="shared" si="118"/>
        <v>30</v>
      </c>
    </row>
    <row r="1084" spans="1:23" ht="43.2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 t="shared" si="112"/>
        <v>542</v>
      </c>
      <c r="P1084" s="5">
        <f t="shared" si="113"/>
        <v>41.23</v>
      </c>
      <c r="Q1084" s="5" t="str">
        <f t="shared" si="114"/>
        <v>games</v>
      </c>
      <c r="R1084" s="5" t="str">
        <f t="shared" si="115"/>
        <v>tabletop games</v>
      </c>
      <c r="S1084" t="s">
        <v>8333</v>
      </c>
      <c r="T1084" t="s">
        <v>8351</v>
      </c>
      <c r="U1084" s="9">
        <f t="shared" si="116"/>
        <v>42163.625787037032</v>
      </c>
      <c r="V1084" s="9">
        <f t="shared" si="117"/>
        <v>42191.125</v>
      </c>
      <c r="W1084">
        <f t="shared" si="118"/>
        <v>28</v>
      </c>
    </row>
    <row r="1085" spans="1:23" ht="43.2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 t="shared" si="112"/>
        <v>383</v>
      </c>
      <c r="P1085" s="5">
        <f t="shared" si="113"/>
        <v>15.04</v>
      </c>
      <c r="Q1085" s="5" t="str">
        <f t="shared" si="114"/>
        <v>music</v>
      </c>
      <c r="R1085" s="5" t="str">
        <f t="shared" si="115"/>
        <v>electronic music</v>
      </c>
      <c r="S1085" t="s">
        <v>8325</v>
      </c>
      <c r="T1085" t="s">
        <v>8330</v>
      </c>
      <c r="U1085" s="9">
        <f t="shared" si="116"/>
        <v>41276.846817129634</v>
      </c>
      <c r="V1085" s="9">
        <f t="shared" si="117"/>
        <v>41290.846817129634</v>
      </c>
      <c r="W1085">
        <f t="shared" si="118"/>
        <v>14</v>
      </c>
    </row>
    <row r="1086" spans="1:23" ht="28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 t="shared" si="112"/>
        <v>704</v>
      </c>
      <c r="P1086" s="5">
        <f t="shared" si="113"/>
        <v>39.07</v>
      </c>
      <c r="Q1086" s="5" t="str">
        <f t="shared" si="114"/>
        <v>music</v>
      </c>
      <c r="R1086" s="5" t="str">
        <f t="shared" si="115"/>
        <v>electronic music</v>
      </c>
      <c r="S1086" t="s">
        <v>8325</v>
      </c>
      <c r="T1086" t="s">
        <v>8330</v>
      </c>
      <c r="U1086" s="9">
        <f t="shared" si="116"/>
        <v>41184.849166666667</v>
      </c>
      <c r="V1086" s="9">
        <f t="shared" si="117"/>
        <v>41214.849166666667</v>
      </c>
      <c r="W1086">
        <f t="shared" si="118"/>
        <v>30</v>
      </c>
    </row>
    <row r="1087" spans="1:23" ht="43.2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 t="shared" si="112"/>
        <v>110</v>
      </c>
      <c r="P1087" s="5">
        <f t="shared" si="113"/>
        <v>43.82</v>
      </c>
      <c r="Q1087" s="5" t="str">
        <f t="shared" si="114"/>
        <v>music</v>
      </c>
      <c r="R1087" s="5" t="str">
        <f t="shared" si="115"/>
        <v>electronic music</v>
      </c>
      <c r="S1087" t="s">
        <v>8325</v>
      </c>
      <c r="T1087" t="s">
        <v>8330</v>
      </c>
      <c r="U1087" s="9">
        <f t="shared" si="116"/>
        <v>42241.85974537037</v>
      </c>
      <c r="V1087" s="9">
        <f t="shared" si="117"/>
        <v>42271.85974537037</v>
      </c>
      <c r="W1087">
        <f t="shared" si="118"/>
        <v>30</v>
      </c>
    </row>
    <row r="1088" spans="1:23" ht="43.2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 t="shared" si="112"/>
        <v>133</v>
      </c>
      <c r="P1088" s="5">
        <f t="shared" si="113"/>
        <v>27.3</v>
      </c>
      <c r="Q1088" s="5" t="str">
        <f t="shared" si="114"/>
        <v>music</v>
      </c>
      <c r="R1088" s="5" t="str">
        <f t="shared" si="115"/>
        <v>electronic music</v>
      </c>
      <c r="S1088" t="s">
        <v>8325</v>
      </c>
      <c r="T1088" t="s">
        <v>8330</v>
      </c>
      <c r="U1088" s="9">
        <f t="shared" si="116"/>
        <v>41312.311562499999</v>
      </c>
      <c r="V1088" s="9">
        <f t="shared" si="117"/>
        <v>41342.311562499999</v>
      </c>
      <c r="W1088">
        <f t="shared" si="118"/>
        <v>30</v>
      </c>
    </row>
    <row r="1089" spans="1:23" ht="43.2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 t="shared" si="112"/>
        <v>152</v>
      </c>
      <c r="P1089" s="5">
        <f t="shared" si="113"/>
        <v>42.22</v>
      </c>
      <c r="Q1089" s="5" t="str">
        <f t="shared" si="114"/>
        <v>music</v>
      </c>
      <c r="R1089" s="5" t="str">
        <f t="shared" si="115"/>
        <v>electronic music</v>
      </c>
      <c r="S1089" t="s">
        <v>8325</v>
      </c>
      <c r="T1089" t="s">
        <v>8330</v>
      </c>
      <c r="U1089" s="9">
        <f t="shared" si="116"/>
        <v>41031.82163194444</v>
      </c>
      <c r="V1089" s="9">
        <f t="shared" si="117"/>
        <v>41061.82163194444</v>
      </c>
      <c r="W1089">
        <f t="shared" si="118"/>
        <v>30</v>
      </c>
    </row>
    <row r="1090" spans="1:23" ht="43.2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 t="shared" ref="O1090:O1153" si="119">ROUND((E1090/D1090)*100,0)</f>
        <v>103</v>
      </c>
      <c r="P1090" s="5">
        <f t="shared" ref="P1090:P1153" si="120">ROUND((E1090/L1090),2)</f>
        <v>33.24</v>
      </c>
      <c r="Q1090" s="5" t="str">
        <f t="shared" ref="Q1090:Q1153" si="121">LEFT(N1090,SEARCH("/",N1090)-1)</f>
        <v>music</v>
      </c>
      <c r="R1090" s="5" t="str">
        <f t="shared" ref="R1090:R1153" si="122">RIGHT(N1090,LEN(N1090)-SEARCH("/",N1090))</f>
        <v>electronic music</v>
      </c>
      <c r="S1090" t="s">
        <v>8325</v>
      </c>
      <c r="T1090" t="s">
        <v>8330</v>
      </c>
      <c r="U1090" s="9">
        <f t="shared" ref="U1090:U1153" si="123">(((J1090/60)/60)/24)+DATE(1970,1,1)</f>
        <v>40997.257222222222</v>
      </c>
      <c r="V1090" s="9">
        <f t="shared" ref="V1090:V1153" si="124">(((I1090/60)/60)/24)+DATE(1970,1,1)</f>
        <v>41015.257222222222</v>
      </c>
      <c r="W1090">
        <f t="shared" ref="W1090:W1153" si="125">DATEDIF(U1090,V1090,"d")</f>
        <v>18</v>
      </c>
    </row>
    <row r="1091" spans="1:23" ht="43.2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 t="shared" si="119"/>
        <v>100</v>
      </c>
      <c r="P1091" s="5">
        <f t="shared" si="120"/>
        <v>285.70999999999998</v>
      </c>
      <c r="Q1091" s="5" t="str">
        <f t="shared" si="121"/>
        <v>music</v>
      </c>
      <c r="R1091" s="5" t="str">
        <f t="shared" si="122"/>
        <v>electronic music</v>
      </c>
      <c r="S1091" t="s">
        <v>8325</v>
      </c>
      <c r="T1091" t="s">
        <v>8330</v>
      </c>
      <c r="U1091" s="9">
        <f t="shared" si="123"/>
        <v>41564.194131944445</v>
      </c>
      <c r="V1091" s="9">
        <f t="shared" si="124"/>
        <v>41594.235798611109</v>
      </c>
      <c r="W1091">
        <f t="shared" si="125"/>
        <v>30</v>
      </c>
    </row>
    <row r="1092" spans="1:23" ht="43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 t="shared" si="119"/>
        <v>102</v>
      </c>
      <c r="P1092" s="5">
        <f t="shared" si="120"/>
        <v>42.33</v>
      </c>
      <c r="Q1092" s="5" t="str">
        <f t="shared" si="121"/>
        <v>music</v>
      </c>
      <c r="R1092" s="5" t="str">
        <f t="shared" si="122"/>
        <v>electronic music</v>
      </c>
      <c r="S1092" t="s">
        <v>8325</v>
      </c>
      <c r="T1092" t="s">
        <v>8330</v>
      </c>
      <c r="U1092" s="9">
        <f t="shared" si="123"/>
        <v>40946.882245370369</v>
      </c>
      <c r="V1092" s="9">
        <f t="shared" si="124"/>
        <v>41006.166666666664</v>
      </c>
      <c r="W1092">
        <f t="shared" si="125"/>
        <v>60</v>
      </c>
    </row>
    <row r="1093" spans="1:23" ht="28.8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 t="shared" si="119"/>
        <v>151</v>
      </c>
      <c r="P1093" s="5">
        <f t="shared" si="120"/>
        <v>50.27</v>
      </c>
      <c r="Q1093" s="5" t="str">
        <f t="shared" si="121"/>
        <v>music</v>
      </c>
      <c r="R1093" s="5" t="str">
        <f t="shared" si="122"/>
        <v>electronic music</v>
      </c>
      <c r="S1093" t="s">
        <v>8325</v>
      </c>
      <c r="T1093" t="s">
        <v>8330</v>
      </c>
      <c r="U1093" s="9">
        <f t="shared" si="123"/>
        <v>41732.479675925926</v>
      </c>
      <c r="V1093" s="9">
        <f t="shared" si="124"/>
        <v>41743.958333333336</v>
      </c>
      <c r="W1093">
        <f t="shared" si="125"/>
        <v>11</v>
      </c>
    </row>
    <row r="1094" spans="1:23" ht="43.2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 t="shared" si="119"/>
        <v>111</v>
      </c>
      <c r="P1094" s="5">
        <f t="shared" si="120"/>
        <v>61.9</v>
      </c>
      <c r="Q1094" s="5" t="str">
        <f t="shared" si="121"/>
        <v>music</v>
      </c>
      <c r="R1094" s="5" t="str">
        <f t="shared" si="122"/>
        <v>electronic music</v>
      </c>
      <c r="S1094" t="s">
        <v>8325</v>
      </c>
      <c r="T1094" t="s">
        <v>8330</v>
      </c>
      <c r="U1094" s="9">
        <f t="shared" si="123"/>
        <v>40956.066087962965</v>
      </c>
      <c r="V1094" s="9">
        <f t="shared" si="124"/>
        <v>41013.73333333333</v>
      </c>
      <c r="W1094">
        <f t="shared" si="125"/>
        <v>57</v>
      </c>
    </row>
    <row r="1095" spans="1:23" ht="43.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 t="shared" si="119"/>
        <v>196</v>
      </c>
      <c r="P1095" s="5">
        <f t="shared" si="120"/>
        <v>40.75</v>
      </c>
      <c r="Q1095" s="5" t="str">
        <f t="shared" si="121"/>
        <v>music</v>
      </c>
      <c r="R1095" s="5" t="str">
        <f t="shared" si="122"/>
        <v>electronic music</v>
      </c>
      <c r="S1095" t="s">
        <v>8325</v>
      </c>
      <c r="T1095" t="s">
        <v>8330</v>
      </c>
      <c r="U1095" s="9">
        <f t="shared" si="123"/>
        <v>41716.785011574073</v>
      </c>
      <c r="V1095" s="9">
        <f t="shared" si="124"/>
        <v>41739.290972222225</v>
      </c>
      <c r="W1095">
        <f t="shared" si="125"/>
        <v>23</v>
      </c>
    </row>
    <row r="1096" spans="1:23" ht="43.2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 t="shared" si="119"/>
        <v>114</v>
      </c>
      <c r="P1096" s="5">
        <f t="shared" si="120"/>
        <v>55.8</v>
      </c>
      <c r="Q1096" s="5" t="str">
        <f t="shared" si="121"/>
        <v>music</v>
      </c>
      <c r="R1096" s="5" t="str">
        <f t="shared" si="122"/>
        <v>electronic music</v>
      </c>
      <c r="S1096" t="s">
        <v>8325</v>
      </c>
      <c r="T1096" t="s">
        <v>8330</v>
      </c>
      <c r="U1096" s="9">
        <f t="shared" si="123"/>
        <v>41548.747418981482</v>
      </c>
      <c r="V1096" s="9">
        <f t="shared" si="124"/>
        <v>41582.041666666664</v>
      </c>
      <c r="W1096">
        <f t="shared" si="125"/>
        <v>34</v>
      </c>
    </row>
    <row r="1097" spans="1:23" ht="57.6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 t="shared" si="119"/>
        <v>200</v>
      </c>
      <c r="P1097" s="5">
        <f t="shared" si="120"/>
        <v>10</v>
      </c>
      <c r="Q1097" s="5" t="str">
        <f t="shared" si="121"/>
        <v>music</v>
      </c>
      <c r="R1097" s="5" t="str">
        <f t="shared" si="122"/>
        <v>electronic music</v>
      </c>
      <c r="S1097" t="s">
        <v>8325</v>
      </c>
      <c r="T1097" t="s">
        <v>8330</v>
      </c>
      <c r="U1097" s="9">
        <f t="shared" si="123"/>
        <v>42109.826145833329</v>
      </c>
      <c r="V1097" s="9">
        <f t="shared" si="124"/>
        <v>42139.826145833329</v>
      </c>
      <c r="W1097">
        <f t="shared" si="125"/>
        <v>30</v>
      </c>
    </row>
    <row r="1098" spans="1:23" ht="43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 t="shared" si="119"/>
        <v>293</v>
      </c>
      <c r="P1098" s="5">
        <f t="shared" si="120"/>
        <v>73.13</v>
      </c>
      <c r="Q1098" s="5" t="str">
        <f t="shared" si="121"/>
        <v>music</v>
      </c>
      <c r="R1098" s="5" t="str">
        <f t="shared" si="122"/>
        <v>electronic music</v>
      </c>
      <c r="S1098" t="s">
        <v>8325</v>
      </c>
      <c r="T1098" t="s">
        <v>8330</v>
      </c>
      <c r="U1098" s="9">
        <f t="shared" si="123"/>
        <v>41646.792222222226</v>
      </c>
      <c r="V1098" s="9">
        <f t="shared" si="124"/>
        <v>41676.792222222226</v>
      </c>
      <c r="W1098">
        <f t="shared" si="125"/>
        <v>30</v>
      </c>
    </row>
    <row r="1099" spans="1:23" ht="28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 t="shared" si="119"/>
        <v>156</v>
      </c>
      <c r="P1099" s="5">
        <f t="shared" si="120"/>
        <v>26.06</v>
      </c>
      <c r="Q1099" s="5" t="str">
        <f t="shared" si="121"/>
        <v>music</v>
      </c>
      <c r="R1099" s="5" t="str">
        <f t="shared" si="122"/>
        <v>electronic music</v>
      </c>
      <c r="S1099" t="s">
        <v>8325</v>
      </c>
      <c r="T1099" t="s">
        <v>8330</v>
      </c>
      <c r="U1099" s="9">
        <f t="shared" si="123"/>
        <v>40958.717268518521</v>
      </c>
      <c r="V1099" s="9">
        <f t="shared" si="124"/>
        <v>40981.290972222225</v>
      </c>
      <c r="W1099">
        <f t="shared" si="125"/>
        <v>23</v>
      </c>
    </row>
    <row r="1100" spans="1:23" ht="43.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 t="shared" si="119"/>
        <v>106</v>
      </c>
      <c r="P1100" s="5">
        <f t="shared" si="120"/>
        <v>22.64</v>
      </c>
      <c r="Q1100" s="5" t="str">
        <f t="shared" si="121"/>
        <v>music</v>
      </c>
      <c r="R1100" s="5" t="str">
        <f t="shared" si="122"/>
        <v>electronic music</v>
      </c>
      <c r="S1100" t="s">
        <v>8325</v>
      </c>
      <c r="T1100" t="s">
        <v>8330</v>
      </c>
      <c r="U1100" s="9">
        <f t="shared" si="123"/>
        <v>42194.751678240747</v>
      </c>
      <c r="V1100" s="9">
        <f t="shared" si="124"/>
        <v>42208.751678240747</v>
      </c>
      <c r="W1100">
        <f t="shared" si="125"/>
        <v>14</v>
      </c>
    </row>
    <row r="1101" spans="1:23" ht="43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 t="shared" si="119"/>
        <v>101</v>
      </c>
      <c r="P1101" s="5">
        <f t="shared" si="120"/>
        <v>47.22</v>
      </c>
      <c r="Q1101" s="5" t="str">
        <f t="shared" si="121"/>
        <v>music</v>
      </c>
      <c r="R1101" s="5" t="str">
        <f t="shared" si="122"/>
        <v>electronic music</v>
      </c>
      <c r="S1101" t="s">
        <v>8325</v>
      </c>
      <c r="T1101" t="s">
        <v>8330</v>
      </c>
      <c r="U1101" s="9">
        <f t="shared" si="123"/>
        <v>42299.776770833334</v>
      </c>
      <c r="V1101" s="9">
        <f t="shared" si="124"/>
        <v>42310.333333333328</v>
      </c>
      <c r="W1101">
        <f t="shared" si="125"/>
        <v>11</v>
      </c>
    </row>
    <row r="1102" spans="1:23" ht="43.2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 t="shared" si="119"/>
        <v>123</v>
      </c>
      <c r="P1102" s="5">
        <f t="shared" si="120"/>
        <v>32.32</v>
      </c>
      <c r="Q1102" s="5" t="str">
        <f t="shared" si="121"/>
        <v>music</v>
      </c>
      <c r="R1102" s="5" t="str">
        <f t="shared" si="122"/>
        <v>electronic music</v>
      </c>
      <c r="S1102" t="s">
        <v>8325</v>
      </c>
      <c r="T1102" t="s">
        <v>8330</v>
      </c>
      <c r="U1102" s="9">
        <f t="shared" si="123"/>
        <v>41127.812303240738</v>
      </c>
      <c r="V1102" s="9">
        <f t="shared" si="124"/>
        <v>41150</v>
      </c>
      <c r="W1102">
        <f t="shared" si="125"/>
        <v>23</v>
      </c>
    </row>
    <row r="1103" spans="1:23" ht="43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 t="shared" si="119"/>
        <v>102</v>
      </c>
      <c r="P1103" s="5">
        <f t="shared" si="120"/>
        <v>53.42</v>
      </c>
      <c r="Q1103" s="5" t="str">
        <f t="shared" si="121"/>
        <v>music</v>
      </c>
      <c r="R1103" s="5" t="str">
        <f t="shared" si="122"/>
        <v>electronic music</v>
      </c>
      <c r="S1103" t="s">
        <v>8325</v>
      </c>
      <c r="T1103" t="s">
        <v>8330</v>
      </c>
      <c r="U1103" s="9">
        <f t="shared" si="123"/>
        <v>42205.718888888892</v>
      </c>
      <c r="V1103" s="9">
        <f t="shared" si="124"/>
        <v>42235.718888888892</v>
      </c>
      <c r="W1103">
        <f t="shared" si="125"/>
        <v>30</v>
      </c>
    </row>
    <row r="1104" spans="1:23" ht="43.2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 t="shared" si="119"/>
        <v>101</v>
      </c>
      <c r="P1104" s="5">
        <f t="shared" si="120"/>
        <v>51.3</v>
      </c>
      <c r="Q1104" s="5" t="str">
        <f t="shared" si="121"/>
        <v>music</v>
      </c>
      <c r="R1104" s="5" t="str">
        <f t="shared" si="122"/>
        <v>electronic music</v>
      </c>
      <c r="S1104" t="s">
        <v>8325</v>
      </c>
      <c r="T1104" t="s">
        <v>8330</v>
      </c>
      <c r="U1104" s="9">
        <f t="shared" si="123"/>
        <v>41452.060601851852</v>
      </c>
      <c r="V1104" s="9">
        <f t="shared" si="124"/>
        <v>41482.060601851852</v>
      </c>
      <c r="W1104">
        <f t="shared" si="125"/>
        <v>30</v>
      </c>
    </row>
    <row r="1105" spans="1:23" ht="43.2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 t="shared" si="119"/>
        <v>108</v>
      </c>
      <c r="P1105" s="5">
        <f t="shared" si="120"/>
        <v>37.200000000000003</v>
      </c>
      <c r="Q1105" s="5" t="str">
        <f t="shared" si="121"/>
        <v>games</v>
      </c>
      <c r="R1105" s="5" t="str">
        <f t="shared" si="122"/>
        <v>tabletop games</v>
      </c>
      <c r="S1105" t="s">
        <v>8333</v>
      </c>
      <c r="T1105" t="s">
        <v>8351</v>
      </c>
      <c r="U1105" s="9">
        <f t="shared" si="123"/>
        <v>42452.666770833333</v>
      </c>
      <c r="V1105" s="9">
        <f t="shared" si="124"/>
        <v>42483</v>
      </c>
      <c r="W1105">
        <f t="shared" si="125"/>
        <v>31</v>
      </c>
    </row>
    <row r="1106" spans="1:23" ht="43.2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 t="shared" si="119"/>
        <v>163</v>
      </c>
      <c r="P1106" s="5">
        <f t="shared" si="120"/>
        <v>27.1</v>
      </c>
      <c r="Q1106" s="5" t="str">
        <f t="shared" si="121"/>
        <v>games</v>
      </c>
      <c r="R1106" s="5" t="str">
        <f t="shared" si="122"/>
        <v>tabletop games</v>
      </c>
      <c r="S1106" t="s">
        <v>8333</v>
      </c>
      <c r="T1106" t="s">
        <v>8351</v>
      </c>
      <c r="U1106" s="9">
        <f t="shared" si="123"/>
        <v>40906.787581018521</v>
      </c>
      <c r="V1106" s="9">
        <f t="shared" si="124"/>
        <v>40936.787581018521</v>
      </c>
      <c r="W1106">
        <f t="shared" si="125"/>
        <v>30</v>
      </c>
    </row>
    <row r="1107" spans="1:23" ht="57.6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 t="shared" si="119"/>
        <v>106</v>
      </c>
      <c r="P1107" s="5">
        <f t="shared" si="120"/>
        <v>206.31</v>
      </c>
      <c r="Q1107" s="5" t="str">
        <f t="shared" si="121"/>
        <v>games</v>
      </c>
      <c r="R1107" s="5" t="str">
        <f t="shared" si="122"/>
        <v>tabletop games</v>
      </c>
      <c r="S1107" t="s">
        <v>8333</v>
      </c>
      <c r="T1107" t="s">
        <v>8351</v>
      </c>
      <c r="U1107" s="9">
        <f t="shared" si="123"/>
        <v>42152.640833333338</v>
      </c>
      <c r="V1107" s="9">
        <f t="shared" si="124"/>
        <v>42182.640833333338</v>
      </c>
      <c r="W1107">
        <f t="shared" si="125"/>
        <v>30</v>
      </c>
    </row>
    <row r="1108" spans="1:23" ht="43.2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 t="shared" si="119"/>
        <v>243</v>
      </c>
      <c r="P1108" s="5">
        <f t="shared" si="120"/>
        <v>82.15</v>
      </c>
      <c r="Q1108" s="5" t="str">
        <f t="shared" si="121"/>
        <v>games</v>
      </c>
      <c r="R1108" s="5" t="str">
        <f t="shared" si="122"/>
        <v>tabletop games</v>
      </c>
      <c r="S1108" t="s">
        <v>8333</v>
      </c>
      <c r="T1108" t="s">
        <v>8351</v>
      </c>
      <c r="U1108" s="9">
        <f t="shared" si="123"/>
        <v>42644.667534722219</v>
      </c>
      <c r="V1108" s="9">
        <f t="shared" si="124"/>
        <v>42672.791666666672</v>
      </c>
      <c r="W1108">
        <f t="shared" si="125"/>
        <v>28</v>
      </c>
    </row>
    <row r="1109" spans="1:23" ht="43.2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 t="shared" si="119"/>
        <v>945</v>
      </c>
      <c r="P1109" s="5">
        <f t="shared" si="120"/>
        <v>164.8</v>
      </c>
      <c r="Q1109" s="5" t="str">
        <f t="shared" si="121"/>
        <v>games</v>
      </c>
      <c r="R1109" s="5" t="str">
        <f t="shared" si="122"/>
        <v>tabletop games</v>
      </c>
      <c r="S1109" t="s">
        <v>8333</v>
      </c>
      <c r="T1109" t="s">
        <v>8351</v>
      </c>
      <c r="U1109" s="9">
        <f t="shared" si="123"/>
        <v>41873.79184027778</v>
      </c>
      <c r="V1109" s="9">
        <f t="shared" si="124"/>
        <v>41903.79184027778</v>
      </c>
      <c r="W1109">
        <f t="shared" si="125"/>
        <v>30</v>
      </c>
    </row>
    <row r="1110" spans="1:23" ht="43.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 t="shared" si="119"/>
        <v>108</v>
      </c>
      <c r="P1110" s="5">
        <f t="shared" si="120"/>
        <v>60.82</v>
      </c>
      <c r="Q1110" s="5" t="str">
        <f t="shared" si="121"/>
        <v>games</v>
      </c>
      <c r="R1110" s="5" t="str">
        <f t="shared" si="122"/>
        <v>tabletop games</v>
      </c>
      <c r="S1110" t="s">
        <v>8333</v>
      </c>
      <c r="T1110" t="s">
        <v>8351</v>
      </c>
      <c r="U1110" s="9">
        <f t="shared" si="123"/>
        <v>42381.79886574074</v>
      </c>
      <c r="V1110" s="9">
        <f t="shared" si="124"/>
        <v>42412.207638888889</v>
      </c>
      <c r="W1110">
        <f t="shared" si="125"/>
        <v>31</v>
      </c>
    </row>
    <row r="1111" spans="1:23" ht="43.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 t="shared" si="119"/>
        <v>157</v>
      </c>
      <c r="P1111" s="5">
        <f t="shared" si="120"/>
        <v>67.97</v>
      </c>
      <c r="Q1111" s="5" t="str">
        <f t="shared" si="121"/>
        <v>games</v>
      </c>
      <c r="R1111" s="5" t="str">
        <f t="shared" si="122"/>
        <v>tabletop games</v>
      </c>
      <c r="S1111" t="s">
        <v>8333</v>
      </c>
      <c r="T1111" t="s">
        <v>8351</v>
      </c>
      <c r="U1111" s="9">
        <f t="shared" si="123"/>
        <v>41561.807349537034</v>
      </c>
      <c r="V1111" s="9">
        <f t="shared" si="124"/>
        <v>41591.849016203705</v>
      </c>
      <c r="W1111">
        <f t="shared" si="125"/>
        <v>30</v>
      </c>
    </row>
    <row r="1112" spans="1:23" ht="57.6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 t="shared" si="119"/>
        <v>1174</v>
      </c>
      <c r="P1112" s="5">
        <f t="shared" si="120"/>
        <v>81.56</v>
      </c>
      <c r="Q1112" s="5" t="str">
        <f t="shared" si="121"/>
        <v>games</v>
      </c>
      <c r="R1112" s="5" t="str">
        <f t="shared" si="122"/>
        <v>tabletop games</v>
      </c>
      <c r="S1112" t="s">
        <v>8333</v>
      </c>
      <c r="T1112" t="s">
        <v>8351</v>
      </c>
      <c r="U1112" s="9">
        <f t="shared" si="123"/>
        <v>42202.278194444443</v>
      </c>
      <c r="V1112" s="9">
        <f t="shared" si="124"/>
        <v>42232.278194444443</v>
      </c>
      <c r="W1112">
        <f t="shared" si="125"/>
        <v>30</v>
      </c>
    </row>
    <row r="1113" spans="1:23" ht="43.2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 t="shared" si="119"/>
        <v>171</v>
      </c>
      <c r="P1113" s="5">
        <f t="shared" si="120"/>
        <v>25.43</v>
      </c>
      <c r="Q1113" s="5" t="str">
        <f t="shared" si="121"/>
        <v>games</v>
      </c>
      <c r="R1113" s="5" t="str">
        <f t="shared" si="122"/>
        <v>tabletop games</v>
      </c>
      <c r="S1113" t="s">
        <v>8333</v>
      </c>
      <c r="T1113" t="s">
        <v>8351</v>
      </c>
      <c r="U1113" s="9">
        <f t="shared" si="123"/>
        <v>41484.664247685185</v>
      </c>
      <c r="V1113" s="9">
        <f t="shared" si="124"/>
        <v>41520.166666666664</v>
      </c>
      <c r="W1113">
        <f t="shared" si="125"/>
        <v>36</v>
      </c>
    </row>
    <row r="1114" spans="1:23" ht="43.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 t="shared" si="119"/>
        <v>126</v>
      </c>
      <c r="P1114" s="5">
        <f t="shared" si="120"/>
        <v>21.5</v>
      </c>
      <c r="Q1114" s="5" t="str">
        <f t="shared" si="121"/>
        <v>games</v>
      </c>
      <c r="R1114" s="5" t="str">
        <f t="shared" si="122"/>
        <v>tabletop games</v>
      </c>
      <c r="S1114" t="s">
        <v>8333</v>
      </c>
      <c r="T1114" t="s">
        <v>8351</v>
      </c>
      <c r="U1114" s="9">
        <f t="shared" si="123"/>
        <v>41724.881099537037</v>
      </c>
      <c r="V1114" s="9">
        <f t="shared" si="124"/>
        <v>41754.881099537037</v>
      </c>
      <c r="W1114">
        <f t="shared" si="125"/>
        <v>30</v>
      </c>
    </row>
    <row r="1115" spans="1:23" ht="43.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 t="shared" si="119"/>
        <v>1212</v>
      </c>
      <c r="P1115" s="5">
        <f t="shared" si="120"/>
        <v>27.23</v>
      </c>
      <c r="Q1115" s="5" t="str">
        <f t="shared" si="121"/>
        <v>games</v>
      </c>
      <c r="R1115" s="5" t="str">
        <f t="shared" si="122"/>
        <v>tabletop games</v>
      </c>
      <c r="S1115" t="s">
        <v>8333</v>
      </c>
      <c r="T1115" t="s">
        <v>8351</v>
      </c>
      <c r="U1115" s="9">
        <f t="shared" si="123"/>
        <v>41423.910891203705</v>
      </c>
      <c r="V1115" s="9">
        <f t="shared" si="124"/>
        <v>41450.208333333336</v>
      </c>
      <c r="W1115">
        <f t="shared" si="125"/>
        <v>27</v>
      </c>
    </row>
    <row r="1116" spans="1:23" ht="43.2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 t="shared" si="119"/>
        <v>496</v>
      </c>
      <c r="P1116" s="5">
        <f t="shared" si="120"/>
        <v>25.09</v>
      </c>
      <c r="Q1116" s="5" t="str">
        <f t="shared" si="121"/>
        <v>games</v>
      </c>
      <c r="R1116" s="5" t="str">
        <f t="shared" si="122"/>
        <v>tabletop games</v>
      </c>
      <c r="S1116" t="s">
        <v>8333</v>
      </c>
      <c r="T1116" t="s">
        <v>8351</v>
      </c>
      <c r="U1116" s="9">
        <f t="shared" si="123"/>
        <v>41806.794074074074</v>
      </c>
      <c r="V1116" s="9">
        <f t="shared" si="124"/>
        <v>41839.125</v>
      </c>
      <c r="W1116">
        <f t="shared" si="125"/>
        <v>33</v>
      </c>
    </row>
    <row r="1117" spans="1:23" ht="43.2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 t="shared" si="119"/>
        <v>332</v>
      </c>
      <c r="P1117" s="5">
        <f t="shared" si="120"/>
        <v>21.23</v>
      </c>
      <c r="Q1117" s="5" t="str">
        <f t="shared" si="121"/>
        <v>games</v>
      </c>
      <c r="R1117" s="5" t="str">
        <f t="shared" si="122"/>
        <v>tabletop games</v>
      </c>
      <c r="S1117" t="s">
        <v>8333</v>
      </c>
      <c r="T1117" t="s">
        <v>8351</v>
      </c>
      <c r="U1117" s="9">
        <f t="shared" si="123"/>
        <v>42331.378923611104</v>
      </c>
      <c r="V1117" s="9">
        <f t="shared" si="124"/>
        <v>42352</v>
      </c>
      <c r="W1117">
        <f t="shared" si="125"/>
        <v>21</v>
      </c>
    </row>
    <row r="1118" spans="1:23" ht="43.2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 t="shared" si="119"/>
        <v>1165</v>
      </c>
      <c r="P1118" s="5">
        <f t="shared" si="120"/>
        <v>41.61</v>
      </c>
      <c r="Q1118" s="5" t="str">
        <f t="shared" si="121"/>
        <v>games</v>
      </c>
      <c r="R1118" s="5" t="str">
        <f t="shared" si="122"/>
        <v>tabletop games</v>
      </c>
      <c r="S1118" t="s">
        <v>8333</v>
      </c>
      <c r="T1118" t="s">
        <v>8351</v>
      </c>
      <c r="U1118" s="9">
        <f t="shared" si="123"/>
        <v>42710.824618055558</v>
      </c>
      <c r="V1118" s="9">
        <f t="shared" si="124"/>
        <v>42740.824618055558</v>
      </c>
      <c r="W1118">
        <f t="shared" si="125"/>
        <v>30</v>
      </c>
    </row>
    <row r="1119" spans="1:23" ht="28.8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 t="shared" si="119"/>
        <v>153</v>
      </c>
      <c r="P1119" s="5">
        <f t="shared" si="120"/>
        <v>135.59</v>
      </c>
      <c r="Q1119" s="5" t="str">
        <f t="shared" si="121"/>
        <v>games</v>
      </c>
      <c r="R1119" s="5" t="str">
        <f t="shared" si="122"/>
        <v>tabletop games</v>
      </c>
      <c r="S1119" t="s">
        <v>8333</v>
      </c>
      <c r="T1119" t="s">
        <v>8351</v>
      </c>
      <c r="U1119" s="9">
        <f t="shared" si="123"/>
        <v>42062.022118055553</v>
      </c>
      <c r="V1119" s="9">
        <f t="shared" si="124"/>
        <v>42091.980451388896</v>
      </c>
      <c r="W1119">
        <f t="shared" si="125"/>
        <v>29</v>
      </c>
    </row>
    <row r="1120" spans="1:23" ht="43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 t="shared" si="119"/>
        <v>537</v>
      </c>
      <c r="P1120" s="5">
        <f t="shared" si="120"/>
        <v>22.12</v>
      </c>
      <c r="Q1120" s="5" t="str">
        <f t="shared" si="121"/>
        <v>games</v>
      </c>
      <c r="R1120" s="5" t="str">
        <f t="shared" si="122"/>
        <v>tabletop games</v>
      </c>
      <c r="S1120" t="s">
        <v>8333</v>
      </c>
      <c r="T1120" t="s">
        <v>8351</v>
      </c>
      <c r="U1120" s="9">
        <f t="shared" si="123"/>
        <v>42371.617164351846</v>
      </c>
      <c r="V1120" s="9">
        <f t="shared" si="124"/>
        <v>42401.617164351846</v>
      </c>
      <c r="W1120">
        <f t="shared" si="125"/>
        <v>30</v>
      </c>
    </row>
    <row r="1121" spans="1:23" ht="43.2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 t="shared" si="119"/>
        <v>353</v>
      </c>
      <c r="P1121" s="5">
        <f t="shared" si="120"/>
        <v>64.63</v>
      </c>
      <c r="Q1121" s="5" t="str">
        <f t="shared" si="121"/>
        <v>games</v>
      </c>
      <c r="R1121" s="5" t="str">
        <f t="shared" si="122"/>
        <v>tabletop games</v>
      </c>
      <c r="S1121" t="s">
        <v>8333</v>
      </c>
      <c r="T1121" t="s">
        <v>8351</v>
      </c>
      <c r="U1121" s="9">
        <f t="shared" si="123"/>
        <v>41915.003275462965</v>
      </c>
      <c r="V1121" s="9">
        <f t="shared" si="124"/>
        <v>41955.332638888889</v>
      </c>
      <c r="W1121">
        <f t="shared" si="125"/>
        <v>40</v>
      </c>
    </row>
    <row r="1122" spans="1:23" ht="28.8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 t="shared" si="119"/>
        <v>137</v>
      </c>
      <c r="P1122" s="5">
        <f t="shared" si="120"/>
        <v>69.569999999999993</v>
      </c>
      <c r="Q1122" s="5" t="str">
        <f t="shared" si="121"/>
        <v>games</v>
      </c>
      <c r="R1122" s="5" t="str">
        <f t="shared" si="122"/>
        <v>tabletop games</v>
      </c>
      <c r="S1122" t="s">
        <v>8333</v>
      </c>
      <c r="T1122" t="s">
        <v>8351</v>
      </c>
      <c r="U1122" s="9">
        <f t="shared" si="123"/>
        <v>42774.621712962966</v>
      </c>
      <c r="V1122" s="9">
        <f t="shared" si="124"/>
        <v>42804.621712962966</v>
      </c>
      <c r="W1122">
        <f t="shared" si="125"/>
        <v>30</v>
      </c>
    </row>
    <row r="1123" spans="1:23" ht="28.8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 t="shared" si="119"/>
        <v>128</v>
      </c>
      <c r="P1123" s="5">
        <f t="shared" si="120"/>
        <v>75.13</v>
      </c>
      <c r="Q1123" s="5" t="str">
        <f t="shared" si="121"/>
        <v>games</v>
      </c>
      <c r="R1123" s="5" t="str">
        <f t="shared" si="122"/>
        <v>tabletop games</v>
      </c>
      <c r="S1123" t="s">
        <v>8333</v>
      </c>
      <c r="T1123" t="s">
        <v>8351</v>
      </c>
      <c r="U1123" s="9">
        <f t="shared" si="123"/>
        <v>41572.958495370374</v>
      </c>
      <c r="V1123" s="9">
        <f t="shared" si="124"/>
        <v>41609.168055555558</v>
      </c>
      <c r="W1123">
        <f t="shared" si="125"/>
        <v>37</v>
      </c>
    </row>
    <row r="1124" spans="1:23" ht="43.2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 t="shared" si="119"/>
        <v>271</v>
      </c>
      <c r="P1124" s="5">
        <f t="shared" si="120"/>
        <v>140.97999999999999</v>
      </c>
      <c r="Q1124" s="5" t="str">
        <f t="shared" si="121"/>
        <v>games</v>
      </c>
      <c r="R1124" s="5" t="str">
        <f t="shared" si="122"/>
        <v>tabletop games</v>
      </c>
      <c r="S1124" t="s">
        <v>8333</v>
      </c>
      <c r="T1124" t="s">
        <v>8351</v>
      </c>
      <c r="U1124" s="9">
        <f t="shared" si="123"/>
        <v>42452.825740740736</v>
      </c>
      <c r="V1124" s="9">
        <f t="shared" si="124"/>
        <v>42482.825740740736</v>
      </c>
      <c r="W1124">
        <f t="shared" si="125"/>
        <v>30</v>
      </c>
    </row>
    <row r="1125" spans="1:23" ht="43.2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 t="shared" si="119"/>
        <v>806</v>
      </c>
      <c r="P1125" s="5">
        <f t="shared" si="120"/>
        <v>49.47</v>
      </c>
      <c r="Q1125" s="5" t="str">
        <f t="shared" si="121"/>
        <v>games</v>
      </c>
      <c r="R1125" s="5" t="str">
        <f t="shared" si="122"/>
        <v>tabletop games</v>
      </c>
      <c r="S1125" t="s">
        <v>8333</v>
      </c>
      <c r="T1125" t="s">
        <v>8351</v>
      </c>
      <c r="U1125" s="9">
        <f t="shared" si="123"/>
        <v>42766.827546296292</v>
      </c>
      <c r="V1125" s="9">
        <f t="shared" si="124"/>
        <v>42796.827546296292</v>
      </c>
      <c r="W1125">
        <f t="shared" si="125"/>
        <v>30</v>
      </c>
    </row>
    <row r="1126" spans="1:23" ht="28.8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 t="shared" si="119"/>
        <v>1360</v>
      </c>
      <c r="P1126" s="5">
        <f t="shared" si="120"/>
        <v>53.87</v>
      </c>
      <c r="Q1126" s="5" t="str">
        <f t="shared" si="121"/>
        <v>games</v>
      </c>
      <c r="R1126" s="5" t="str">
        <f t="shared" si="122"/>
        <v>tabletop games</v>
      </c>
      <c r="S1126" t="s">
        <v>8333</v>
      </c>
      <c r="T1126" t="s">
        <v>8351</v>
      </c>
      <c r="U1126" s="9">
        <f t="shared" si="123"/>
        <v>41569.575613425928</v>
      </c>
      <c r="V1126" s="9">
        <f t="shared" si="124"/>
        <v>41605.126388888886</v>
      </c>
      <c r="W1126">
        <f t="shared" si="125"/>
        <v>36</v>
      </c>
    </row>
    <row r="1127" spans="1:23" ht="43.2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 t="shared" si="119"/>
        <v>930250</v>
      </c>
      <c r="P1127" s="5">
        <f t="shared" si="120"/>
        <v>4.57</v>
      </c>
      <c r="Q1127" s="5" t="str">
        <f t="shared" si="121"/>
        <v>games</v>
      </c>
      <c r="R1127" s="5" t="str">
        <f t="shared" si="122"/>
        <v>tabletop games</v>
      </c>
      <c r="S1127" t="s">
        <v>8333</v>
      </c>
      <c r="T1127" t="s">
        <v>8351</v>
      </c>
      <c r="U1127" s="9">
        <f t="shared" si="123"/>
        <v>42800.751041666663</v>
      </c>
      <c r="V1127" s="9">
        <f t="shared" si="124"/>
        <v>42807.125</v>
      </c>
      <c r="W1127">
        <f t="shared" si="125"/>
        <v>7</v>
      </c>
    </row>
    <row r="1128" spans="1:23" ht="43.2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 t="shared" si="119"/>
        <v>377</v>
      </c>
      <c r="P1128" s="5">
        <f t="shared" si="120"/>
        <v>65</v>
      </c>
      <c r="Q1128" s="5" t="str">
        <f t="shared" si="121"/>
        <v>games</v>
      </c>
      <c r="R1128" s="5" t="str">
        <f t="shared" si="122"/>
        <v>tabletop games</v>
      </c>
      <c r="S1128" t="s">
        <v>8333</v>
      </c>
      <c r="T1128" t="s">
        <v>8351</v>
      </c>
      <c r="U1128" s="9">
        <f t="shared" si="123"/>
        <v>42647.818819444445</v>
      </c>
      <c r="V1128" s="9">
        <f t="shared" si="124"/>
        <v>42659.854166666672</v>
      </c>
      <c r="W1128">
        <f t="shared" si="125"/>
        <v>12</v>
      </c>
    </row>
    <row r="1129" spans="1:23" ht="43.2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 t="shared" si="119"/>
        <v>2647</v>
      </c>
      <c r="P1129" s="5">
        <f t="shared" si="120"/>
        <v>53.48</v>
      </c>
      <c r="Q1129" s="5" t="str">
        <f t="shared" si="121"/>
        <v>games</v>
      </c>
      <c r="R1129" s="5" t="str">
        <f t="shared" si="122"/>
        <v>tabletop games</v>
      </c>
      <c r="S1129" t="s">
        <v>8333</v>
      </c>
      <c r="T1129" t="s">
        <v>8351</v>
      </c>
      <c r="U1129" s="9">
        <f t="shared" si="123"/>
        <v>41660.708530092597</v>
      </c>
      <c r="V1129" s="9">
        <f t="shared" si="124"/>
        <v>41691.75</v>
      </c>
      <c r="W1129">
        <f t="shared" si="125"/>
        <v>31</v>
      </c>
    </row>
    <row r="1130" spans="1:23" ht="43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 t="shared" si="119"/>
        <v>100</v>
      </c>
      <c r="P1130" s="5">
        <f t="shared" si="120"/>
        <v>43.91</v>
      </c>
      <c r="Q1130" s="5" t="str">
        <f t="shared" si="121"/>
        <v>games</v>
      </c>
      <c r="R1130" s="5" t="str">
        <f t="shared" si="122"/>
        <v>tabletop games</v>
      </c>
      <c r="S1130" t="s">
        <v>8333</v>
      </c>
      <c r="T1130" t="s">
        <v>8351</v>
      </c>
      <c r="U1130" s="9">
        <f t="shared" si="123"/>
        <v>42221.79178240741</v>
      </c>
      <c r="V1130" s="9">
        <f t="shared" si="124"/>
        <v>42251.79178240741</v>
      </c>
      <c r="W1130">
        <f t="shared" si="125"/>
        <v>30</v>
      </c>
    </row>
    <row r="1131" spans="1:23" ht="28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 t="shared" si="119"/>
        <v>104</v>
      </c>
      <c r="P1131" s="5">
        <f t="shared" si="120"/>
        <v>50.85</v>
      </c>
      <c r="Q1131" s="5" t="str">
        <f t="shared" si="121"/>
        <v>games</v>
      </c>
      <c r="R1131" s="5" t="str">
        <f t="shared" si="122"/>
        <v>tabletop games</v>
      </c>
      <c r="S1131" t="s">
        <v>8333</v>
      </c>
      <c r="T1131" t="s">
        <v>8351</v>
      </c>
      <c r="U1131" s="9">
        <f t="shared" si="123"/>
        <v>42200.666261574079</v>
      </c>
      <c r="V1131" s="9">
        <f t="shared" si="124"/>
        <v>42214.666261574079</v>
      </c>
      <c r="W1131">
        <f t="shared" si="125"/>
        <v>14</v>
      </c>
    </row>
    <row r="1132" spans="1:23" ht="43.2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 t="shared" si="119"/>
        <v>107</v>
      </c>
      <c r="P1132" s="5">
        <f t="shared" si="120"/>
        <v>58.63</v>
      </c>
      <c r="Q1132" s="5" t="str">
        <f t="shared" si="121"/>
        <v>games</v>
      </c>
      <c r="R1132" s="5" t="str">
        <f t="shared" si="122"/>
        <v>tabletop games</v>
      </c>
      <c r="S1132" t="s">
        <v>8333</v>
      </c>
      <c r="T1132" t="s">
        <v>8351</v>
      </c>
      <c r="U1132" s="9">
        <f t="shared" si="123"/>
        <v>42688.875902777778</v>
      </c>
      <c r="V1132" s="9">
        <f t="shared" si="124"/>
        <v>42718.875902777778</v>
      </c>
      <c r="W1132">
        <f t="shared" si="125"/>
        <v>30</v>
      </c>
    </row>
    <row r="1133" spans="1:23" ht="43.2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 t="shared" si="119"/>
        <v>169</v>
      </c>
      <c r="P1133" s="5">
        <f t="shared" si="120"/>
        <v>32.82</v>
      </c>
      <c r="Q1133" s="5" t="str">
        <f t="shared" si="121"/>
        <v>games</v>
      </c>
      <c r="R1133" s="5" t="str">
        <f t="shared" si="122"/>
        <v>tabletop games</v>
      </c>
      <c r="S1133" t="s">
        <v>8333</v>
      </c>
      <c r="T1133" t="s">
        <v>8351</v>
      </c>
      <c r="U1133" s="9">
        <f t="shared" si="123"/>
        <v>41336.703298611108</v>
      </c>
      <c r="V1133" s="9">
        <f t="shared" si="124"/>
        <v>41366.661631944444</v>
      </c>
      <c r="W1133">
        <f t="shared" si="125"/>
        <v>30</v>
      </c>
    </row>
    <row r="1134" spans="1:23" ht="43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 t="shared" si="119"/>
        <v>975</v>
      </c>
      <c r="P1134" s="5">
        <f t="shared" si="120"/>
        <v>426.93</v>
      </c>
      <c r="Q1134" s="5" t="str">
        <f t="shared" si="121"/>
        <v>games</v>
      </c>
      <c r="R1134" s="5" t="str">
        <f t="shared" si="122"/>
        <v>tabletop games</v>
      </c>
      <c r="S1134" t="s">
        <v>8333</v>
      </c>
      <c r="T1134" t="s">
        <v>8351</v>
      </c>
      <c r="U1134" s="9">
        <f t="shared" si="123"/>
        <v>42677.005474537036</v>
      </c>
      <c r="V1134" s="9">
        <f t="shared" si="124"/>
        <v>42707.0471412037</v>
      </c>
      <c r="W1134">
        <f t="shared" si="125"/>
        <v>30</v>
      </c>
    </row>
    <row r="1135" spans="1:23" ht="43.2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 t="shared" si="119"/>
        <v>134</v>
      </c>
      <c r="P1135" s="5">
        <f t="shared" si="120"/>
        <v>23.81</v>
      </c>
      <c r="Q1135" s="5" t="str">
        <f t="shared" si="121"/>
        <v>games</v>
      </c>
      <c r="R1135" s="5" t="str">
        <f t="shared" si="122"/>
        <v>tabletop games</v>
      </c>
      <c r="S1135" t="s">
        <v>8333</v>
      </c>
      <c r="T1135" t="s">
        <v>8351</v>
      </c>
      <c r="U1135" s="9">
        <f t="shared" si="123"/>
        <v>41846.34579861111</v>
      </c>
      <c r="V1135" s="9">
        <f t="shared" si="124"/>
        <v>41867.34579861111</v>
      </c>
      <c r="W1135">
        <f t="shared" si="125"/>
        <v>21</v>
      </c>
    </row>
    <row r="1136" spans="1:23" ht="43.2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 t="shared" si="119"/>
        <v>272</v>
      </c>
      <c r="P1136" s="5">
        <f t="shared" si="120"/>
        <v>98.41</v>
      </c>
      <c r="Q1136" s="5" t="str">
        <f t="shared" si="121"/>
        <v>games</v>
      </c>
      <c r="R1136" s="5" t="str">
        <f t="shared" si="122"/>
        <v>tabletop games</v>
      </c>
      <c r="S1136" t="s">
        <v>8333</v>
      </c>
      <c r="T1136" t="s">
        <v>8351</v>
      </c>
      <c r="U1136" s="9">
        <f t="shared" si="123"/>
        <v>42573.327986111108</v>
      </c>
      <c r="V1136" s="9">
        <f t="shared" si="124"/>
        <v>42588.327986111108</v>
      </c>
      <c r="W1136">
        <f t="shared" si="125"/>
        <v>15</v>
      </c>
    </row>
    <row r="1137" spans="1:23" ht="43.2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 t="shared" si="119"/>
        <v>113</v>
      </c>
      <c r="P1137" s="5">
        <f t="shared" si="120"/>
        <v>107.32</v>
      </c>
      <c r="Q1137" s="5" t="str">
        <f t="shared" si="121"/>
        <v>games</v>
      </c>
      <c r="R1137" s="5" t="str">
        <f t="shared" si="122"/>
        <v>tabletop games</v>
      </c>
      <c r="S1137" t="s">
        <v>8333</v>
      </c>
      <c r="T1137" t="s">
        <v>8351</v>
      </c>
      <c r="U1137" s="9">
        <f t="shared" si="123"/>
        <v>42296.631331018521</v>
      </c>
      <c r="V1137" s="9">
        <f t="shared" si="124"/>
        <v>42326.672997685186</v>
      </c>
      <c r="W1137">
        <f t="shared" si="125"/>
        <v>30</v>
      </c>
    </row>
    <row r="1138" spans="1:23" ht="43.2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 t="shared" si="119"/>
        <v>460</v>
      </c>
      <c r="P1138" s="5">
        <f t="shared" si="120"/>
        <v>11.67</v>
      </c>
      <c r="Q1138" s="5" t="str">
        <f t="shared" si="121"/>
        <v>games</v>
      </c>
      <c r="R1138" s="5" t="str">
        <f t="shared" si="122"/>
        <v>tabletop games</v>
      </c>
      <c r="S1138" t="s">
        <v>8333</v>
      </c>
      <c r="T1138" t="s">
        <v>8351</v>
      </c>
      <c r="U1138" s="9">
        <f t="shared" si="123"/>
        <v>42752.647777777776</v>
      </c>
      <c r="V1138" s="9">
        <f t="shared" si="124"/>
        <v>42759.647777777776</v>
      </c>
      <c r="W1138">
        <f t="shared" si="125"/>
        <v>7</v>
      </c>
    </row>
    <row r="1139" spans="1:23" ht="28.8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 t="shared" si="119"/>
        <v>287</v>
      </c>
      <c r="P1139" s="5">
        <f t="shared" si="120"/>
        <v>41.78</v>
      </c>
      <c r="Q1139" s="5" t="str">
        <f t="shared" si="121"/>
        <v>games</v>
      </c>
      <c r="R1139" s="5" t="str">
        <f t="shared" si="122"/>
        <v>tabletop games</v>
      </c>
      <c r="S1139" t="s">
        <v>8333</v>
      </c>
      <c r="T1139" t="s">
        <v>8351</v>
      </c>
      <c r="U1139" s="9">
        <f t="shared" si="123"/>
        <v>42467.951979166668</v>
      </c>
      <c r="V1139" s="9">
        <f t="shared" si="124"/>
        <v>42497.951979166668</v>
      </c>
      <c r="W1139">
        <f t="shared" si="125"/>
        <v>30</v>
      </c>
    </row>
    <row r="1140" spans="1:23" ht="43.2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 t="shared" si="119"/>
        <v>223</v>
      </c>
      <c r="P1140" s="5">
        <f t="shared" si="120"/>
        <v>21.38</v>
      </c>
      <c r="Q1140" s="5" t="str">
        <f t="shared" si="121"/>
        <v>games</v>
      </c>
      <c r="R1140" s="5" t="str">
        <f t="shared" si="122"/>
        <v>tabletop games</v>
      </c>
      <c r="S1140" t="s">
        <v>8333</v>
      </c>
      <c r="T1140" t="s">
        <v>8351</v>
      </c>
      <c r="U1140" s="9">
        <f t="shared" si="123"/>
        <v>42682.451921296291</v>
      </c>
      <c r="V1140" s="9">
        <f t="shared" si="124"/>
        <v>42696.451921296291</v>
      </c>
      <c r="W1140">
        <f t="shared" si="125"/>
        <v>14</v>
      </c>
    </row>
    <row r="1141" spans="1:23" ht="57.6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 t="shared" si="119"/>
        <v>636</v>
      </c>
      <c r="P1141" s="5">
        <f t="shared" si="120"/>
        <v>94.1</v>
      </c>
      <c r="Q1141" s="5" t="str">
        <f t="shared" si="121"/>
        <v>games</v>
      </c>
      <c r="R1141" s="5" t="str">
        <f t="shared" si="122"/>
        <v>tabletop games</v>
      </c>
      <c r="S1141" t="s">
        <v>8333</v>
      </c>
      <c r="T1141" t="s">
        <v>8351</v>
      </c>
      <c r="U1141" s="9">
        <f t="shared" si="123"/>
        <v>42505.936678240745</v>
      </c>
      <c r="V1141" s="9">
        <f t="shared" si="124"/>
        <v>42540.958333333328</v>
      </c>
      <c r="W1141">
        <f t="shared" si="125"/>
        <v>35</v>
      </c>
    </row>
    <row r="1142" spans="1:23" ht="28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 t="shared" si="119"/>
        <v>147</v>
      </c>
      <c r="P1142" s="5">
        <f t="shared" si="120"/>
        <v>15.72</v>
      </c>
      <c r="Q1142" s="5" t="str">
        <f t="shared" si="121"/>
        <v>games</v>
      </c>
      <c r="R1142" s="5" t="str">
        <f t="shared" si="122"/>
        <v>tabletop games</v>
      </c>
      <c r="S1142" t="s">
        <v>8333</v>
      </c>
      <c r="T1142" t="s">
        <v>8351</v>
      </c>
      <c r="U1142" s="9">
        <f t="shared" si="123"/>
        <v>42136.75100694444</v>
      </c>
      <c r="V1142" s="9">
        <f t="shared" si="124"/>
        <v>42166.75100694444</v>
      </c>
      <c r="W1142">
        <f t="shared" si="125"/>
        <v>30</v>
      </c>
    </row>
    <row r="1143" spans="1:23" ht="43.2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 t="shared" si="119"/>
        <v>1867</v>
      </c>
      <c r="P1143" s="5">
        <f t="shared" si="120"/>
        <v>90.64</v>
      </c>
      <c r="Q1143" s="5" t="str">
        <f t="shared" si="121"/>
        <v>games</v>
      </c>
      <c r="R1143" s="5" t="str">
        <f t="shared" si="122"/>
        <v>tabletop games</v>
      </c>
      <c r="S1143" t="s">
        <v>8333</v>
      </c>
      <c r="T1143" t="s">
        <v>8351</v>
      </c>
      <c r="U1143" s="9">
        <f t="shared" si="123"/>
        <v>42702.804814814815</v>
      </c>
      <c r="V1143" s="9">
        <f t="shared" si="124"/>
        <v>42712.804814814815</v>
      </c>
      <c r="W1143">
        <f t="shared" si="125"/>
        <v>10</v>
      </c>
    </row>
    <row r="1144" spans="1:23" ht="43.2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 t="shared" si="119"/>
        <v>327</v>
      </c>
      <c r="P1144" s="5">
        <f t="shared" si="120"/>
        <v>97.3</v>
      </c>
      <c r="Q1144" s="5" t="str">
        <f t="shared" si="121"/>
        <v>games</v>
      </c>
      <c r="R1144" s="5" t="str">
        <f t="shared" si="122"/>
        <v>tabletop games</v>
      </c>
      <c r="S1144" t="s">
        <v>8333</v>
      </c>
      <c r="T1144" t="s">
        <v>8351</v>
      </c>
      <c r="U1144" s="9">
        <f t="shared" si="123"/>
        <v>41695.016782407409</v>
      </c>
      <c r="V1144" s="9">
        <f t="shared" si="124"/>
        <v>41724.975115740745</v>
      </c>
      <c r="W1144">
        <f t="shared" si="125"/>
        <v>29</v>
      </c>
    </row>
    <row r="1145" spans="1:23" ht="43.2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 t="shared" si="119"/>
        <v>780</v>
      </c>
      <c r="P1145" s="5">
        <f t="shared" si="120"/>
        <v>37.119999999999997</v>
      </c>
      <c r="Q1145" s="5" t="str">
        <f t="shared" si="121"/>
        <v>games</v>
      </c>
      <c r="R1145" s="5" t="str">
        <f t="shared" si="122"/>
        <v>tabletop games</v>
      </c>
      <c r="S1145" t="s">
        <v>8333</v>
      </c>
      <c r="T1145" t="s">
        <v>8351</v>
      </c>
      <c r="U1145" s="9">
        <f t="shared" si="123"/>
        <v>42759.724768518514</v>
      </c>
      <c r="V1145" s="9">
        <f t="shared" si="124"/>
        <v>42780.724768518514</v>
      </c>
      <c r="W1145">
        <f t="shared" si="125"/>
        <v>21</v>
      </c>
    </row>
    <row r="1146" spans="1:23" ht="43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 t="shared" si="119"/>
        <v>154</v>
      </c>
      <c r="P1146" s="5">
        <f t="shared" si="120"/>
        <v>28.1</v>
      </c>
      <c r="Q1146" s="5" t="str">
        <f t="shared" si="121"/>
        <v>games</v>
      </c>
      <c r="R1146" s="5" t="str">
        <f t="shared" si="122"/>
        <v>tabletop games</v>
      </c>
      <c r="S1146" t="s">
        <v>8333</v>
      </c>
      <c r="T1146" t="s">
        <v>8351</v>
      </c>
      <c r="U1146" s="9">
        <f t="shared" si="123"/>
        <v>41926.585162037038</v>
      </c>
      <c r="V1146" s="9">
        <f t="shared" si="124"/>
        <v>41961</v>
      </c>
      <c r="W1146">
        <f t="shared" si="125"/>
        <v>35</v>
      </c>
    </row>
    <row r="1147" spans="1:23" ht="43.2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 t="shared" si="119"/>
        <v>116</v>
      </c>
      <c r="P1147" s="5">
        <f t="shared" si="120"/>
        <v>144.43</v>
      </c>
      <c r="Q1147" s="5" t="str">
        <f t="shared" si="121"/>
        <v>games</v>
      </c>
      <c r="R1147" s="5" t="str">
        <f t="shared" si="122"/>
        <v>tabletop games</v>
      </c>
      <c r="S1147" t="s">
        <v>8333</v>
      </c>
      <c r="T1147" t="s">
        <v>8351</v>
      </c>
      <c r="U1147" s="9">
        <f t="shared" si="123"/>
        <v>42014.832326388889</v>
      </c>
      <c r="V1147" s="9">
        <f t="shared" si="124"/>
        <v>42035.832326388889</v>
      </c>
      <c r="W1147">
        <f t="shared" si="125"/>
        <v>21</v>
      </c>
    </row>
    <row r="1148" spans="1:23" ht="57.6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 t="shared" si="119"/>
        <v>180</v>
      </c>
      <c r="P1148" s="5">
        <f t="shared" si="120"/>
        <v>24.27</v>
      </c>
      <c r="Q1148" s="5" t="str">
        <f t="shared" si="121"/>
        <v>games</v>
      </c>
      <c r="R1148" s="5" t="str">
        <f t="shared" si="122"/>
        <v>tabletop games</v>
      </c>
      <c r="S1148" t="s">
        <v>8333</v>
      </c>
      <c r="T1148" t="s">
        <v>8351</v>
      </c>
      <c r="U1148" s="9">
        <f t="shared" si="123"/>
        <v>42496.582337962958</v>
      </c>
      <c r="V1148" s="9">
        <f t="shared" si="124"/>
        <v>42513.125</v>
      </c>
      <c r="W1148">
        <f t="shared" si="125"/>
        <v>17</v>
      </c>
    </row>
    <row r="1149" spans="1:23" ht="43.2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 t="shared" si="119"/>
        <v>299</v>
      </c>
      <c r="P1149" s="5">
        <f t="shared" si="120"/>
        <v>35.119999999999997</v>
      </c>
      <c r="Q1149" s="5" t="str">
        <f t="shared" si="121"/>
        <v>games</v>
      </c>
      <c r="R1149" s="5" t="str">
        <f t="shared" si="122"/>
        <v>tabletop games</v>
      </c>
      <c r="S1149" t="s">
        <v>8333</v>
      </c>
      <c r="T1149" t="s">
        <v>8351</v>
      </c>
      <c r="U1149" s="9">
        <f t="shared" si="123"/>
        <v>42689.853090277778</v>
      </c>
      <c r="V1149" s="9">
        <f t="shared" si="124"/>
        <v>42696.853090277778</v>
      </c>
      <c r="W1149">
        <f t="shared" si="125"/>
        <v>7</v>
      </c>
    </row>
    <row r="1150" spans="1:23" ht="43.2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 t="shared" si="119"/>
        <v>320</v>
      </c>
      <c r="P1150" s="5">
        <f t="shared" si="120"/>
        <v>24.76</v>
      </c>
      <c r="Q1150" s="5" t="str">
        <f t="shared" si="121"/>
        <v>games</v>
      </c>
      <c r="R1150" s="5" t="str">
        <f t="shared" si="122"/>
        <v>tabletop games</v>
      </c>
      <c r="S1150" t="s">
        <v>8333</v>
      </c>
      <c r="T1150" t="s">
        <v>8351</v>
      </c>
      <c r="U1150" s="9">
        <f t="shared" si="123"/>
        <v>42469.874907407408</v>
      </c>
      <c r="V1150" s="9">
        <f t="shared" si="124"/>
        <v>42487.083333333328</v>
      </c>
      <c r="W1150">
        <f t="shared" si="125"/>
        <v>18</v>
      </c>
    </row>
    <row r="1151" spans="1:23" ht="43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 t="shared" si="119"/>
        <v>381</v>
      </c>
      <c r="P1151" s="5">
        <f t="shared" si="120"/>
        <v>188.38</v>
      </c>
      <c r="Q1151" s="5" t="str">
        <f t="shared" si="121"/>
        <v>games</v>
      </c>
      <c r="R1151" s="5" t="str">
        <f t="shared" si="122"/>
        <v>tabletop games</v>
      </c>
      <c r="S1151" t="s">
        <v>8333</v>
      </c>
      <c r="T1151" t="s">
        <v>8351</v>
      </c>
      <c r="U1151" s="9">
        <f t="shared" si="123"/>
        <v>41968.829826388886</v>
      </c>
      <c r="V1151" s="9">
        <f t="shared" si="124"/>
        <v>41994.041666666672</v>
      </c>
      <c r="W1151">
        <f t="shared" si="125"/>
        <v>26</v>
      </c>
    </row>
    <row r="1152" spans="1:23" ht="43.2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 t="shared" si="119"/>
        <v>103</v>
      </c>
      <c r="P1152" s="5">
        <f t="shared" si="120"/>
        <v>148.08000000000001</v>
      </c>
      <c r="Q1152" s="5" t="str">
        <f t="shared" si="121"/>
        <v>games</v>
      </c>
      <c r="R1152" s="5" t="str">
        <f t="shared" si="122"/>
        <v>tabletop games</v>
      </c>
      <c r="S1152" t="s">
        <v>8333</v>
      </c>
      <c r="T1152" t="s">
        <v>8351</v>
      </c>
      <c r="U1152" s="9">
        <f t="shared" si="123"/>
        <v>42776.082349537035</v>
      </c>
      <c r="V1152" s="9">
        <f t="shared" si="124"/>
        <v>42806.082349537035</v>
      </c>
      <c r="W1152">
        <f t="shared" si="125"/>
        <v>30</v>
      </c>
    </row>
    <row r="1153" spans="1:23" ht="43.2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 t="shared" si="119"/>
        <v>1802</v>
      </c>
      <c r="P1153" s="5">
        <f t="shared" si="120"/>
        <v>49.93</v>
      </c>
      <c r="Q1153" s="5" t="str">
        <f t="shared" si="121"/>
        <v>games</v>
      </c>
      <c r="R1153" s="5" t="str">
        <f t="shared" si="122"/>
        <v>tabletop games</v>
      </c>
      <c r="S1153" t="s">
        <v>8333</v>
      </c>
      <c r="T1153" t="s">
        <v>8351</v>
      </c>
      <c r="U1153" s="9">
        <f t="shared" si="123"/>
        <v>42776.704432870371</v>
      </c>
      <c r="V1153" s="9">
        <f t="shared" si="124"/>
        <v>42801.208333333328</v>
      </c>
      <c r="W1153">
        <f t="shared" si="125"/>
        <v>25</v>
      </c>
    </row>
    <row r="1154" spans="1:23" ht="43.2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 t="shared" ref="O1154:O1217" si="126">ROUND((E1154/D1154)*100,0)</f>
        <v>720</v>
      </c>
      <c r="P1154" s="5">
        <f t="shared" ref="P1154:P1217" si="127">ROUND((E1154/L1154),2)</f>
        <v>107.82</v>
      </c>
      <c r="Q1154" s="5" t="str">
        <f t="shared" ref="Q1154:Q1217" si="128">LEFT(N1154,SEARCH("/",N1154)-1)</f>
        <v>games</v>
      </c>
      <c r="R1154" s="5" t="str">
        <f t="shared" ref="R1154:R1217" si="129">RIGHT(N1154,LEN(N1154)-SEARCH("/",N1154))</f>
        <v>tabletop games</v>
      </c>
      <c r="S1154" t="s">
        <v>8333</v>
      </c>
      <c r="T1154" t="s">
        <v>8351</v>
      </c>
      <c r="U1154" s="9">
        <f t="shared" ref="U1154:U1217" si="130">(((J1154/60)/60)/24)+DATE(1970,1,1)</f>
        <v>42725.869363425925</v>
      </c>
      <c r="V1154" s="9">
        <f t="shared" ref="V1154:V1217" si="131">(((I1154/60)/60)/24)+DATE(1970,1,1)</f>
        <v>42745.915972222225</v>
      </c>
      <c r="W1154">
        <f t="shared" ref="W1154:W1217" si="132">DATEDIF(U1154,V1154,"d")</f>
        <v>20</v>
      </c>
    </row>
    <row r="1155" spans="1:23" ht="43.2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 t="shared" si="126"/>
        <v>283</v>
      </c>
      <c r="P1155" s="5">
        <f t="shared" si="127"/>
        <v>42.63</v>
      </c>
      <c r="Q1155" s="5" t="str">
        <f t="shared" si="128"/>
        <v>games</v>
      </c>
      <c r="R1155" s="5" t="str">
        <f t="shared" si="129"/>
        <v>tabletop games</v>
      </c>
      <c r="S1155" t="s">
        <v>8333</v>
      </c>
      <c r="T1155" t="s">
        <v>8351</v>
      </c>
      <c r="U1155" s="9">
        <f t="shared" si="130"/>
        <v>42684.000046296293</v>
      </c>
      <c r="V1155" s="9">
        <f t="shared" si="131"/>
        <v>42714.000046296293</v>
      </c>
      <c r="W1155">
        <f t="shared" si="132"/>
        <v>30</v>
      </c>
    </row>
    <row r="1156" spans="1:23" ht="43.2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 t="shared" si="126"/>
        <v>1357</v>
      </c>
      <c r="P1156" s="5">
        <f t="shared" si="127"/>
        <v>14.37</v>
      </c>
      <c r="Q1156" s="5" t="str">
        <f t="shared" si="128"/>
        <v>games</v>
      </c>
      <c r="R1156" s="5" t="str">
        <f t="shared" si="129"/>
        <v>tabletop games</v>
      </c>
      <c r="S1156" t="s">
        <v>8333</v>
      </c>
      <c r="T1156" t="s">
        <v>8351</v>
      </c>
      <c r="U1156" s="9">
        <f t="shared" si="130"/>
        <v>42315.699490740735</v>
      </c>
      <c r="V1156" s="9">
        <f t="shared" si="131"/>
        <v>42345.699490740735</v>
      </c>
      <c r="W1156">
        <f t="shared" si="132"/>
        <v>30</v>
      </c>
    </row>
    <row r="1157" spans="1:23" ht="43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 t="shared" si="126"/>
        <v>220</v>
      </c>
      <c r="P1157" s="5">
        <f t="shared" si="127"/>
        <v>37.479999999999997</v>
      </c>
      <c r="Q1157" s="5" t="str">
        <f t="shared" si="128"/>
        <v>games</v>
      </c>
      <c r="R1157" s="5" t="str">
        <f t="shared" si="129"/>
        <v>tabletop games</v>
      </c>
      <c r="S1157" t="s">
        <v>8333</v>
      </c>
      <c r="T1157" t="s">
        <v>8351</v>
      </c>
      <c r="U1157" s="9">
        <f t="shared" si="130"/>
        <v>42781.549097222218</v>
      </c>
      <c r="V1157" s="9">
        <f t="shared" si="131"/>
        <v>42806.507430555561</v>
      </c>
      <c r="W1157">
        <f t="shared" si="132"/>
        <v>25</v>
      </c>
    </row>
    <row r="1158" spans="1:23" ht="57.6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 t="shared" si="126"/>
        <v>120</v>
      </c>
      <c r="P1158" s="5">
        <f t="shared" si="127"/>
        <v>30.2</v>
      </c>
      <c r="Q1158" s="5" t="str">
        <f t="shared" si="128"/>
        <v>games</v>
      </c>
      <c r="R1158" s="5" t="str">
        <f t="shared" si="129"/>
        <v>tabletop games</v>
      </c>
      <c r="S1158" t="s">
        <v>8333</v>
      </c>
      <c r="T1158" t="s">
        <v>8351</v>
      </c>
      <c r="U1158" s="9">
        <f t="shared" si="130"/>
        <v>41663.500659722224</v>
      </c>
      <c r="V1158" s="9">
        <f t="shared" si="131"/>
        <v>41693.500659722224</v>
      </c>
      <c r="W1158">
        <f t="shared" si="132"/>
        <v>30</v>
      </c>
    </row>
    <row r="1159" spans="1:23" ht="43.2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 t="shared" si="126"/>
        <v>408</v>
      </c>
      <c r="P1159" s="5">
        <f t="shared" si="127"/>
        <v>33.549999999999997</v>
      </c>
      <c r="Q1159" s="5" t="str">
        <f t="shared" si="128"/>
        <v>games</v>
      </c>
      <c r="R1159" s="5" t="str">
        <f t="shared" si="129"/>
        <v>tabletop games</v>
      </c>
      <c r="S1159" t="s">
        <v>8333</v>
      </c>
      <c r="T1159" t="s">
        <v>8351</v>
      </c>
      <c r="U1159" s="9">
        <f t="shared" si="130"/>
        <v>41965.616655092599</v>
      </c>
      <c r="V1159" s="9">
        <f t="shared" si="131"/>
        <v>41995.616655092599</v>
      </c>
      <c r="W1159">
        <f t="shared" si="132"/>
        <v>30</v>
      </c>
    </row>
    <row r="1160" spans="1:23" ht="57.6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 t="shared" si="126"/>
        <v>106</v>
      </c>
      <c r="P1160" s="5">
        <f t="shared" si="127"/>
        <v>64.75</v>
      </c>
      <c r="Q1160" s="5" t="str">
        <f t="shared" si="128"/>
        <v>games</v>
      </c>
      <c r="R1160" s="5" t="str">
        <f t="shared" si="129"/>
        <v>tabletop games</v>
      </c>
      <c r="S1160" t="s">
        <v>8333</v>
      </c>
      <c r="T1160" t="s">
        <v>8351</v>
      </c>
      <c r="U1160" s="9">
        <f t="shared" si="130"/>
        <v>41614.651493055557</v>
      </c>
      <c r="V1160" s="9">
        <f t="shared" si="131"/>
        <v>41644.651493055557</v>
      </c>
      <c r="W1160">
        <f t="shared" si="132"/>
        <v>30</v>
      </c>
    </row>
    <row r="1161" spans="1:23" ht="43.2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 t="shared" si="126"/>
        <v>141</v>
      </c>
      <c r="P1161" s="5">
        <f t="shared" si="127"/>
        <v>57.93</v>
      </c>
      <c r="Q1161" s="5" t="str">
        <f t="shared" si="128"/>
        <v>games</v>
      </c>
      <c r="R1161" s="5" t="str">
        <f t="shared" si="129"/>
        <v>tabletop games</v>
      </c>
      <c r="S1161" t="s">
        <v>8333</v>
      </c>
      <c r="T1161" t="s">
        <v>8351</v>
      </c>
      <c r="U1161" s="9">
        <f t="shared" si="130"/>
        <v>40936.678506944445</v>
      </c>
      <c r="V1161" s="9">
        <f t="shared" si="131"/>
        <v>40966.678506944445</v>
      </c>
      <c r="W1161">
        <f t="shared" si="132"/>
        <v>30</v>
      </c>
    </row>
    <row r="1162" spans="1:23" ht="28.8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 t="shared" si="126"/>
        <v>271</v>
      </c>
      <c r="P1162" s="5">
        <f t="shared" si="127"/>
        <v>53.08</v>
      </c>
      <c r="Q1162" s="5" t="str">
        <f t="shared" si="128"/>
        <v>games</v>
      </c>
      <c r="R1162" s="5" t="str">
        <f t="shared" si="129"/>
        <v>tabletop games</v>
      </c>
      <c r="S1162" t="s">
        <v>8333</v>
      </c>
      <c r="T1162" t="s">
        <v>8351</v>
      </c>
      <c r="U1162" s="9">
        <f t="shared" si="130"/>
        <v>42338.709108796291</v>
      </c>
      <c r="V1162" s="9">
        <f t="shared" si="131"/>
        <v>42372.957638888889</v>
      </c>
      <c r="W1162">
        <f t="shared" si="132"/>
        <v>34</v>
      </c>
    </row>
    <row r="1163" spans="1:23" ht="43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 t="shared" si="126"/>
        <v>154</v>
      </c>
      <c r="P1163" s="5">
        <f t="shared" si="127"/>
        <v>48.06</v>
      </c>
      <c r="Q1163" s="5" t="str">
        <f t="shared" si="128"/>
        <v>games</v>
      </c>
      <c r="R1163" s="5" t="str">
        <f t="shared" si="129"/>
        <v>tabletop games</v>
      </c>
      <c r="S1163" t="s">
        <v>8333</v>
      </c>
      <c r="T1163" t="s">
        <v>8351</v>
      </c>
      <c r="U1163" s="9">
        <f t="shared" si="130"/>
        <v>42020.806701388887</v>
      </c>
      <c r="V1163" s="9">
        <f t="shared" si="131"/>
        <v>42039.166666666672</v>
      </c>
      <c r="W1163">
        <f t="shared" si="132"/>
        <v>19</v>
      </c>
    </row>
    <row r="1164" spans="1:23" ht="57.6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 t="shared" si="126"/>
        <v>404</v>
      </c>
      <c r="P1164" s="5">
        <f t="shared" si="127"/>
        <v>82.4</v>
      </c>
      <c r="Q1164" s="5" t="str">
        <f t="shared" si="128"/>
        <v>games</v>
      </c>
      <c r="R1164" s="5" t="str">
        <f t="shared" si="129"/>
        <v>tabletop games</v>
      </c>
      <c r="S1164" t="s">
        <v>8333</v>
      </c>
      <c r="T1164" t="s">
        <v>8351</v>
      </c>
      <c r="U1164" s="9">
        <f t="shared" si="130"/>
        <v>42234.624895833331</v>
      </c>
      <c r="V1164" s="9">
        <f t="shared" si="131"/>
        <v>42264.624895833331</v>
      </c>
      <c r="W1164">
        <f t="shared" si="132"/>
        <v>30</v>
      </c>
    </row>
    <row r="1165" spans="1:23" ht="43.2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 t="shared" si="126"/>
        <v>185</v>
      </c>
      <c r="P1165" s="5">
        <f t="shared" si="127"/>
        <v>50.45</v>
      </c>
      <c r="Q1165" s="5" t="str">
        <f t="shared" si="128"/>
        <v>music</v>
      </c>
      <c r="R1165" s="5" t="str">
        <f t="shared" si="129"/>
        <v>rock</v>
      </c>
      <c r="S1165" t="s">
        <v>8325</v>
      </c>
      <c r="T1165" t="s">
        <v>8326</v>
      </c>
      <c r="U1165" s="9">
        <f t="shared" si="130"/>
        <v>40687.285844907405</v>
      </c>
      <c r="V1165" s="9">
        <f t="shared" si="131"/>
        <v>40749.284722222219</v>
      </c>
      <c r="W1165">
        <f t="shared" si="132"/>
        <v>62</v>
      </c>
    </row>
    <row r="1166" spans="1:23" ht="28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 t="shared" si="126"/>
        <v>185</v>
      </c>
      <c r="P1166" s="5">
        <f t="shared" si="127"/>
        <v>115.83</v>
      </c>
      <c r="Q1166" s="5" t="str">
        <f t="shared" si="128"/>
        <v>music</v>
      </c>
      <c r="R1166" s="5" t="str">
        <f t="shared" si="129"/>
        <v>rock</v>
      </c>
      <c r="S1166" t="s">
        <v>8325</v>
      </c>
      <c r="T1166" t="s">
        <v>8326</v>
      </c>
      <c r="U1166" s="9">
        <f t="shared" si="130"/>
        <v>42323.17460648148</v>
      </c>
      <c r="V1166" s="9">
        <f t="shared" si="131"/>
        <v>42383.17460648148</v>
      </c>
      <c r="W1166">
        <f t="shared" si="132"/>
        <v>60</v>
      </c>
    </row>
    <row r="1167" spans="1:23" ht="43.2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 t="shared" si="126"/>
        <v>101</v>
      </c>
      <c r="P1167" s="5">
        <f t="shared" si="127"/>
        <v>63.03</v>
      </c>
      <c r="Q1167" s="5" t="str">
        <f t="shared" si="128"/>
        <v>music</v>
      </c>
      <c r="R1167" s="5" t="str">
        <f t="shared" si="129"/>
        <v>rock</v>
      </c>
      <c r="S1167" t="s">
        <v>8325</v>
      </c>
      <c r="T1167" t="s">
        <v>8326</v>
      </c>
      <c r="U1167" s="9">
        <f t="shared" si="130"/>
        <v>40978.125046296293</v>
      </c>
      <c r="V1167" s="9">
        <f t="shared" si="131"/>
        <v>41038.083379629628</v>
      </c>
      <c r="W1167">
        <f t="shared" si="132"/>
        <v>60</v>
      </c>
    </row>
    <row r="1168" spans="1:23" ht="28.8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 t="shared" si="126"/>
        <v>106</v>
      </c>
      <c r="P1168" s="5">
        <f t="shared" si="127"/>
        <v>108.02</v>
      </c>
      <c r="Q1168" s="5" t="str">
        <f t="shared" si="128"/>
        <v>music</v>
      </c>
      <c r="R1168" s="5" t="str">
        <f t="shared" si="129"/>
        <v>rock</v>
      </c>
      <c r="S1168" t="s">
        <v>8325</v>
      </c>
      <c r="T1168" t="s">
        <v>8326</v>
      </c>
      <c r="U1168" s="9">
        <f t="shared" si="130"/>
        <v>40585.796817129631</v>
      </c>
      <c r="V1168" s="9">
        <f t="shared" si="131"/>
        <v>40614.166666666664</v>
      </c>
      <c r="W1168">
        <f t="shared" si="132"/>
        <v>29</v>
      </c>
    </row>
    <row r="1169" spans="1:23" ht="43.2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 t="shared" si="126"/>
        <v>121</v>
      </c>
      <c r="P1169" s="5">
        <f t="shared" si="127"/>
        <v>46.09</v>
      </c>
      <c r="Q1169" s="5" t="str">
        <f t="shared" si="128"/>
        <v>music</v>
      </c>
      <c r="R1169" s="5" t="str">
        <f t="shared" si="129"/>
        <v>rock</v>
      </c>
      <c r="S1169" t="s">
        <v>8325</v>
      </c>
      <c r="T1169" t="s">
        <v>8326</v>
      </c>
      <c r="U1169" s="9">
        <f t="shared" si="130"/>
        <v>41059.185682870368</v>
      </c>
      <c r="V1169" s="9">
        <f t="shared" si="131"/>
        <v>41089.185682870368</v>
      </c>
      <c r="W1169">
        <f t="shared" si="132"/>
        <v>30</v>
      </c>
    </row>
    <row r="1170" spans="1:23" ht="43.2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 t="shared" si="126"/>
        <v>100</v>
      </c>
      <c r="P1170" s="5">
        <f t="shared" si="127"/>
        <v>107.21</v>
      </c>
      <c r="Q1170" s="5" t="str">
        <f t="shared" si="128"/>
        <v>music</v>
      </c>
      <c r="R1170" s="5" t="str">
        <f t="shared" si="129"/>
        <v>rock</v>
      </c>
      <c r="S1170" t="s">
        <v>8325</v>
      </c>
      <c r="T1170" t="s">
        <v>8326</v>
      </c>
      <c r="U1170" s="9">
        <f t="shared" si="130"/>
        <v>41494.963587962964</v>
      </c>
      <c r="V1170" s="9">
        <f t="shared" si="131"/>
        <v>41523.165972222225</v>
      </c>
      <c r="W1170">
        <f t="shared" si="132"/>
        <v>29</v>
      </c>
    </row>
    <row r="1171" spans="1:23" ht="43.2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 t="shared" si="126"/>
        <v>120</v>
      </c>
      <c r="P1171" s="5">
        <f t="shared" si="127"/>
        <v>50.93</v>
      </c>
      <c r="Q1171" s="5" t="str">
        <f t="shared" si="128"/>
        <v>music</v>
      </c>
      <c r="R1171" s="5" t="str">
        <f t="shared" si="129"/>
        <v>rock</v>
      </c>
      <c r="S1171" t="s">
        <v>8325</v>
      </c>
      <c r="T1171" t="s">
        <v>8326</v>
      </c>
      <c r="U1171" s="9">
        <f t="shared" si="130"/>
        <v>41792.667361111111</v>
      </c>
      <c r="V1171" s="9">
        <f t="shared" si="131"/>
        <v>41813.667361111111</v>
      </c>
      <c r="W1171">
        <f t="shared" si="132"/>
        <v>21</v>
      </c>
    </row>
    <row r="1172" spans="1:23" ht="43.2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 t="shared" si="126"/>
        <v>100</v>
      </c>
      <c r="P1172" s="5">
        <f t="shared" si="127"/>
        <v>40.04</v>
      </c>
      <c r="Q1172" s="5" t="str">
        <f t="shared" si="128"/>
        <v>music</v>
      </c>
      <c r="R1172" s="5" t="str">
        <f t="shared" si="129"/>
        <v>rock</v>
      </c>
      <c r="S1172" t="s">
        <v>8325</v>
      </c>
      <c r="T1172" t="s">
        <v>8326</v>
      </c>
      <c r="U1172" s="9">
        <f t="shared" si="130"/>
        <v>41067.827418981484</v>
      </c>
      <c r="V1172" s="9">
        <f t="shared" si="131"/>
        <v>41086.75</v>
      </c>
      <c r="W1172">
        <f t="shared" si="132"/>
        <v>19</v>
      </c>
    </row>
    <row r="1173" spans="1:23" ht="43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 t="shared" si="126"/>
        <v>107</v>
      </c>
      <c r="P1173" s="5">
        <f t="shared" si="127"/>
        <v>64.44</v>
      </c>
      <c r="Q1173" s="5" t="str">
        <f t="shared" si="128"/>
        <v>music</v>
      </c>
      <c r="R1173" s="5" t="str">
        <f t="shared" si="129"/>
        <v>rock</v>
      </c>
      <c r="S1173" t="s">
        <v>8325</v>
      </c>
      <c r="T1173" t="s">
        <v>8326</v>
      </c>
      <c r="U1173" s="9">
        <f t="shared" si="130"/>
        <v>41571.998379629629</v>
      </c>
      <c r="V1173" s="9">
        <f t="shared" si="131"/>
        <v>41614.973611111112</v>
      </c>
      <c r="W1173">
        <f t="shared" si="132"/>
        <v>43</v>
      </c>
    </row>
    <row r="1174" spans="1:23" ht="43.2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 t="shared" si="126"/>
        <v>104</v>
      </c>
      <c r="P1174" s="5">
        <f t="shared" si="127"/>
        <v>53.83</v>
      </c>
      <c r="Q1174" s="5" t="str">
        <f t="shared" si="128"/>
        <v>music</v>
      </c>
      <c r="R1174" s="5" t="str">
        <f t="shared" si="129"/>
        <v>rock</v>
      </c>
      <c r="S1174" t="s">
        <v>8325</v>
      </c>
      <c r="T1174" t="s">
        <v>8326</v>
      </c>
      <c r="U1174" s="9">
        <f t="shared" si="130"/>
        <v>40070.253819444442</v>
      </c>
      <c r="V1174" s="9">
        <f t="shared" si="131"/>
        <v>40148.708333333336</v>
      </c>
      <c r="W1174">
        <f t="shared" si="132"/>
        <v>78</v>
      </c>
    </row>
    <row r="1175" spans="1:23" ht="43.2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 t="shared" si="126"/>
        <v>173</v>
      </c>
      <c r="P1175" s="5">
        <f t="shared" si="127"/>
        <v>100.47</v>
      </c>
      <c r="Q1175" s="5" t="str">
        <f t="shared" si="128"/>
        <v>music</v>
      </c>
      <c r="R1175" s="5" t="str">
        <f t="shared" si="129"/>
        <v>rock</v>
      </c>
      <c r="S1175" t="s">
        <v>8325</v>
      </c>
      <c r="T1175" t="s">
        <v>8326</v>
      </c>
      <c r="U1175" s="9">
        <f t="shared" si="130"/>
        <v>40987.977060185185</v>
      </c>
      <c r="V1175" s="9">
        <f t="shared" si="131"/>
        <v>41022.166666666664</v>
      </c>
      <c r="W1175">
        <f t="shared" si="132"/>
        <v>35</v>
      </c>
    </row>
    <row r="1176" spans="1:23" ht="43.2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 t="shared" si="126"/>
        <v>107</v>
      </c>
      <c r="P1176" s="5">
        <f t="shared" si="127"/>
        <v>46.63</v>
      </c>
      <c r="Q1176" s="5" t="str">
        <f t="shared" si="128"/>
        <v>music</v>
      </c>
      <c r="R1176" s="5" t="str">
        <f t="shared" si="129"/>
        <v>rock</v>
      </c>
      <c r="S1176" t="s">
        <v>8325</v>
      </c>
      <c r="T1176" t="s">
        <v>8326</v>
      </c>
      <c r="U1176" s="9">
        <f t="shared" si="130"/>
        <v>40987.697638888887</v>
      </c>
      <c r="V1176" s="9">
        <f t="shared" si="131"/>
        <v>41017.697638888887</v>
      </c>
      <c r="W1176">
        <f t="shared" si="132"/>
        <v>30</v>
      </c>
    </row>
    <row r="1177" spans="1:23" ht="28.8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 t="shared" si="126"/>
        <v>108</v>
      </c>
      <c r="P1177" s="5">
        <f t="shared" si="127"/>
        <v>34.07</v>
      </c>
      <c r="Q1177" s="5" t="str">
        <f t="shared" si="128"/>
        <v>music</v>
      </c>
      <c r="R1177" s="5" t="str">
        <f t="shared" si="129"/>
        <v>rock</v>
      </c>
      <c r="S1177" t="s">
        <v>8325</v>
      </c>
      <c r="T1177" t="s">
        <v>8326</v>
      </c>
      <c r="U1177" s="9">
        <f t="shared" si="130"/>
        <v>41151.708321759259</v>
      </c>
      <c r="V1177" s="9">
        <f t="shared" si="131"/>
        <v>41177.165972222225</v>
      </c>
      <c r="W1177">
        <f t="shared" si="132"/>
        <v>26</v>
      </c>
    </row>
    <row r="1178" spans="1:23" ht="43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 t="shared" si="126"/>
        <v>146</v>
      </c>
      <c r="P1178" s="5">
        <f t="shared" si="127"/>
        <v>65.209999999999994</v>
      </c>
      <c r="Q1178" s="5" t="str">
        <f t="shared" si="128"/>
        <v>music</v>
      </c>
      <c r="R1178" s="5" t="str">
        <f t="shared" si="129"/>
        <v>rock</v>
      </c>
      <c r="S1178" t="s">
        <v>8325</v>
      </c>
      <c r="T1178" t="s">
        <v>8326</v>
      </c>
      <c r="U1178" s="9">
        <f t="shared" si="130"/>
        <v>41264.72314814815</v>
      </c>
      <c r="V1178" s="9">
        <f t="shared" si="131"/>
        <v>41294.72314814815</v>
      </c>
      <c r="W1178">
        <f t="shared" si="132"/>
        <v>30</v>
      </c>
    </row>
    <row r="1179" spans="1:23" ht="57.6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 t="shared" si="126"/>
        <v>125</v>
      </c>
      <c r="P1179" s="5">
        <f t="shared" si="127"/>
        <v>44.21</v>
      </c>
      <c r="Q1179" s="5" t="str">
        <f t="shared" si="128"/>
        <v>music</v>
      </c>
      <c r="R1179" s="5" t="str">
        <f t="shared" si="129"/>
        <v>rock</v>
      </c>
      <c r="S1179" t="s">
        <v>8325</v>
      </c>
      <c r="T1179" t="s">
        <v>8326</v>
      </c>
      <c r="U1179" s="9">
        <f t="shared" si="130"/>
        <v>41270.954351851848</v>
      </c>
      <c r="V1179" s="9">
        <f t="shared" si="131"/>
        <v>41300.954351851848</v>
      </c>
      <c r="W1179">
        <f t="shared" si="132"/>
        <v>30</v>
      </c>
    </row>
    <row r="1180" spans="1:23" ht="43.2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 t="shared" si="126"/>
        <v>149</v>
      </c>
      <c r="P1180" s="5">
        <f t="shared" si="127"/>
        <v>71.97</v>
      </c>
      <c r="Q1180" s="5" t="str">
        <f t="shared" si="128"/>
        <v>music</v>
      </c>
      <c r="R1180" s="5" t="str">
        <f t="shared" si="129"/>
        <v>rock</v>
      </c>
      <c r="S1180" t="s">
        <v>8325</v>
      </c>
      <c r="T1180" t="s">
        <v>8326</v>
      </c>
      <c r="U1180" s="9">
        <f t="shared" si="130"/>
        <v>40927.731782407405</v>
      </c>
      <c r="V1180" s="9">
        <f t="shared" si="131"/>
        <v>40962.731782407405</v>
      </c>
      <c r="W1180">
        <f t="shared" si="132"/>
        <v>35</v>
      </c>
    </row>
    <row r="1181" spans="1:23" ht="28.8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 t="shared" si="126"/>
        <v>101</v>
      </c>
      <c r="P1181" s="5">
        <f t="shared" si="127"/>
        <v>52.95</v>
      </c>
      <c r="Q1181" s="5" t="str">
        <f t="shared" si="128"/>
        <v>music</v>
      </c>
      <c r="R1181" s="5" t="str">
        <f t="shared" si="129"/>
        <v>rock</v>
      </c>
      <c r="S1181" t="s">
        <v>8325</v>
      </c>
      <c r="T1181" t="s">
        <v>8326</v>
      </c>
      <c r="U1181" s="9">
        <f t="shared" si="130"/>
        <v>40948.042233796295</v>
      </c>
      <c r="V1181" s="9">
        <f t="shared" si="131"/>
        <v>40982.165972222225</v>
      </c>
      <c r="W1181">
        <f t="shared" si="132"/>
        <v>34</v>
      </c>
    </row>
    <row r="1182" spans="1:23" ht="43.2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 t="shared" si="126"/>
        <v>105</v>
      </c>
      <c r="P1182" s="5">
        <f t="shared" si="127"/>
        <v>109.45</v>
      </c>
      <c r="Q1182" s="5" t="str">
        <f t="shared" si="128"/>
        <v>music</v>
      </c>
      <c r="R1182" s="5" t="str">
        <f t="shared" si="129"/>
        <v>rock</v>
      </c>
      <c r="S1182" t="s">
        <v>8325</v>
      </c>
      <c r="T1182" t="s">
        <v>8326</v>
      </c>
      <c r="U1182" s="9">
        <f t="shared" si="130"/>
        <v>41694.84065972222</v>
      </c>
      <c r="V1182" s="9">
        <f t="shared" si="131"/>
        <v>41724.798993055556</v>
      </c>
      <c r="W1182">
        <f t="shared" si="132"/>
        <v>30</v>
      </c>
    </row>
    <row r="1183" spans="1:23" ht="43.2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 t="shared" si="126"/>
        <v>350</v>
      </c>
      <c r="P1183" s="5">
        <f t="shared" si="127"/>
        <v>75.040000000000006</v>
      </c>
      <c r="Q1183" s="5" t="str">
        <f t="shared" si="128"/>
        <v>music</v>
      </c>
      <c r="R1183" s="5" t="str">
        <f t="shared" si="129"/>
        <v>rock</v>
      </c>
      <c r="S1183" t="s">
        <v>8325</v>
      </c>
      <c r="T1183" t="s">
        <v>8326</v>
      </c>
      <c r="U1183" s="9">
        <f t="shared" si="130"/>
        <v>40565.032511574071</v>
      </c>
      <c r="V1183" s="9">
        <f t="shared" si="131"/>
        <v>40580.032511574071</v>
      </c>
      <c r="W1183">
        <f t="shared" si="132"/>
        <v>15</v>
      </c>
    </row>
    <row r="1184" spans="1:23" ht="43.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 t="shared" si="126"/>
        <v>101</v>
      </c>
      <c r="P1184" s="5">
        <f t="shared" si="127"/>
        <v>115.71</v>
      </c>
      <c r="Q1184" s="5" t="str">
        <f t="shared" si="128"/>
        <v>music</v>
      </c>
      <c r="R1184" s="5" t="str">
        <f t="shared" si="129"/>
        <v>rock</v>
      </c>
      <c r="S1184" t="s">
        <v>8325</v>
      </c>
      <c r="T1184" t="s">
        <v>8326</v>
      </c>
      <c r="U1184" s="9">
        <f t="shared" si="130"/>
        <v>41074.727037037039</v>
      </c>
      <c r="V1184" s="9">
        <f t="shared" si="131"/>
        <v>41088.727037037039</v>
      </c>
      <c r="W1184">
        <f t="shared" si="132"/>
        <v>14</v>
      </c>
    </row>
    <row r="1185" spans="1:23" ht="28.8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 t="shared" si="126"/>
        <v>134</v>
      </c>
      <c r="P1185" s="5">
        <f t="shared" si="127"/>
        <v>31.66</v>
      </c>
      <c r="Q1185" s="5" t="str">
        <f t="shared" si="128"/>
        <v>music</v>
      </c>
      <c r="R1185" s="5" t="str">
        <f t="shared" si="129"/>
        <v>indie rock</v>
      </c>
      <c r="S1185" t="s">
        <v>8325</v>
      </c>
      <c r="T1185" t="s">
        <v>8329</v>
      </c>
      <c r="U1185" s="9">
        <f t="shared" si="130"/>
        <v>41416.146944444445</v>
      </c>
      <c r="V1185" s="9">
        <f t="shared" si="131"/>
        <v>41446.146944444445</v>
      </c>
      <c r="W1185">
        <f t="shared" si="132"/>
        <v>30</v>
      </c>
    </row>
    <row r="1186" spans="1:23" ht="43.2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 t="shared" si="126"/>
        <v>171</v>
      </c>
      <c r="P1186" s="5">
        <f t="shared" si="127"/>
        <v>46.18</v>
      </c>
      <c r="Q1186" s="5" t="str">
        <f t="shared" si="128"/>
        <v>music</v>
      </c>
      <c r="R1186" s="5" t="str">
        <f t="shared" si="129"/>
        <v>indie rock</v>
      </c>
      <c r="S1186" t="s">
        <v>8325</v>
      </c>
      <c r="T1186" t="s">
        <v>8329</v>
      </c>
      <c r="U1186" s="9">
        <f t="shared" si="130"/>
        <v>41605.868449074071</v>
      </c>
      <c r="V1186" s="9">
        <f t="shared" si="131"/>
        <v>41639.291666666664</v>
      </c>
      <c r="W1186">
        <f t="shared" si="132"/>
        <v>34</v>
      </c>
    </row>
    <row r="1187" spans="1:23" ht="57.6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 t="shared" si="126"/>
        <v>109</v>
      </c>
      <c r="P1187" s="5">
        <f t="shared" si="127"/>
        <v>68.48</v>
      </c>
      <c r="Q1187" s="5" t="str">
        <f t="shared" si="128"/>
        <v>music</v>
      </c>
      <c r="R1187" s="5" t="str">
        <f t="shared" si="129"/>
        <v>indie rock</v>
      </c>
      <c r="S1187" t="s">
        <v>8325</v>
      </c>
      <c r="T1187" t="s">
        <v>8329</v>
      </c>
      <c r="U1187" s="9">
        <f t="shared" si="130"/>
        <v>40850.111064814817</v>
      </c>
      <c r="V1187" s="9">
        <f t="shared" si="131"/>
        <v>40890.152731481481</v>
      </c>
      <c r="W1187">
        <f t="shared" si="132"/>
        <v>40</v>
      </c>
    </row>
    <row r="1188" spans="1:23" ht="43.2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 t="shared" si="126"/>
        <v>101</v>
      </c>
      <c r="P1188" s="5">
        <f t="shared" si="127"/>
        <v>53.47</v>
      </c>
      <c r="Q1188" s="5" t="str">
        <f t="shared" si="128"/>
        <v>music</v>
      </c>
      <c r="R1188" s="5" t="str">
        <f t="shared" si="129"/>
        <v>indie rock</v>
      </c>
      <c r="S1188" t="s">
        <v>8325</v>
      </c>
      <c r="T1188" t="s">
        <v>8329</v>
      </c>
      <c r="U1188" s="9">
        <f t="shared" si="130"/>
        <v>40502.815868055557</v>
      </c>
      <c r="V1188" s="9">
        <f t="shared" si="131"/>
        <v>40544.207638888889</v>
      </c>
      <c r="W1188">
        <f t="shared" si="132"/>
        <v>42</v>
      </c>
    </row>
    <row r="1189" spans="1:23" ht="43.2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 t="shared" si="126"/>
        <v>101</v>
      </c>
      <c r="P1189" s="5">
        <f t="shared" si="127"/>
        <v>109.11</v>
      </c>
      <c r="Q1189" s="5" t="str">
        <f t="shared" si="128"/>
        <v>music</v>
      </c>
      <c r="R1189" s="5" t="str">
        <f t="shared" si="129"/>
        <v>indie rock</v>
      </c>
      <c r="S1189" t="s">
        <v>8325</v>
      </c>
      <c r="T1189" t="s">
        <v>8329</v>
      </c>
      <c r="U1189" s="9">
        <f t="shared" si="130"/>
        <v>41834.695277777777</v>
      </c>
      <c r="V1189" s="9">
        <f t="shared" si="131"/>
        <v>41859.75</v>
      </c>
      <c r="W1189">
        <f t="shared" si="132"/>
        <v>25</v>
      </c>
    </row>
    <row r="1190" spans="1:23" ht="43.2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 t="shared" si="126"/>
        <v>107</v>
      </c>
      <c r="P1190" s="5">
        <f t="shared" si="127"/>
        <v>51.19</v>
      </c>
      <c r="Q1190" s="5" t="str">
        <f t="shared" si="128"/>
        <v>music</v>
      </c>
      <c r="R1190" s="5" t="str">
        <f t="shared" si="129"/>
        <v>indie rock</v>
      </c>
      <c r="S1190" t="s">
        <v>8325</v>
      </c>
      <c r="T1190" t="s">
        <v>8329</v>
      </c>
      <c r="U1190" s="9">
        <f t="shared" si="130"/>
        <v>40948.16815972222</v>
      </c>
      <c r="V1190" s="9">
        <f t="shared" si="131"/>
        <v>40978.16815972222</v>
      </c>
      <c r="W1190">
        <f t="shared" si="132"/>
        <v>30</v>
      </c>
    </row>
    <row r="1191" spans="1:23" ht="43.2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 t="shared" si="126"/>
        <v>107</v>
      </c>
      <c r="P1191" s="5">
        <f t="shared" si="127"/>
        <v>27.94</v>
      </c>
      <c r="Q1191" s="5" t="str">
        <f t="shared" si="128"/>
        <v>music</v>
      </c>
      <c r="R1191" s="5" t="str">
        <f t="shared" si="129"/>
        <v>indie rock</v>
      </c>
      <c r="S1191" t="s">
        <v>8325</v>
      </c>
      <c r="T1191" t="s">
        <v>8329</v>
      </c>
      <c r="U1191" s="9">
        <f t="shared" si="130"/>
        <v>41004.802465277775</v>
      </c>
      <c r="V1191" s="9">
        <f t="shared" si="131"/>
        <v>41034.802407407406</v>
      </c>
      <c r="W1191">
        <f t="shared" si="132"/>
        <v>30</v>
      </c>
    </row>
    <row r="1192" spans="1:23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 t="shared" si="126"/>
        <v>101</v>
      </c>
      <c r="P1192" s="5">
        <f t="shared" si="127"/>
        <v>82.5</v>
      </c>
      <c r="Q1192" s="5" t="str">
        <f t="shared" si="128"/>
        <v>music</v>
      </c>
      <c r="R1192" s="5" t="str">
        <f t="shared" si="129"/>
        <v>indie rock</v>
      </c>
      <c r="S1192" t="s">
        <v>8325</v>
      </c>
      <c r="T1192" t="s">
        <v>8329</v>
      </c>
      <c r="U1192" s="9">
        <f t="shared" si="130"/>
        <v>41851.962916666671</v>
      </c>
      <c r="V1192" s="9">
        <f t="shared" si="131"/>
        <v>41880.041666666664</v>
      </c>
      <c r="W1192">
        <f t="shared" si="132"/>
        <v>29</v>
      </c>
    </row>
    <row r="1193" spans="1:23" ht="43.2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 t="shared" si="126"/>
        <v>107</v>
      </c>
      <c r="P1193" s="5">
        <f t="shared" si="127"/>
        <v>59.82</v>
      </c>
      <c r="Q1193" s="5" t="str">
        <f t="shared" si="128"/>
        <v>music</v>
      </c>
      <c r="R1193" s="5" t="str">
        <f t="shared" si="129"/>
        <v>indie rock</v>
      </c>
      <c r="S1193" t="s">
        <v>8325</v>
      </c>
      <c r="T1193" t="s">
        <v>8329</v>
      </c>
      <c r="U1193" s="9">
        <f t="shared" si="130"/>
        <v>41307.987696759257</v>
      </c>
      <c r="V1193" s="9">
        <f t="shared" si="131"/>
        <v>41342.987696759257</v>
      </c>
      <c r="W1193">
        <f t="shared" si="132"/>
        <v>35</v>
      </c>
    </row>
    <row r="1194" spans="1:23" ht="57.6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 t="shared" si="126"/>
        <v>429</v>
      </c>
      <c r="P1194" s="5">
        <f t="shared" si="127"/>
        <v>64.819999999999993</v>
      </c>
      <c r="Q1194" s="5" t="str">
        <f t="shared" si="128"/>
        <v>music</v>
      </c>
      <c r="R1194" s="5" t="str">
        <f t="shared" si="129"/>
        <v>indie rock</v>
      </c>
      <c r="S1194" t="s">
        <v>8325</v>
      </c>
      <c r="T1194" t="s">
        <v>8329</v>
      </c>
      <c r="U1194" s="9">
        <f t="shared" si="130"/>
        <v>41324.79415509259</v>
      </c>
      <c r="V1194" s="9">
        <f t="shared" si="131"/>
        <v>41354.752488425926</v>
      </c>
      <c r="W1194">
        <f t="shared" si="132"/>
        <v>30</v>
      </c>
    </row>
    <row r="1195" spans="1:23" ht="43.2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 t="shared" si="126"/>
        <v>104</v>
      </c>
      <c r="P1195" s="5">
        <f t="shared" si="127"/>
        <v>90.1</v>
      </c>
      <c r="Q1195" s="5" t="str">
        <f t="shared" si="128"/>
        <v>music</v>
      </c>
      <c r="R1195" s="5" t="str">
        <f t="shared" si="129"/>
        <v>indie rock</v>
      </c>
      <c r="S1195" t="s">
        <v>8325</v>
      </c>
      <c r="T1195" t="s">
        <v>8329</v>
      </c>
      <c r="U1195" s="9">
        <f t="shared" si="130"/>
        <v>41736.004502314812</v>
      </c>
      <c r="V1195" s="9">
        <f t="shared" si="131"/>
        <v>41766.004502314812</v>
      </c>
      <c r="W1195">
        <f t="shared" si="132"/>
        <v>30</v>
      </c>
    </row>
    <row r="1196" spans="1:23" ht="43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 t="shared" si="126"/>
        <v>108</v>
      </c>
      <c r="P1196" s="5">
        <f t="shared" si="127"/>
        <v>40.96</v>
      </c>
      <c r="Q1196" s="5" t="str">
        <f t="shared" si="128"/>
        <v>music</v>
      </c>
      <c r="R1196" s="5" t="str">
        <f t="shared" si="129"/>
        <v>indie rock</v>
      </c>
      <c r="S1196" t="s">
        <v>8325</v>
      </c>
      <c r="T1196" t="s">
        <v>8329</v>
      </c>
      <c r="U1196" s="9">
        <f t="shared" si="130"/>
        <v>41716.632847222223</v>
      </c>
      <c r="V1196" s="9">
        <f t="shared" si="131"/>
        <v>41747.958333333336</v>
      </c>
      <c r="W1196">
        <f t="shared" si="132"/>
        <v>31</v>
      </c>
    </row>
    <row r="1197" spans="1:23" ht="28.8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 t="shared" si="126"/>
        <v>176</v>
      </c>
      <c r="P1197" s="5">
        <f t="shared" si="127"/>
        <v>56</v>
      </c>
      <c r="Q1197" s="5" t="str">
        <f t="shared" si="128"/>
        <v>music</v>
      </c>
      <c r="R1197" s="5" t="str">
        <f t="shared" si="129"/>
        <v>indie rock</v>
      </c>
      <c r="S1197" t="s">
        <v>8325</v>
      </c>
      <c r="T1197" t="s">
        <v>8329</v>
      </c>
      <c r="U1197" s="9">
        <f t="shared" si="130"/>
        <v>41002.958634259259</v>
      </c>
      <c r="V1197" s="9">
        <f t="shared" si="131"/>
        <v>41032.958634259259</v>
      </c>
      <c r="W1197">
        <f t="shared" si="132"/>
        <v>30</v>
      </c>
    </row>
    <row r="1198" spans="1:23" ht="43.2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 t="shared" si="126"/>
        <v>157</v>
      </c>
      <c r="P1198" s="5">
        <f t="shared" si="127"/>
        <v>37.67</v>
      </c>
      <c r="Q1198" s="5" t="str">
        <f t="shared" si="128"/>
        <v>music</v>
      </c>
      <c r="R1198" s="5" t="str">
        <f t="shared" si="129"/>
        <v>indie rock</v>
      </c>
      <c r="S1198" t="s">
        <v>8325</v>
      </c>
      <c r="T1198" t="s">
        <v>8329</v>
      </c>
      <c r="U1198" s="9">
        <f t="shared" si="130"/>
        <v>41037.551585648151</v>
      </c>
      <c r="V1198" s="9">
        <f t="shared" si="131"/>
        <v>41067.551585648151</v>
      </c>
      <c r="W1198">
        <f t="shared" si="132"/>
        <v>30</v>
      </c>
    </row>
    <row r="1199" spans="1:23" ht="43.2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 t="shared" si="126"/>
        <v>103</v>
      </c>
      <c r="P1199" s="5">
        <f t="shared" si="127"/>
        <v>40.08</v>
      </c>
      <c r="Q1199" s="5" t="str">
        <f t="shared" si="128"/>
        <v>music</v>
      </c>
      <c r="R1199" s="5" t="str">
        <f t="shared" si="129"/>
        <v>indie rock</v>
      </c>
      <c r="S1199" t="s">
        <v>8325</v>
      </c>
      <c r="T1199" t="s">
        <v>8329</v>
      </c>
      <c r="U1199" s="9">
        <f t="shared" si="130"/>
        <v>41004.72619212963</v>
      </c>
      <c r="V1199" s="9">
        <f t="shared" si="131"/>
        <v>41034.72619212963</v>
      </c>
      <c r="W1199">
        <f t="shared" si="132"/>
        <v>30</v>
      </c>
    </row>
    <row r="1200" spans="1:23" ht="57.6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 t="shared" si="126"/>
        <v>104</v>
      </c>
      <c r="P1200" s="5">
        <f t="shared" si="127"/>
        <v>78.03</v>
      </c>
      <c r="Q1200" s="5" t="str">
        <f t="shared" si="128"/>
        <v>music</v>
      </c>
      <c r="R1200" s="5" t="str">
        <f t="shared" si="129"/>
        <v>indie rock</v>
      </c>
      <c r="S1200" t="s">
        <v>8325</v>
      </c>
      <c r="T1200" t="s">
        <v>8329</v>
      </c>
      <c r="U1200" s="9">
        <f t="shared" si="130"/>
        <v>40079.725115740745</v>
      </c>
      <c r="V1200" s="9">
        <f t="shared" si="131"/>
        <v>40156.76666666667</v>
      </c>
      <c r="W1200">
        <f t="shared" si="132"/>
        <v>77</v>
      </c>
    </row>
    <row r="1201" spans="1:23" ht="43.2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 t="shared" si="126"/>
        <v>104</v>
      </c>
      <c r="P1201" s="5">
        <f t="shared" si="127"/>
        <v>18.91</v>
      </c>
      <c r="Q1201" s="5" t="str">
        <f t="shared" si="128"/>
        <v>music</v>
      </c>
      <c r="R1201" s="5" t="str">
        <f t="shared" si="129"/>
        <v>indie rock</v>
      </c>
      <c r="S1201" t="s">
        <v>8325</v>
      </c>
      <c r="T1201" t="s">
        <v>8329</v>
      </c>
      <c r="U1201" s="9">
        <f t="shared" si="130"/>
        <v>40192.542233796295</v>
      </c>
      <c r="V1201" s="9">
        <f t="shared" si="131"/>
        <v>40224.208333333336</v>
      </c>
      <c r="W1201">
        <f t="shared" si="132"/>
        <v>32</v>
      </c>
    </row>
    <row r="1202" spans="1:23" ht="57.6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 t="shared" si="126"/>
        <v>121</v>
      </c>
      <c r="P1202" s="5">
        <f t="shared" si="127"/>
        <v>37.130000000000003</v>
      </c>
      <c r="Q1202" s="5" t="str">
        <f t="shared" si="128"/>
        <v>music</v>
      </c>
      <c r="R1202" s="5" t="str">
        <f t="shared" si="129"/>
        <v>indie rock</v>
      </c>
      <c r="S1202" t="s">
        <v>8325</v>
      </c>
      <c r="T1202" t="s">
        <v>8329</v>
      </c>
      <c r="U1202" s="9">
        <f t="shared" si="130"/>
        <v>40050.643680555557</v>
      </c>
      <c r="V1202" s="9">
        <f t="shared" si="131"/>
        <v>40082.165972222225</v>
      </c>
      <c r="W1202">
        <f t="shared" si="132"/>
        <v>32</v>
      </c>
    </row>
    <row r="1203" spans="1:23" ht="43.2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 t="shared" si="126"/>
        <v>108</v>
      </c>
      <c r="P1203" s="5">
        <f t="shared" si="127"/>
        <v>41.96</v>
      </c>
      <c r="Q1203" s="5" t="str">
        <f t="shared" si="128"/>
        <v>music</v>
      </c>
      <c r="R1203" s="5" t="str">
        <f t="shared" si="129"/>
        <v>indie rock</v>
      </c>
      <c r="S1203" t="s">
        <v>8325</v>
      </c>
      <c r="T1203" t="s">
        <v>8329</v>
      </c>
      <c r="U1203" s="9">
        <f t="shared" si="130"/>
        <v>41593.082002314812</v>
      </c>
      <c r="V1203" s="9">
        <f t="shared" si="131"/>
        <v>41623.082002314812</v>
      </c>
      <c r="W1203">
        <f t="shared" si="132"/>
        <v>30</v>
      </c>
    </row>
    <row r="1204" spans="1:23" ht="57.6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 t="shared" si="126"/>
        <v>109</v>
      </c>
      <c r="P1204" s="5">
        <f t="shared" si="127"/>
        <v>61.04</v>
      </c>
      <c r="Q1204" s="5" t="str">
        <f t="shared" si="128"/>
        <v>music</v>
      </c>
      <c r="R1204" s="5" t="str">
        <f t="shared" si="129"/>
        <v>indie rock</v>
      </c>
      <c r="S1204" t="s">
        <v>8325</v>
      </c>
      <c r="T1204" t="s">
        <v>8329</v>
      </c>
      <c r="U1204" s="9">
        <f t="shared" si="130"/>
        <v>41696.817129629628</v>
      </c>
      <c r="V1204" s="9">
        <f t="shared" si="131"/>
        <v>41731.775462962964</v>
      </c>
      <c r="W1204">
        <f t="shared" si="132"/>
        <v>35</v>
      </c>
    </row>
    <row r="1205" spans="1:23" ht="28.8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 t="shared" si="126"/>
        <v>526</v>
      </c>
      <c r="P1205" s="5">
        <f t="shared" si="127"/>
        <v>54.88</v>
      </c>
      <c r="Q1205" s="5" t="str">
        <f t="shared" si="128"/>
        <v>food</v>
      </c>
      <c r="R1205" s="5" t="str">
        <f t="shared" si="129"/>
        <v>small batch</v>
      </c>
      <c r="S1205" t="s">
        <v>8336</v>
      </c>
      <c r="T1205" t="s">
        <v>8352</v>
      </c>
      <c r="U1205" s="9">
        <f t="shared" si="130"/>
        <v>41842.917129629634</v>
      </c>
      <c r="V1205" s="9">
        <f t="shared" si="131"/>
        <v>41877.917129629634</v>
      </c>
      <c r="W1205">
        <f t="shared" si="132"/>
        <v>35</v>
      </c>
    </row>
    <row r="1206" spans="1:23" ht="57.6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 t="shared" si="126"/>
        <v>254</v>
      </c>
      <c r="P1206" s="5">
        <f t="shared" si="127"/>
        <v>47.38</v>
      </c>
      <c r="Q1206" s="5" t="str">
        <f t="shared" si="128"/>
        <v>food</v>
      </c>
      <c r="R1206" s="5" t="str">
        <f t="shared" si="129"/>
        <v>small batch</v>
      </c>
      <c r="S1206" t="s">
        <v>8336</v>
      </c>
      <c r="T1206" t="s">
        <v>8352</v>
      </c>
      <c r="U1206" s="9">
        <f t="shared" si="130"/>
        <v>42139.781678240746</v>
      </c>
      <c r="V1206" s="9">
        <f t="shared" si="131"/>
        <v>42169.781678240746</v>
      </c>
      <c r="W1206">
        <f t="shared" si="132"/>
        <v>30</v>
      </c>
    </row>
    <row r="1207" spans="1:23" ht="43.2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 t="shared" si="126"/>
        <v>106</v>
      </c>
      <c r="P1207" s="5">
        <f t="shared" si="127"/>
        <v>211.84</v>
      </c>
      <c r="Q1207" s="5" t="str">
        <f t="shared" si="128"/>
        <v>food</v>
      </c>
      <c r="R1207" s="5" t="str">
        <f t="shared" si="129"/>
        <v>small batch</v>
      </c>
      <c r="S1207" t="s">
        <v>8336</v>
      </c>
      <c r="T1207" t="s">
        <v>8352</v>
      </c>
      <c r="U1207" s="9">
        <f t="shared" si="130"/>
        <v>41807.624374999999</v>
      </c>
      <c r="V1207" s="9">
        <f t="shared" si="131"/>
        <v>41837.624374999999</v>
      </c>
      <c r="W1207">
        <f t="shared" si="132"/>
        <v>30</v>
      </c>
    </row>
    <row r="1208" spans="1:23" ht="43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 t="shared" si="126"/>
        <v>102</v>
      </c>
      <c r="P1208" s="5">
        <f t="shared" si="127"/>
        <v>219.93</v>
      </c>
      <c r="Q1208" s="5" t="str">
        <f t="shared" si="128"/>
        <v>food</v>
      </c>
      <c r="R1208" s="5" t="str">
        <f t="shared" si="129"/>
        <v>small batch</v>
      </c>
      <c r="S1208" t="s">
        <v>8336</v>
      </c>
      <c r="T1208" t="s">
        <v>8352</v>
      </c>
      <c r="U1208" s="9">
        <f t="shared" si="130"/>
        <v>42332.89980324074</v>
      </c>
      <c r="V1208" s="9">
        <f t="shared" si="131"/>
        <v>42363</v>
      </c>
      <c r="W1208">
        <f t="shared" si="132"/>
        <v>31</v>
      </c>
    </row>
    <row r="1209" spans="1:23" ht="43.2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 t="shared" si="126"/>
        <v>144</v>
      </c>
      <c r="P1209" s="5">
        <f t="shared" si="127"/>
        <v>40.799999999999997</v>
      </c>
      <c r="Q1209" s="5" t="str">
        <f t="shared" si="128"/>
        <v>food</v>
      </c>
      <c r="R1209" s="5" t="str">
        <f t="shared" si="129"/>
        <v>small batch</v>
      </c>
      <c r="S1209" t="s">
        <v>8336</v>
      </c>
      <c r="T1209" t="s">
        <v>8352</v>
      </c>
      <c r="U1209" s="9">
        <f t="shared" si="130"/>
        <v>41839.005671296298</v>
      </c>
      <c r="V1209" s="9">
        <f t="shared" si="131"/>
        <v>41869.005671296298</v>
      </c>
      <c r="W1209">
        <f t="shared" si="132"/>
        <v>30</v>
      </c>
    </row>
    <row r="1210" spans="1:23" ht="43.2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 t="shared" si="126"/>
        <v>106</v>
      </c>
      <c r="P1210" s="5">
        <f t="shared" si="127"/>
        <v>75.5</v>
      </c>
      <c r="Q1210" s="5" t="str">
        <f t="shared" si="128"/>
        <v>food</v>
      </c>
      <c r="R1210" s="5" t="str">
        <f t="shared" si="129"/>
        <v>small batch</v>
      </c>
      <c r="S1210" t="s">
        <v>8336</v>
      </c>
      <c r="T1210" t="s">
        <v>8352</v>
      </c>
      <c r="U1210" s="9">
        <f t="shared" si="130"/>
        <v>42011.628136574072</v>
      </c>
      <c r="V1210" s="9">
        <f t="shared" si="131"/>
        <v>42041.628136574072</v>
      </c>
      <c r="W1210">
        <f t="shared" si="132"/>
        <v>30</v>
      </c>
    </row>
    <row r="1211" spans="1:23" ht="43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 t="shared" si="126"/>
        <v>212</v>
      </c>
      <c r="P1211" s="5">
        <f t="shared" si="127"/>
        <v>13.54</v>
      </c>
      <c r="Q1211" s="5" t="str">
        <f t="shared" si="128"/>
        <v>food</v>
      </c>
      <c r="R1211" s="5" t="str">
        <f t="shared" si="129"/>
        <v>small batch</v>
      </c>
      <c r="S1211" t="s">
        <v>8336</v>
      </c>
      <c r="T1211" t="s">
        <v>8352</v>
      </c>
      <c r="U1211" s="9">
        <f t="shared" si="130"/>
        <v>41767.650347222225</v>
      </c>
      <c r="V1211" s="9">
        <f t="shared" si="131"/>
        <v>41788.743055555555</v>
      </c>
      <c r="W1211">
        <f t="shared" si="132"/>
        <v>21</v>
      </c>
    </row>
    <row r="1212" spans="1:23" ht="43.2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 t="shared" si="126"/>
        <v>102</v>
      </c>
      <c r="P1212" s="5">
        <f t="shared" si="127"/>
        <v>60.87</v>
      </c>
      <c r="Q1212" s="5" t="str">
        <f t="shared" si="128"/>
        <v>food</v>
      </c>
      <c r="R1212" s="5" t="str">
        <f t="shared" si="129"/>
        <v>small batch</v>
      </c>
      <c r="S1212" t="s">
        <v>8336</v>
      </c>
      <c r="T1212" t="s">
        <v>8352</v>
      </c>
      <c r="U1212" s="9">
        <f t="shared" si="130"/>
        <v>41918.670115740737</v>
      </c>
      <c r="V1212" s="9">
        <f t="shared" si="131"/>
        <v>41948.731944444444</v>
      </c>
      <c r="W1212">
        <f t="shared" si="132"/>
        <v>30</v>
      </c>
    </row>
    <row r="1213" spans="1:23" ht="43.2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 t="shared" si="126"/>
        <v>102</v>
      </c>
      <c r="P1213" s="5">
        <f t="shared" si="127"/>
        <v>115.69</v>
      </c>
      <c r="Q1213" s="5" t="str">
        <f t="shared" si="128"/>
        <v>food</v>
      </c>
      <c r="R1213" s="5" t="str">
        <f t="shared" si="129"/>
        <v>small batch</v>
      </c>
      <c r="S1213" t="s">
        <v>8336</v>
      </c>
      <c r="T1213" t="s">
        <v>8352</v>
      </c>
      <c r="U1213" s="9">
        <f t="shared" si="130"/>
        <v>41771.572256944448</v>
      </c>
      <c r="V1213" s="9">
        <f t="shared" si="131"/>
        <v>41801.572256944448</v>
      </c>
      <c r="W1213">
        <f t="shared" si="132"/>
        <v>30</v>
      </c>
    </row>
    <row r="1214" spans="1:23" ht="43.2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 t="shared" si="126"/>
        <v>521</v>
      </c>
      <c r="P1214" s="5">
        <f t="shared" si="127"/>
        <v>48.1</v>
      </c>
      <c r="Q1214" s="5" t="str">
        <f t="shared" si="128"/>
        <v>food</v>
      </c>
      <c r="R1214" s="5" t="str">
        <f t="shared" si="129"/>
        <v>small batch</v>
      </c>
      <c r="S1214" t="s">
        <v>8336</v>
      </c>
      <c r="T1214" t="s">
        <v>8352</v>
      </c>
      <c r="U1214" s="9">
        <f t="shared" si="130"/>
        <v>41666.924710648149</v>
      </c>
      <c r="V1214" s="9">
        <f t="shared" si="131"/>
        <v>41706.924710648149</v>
      </c>
      <c r="W1214">
        <f t="shared" si="132"/>
        <v>40</v>
      </c>
    </row>
    <row r="1215" spans="1:23" ht="28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 t="shared" si="126"/>
        <v>111</v>
      </c>
      <c r="P1215" s="5">
        <f t="shared" si="127"/>
        <v>74.180000000000007</v>
      </c>
      <c r="Q1215" s="5" t="str">
        <f t="shared" si="128"/>
        <v>food</v>
      </c>
      <c r="R1215" s="5" t="str">
        <f t="shared" si="129"/>
        <v>small batch</v>
      </c>
      <c r="S1215" t="s">
        <v>8336</v>
      </c>
      <c r="T1215" t="s">
        <v>8352</v>
      </c>
      <c r="U1215" s="9">
        <f t="shared" si="130"/>
        <v>41786.640543981484</v>
      </c>
      <c r="V1215" s="9">
        <f t="shared" si="131"/>
        <v>41816.640543981484</v>
      </c>
      <c r="W1215">
        <f t="shared" si="132"/>
        <v>30</v>
      </c>
    </row>
    <row r="1216" spans="1:23" ht="43.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 t="shared" si="126"/>
        <v>101</v>
      </c>
      <c r="P1216" s="5">
        <f t="shared" si="127"/>
        <v>123.35</v>
      </c>
      <c r="Q1216" s="5" t="str">
        <f t="shared" si="128"/>
        <v>food</v>
      </c>
      <c r="R1216" s="5" t="str">
        <f t="shared" si="129"/>
        <v>small batch</v>
      </c>
      <c r="S1216" t="s">
        <v>8336</v>
      </c>
      <c r="T1216" t="s">
        <v>8352</v>
      </c>
      <c r="U1216" s="9">
        <f t="shared" si="130"/>
        <v>41789.896805555552</v>
      </c>
      <c r="V1216" s="9">
        <f t="shared" si="131"/>
        <v>41819.896805555552</v>
      </c>
      <c r="W1216">
        <f t="shared" si="132"/>
        <v>30</v>
      </c>
    </row>
    <row r="1217" spans="1:23" ht="43.2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 t="shared" si="126"/>
        <v>294</v>
      </c>
      <c r="P1217" s="5">
        <f t="shared" si="127"/>
        <v>66.62</v>
      </c>
      <c r="Q1217" s="5" t="str">
        <f t="shared" si="128"/>
        <v>food</v>
      </c>
      <c r="R1217" s="5" t="str">
        <f t="shared" si="129"/>
        <v>small batch</v>
      </c>
      <c r="S1217" t="s">
        <v>8336</v>
      </c>
      <c r="T1217" t="s">
        <v>8352</v>
      </c>
      <c r="U1217" s="9">
        <f t="shared" si="130"/>
        <v>42692.79987268518</v>
      </c>
      <c r="V1217" s="9">
        <f t="shared" si="131"/>
        <v>42723.332638888889</v>
      </c>
      <c r="W1217">
        <f t="shared" si="132"/>
        <v>31</v>
      </c>
    </row>
    <row r="1218" spans="1:23" ht="43.2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 t="shared" ref="O1218:O1281" si="133">ROUND((E1218/D1218)*100,0)</f>
        <v>106</v>
      </c>
      <c r="P1218" s="5">
        <f t="shared" ref="P1218:P1281" si="134">ROUND((E1218/L1218),2)</f>
        <v>104.99</v>
      </c>
      <c r="Q1218" s="5" t="str">
        <f t="shared" ref="Q1218:Q1281" si="135">LEFT(N1218,SEARCH("/",N1218)-1)</f>
        <v>food</v>
      </c>
      <c r="R1218" s="5" t="str">
        <f t="shared" ref="R1218:R1281" si="136">RIGHT(N1218,LEN(N1218)-SEARCH("/",N1218))</f>
        <v>small batch</v>
      </c>
      <c r="S1218" t="s">
        <v>8336</v>
      </c>
      <c r="T1218" t="s">
        <v>8352</v>
      </c>
      <c r="U1218" s="9">
        <f t="shared" ref="U1218:U1281" si="137">(((J1218/60)/60)/24)+DATE(1970,1,1)</f>
        <v>42643.642800925925</v>
      </c>
      <c r="V1218" s="9">
        <f t="shared" ref="V1218:V1281" si="138">(((I1218/60)/60)/24)+DATE(1970,1,1)</f>
        <v>42673.642800925925</v>
      </c>
      <c r="W1218">
        <f t="shared" ref="W1218:W1281" si="139">DATEDIF(U1218,V1218,"d")</f>
        <v>30</v>
      </c>
    </row>
    <row r="1219" spans="1:23" ht="28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 t="shared" si="133"/>
        <v>108</v>
      </c>
      <c r="P1219" s="5">
        <f t="shared" si="134"/>
        <v>74.23</v>
      </c>
      <c r="Q1219" s="5" t="str">
        <f t="shared" si="135"/>
        <v>food</v>
      </c>
      <c r="R1219" s="5" t="str">
        <f t="shared" si="136"/>
        <v>small batch</v>
      </c>
      <c r="S1219" t="s">
        <v>8336</v>
      </c>
      <c r="T1219" t="s">
        <v>8352</v>
      </c>
      <c r="U1219" s="9">
        <f t="shared" si="137"/>
        <v>42187.125625000001</v>
      </c>
      <c r="V1219" s="9">
        <f t="shared" si="138"/>
        <v>42208.207638888889</v>
      </c>
      <c r="W1219">
        <f t="shared" si="139"/>
        <v>21</v>
      </c>
    </row>
    <row r="1220" spans="1:23" ht="28.8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 t="shared" si="133"/>
        <v>126</v>
      </c>
      <c r="P1220" s="5">
        <f t="shared" si="134"/>
        <v>81.25</v>
      </c>
      <c r="Q1220" s="5" t="str">
        <f t="shared" si="135"/>
        <v>food</v>
      </c>
      <c r="R1220" s="5" t="str">
        <f t="shared" si="136"/>
        <v>small batch</v>
      </c>
      <c r="S1220" t="s">
        <v>8336</v>
      </c>
      <c r="T1220" t="s">
        <v>8352</v>
      </c>
      <c r="U1220" s="9">
        <f t="shared" si="137"/>
        <v>42052.666990740734</v>
      </c>
      <c r="V1220" s="9">
        <f t="shared" si="138"/>
        <v>42082.625324074077</v>
      </c>
      <c r="W1220">
        <f t="shared" si="139"/>
        <v>30</v>
      </c>
    </row>
    <row r="1221" spans="1:23" ht="43.2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 t="shared" si="133"/>
        <v>203</v>
      </c>
      <c r="P1221" s="5">
        <f t="shared" si="134"/>
        <v>130.22999999999999</v>
      </c>
      <c r="Q1221" s="5" t="str">
        <f t="shared" si="135"/>
        <v>food</v>
      </c>
      <c r="R1221" s="5" t="str">
        <f t="shared" si="136"/>
        <v>small batch</v>
      </c>
      <c r="S1221" t="s">
        <v>8336</v>
      </c>
      <c r="T1221" t="s">
        <v>8352</v>
      </c>
      <c r="U1221" s="9">
        <f t="shared" si="137"/>
        <v>41836.625254629631</v>
      </c>
      <c r="V1221" s="9">
        <f t="shared" si="138"/>
        <v>41866.625254629631</v>
      </c>
      <c r="W1221">
        <f t="shared" si="139"/>
        <v>30</v>
      </c>
    </row>
    <row r="1222" spans="1:23" ht="43.2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 t="shared" si="133"/>
        <v>109</v>
      </c>
      <c r="P1222" s="5">
        <f t="shared" si="134"/>
        <v>53.41</v>
      </c>
      <c r="Q1222" s="5" t="str">
        <f t="shared" si="135"/>
        <v>food</v>
      </c>
      <c r="R1222" s="5" t="str">
        <f t="shared" si="136"/>
        <v>small batch</v>
      </c>
      <c r="S1222" t="s">
        <v>8336</v>
      </c>
      <c r="T1222" t="s">
        <v>8352</v>
      </c>
      <c r="U1222" s="9">
        <f t="shared" si="137"/>
        <v>42485.754525462966</v>
      </c>
      <c r="V1222" s="9">
        <f t="shared" si="138"/>
        <v>42515.754525462966</v>
      </c>
      <c r="W1222">
        <f t="shared" si="139"/>
        <v>30</v>
      </c>
    </row>
    <row r="1223" spans="1:23" ht="57.6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 t="shared" si="133"/>
        <v>173</v>
      </c>
      <c r="P1223" s="5">
        <f t="shared" si="134"/>
        <v>75.13</v>
      </c>
      <c r="Q1223" s="5" t="str">
        <f t="shared" si="135"/>
        <v>food</v>
      </c>
      <c r="R1223" s="5" t="str">
        <f t="shared" si="136"/>
        <v>small batch</v>
      </c>
      <c r="S1223" t="s">
        <v>8336</v>
      </c>
      <c r="T1223" t="s">
        <v>8352</v>
      </c>
      <c r="U1223" s="9">
        <f t="shared" si="137"/>
        <v>42243.190057870372</v>
      </c>
      <c r="V1223" s="9">
        <f t="shared" si="138"/>
        <v>42273.190057870372</v>
      </c>
      <c r="W1223">
        <f t="shared" si="139"/>
        <v>30</v>
      </c>
    </row>
    <row r="1224" spans="1:23" ht="57.6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 t="shared" si="133"/>
        <v>168</v>
      </c>
      <c r="P1224" s="5">
        <f t="shared" si="134"/>
        <v>75.67</v>
      </c>
      <c r="Q1224" s="5" t="str">
        <f t="shared" si="135"/>
        <v>food</v>
      </c>
      <c r="R1224" s="5" t="str">
        <f t="shared" si="136"/>
        <v>small batch</v>
      </c>
      <c r="S1224" t="s">
        <v>8336</v>
      </c>
      <c r="T1224" t="s">
        <v>8352</v>
      </c>
      <c r="U1224" s="9">
        <f t="shared" si="137"/>
        <v>42670.602673611109</v>
      </c>
      <c r="V1224" s="9">
        <f t="shared" si="138"/>
        <v>42700.64434027778</v>
      </c>
      <c r="W1224">
        <f t="shared" si="139"/>
        <v>30</v>
      </c>
    </row>
    <row r="1225" spans="1:23" ht="57.6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 t="shared" si="133"/>
        <v>427</v>
      </c>
      <c r="P1225" s="5">
        <f t="shared" si="134"/>
        <v>31.69</v>
      </c>
      <c r="Q1225" s="5" t="str">
        <f t="shared" si="135"/>
        <v>food</v>
      </c>
      <c r="R1225" s="5" t="str">
        <f t="shared" si="136"/>
        <v>small batch</v>
      </c>
      <c r="S1225" t="s">
        <v>8336</v>
      </c>
      <c r="T1225" t="s">
        <v>8352</v>
      </c>
      <c r="U1225" s="9">
        <f t="shared" si="137"/>
        <v>42654.469826388886</v>
      </c>
      <c r="V1225" s="9">
        <f t="shared" si="138"/>
        <v>42686.166666666672</v>
      </c>
      <c r="W1225">
        <f t="shared" si="139"/>
        <v>32</v>
      </c>
    </row>
    <row r="1226" spans="1:23" ht="43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 t="shared" si="133"/>
        <v>108</v>
      </c>
      <c r="P1226" s="5">
        <f t="shared" si="134"/>
        <v>47.78</v>
      </c>
      <c r="Q1226" s="5" t="str">
        <f t="shared" si="135"/>
        <v>food</v>
      </c>
      <c r="R1226" s="5" t="str">
        <f t="shared" si="136"/>
        <v>small batch</v>
      </c>
      <c r="S1226" t="s">
        <v>8336</v>
      </c>
      <c r="T1226" t="s">
        <v>8352</v>
      </c>
      <c r="U1226" s="9">
        <f t="shared" si="137"/>
        <v>42607.316122685181</v>
      </c>
      <c r="V1226" s="9">
        <f t="shared" si="138"/>
        <v>42613.233333333337</v>
      </c>
      <c r="W1226">
        <f t="shared" si="139"/>
        <v>6</v>
      </c>
    </row>
    <row r="1227" spans="1:23" ht="43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 t="shared" si="133"/>
        <v>108</v>
      </c>
      <c r="P1227" s="5">
        <f t="shared" si="134"/>
        <v>90</v>
      </c>
      <c r="Q1227" s="5" t="str">
        <f t="shared" si="135"/>
        <v>food</v>
      </c>
      <c r="R1227" s="5" t="str">
        <f t="shared" si="136"/>
        <v>small batch</v>
      </c>
      <c r="S1227" t="s">
        <v>8336</v>
      </c>
      <c r="T1227" t="s">
        <v>8352</v>
      </c>
      <c r="U1227" s="9">
        <f t="shared" si="137"/>
        <v>41943.142534722225</v>
      </c>
      <c r="V1227" s="9">
        <f t="shared" si="138"/>
        <v>41973.184201388889</v>
      </c>
      <c r="W1227">
        <f t="shared" si="139"/>
        <v>30</v>
      </c>
    </row>
    <row r="1228" spans="1:23" ht="43.2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 t="shared" si="133"/>
        <v>102</v>
      </c>
      <c r="P1228" s="5">
        <f t="shared" si="134"/>
        <v>149.31</v>
      </c>
      <c r="Q1228" s="5" t="str">
        <f t="shared" si="135"/>
        <v>food</v>
      </c>
      <c r="R1228" s="5" t="str">
        <f t="shared" si="136"/>
        <v>small batch</v>
      </c>
      <c r="S1228" t="s">
        <v>8336</v>
      </c>
      <c r="T1228" t="s">
        <v>8352</v>
      </c>
      <c r="U1228" s="9">
        <f t="shared" si="137"/>
        <v>41902.07240740741</v>
      </c>
      <c r="V1228" s="9">
        <f t="shared" si="138"/>
        <v>41940.132638888892</v>
      </c>
      <c r="W1228">
        <f t="shared" si="139"/>
        <v>38</v>
      </c>
    </row>
    <row r="1229" spans="1:23" ht="43.2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 t="shared" si="133"/>
        <v>115</v>
      </c>
      <c r="P1229" s="5">
        <f t="shared" si="134"/>
        <v>62.07</v>
      </c>
      <c r="Q1229" s="5" t="str">
        <f t="shared" si="135"/>
        <v>food</v>
      </c>
      <c r="R1229" s="5" t="str">
        <f t="shared" si="136"/>
        <v>small batch</v>
      </c>
      <c r="S1229" t="s">
        <v>8336</v>
      </c>
      <c r="T1229" t="s">
        <v>8352</v>
      </c>
      <c r="U1229" s="9">
        <f t="shared" si="137"/>
        <v>42779.908449074079</v>
      </c>
      <c r="V1229" s="9">
        <f t="shared" si="138"/>
        <v>42799.908449074079</v>
      </c>
      <c r="W1229">
        <f t="shared" si="139"/>
        <v>20</v>
      </c>
    </row>
    <row r="1230" spans="1:23" ht="43.2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 t="shared" si="133"/>
        <v>134</v>
      </c>
      <c r="P1230" s="5">
        <f t="shared" si="134"/>
        <v>53.4</v>
      </c>
      <c r="Q1230" s="5" t="str">
        <f t="shared" si="135"/>
        <v>food</v>
      </c>
      <c r="R1230" s="5" t="str">
        <f t="shared" si="136"/>
        <v>small batch</v>
      </c>
      <c r="S1230" t="s">
        <v>8336</v>
      </c>
      <c r="T1230" t="s">
        <v>8352</v>
      </c>
      <c r="U1230" s="9">
        <f t="shared" si="137"/>
        <v>42338.84375</v>
      </c>
      <c r="V1230" s="9">
        <f t="shared" si="138"/>
        <v>42367.958333333328</v>
      </c>
      <c r="W1230">
        <f t="shared" si="139"/>
        <v>29</v>
      </c>
    </row>
    <row r="1231" spans="1:23" ht="43.2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 t="shared" si="133"/>
        <v>155</v>
      </c>
      <c r="P1231" s="5">
        <f t="shared" si="134"/>
        <v>69.27</v>
      </c>
      <c r="Q1231" s="5" t="str">
        <f t="shared" si="135"/>
        <v>food</v>
      </c>
      <c r="R1231" s="5" t="str">
        <f t="shared" si="136"/>
        <v>small batch</v>
      </c>
      <c r="S1231" t="s">
        <v>8336</v>
      </c>
      <c r="T1231" t="s">
        <v>8352</v>
      </c>
      <c r="U1231" s="9">
        <f t="shared" si="137"/>
        <v>42738.692233796297</v>
      </c>
      <c r="V1231" s="9">
        <f t="shared" si="138"/>
        <v>42768.692233796297</v>
      </c>
      <c r="W1231">
        <f t="shared" si="139"/>
        <v>30</v>
      </c>
    </row>
    <row r="1232" spans="1:23" ht="43.2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 t="shared" si="133"/>
        <v>101</v>
      </c>
      <c r="P1232" s="5">
        <f t="shared" si="134"/>
        <v>271.51</v>
      </c>
      <c r="Q1232" s="5" t="str">
        <f t="shared" si="135"/>
        <v>food</v>
      </c>
      <c r="R1232" s="5" t="str">
        <f t="shared" si="136"/>
        <v>small batch</v>
      </c>
      <c r="S1232" t="s">
        <v>8336</v>
      </c>
      <c r="T1232" t="s">
        <v>8352</v>
      </c>
      <c r="U1232" s="9">
        <f t="shared" si="137"/>
        <v>42770.201481481476</v>
      </c>
      <c r="V1232" s="9">
        <f t="shared" si="138"/>
        <v>42805.201481481476</v>
      </c>
      <c r="W1232">
        <f t="shared" si="139"/>
        <v>35</v>
      </c>
    </row>
    <row r="1233" spans="1:23" ht="43.2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 t="shared" si="133"/>
        <v>182</v>
      </c>
      <c r="P1233" s="5">
        <f t="shared" si="134"/>
        <v>34.130000000000003</v>
      </c>
      <c r="Q1233" s="5" t="str">
        <f t="shared" si="135"/>
        <v>food</v>
      </c>
      <c r="R1233" s="5" t="str">
        <f t="shared" si="136"/>
        <v>small batch</v>
      </c>
      <c r="S1233" t="s">
        <v>8336</v>
      </c>
      <c r="T1233" t="s">
        <v>8352</v>
      </c>
      <c r="U1233" s="9">
        <f t="shared" si="137"/>
        <v>42452.781828703708</v>
      </c>
      <c r="V1233" s="9">
        <f t="shared" si="138"/>
        <v>42480.781828703708</v>
      </c>
      <c r="W1233">
        <f t="shared" si="139"/>
        <v>28</v>
      </c>
    </row>
    <row r="1234" spans="1:23" ht="43.2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 t="shared" si="133"/>
        <v>181</v>
      </c>
      <c r="P1234" s="5">
        <f t="shared" si="134"/>
        <v>40.49</v>
      </c>
      <c r="Q1234" s="5" t="str">
        <f t="shared" si="135"/>
        <v>food</v>
      </c>
      <c r="R1234" s="5" t="str">
        <f t="shared" si="136"/>
        <v>small batch</v>
      </c>
      <c r="S1234" t="s">
        <v>8336</v>
      </c>
      <c r="T1234" t="s">
        <v>8352</v>
      </c>
      <c r="U1234" s="9">
        <f t="shared" si="137"/>
        <v>42761.961099537039</v>
      </c>
      <c r="V1234" s="9">
        <f t="shared" si="138"/>
        <v>42791.961099537039</v>
      </c>
      <c r="W1234">
        <f t="shared" si="139"/>
        <v>30</v>
      </c>
    </row>
    <row r="1235" spans="1:23" ht="43.2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 t="shared" si="133"/>
        <v>102</v>
      </c>
      <c r="P1235" s="5">
        <f t="shared" si="134"/>
        <v>189.76</v>
      </c>
      <c r="Q1235" s="5" t="str">
        <f t="shared" si="135"/>
        <v>food</v>
      </c>
      <c r="R1235" s="5" t="str">
        <f t="shared" si="136"/>
        <v>small batch</v>
      </c>
      <c r="S1235" t="s">
        <v>8336</v>
      </c>
      <c r="T1235" t="s">
        <v>8352</v>
      </c>
      <c r="U1235" s="9">
        <f t="shared" si="137"/>
        <v>42423.602500000001</v>
      </c>
      <c r="V1235" s="9">
        <f t="shared" si="138"/>
        <v>42453.560833333337</v>
      </c>
      <c r="W1235">
        <f t="shared" si="139"/>
        <v>30</v>
      </c>
    </row>
    <row r="1236" spans="1:23" ht="57.6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 t="shared" si="133"/>
        <v>110</v>
      </c>
      <c r="P1236" s="5">
        <f t="shared" si="134"/>
        <v>68.86</v>
      </c>
      <c r="Q1236" s="5" t="str">
        <f t="shared" si="135"/>
        <v>food</v>
      </c>
      <c r="R1236" s="5" t="str">
        <f t="shared" si="136"/>
        <v>small batch</v>
      </c>
      <c r="S1236" t="s">
        <v>8336</v>
      </c>
      <c r="T1236" t="s">
        <v>8352</v>
      </c>
      <c r="U1236" s="9">
        <f t="shared" si="137"/>
        <v>42495.871736111112</v>
      </c>
      <c r="V1236" s="9">
        <f t="shared" si="138"/>
        <v>42530.791666666672</v>
      </c>
      <c r="W1236">
        <f t="shared" si="139"/>
        <v>35</v>
      </c>
    </row>
    <row r="1237" spans="1:23" ht="57.6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 t="shared" si="133"/>
        <v>102</v>
      </c>
      <c r="P1237" s="5">
        <f t="shared" si="134"/>
        <v>108.78</v>
      </c>
      <c r="Q1237" s="5" t="str">
        <f t="shared" si="135"/>
        <v>food</v>
      </c>
      <c r="R1237" s="5" t="str">
        <f t="shared" si="136"/>
        <v>small batch</v>
      </c>
      <c r="S1237" t="s">
        <v>8336</v>
      </c>
      <c r="T1237" t="s">
        <v>8352</v>
      </c>
      <c r="U1237" s="9">
        <f t="shared" si="137"/>
        <v>42407.637557870374</v>
      </c>
      <c r="V1237" s="9">
        <f t="shared" si="138"/>
        <v>42452.595891203702</v>
      </c>
      <c r="W1237">
        <f t="shared" si="139"/>
        <v>45</v>
      </c>
    </row>
    <row r="1238" spans="1:23" ht="43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 t="shared" si="133"/>
        <v>101</v>
      </c>
      <c r="P1238" s="5">
        <f t="shared" si="134"/>
        <v>125.99</v>
      </c>
      <c r="Q1238" s="5" t="str">
        <f t="shared" si="135"/>
        <v>food</v>
      </c>
      <c r="R1238" s="5" t="str">
        <f t="shared" si="136"/>
        <v>small batch</v>
      </c>
      <c r="S1238" t="s">
        <v>8336</v>
      </c>
      <c r="T1238" t="s">
        <v>8352</v>
      </c>
      <c r="U1238" s="9">
        <f t="shared" si="137"/>
        <v>42704.187118055561</v>
      </c>
      <c r="V1238" s="9">
        <f t="shared" si="138"/>
        <v>42738.178472222222</v>
      </c>
      <c r="W1238">
        <f t="shared" si="139"/>
        <v>34</v>
      </c>
    </row>
    <row r="1239" spans="1:23" ht="43.2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 t="shared" si="133"/>
        <v>104</v>
      </c>
      <c r="P1239" s="5">
        <f t="shared" si="134"/>
        <v>90.52</v>
      </c>
      <c r="Q1239" s="5" t="str">
        <f t="shared" si="135"/>
        <v>music</v>
      </c>
      <c r="R1239" s="5" t="str">
        <f t="shared" si="136"/>
        <v>indie rock</v>
      </c>
      <c r="S1239" t="s">
        <v>8325</v>
      </c>
      <c r="T1239" t="s">
        <v>8329</v>
      </c>
      <c r="U1239" s="9">
        <f t="shared" si="137"/>
        <v>40784.012696759259</v>
      </c>
      <c r="V1239" s="9">
        <f t="shared" si="138"/>
        <v>40817.125</v>
      </c>
      <c r="W1239">
        <f t="shared" si="139"/>
        <v>33</v>
      </c>
    </row>
    <row r="1240" spans="1:23" ht="43.2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 t="shared" si="133"/>
        <v>111</v>
      </c>
      <c r="P1240" s="5">
        <f t="shared" si="134"/>
        <v>28.88</v>
      </c>
      <c r="Q1240" s="5" t="str">
        <f t="shared" si="135"/>
        <v>music</v>
      </c>
      <c r="R1240" s="5" t="str">
        <f t="shared" si="136"/>
        <v>indie rock</v>
      </c>
      <c r="S1240" t="s">
        <v>8325</v>
      </c>
      <c r="T1240" t="s">
        <v>8329</v>
      </c>
      <c r="U1240" s="9">
        <f t="shared" si="137"/>
        <v>41089.186296296299</v>
      </c>
      <c r="V1240" s="9">
        <f t="shared" si="138"/>
        <v>41109.186296296299</v>
      </c>
      <c r="W1240">
        <f t="shared" si="139"/>
        <v>20</v>
      </c>
    </row>
    <row r="1241" spans="1:23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 t="shared" si="133"/>
        <v>116</v>
      </c>
      <c r="P1241" s="5">
        <f t="shared" si="134"/>
        <v>31</v>
      </c>
      <c r="Q1241" s="5" t="str">
        <f t="shared" si="135"/>
        <v>music</v>
      </c>
      <c r="R1241" s="5" t="str">
        <f t="shared" si="136"/>
        <v>indie rock</v>
      </c>
      <c r="S1241" t="s">
        <v>8325</v>
      </c>
      <c r="T1241" t="s">
        <v>8329</v>
      </c>
      <c r="U1241" s="9">
        <f t="shared" si="137"/>
        <v>41341.111400462964</v>
      </c>
      <c r="V1241" s="9">
        <f t="shared" si="138"/>
        <v>41380.791666666664</v>
      </c>
      <c r="W1241">
        <f t="shared" si="139"/>
        <v>39</v>
      </c>
    </row>
    <row r="1242" spans="1:23" ht="43.2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 t="shared" si="133"/>
        <v>111</v>
      </c>
      <c r="P1242" s="5">
        <f t="shared" si="134"/>
        <v>51.67</v>
      </c>
      <c r="Q1242" s="5" t="str">
        <f t="shared" si="135"/>
        <v>music</v>
      </c>
      <c r="R1242" s="5" t="str">
        <f t="shared" si="136"/>
        <v>indie rock</v>
      </c>
      <c r="S1242" t="s">
        <v>8325</v>
      </c>
      <c r="T1242" t="s">
        <v>8329</v>
      </c>
      <c r="U1242" s="9">
        <f t="shared" si="137"/>
        <v>42248.90042824074</v>
      </c>
      <c r="V1242" s="9">
        <f t="shared" si="138"/>
        <v>42277.811805555553</v>
      </c>
      <c r="W1242">
        <f t="shared" si="139"/>
        <v>29</v>
      </c>
    </row>
    <row r="1243" spans="1:23" ht="28.8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 t="shared" si="133"/>
        <v>180</v>
      </c>
      <c r="P1243" s="5">
        <f t="shared" si="134"/>
        <v>26.27</v>
      </c>
      <c r="Q1243" s="5" t="str">
        <f t="shared" si="135"/>
        <v>music</v>
      </c>
      <c r="R1243" s="5" t="str">
        <f t="shared" si="136"/>
        <v>indie rock</v>
      </c>
      <c r="S1243" t="s">
        <v>8325</v>
      </c>
      <c r="T1243" t="s">
        <v>8329</v>
      </c>
      <c r="U1243" s="9">
        <f t="shared" si="137"/>
        <v>41145.719305555554</v>
      </c>
      <c r="V1243" s="9">
        <f t="shared" si="138"/>
        <v>41175.719305555554</v>
      </c>
      <c r="W1243">
        <f t="shared" si="139"/>
        <v>30</v>
      </c>
    </row>
    <row r="1244" spans="1:23" ht="43.2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 t="shared" si="133"/>
        <v>100</v>
      </c>
      <c r="P1244" s="5">
        <f t="shared" si="134"/>
        <v>48.08</v>
      </c>
      <c r="Q1244" s="5" t="str">
        <f t="shared" si="135"/>
        <v>music</v>
      </c>
      <c r="R1244" s="5" t="str">
        <f t="shared" si="136"/>
        <v>indie rock</v>
      </c>
      <c r="S1244" t="s">
        <v>8325</v>
      </c>
      <c r="T1244" t="s">
        <v>8329</v>
      </c>
      <c r="U1244" s="9">
        <f t="shared" si="137"/>
        <v>41373.102465277778</v>
      </c>
      <c r="V1244" s="9">
        <f t="shared" si="138"/>
        <v>41403.102465277778</v>
      </c>
      <c r="W1244">
        <f t="shared" si="139"/>
        <v>30</v>
      </c>
    </row>
    <row r="1245" spans="1:23" ht="43.2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 t="shared" si="133"/>
        <v>119</v>
      </c>
      <c r="P1245" s="5">
        <f t="shared" si="134"/>
        <v>27.56</v>
      </c>
      <c r="Q1245" s="5" t="str">
        <f t="shared" si="135"/>
        <v>music</v>
      </c>
      <c r="R1245" s="5" t="str">
        <f t="shared" si="136"/>
        <v>indie rock</v>
      </c>
      <c r="S1245" t="s">
        <v>8325</v>
      </c>
      <c r="T1245" t="s">
        <v>8329</v>
      </c>
      <c r="U1245" s="9">
        <f t="shared" si="137"/>
        <v>41025.874201388891</v>
      </c>
      <c r="V1245" s="9">
        <f t="shared" si="138"/>
        <v>41039.708333333336</v>
      </c>
      <c r="W1245">
        <f t="shared" si="139"/>
        <v>14</v>
      </c>
    </row>
    <row r="1246" spans="1:23" ht="43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 t="shared" si="133"/>
        <v>107</v>
      </c>
      <c r="P1246" s="5">
        <f t="shared" si="134"/>
        <v>36.97</v>
      </c>
      <c r="Q1246" s="5" t="str">
        <f t="shared" si="135"/>
        <v>music</v>
      </c>
      <c r="R1246" s="5" t="str">
        <f t="shared" si="136"/>
        <v>indie rock</v>
      </c>
      <c r="S1246" t="s">
        <v>8325</v>
      </c>
      <c r="T1246" t="s">
        <v>8329</v>
      </c>
      <c r="U1246" s="9">
        <f t="shared" si="137"/>
        <v>41174.154178240737</v>
      </c>
      <c r="V1246" s="9">
        <f t="shared" si="138"/>
        <v>41210.208333333336</v>
      </c>
      <c r="W1246">
        <f t="shared" si="139"/>
        <v>36</v>
      </c>
    </row>
    <row r="1247" spans="1:23" ht="43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 t="shared" si="133"/>
        <v>114</v>
      </c>
      <c r="P1247" s="5">
        <f t="shared" si="134"/>
        <v>29.02</v>
      </c>
      <c r="Q1247" s="5" t="str">
        <f t="shared" si="135"/>
        <v>music</v>
      </c>
      <c r="R1247" s="5" t="str">
        <f t="shared" si="136"/>
        <v>indie rock</v>
      </c>
      <c r="S1247" t="s">
        <v>8325</v>
      </c>
      <c r="T1247" t="s">
        <v>8329</v>
      </c>
      <c r="U1247" s="9">
        <f t="shared" si="137"/>
        <v>40557.429733796293</v>
      </c>
      <c r="V1247" s="9">
        <f t="shared" si="138"/>
        <v>40582.429733796293</v>
      </c>
      <c r="W1247">
        <f t="shared" si="139"/>
        <v>25</v>
      </c>
    </row>
    <row r="1248" spans="1:23" ht="43.2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 t="shared" si="133"/>
        <v>103</v>
      </c>
      <c r="P1248" s="5">
        <f t="shared" si="134"/>
        <v>28.66</v>
      </c>
      <c r="Q1248" s="5" t="str">
        <f t="shared" si="135"/>
        <v>music</v>
      </c>
      <c r="R1248" s="5" t="str">
        <f t="shared" si="136"/>
        <v>indie rock</v>
      </c>
      <c r="S1248" t="s">
        <v>8325</v>
      </c>
      <c r="T1248" t="s">
        <v>8329</v>
      </c>
      <c r="U1248" s="9">
        <f t="shared" si="137"/>
        <v>41023.07471064815</v>
      </c>
      <c r="V1248" s="9">
        <f t="shared" si="138"/>
        <v>41053.07471064815</v>
      </c>
      <c r="W1248">
        <f t="shared" si="139"/>
        <v>30</v>
      </c>
    </row>
    <row r="1249" spans="1:23" ht="57.6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 t="shared" si="133"/>
        <v>128</v>
      </c>
      <c r="P1249" s="5">
        <f t="shared" si="134"/>
        <v>37.65</v>
      </c>
      <c r="Q1249" s="5" t="str">
        <f t="shared" si="135"/>
        <v>music</v>
      </c>
      <c r="R1249" s="5" t="str">
        <f t="shared" si="136"/>
        <v>indie rock</v>
      </c>
      <c r="S1249" t="s">
        <v>8325</v>
      </c>
      <c r="T1249" t="s">
        <v>8329</v>
      </c>
      <c r="U1249" s="9">
        <f t="shared" si="137"/>
        <v>40893.992962962962</v>
      </c>
      <c r="V1249" s="9">
        <f t="shared" si="138"/>
        <v>40933.992962962962</v>
      </c>
      <c r="W1249">
        <f t="shared" si="139"/>
        <v>40</v>
      </c>
    </row>
    <row r="1250" spans="1:23" ht="57.6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 t="shared" si="133"/>
        <v>136</v>
      </c>
      <c r="P1250" s="5">
        <f t="shared" si="134"/>
        <v>97.9</v>
      </c>
      <c r="Q1250" s="5" t="str">
        <f t="shared" si="135"/>
        <v>music</v>
      </c>
      <c r="R1250" s="5" t="str">
        <f t="shared" si="136"/>
        <v>indie rock</v>
      </c>
      <c r="S1250" t="s">
        <v>8325</v>
      </c>
      <c r="T1250" t="s">
        <v>8329</v>
      </c>
      <c r="U1250" s="9">
        <f t="shared" si="137"/>
        <v>40354.11550925926</v>
      </c>
      <c r="V1250" s="9">
        <f t="shared" si="138"/>
        <v>40425.043749999997</v>
      </c>
      <c r="W1250">
        <f t="shared" si="139"/>
        <v>71</v>
      </c>
    </row>
    <row r="1251" spans="1:23" ht="43.2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 t="shared" si="133"/>
        <v>100</v>
      </c>
      <c r="P1251" s="5">
        <f t="shared" si="134"/>
        <v>42.55</v>
      </c>
      <c r="Q1251" s="5" t="str">
        <f t="shared" si="135"/>
        <v>music</v>
      </c>
      <c r="R1251" s="5" t="str">
        <f t="shared" si="136"/>
        <v>indie rock</v>
      </c>
      <c r="S1251" t="s">
        <v>8325</v>
      </c>
      <c r="T1251" t="s">
        <v>8329</v>
      </c>
      <c r="U1251" s="9">
        <f t="shared" si="137"/>
        <v>41193.748483796298</v>
      </c>
      <c r="V1251" s="9">
        <f t="shared" si="138"/>
        <v>41223.790150462963</v>
      </c>
      <c r="W1251">
        <f t="shared" si="139"/>
        <v>30</v>
      </c>
    </row>
    <row r="1252" spans="1:23" ht="57.6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 t="shared" si="133"/>
        <v>100</v>
      </c>
      <c r="P1252" s="5">
        <f t="shared" si="134"/>
        <v>131.58000000000001</v>
      </c>
      <c r="Q1252" s="5" t="str">
        <f t="shared" si="135"/>
        <v>music</v>
      </c>
      <c r="R1252" s="5" t="str">
        <f t="shared" si="136"/>
        <v>indie rock</v>
      </c>
      <c r="S1252" t="s">
        <v>8325</v>
      </c>
      <c r="T1252" t="s">
        <v>8329</v>
      </c>
      <c r="U1252" s="9">
        <f t="shared" si="137"/>
        <v>40417.011296296296</v>
      </c>
      <c r="V1252" s="9">
        <f t="shared" si="138"/>
        <v>40462.011296296296</v>
      </c>
      <c r="W1252">
        <f t="shared" si="139"/>
        <v>45</v>
      </c>
    </row>
    <row r="1253" spans="1:23" ht="28.8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 t="shared" si="133"/>
        <v>105</v>
      </c>
      <c r="P1253" s="5">
        <f t="shared" si="134"/>
        <v>32.32</v>
      </c>
      <c r="Q1253" s="5" t="str">
        <f t="shared" si="135"/>
        <v>music</v>
      </c>
      <c r="R1253" s="5" t="str">
        <f t="shared" si="136"/>
        <v>indie rock</v>
      </c>
      <c r="S1253" t="s">
        <v>8325</v>
      </c>
      <c r="T1253" t="s">
        <v>8329</v>
      </c>
      <c r="U1253" s="9">
        <f t="shared" si="137"/>
        <v>40310.287673611114</v>
      </c>
      <c r="V1253" s="9">
        <f t="shared" si="138"/>
        <v>40369.916666666664</v>
      </c>
      <c r="W1253">
        <f t="shared" si="139"/>
        <v>59</v>
      </c>
    </row>
    <row r="1254" spans="1:23" ht="43.2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 t="shared" si="133"/>
        <v>105</v>
      </c>
      <c r="P1254" s="5">
        <f t="shared" si="134"/>
        <v>61.1</v>
      </c>
      <c r="Q1254" s="5" t="str">
        <f t="shared" si="135"/>
        <v>music</v>
      </c>
      <c r="R1254" s="5" t="str">
        <f t="shared" si="136"/>
        <v>indie rock</v>
      </c>
      <c r="S1254" t="s">
        <v>8325</v>
      </c>
      <c r="T1254" t="s">
        <v>8329</v>
      </c>
      <c r="U1254" s="9">
        <f t="shared" si="137"/>
        <v>41913.328356481477</v>
      </c>
      <c r="V1254" s="9">
        <f t="shared" si="138"/>
        <v>41946.370023148149</v>
      </c>
      <c r="W1254">
        <f t="shared" si="139"/>
        <v>33</v>
      </c>
    </row>
    <row r="1255" spans="1:23" ht="28.8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 t="shared" si="133"/>
        <v>171</v>
      </c>
      <c r="P1255" s="5">
        <f t="shared" si="134"/>
        <v>31.34</v>
      </c>
      <c r="Q1255" s="5" t="str">
        <f t="shared" si="135"/>
        <v>music</v>
      </c>
      <c r="R1255" s="5" t="str">
        <f t="shared" si="136"/>
        <v>indie rock</v>
      </c>
      <c r="S1255" t="s">
        <v>8325</v>
      </c>
      <c r="T1255" t="s">
        <v>8329</v>
      </c>
      <c r="U1255" s="9">
        <f t="shared" si="137"/>
        <v>41088.691493055558</v>
      </c>
      <c r="V1255" s="9">
        <f t="shared" si="138"/>
        <v>41133.691493055558</v>
      </c>
      <c r="W1255">
        <f t="shared" si="139"/>
        <v>45</v>
      </c>
    </row>
    <row r="1256" spans="1:23" ht="43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 t="shared" si="133"/>
        <v>128</v>
      </c>
      <c r="P1256" s="5">
        <f t="shared" si="134"/>
        <v>129.11000000000001</v>
      </c>
      <c r="Q1256" s="5" t="str">
        <f t="shared" si="135"/>
        <v>music</v>
      </c>
      <c r="R1256" s="5" t="str">
        <f t="shared" si="136"/>
        <v>indie rock</v>
      </c>
      <c r="S1256" t="s">
        <v>8325</v>
      </c>
      <c r="T1256" t="s">
        <v>8329</v>
      </c>
      <c r="U1256" s="9">
        <f t="shared" si="137"/>
        <v>41257.950381944444</v>
      </c>
      <c r="V1256" s="9">
        <f t="shared" si="138"/>
        <v>41287.950381944444</v>
      </c>
      <c r="W1256">
        <f t="shared" si="139"/>
        <v>30</v>
      </c>
    </row>
    <row r="1257" spans="1:23" ht="28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 t="shared" si="133"/>
        <v>133</v>
      </c>
      <c r="P1257" s="5">
        <f t="shared" si="134"/>
        <v>25.02</v>
      </c>
      <c r="Q1257" s="5" t="str">
        <f t="shared" si="135"/>
        <v>music</v>
      </c>
      <c r="R1257" s="5" t="str">
        <f t="shared" si="136"/>
        <v>indie rock</v>
      </c>
      <c r="S1257" t="s">
        <v>8325</v>
      </c>
      <c r="T1257" t="s">
        <v>8329</v>
      </c>
      <c r="U1257" s="9">
        <f t="shared" si="137"/>
        <v>41107.726782407408</v>
      </c>
      <c r="V1257" s="9">
        <f t="shared" si="138"/>
        <v>41118.083333333336</v>
      </c>
      <c r="W1257">
        <f t="shared" si="139"/>
        <v>11</v>
      </c>
    </row>
    <row r="1258" spans="1:23" ht="43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 t="shared" si="133"/>
        <v>100</v>
      </c>
      <c r="P1258" s="5">
        <f t="shared" si="134"/>
        <v>250</v>
      </c>
      <c r="Q1258" s="5" t="str">
        <f t="shared" si="135"/>
        <v>music</v>
      </c>
      <c r="R1258" s="5" t="str">
        <f t="shared" si="136"/>
        <v>indie rock</v>
      </c>
      <c r="S1258" t="s">
        <v>8325</v>
      </c>
      <c r="T1258" t="s">
        <v>8329</v>
      </c>
      <c r="U1258" s="9">
        <f t="shared" si="137"/>
        <v>42227.936157407406</v>
      </c>
      <c r="V1258" s="9">
        <f t="shared" si="138"/>
        <v>42287.936157407406</v>
      </c>
      <c r="W1258">
        <f t="shared" si="139"/>
        <v>60</v>
      </c>
    </row>
    <row r="1259" spans="1:23" ht="43.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 t="shared" si="133"/>
        <v>113</v>
      </c>
      <c r="P1259" s="5">
        <f t="shared" si="134"/>
        <v>47.54</v>
      </c>
      <c r="Q1259" s="5" t="str">
        <f t="shared" si="135"/>
        <v>music</v>
      </c>
      <c r="R1259" s="5" t="str">
        <f t="shared" si="136"/>
        <v>indie rock</v>
      </c>
      <c r="S1259" t="s">
        <v>8325</v>
      </c>
      <c r="T1259" t="s">
        <v>8329</v>
      </c>
      <c r="U1259" s="9">
        <f t="shared" si="137"/>
        <v>40999.645925925928</v>
      </c>
      <c r="V1259" s="9">
        <f t="shared" si="138"/>
        <v>41029.645925925928</v>
      </c>
      <c r="W1259">
        <f t="shared" si="139"/>
        <v>30</v>
      </c>
    </row>
    <row r="1260" spans="1:23" ht="43.2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 t="shared" si="133"/>
        <v>100</v>
      </c>
      <c r="P1260" s="5">
        <f t="shared" si="134"/>
        <v>40.04</v>
      </c>
      <c r="Q1260" s="5" t="str">
        <f t="shared" si="135"/>
        <v>music</v>
      </c>
      <c r="R1260" s="5" t="str">
        <f t="shared" si="136"/>
        <v>indie rock</v>
      </c>
      <c r="S1260" t="s">
        <v>8325</v>
      </c>
      <c r="T1260" t="s">
        <v>8329</v>
      </c>
      <c r="U1260" s="9">
        <f t="shared" si="137"/>
        <v>40711.782210648147</v>
      </c>
      <c r="V1260" s="9">
        <f t="shared" si="138"/>
        <v>40756.782210648147</v>
      </c>
      <c r="W1260">
        <f t="shared" si="139"/>
        <v>45</v>
      </c>
    </row>
    <row r="1261" spans="1:23" ht="43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 t="shared" si="133"/>
        <v>114</v>
      </c>
      <c r="P1261" s="5">
        <f t="shared" si="134"/>
        <v>65.84</v>
      </c>
      <c r="Q1261" s="5" t="str">
        <f t="shared" si="135"/>
        <v>music</v>
      </c>
      <c r="R1261" s="5" t="str">
        <f t="shared" si="136"/>
        <v>indie rock</v>
      </c>
      <c r="S1261" t="s">
        <v>8325</v>
      </c>
      <c r="T1261" t="s">
        <v>8329</v>
      </c>
      <c r="U1261" s="9">
        <f t="shared" si="137"/>
        <v>40970.750034722223</v>
      </c>
      <c r="V1261" s="9">
        <f t="shared" si="138"/>
        <v>41030.708368055559</v>
      </c>
      <c r="W1261">
        <f t="shared" si="139"/>
        <v>60</v>
      </c>
    </row>
    <row r="1262" spans="1:23" ht="57.6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 t="shared" si="133"/>
        <v>119</v>
      </c>
      <c r="P1262" s="5">
        <f t="shared" si="134"/>
        <v>46.4</v>
      </c>
      <c r="Q1262" s="5" t="str">
        <f t="shared" si="135"/>
        <v>music</v>
      </c>
      <c r="R1262" s="5" t="str">
        <f t="shared" si="136"/>
        <v>indie rock</v>
      </c>
      <c r="S1262" t="s">
        <v>8325</v>
      </c>
      <c r="T1262" t="s">
        <v>8329</v>
      </c>
      <c r="U1262" s="9">
        <f t="shared" si="137"/>
        <v>40771.916701388887</v>
      </c>
      <c r="V1262" s="9">
        <f t="shared" si="138"/>
        <v>40801.916701388887</v>
      </c>
      <c r="W1262">
        <f t="shared" si="139"/>
        <v>30</v>
      </c>
    </row>
    <row r="1263" spans="1:23" ht="43.2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 t="shared" si="133"/>
        <v>103</v>
      </c>
      <c r="P1263" s="5">
        <f t="shared" si="134"/>
        <v>50.37</v>
      </c>
      <c r="Q1263" s="5" t="str">
        <f t="shared" si="135"/>
        <v>music</v>
      </c>
      <c r="R1263" s="5" t="str">
        <f t="shared" si="136"/>
        <v>indie rock</v>
      </c>
      <c r="S1263" t="s">
        <v>8325</v>
      </c>
      <c r="T1263" t="s">
        <v>8329</v>
      </c>
      <c r="U1263" s="9">
        <f t="shared" si="137"/>
        <v>40793.998599537037</v>
      </c>
      <c r="V1263" s="9">
        <f t="shared" si="138"/>
        <v>40828.998599537037</v>
      </c>
      <c r="W1263">
        <f t="shared" si="139"/>
        <v>35</v>
      </c>
    </row>
    <row r="1264" spans="1:23" ht="43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 t="shared" si="133"/>
        <v>266</v>
      </c>
      <c r="P1264" s="5">
        <f t="shared" si="134"/>
        <v>26.57</v>
      </c>
      <c r="Q1264" s="5" t="str">
        <f t="shared" si="135"/>
        <v>music</v>
      </c>
      <c r="R1264" s="5" t="str">
        <f t="shared" si="136"/>
        <v>indie rock</v>
      </c>
      <c r="S1264" t="s">
        <v>8325</v>
      </c>
      <c r="T1264" t="s">
        <v>8329</v>
      </c>
      <c r="U1264" s="9">
        <f t="shared" si="137"/>
        <v>40991.708055555559</v>
      </c>
      <c r="V1264" s="9">
        <f t="shared" si="138"/>
        <v>41021.708055555559</v>
      </c>
      <c r="W1264">
        <f t="shared" si="139"/>
        <v>30</v>
      </c>
    </row>
    <row r="1265" spans="1:23" ht="43.2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 t="shared" si="133"/>
        <v>100</v>
      </c>
      <c r="P1265" s="5">
        <f t="shared" si="134"/>
        <v>39.49</v>
      </c>
      <c r="Q1265" s="5" t="str">
        <f t="shared" si="135"/>
        <v>music</v>
      </c>
      <c r="R1265" s="5" t="str">
        <f t="shared" si="136"/>
        <v>indie rock</v>
      </c>
      <c r="S1265" t="s">
        <v>8325</v>
      </c>
      <c r="T1265" t="s">
        <v>8329</v>
      </c>
      <c r="U1265" s="9">
        <f t="shared" si="137"/>
        <v>41026.083298611113</v>
      </c>
      <c r="V1265" s="9">
        <f t="shared" si="138"/>
        <v>41056.083298611113</v>
      </c>
      <c r="W1265">
        <f t="shared" si="139"/>
        <v>30</v>
      </c>
    </row>
    <row r="1266" spans="1:23" ht="57.6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 t="shared" si="133"/>
        <v>107</v>
      </c>
      <c r="P1266" s="5">
        <f t="shared" si="134"/>
        <v>49.25</v>
      </c>
      <c r="Q1266" s="5" t="str">
        <f t="shared" si="135"/>
        <v>music</v>
      </c>
      <c r="R1266" s="5" t="str">
        <f t="shared" si="136"/>
        <v>indie rock</v>
      </c>
      <c r="S1266" t="s">
        <v>8325</v>
      </c>
      <c r="T1266" t="s">
        <v>8329</v>
      </c>
      <c r="U1266" s="9">
        <f t="shared" si="137"/>
        <v>40833.633194444446</v>
      </c>
      <c r="V1266" s="9">
        <f t="shared" si="138"/>
        <v>40863.674861111111</v>
      </c>
      <c r="W1266">
        <f t="shared" si="139"/>
        <v>30</v>
      </c>
    </row>
    <row r="1267" spans="1:23" ht="43.2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 t="shared" si="133"/>
        <v>134</v>
      </c>
      <c r="P1267" s="5">
        <f t="shared" si="134"/>
        <v>62.38</v>
      </c>
      <c r="Q1267" s="5" t="str">
        <f t="shared" si="135"/>
        <v>music</v>
      </c>
      <c r="R1267" s="5" t="str">
        <f t="shared" si="136"/>
        <v>indie rock</v>
      </c>
      <c r="S1267" t="s">
        <v>8325</v>
      </c>
      <c r="T1267" t="s">
        <v>8329</v>
      </c>
      <c r="U1267" s="9">
        <f t="shared" si="137"/>
        <v>41373.690266203703</v>
      </c>
      <c r="V1267" s="9">
        <f t="shared" si="138"/>
        <v>41403.690266203703</v>
      </c>
      <c r="W1267">
        <f t="shared" si="139"/>
        <v>30</v>
      </c>
    </row>
    <row r="1268" spans="1:23" ht="43.2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 t="shared" si="133"/>
        <v>121</v>
      </c>
      <c r="P1268" s="5">
        <f t="shared" si="134"/>
        <v>37.94</v>
      </c>
      <c r="Q1268" s="5" t="str">
        <f t="shared" si="135"/>
        <v>music</v>
      </c>
      <c r="R1268" s="5" t="str">
        <f t="shared" si="136"/>
        <v>indie rock</v>
      </c>
      <c r="S1268" t="s">
        <v>8325</v>
      </c>
      <c r="T1268" t="s">
        <v>8329</v>
      </c>
      <c r="U1268" s="9">
        <f t="shared" si="137"/>
        <v>41023.227731481478</v>
      </c>
      <c r="V1268" s="9">
        <f t="shared" si="138"/>
        <v>41083.227731481478</v>
      </c>
      <c r="W1268">
        <f t="shared" si="139"/>
        <v>60</v>
      </c>
    </row>
    <row r="1269" spans="1:23" ht="43.2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 t="shared" si="133"/>
        <v>103</v>
      </c>
      <c r="P1269" s="5">
        <f t="shared" si="134"/>
        <v>51.6</v>
      </c>
      <c r="Q1269" s="5" t="str">
        <f t="shared" si="135"/>
        <v>music</v>
      </c>
      <c r="R1269" s="5" t="str">
        <f t="shared" si="136"/>
        <v>indie rock</v>
      </c>
      <c r="S1269" t="s">
        <v>8325</v>
      </c>
      <c r="T1269" t="s">
        <v>8329</v>
      </c>
      <c r="U1269" s="9">
        <f t="shared" si="137"/>
        <v>40542.839282407411</v>
      </c>
      <c r="V1269" s="9">
        <f t="shared" si="138"/>
        <v>40559.07708333333</v>
      </c>
      <c r="W1269">
        <f t="shared" si="139"/>
        <v>17</v>
      </c>
    </row>
    <row r="1270" spans="1:23" ht="28.8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 t="shared" si="133"/>
        <v>125</v>
      </c>
      <c r="P1270" s="5">
        <f t="shared" si="134"/>
        <v>27.78</v>
      </c>
      <c r="Q1270" s="5" t="str">
        <f t="shared" si="135"/>
        <v>music</v>
      </c>
      <c r="R1270" s="5" t="str">
        <f t="shared" si="136"/>
        <v>indie rock</v>
      </c>
      <c r="S1270" t="s">
        <v>8325</v>
      </c>
      <c r="T1270" t="s">
        <v>8329</v>
      </c>
      <c r="U1270" s="9">
        <f t="shared" si="137"/>
        <v>41024.985972222225</v>
      </c>
      <c r="V1270" s="9">
        <f t="shared" si="138"/>
        <v>41076.415972222225</v>
      </c>
      <c r="W1270">
        <f t="shared" si="139"/>
        <v>52</v>
      </c>
    </row>
    <row r="1271" spans="1:23" ht="43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 t="shared" si="133"/>
        <v>129</v>
      </c>
      <c r="P1271" s="5">
        <f t="shared" si="134"/>
        <v>99.38</v>
      </c>
      <c r="Q1271" s="5" t="str">
        <f t="shared" si="135"/>
        <v>music</v>
      </c>
      <c r="R1271" s="5" t="str">
        <f t="shared" si="136"/>
        <v>indie rock</v>
      </c>
      <c r="S1271" t="s">
        <v>8325</v>
      </c>
      <c r="T1271" t="s">
        <v>8329</v>
      </c>
      <c r="U1271" s="9">
        <f t="shared" si="137"/>
        <v>41348.168287037035</v>
      </c>
      <c r="V1271" s="9">
        <f t="shared" si="138"/>
        <v>41393.168287037035</v>
      </c>
      <c r="W1271">
        <f t="shared" si="139"/>
        <v>45</v>
      </c>
    </row>
    <row r="1272" spans="1:23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 t="shared" si="133"/>
        <v>101</v>
      </c>
      <c r="P1272" s="5">
        <f t="shared" si="134"/>
        <v>38.85</v>
      </c>
      <c r="Q1272" s="5" t="str">
        <f t="shared" si="135"/>
        <v>music</v>
      </c>
      <c r="R1272" s="5" t="str">
        <f t="shared" si="136"/>
        <v>indie rock</v>
      </c>
      <c r="S1272" t="s">
        <v>8325</v>
      </c>
      <c r="T1272" t="s">
        <v>8329</v>
      </c>
      <c r="U1272" s="9">
        <f t="shared" si="137"/>
        <v>41022.645185185182</v>
      </c>
      <c r="V1272" s="9">
        <f t="shared" si="138"/>
        <v>41052.645185185182</v>
      </c>
      <c r="W1272">
        <f t="shared" si="139"/>
        <v>30</v>
      </c>
    </row>
    <row r="1273" spans="1:23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 t="shared" si="133"/>
        <v>128</v>
      </c>
      <c r="P1273" s="5">
        <f t="shared" si="134"/>
        <v>45.55</v>
      </c>
      <c r="Q1273" s="5" t="str">
        <f t="shared" si="135"/>
        <v>music</v>
      </c>
      <c r="R1273" s="5" t="str">
        <f t="shared" si="136"/>
        <v>indie rock</v>
      </c>
      <c r="S1273" t="s">
        <v>8325</v>
      </c>
      <c r="T1273" t="s">
        <v>8329</v>
      </c>
      <c r="U1273" s="9">
        <f t="shared" si="137"/>
        <v>41036.946469907409</v>
      </c>
      <c r="V1273" s="9">
        <f t="shared" si="138"/>
        <v>41066.946469907409</v>
      </c>
      <c r="W1273">
        <f t="shared" si="139"/>
        <v>30</v>
      </c>
    </row>
    <row r="1274" spans="1:23" ht="28.8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 t="shared" si="133"/>
        <v>100</v>
      </c>
      <c r="P1274" s="5">
        <f t="shared" si="134"/>
        <v>600</v>
      </c>
      <c r="Q1274" s="5" t="str">
        <f t="shared" si="135"/>
        <v>music</v>
      </c>
      <c r="R1274" s="5" t="str">
        <f t="shared" si="136"/>
        <v>indie rock</v>
      </c>
      <c r="S1274" t="s">
        <v>8325</v>
      </c>
      <c r="T1274" t="s">
        <v>8329</v>
      </c>
      <c r="U1274" s="9">
        <f t="shared" si="137"/>
        <v>41327.996435185189</v>
      </c>
      <c r="V1274" s="9">
        <f t="shared" si="138"/>
        <v>41362.954768518517</v>
      </c>
      <c r="W1274">
        <f t="shared" si="139"/>
        <v>35</v>
      </c>
    </row>
    <row r="1275" spans="1:23" ht="43.2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 t="shared" si="133"/>
        <v>113</v>
      </c>
      <c r="P1275" s="5">
        <f t="shared" si="134"/>
        <v>80.55</v>
      </c>
      <c r="Q1275" s="5" t="str">
        <f t="shared" si="135"/>
        <v>music</v>
      </c>
      <c r="R1275" s="5" t="str">
        <f t="shared" si="136"/>
        <v>indie rock</v>
      </c>
      <c r="S1275" t="s">
        <v>8325</v>
      </c>
      <c r="T1275" t="s">
        <v>8329</v>
      </c>
      <c r="U1275" s="9">
        <f t="shared" si="137"/>
        <v>40730.878912037035</v>
      </c>
      <c r="V1275" s="9">
        <f t="shared" si="138"/>
        <v>40760.878912037035</v>
      </c>
      <c r="W1275">
        <f t="shared" si="139"/>
        <v>30</v>
      </c>
    </row>
    <row r="1276" spans="1:23" ht="43.2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 t="shared" si="133"/>
        <v>106</v>
      </c>
      <c r="P1276" s="5">
        <f t="shared" si="134"/>
        <v>52.8</v>
      </c>
      <c r="Q1276" s="5" t="str">
        <f t="shared" si="135"/>
        <v>music</v>
      </c>
      <c r="R1276" s="5" t="str">
        <f t="shared" si="136"/>
        <v>indie rock</v>
      </c>
      <c r="S1276" t="s">
        <v>8325</v>
      </c>
      <c r="T1276" t="s">
        <v>8329</v>
      </c>
      <c r="U1276" s="9">
        <f t="shared" si="137"/>
        <v>42017.967442129629</v>
      </c>
      <c r="V1276" s="9">
        <f t="shared" si="138"/>
        <v>42031.967442129629</v>
      </c>
      <c r="W1276">
        <f t="shared" si="139"/>
        <v>14</v>
      </c>
    </row>
    <row r="1277" spans="1:23" ht="43.2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 t="shared" si="133"/>
        <v>203</v>
      </c>
      <c r="P1277" s="5">
        <f t="shared" si="134"/>
        <v>47.68</v>
      </c>
      <c r="Q1277" s="5" t="str">
        <f t="shared" si="135"/>
        <v>music</v>
      </c>
      <c r="R1277" s="5" t="str">
        <f t="shared" si="136"/>
        <v>indie rock</v>
      </c>
      <c r="S1277" t="s">
        <v>8325</v>
      </c>
      <c r="T1277" t="s">
        <v>8329</v>
      </c>
      <c r="U1277" s="9">
        <f t="shared" si="137"/>
        <v>41226.648576388885</v>
      </c>
      <c r="V1277" s="9">
        <f t="shared" si="138"/>
        <v>41274.75</v>
      </c>
      <c r="W1277">
        <f t="shared" si="139"/>
        <v>48</v>
      </c>
    </row>
    <row r="1278" spans="1:23" ht="43.2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 t="shared" si="133"/>
        <v>113</v>
      </c>
      <c r="P1278" s="5">
        <f t="shared" si="134"/>
        <v>23.45</v>
      </c>
      <c r="Q1278" s="5" t="str">
        <f t="shared" si="135"/>
        <v>music</v>
      </c>
      <c r="R1278" s="5" t="str">
        <f t="shared" si="136"/>
        <v>indie rock</v>
      </c>
      <c r="S1278" t="s">
        <v>8325</v>
      </c>
      <c r="T1278" t="s">
        <v>8329</v>
      </c>
      <c r="U1278" s="9">
        <f t="shared" si="137"/>
        <v>41053.772858796299</v>
      </c>
      <c r="V1278" s="9">
        <f t="shared" si="138"/>
        <v>41083.772858796299</v>
      </c>
      <c r="W1278">
        <f t="shared" si="139"/>
        <v>30</v>
      </c>
    </row>
    <row r="1279" spans="1:23" ht="57.6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 t="shared" si="133"/>
        <v>109</v>
      </c>
      <c r="P1279" s="5">
        <f t="shared" si="134"/>
        <v>103.68</v>
      </c>
      <c r="Q1279" s="5" t="str">
        <f t="shared" si="135"/>
        <v>music</v>
      </c>
      <c r="R1279" s="5" t="str">
        <f t="shared" si="136"/>
        <v>classical music</v>
      </c>
      <c r="S1279" t="s">
        <v>8325</v>
      </c>
      <c r="T1279" t="s">
        <v>8354</v>
      </c>
      <c r="U1279" s="9">
        <f t="shared" si="137"/>
        <v>42269.967835648145</v>
      </c>
      <c r="V1279" s="9">
        <f t="shared" si="138"/>
        <v>42290.967835648145</v>
      </c>
      <c r="W1279">
        <f t="shared" si="139"/>
        <v>21</v>
      </c>
    </row>
    <row r="1280" spans="1:23" ht="43.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 t="shared" si="133"/>
        <v>100</v>
      </c>
      <c r="P1280" s="5">
        <f t="shared" si="134"/>
        <v>185.19</v>
      </c>
      <c r="Q1280" s="5" t="str">
        <f t="shared" si="135"/>
        <v>music</v>
      </c>
      <c r="R1280" s="5" t="str">
        <f t="shared" si="136"/>
        <v>classical music</v>
      </c>
      <c r="S1280" t="s">
        <v>8325</v>
      </c>
      <c r="T1280" t="s">
        <v>8354</v>
      </c>
      <c r="U1280" s="9">
        <f t="shared" si="137"/>
        <v>42460.573611111111</v>
      </c>
      <c r="V1280" s="9">
        <f t="shared" si="138"/>
        <v>42482.619444444441</v>
      </c>
      <c r="W1280">
        <f t="shared" si="139"/>
        <v>22</v>
      </c>
    </row>
    <row r="1281" spans="1:23" ht="43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 t="shared" si="133"/>
        <v>156</v>
      </c>
      <c r="P1281" s="5">
        <f t="shared" si="134"/>
        <v>54.15</v>
      </c>
      <c r="Q1281" s="5" t="str">
        <f t="shared" si="135"/>
        <v>music</v>
      </c>
      <c r="R1281" s="5" t="str">
        <f t="shared" si="136"/>
        <v>classical music</v>
      </c>
      <c r="S1281" t="s">
        <v>8325</v>
      </c>
      <c r="T1281" t="s">
        <v>8354</v>
      </c>
      <c r="U1281" s="9">
        <f t="shared" si="137"/>
        <v>41930.975601851853</v>
      </c>
      <c r="V1281" s="9">
        <f t="shared" si="138"/>
        <v>41961.017268518524</v>
      </c>
      <c r="W1281">
        <f t="shared" si="139"/>
        <v>31</v>
      </c>
    </row>
    <row r="1282" spans="1:23" ht="28.8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 t="shared" ref="O1282:O1345" si="140">ROUND((E1282/D1282)*100,0)</f>
        <v>102</v>
      </c>
      <c r="P1282" s="5">
        <f t="shared" ref="P1282:P1345" si="141">ROUND((E1282/L1282),2)</f>
        <v>177.21</v>
      </c>
      <c r="Q1282" s="5" t="str">
        <f t="shared" ref="Q1282:Q1345" si="142">LEFT(N1282,SEARCH("/",N1282)-1)</f>
        <v>music</v>
      </c>
      <c r="R1282" s="5" t="str">
        <f t="shared" ref="R1282:R1345" si="143">RIGHT(N1282,LEN(N1282)-SEARCH("/",N1282))</f>
        <v>classical music</v>
      </c>
      <c r="S1282" t="s">
        <v>8325</v>
      </c>
      <c r="T1282" t="s">
        <v>8354</v>
      </c>
      <c r="U1282" s="9">
        <f t="shared" ref="U1282:U1345" si="144">(((J1282/60)/60)/24)+DATE(1970,1,1)</f>
        <v>41961.807372685187</v>
      </c>
      <c r="V1282" s="9">
        <f t="shared" ref="V1282:V1345" si="145">(((I1282/60)/60)/24)+DATE(1970,1,1)</f>
        <v>41994.1875</v>
      </c>
      <c r="W1282">
        <f t="shared" ref="W1282:W1345" si="146">DATEDIF(U1282,V1282,"d")</f>
        <v>33</v>
      </c>
    </row>
    <row r="1283" spans="1:23" ht="43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 t="shared" si="140"/>
        <v>100</v>
      </c>
      <c r="P1283" s="5">
        <f t="shared" si="141"/>
        <v>100.33</v>
      </c>
      <c r="Q1283" s="5" t="str">
        <f t="shared" si="142"/>
        <v>music</v>
      </c>
      <c r="R1283" s="5" t="str">
        <f t="shared" si="143"/>
        <v>classical music</v>
      </c>
      <c r="S1283" t="s">
        <v>8325</v>
      </c>
      <c r="T1283" t="s">
        <v>8354</v>
      </c>
      <c r="U1283" s="9">
        <f t="shared" si="144"/>
        <v>41058.844571759262</v>
      </c>
      <c r="V1283" s="9">
        <f t="shared" si="145"/>
        <v>41088.844571759262</v>
      </c>
      <c r="W1283">
        <f t="shared" si="146"/>
        <v>30</v>
      </c>
    </row>
    <row r="1284" spans="1:23" ht="43.2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 t="shared" si="140"/>
        <v>113</v>
      </c>
      <c r="P1284" s="5">
        <f t="shared" si="141"/>
        <v>136.91</v>
      </c>
      <c r="Q1284" s="5" t="str">
        <f t="shared" si="142"/>
        <v>music</v>
      </c>
      <c r="R1284" s="5" t="str">
        <f t="shared" si="143"/>
        <v>classical music</v>
      </c>
      <c r="S1284" t="s">
        <v>8325</v>
      </c>
      <c r="T1284" t="s">
        <v>8354</v>
      </c>
      <c r="U1284" s="9">
        <f t="shared" si="144"/>
        <v>41953.091134259259</v>
      </c>
      <c r="V1284" s="9">
        <f t="shared" si="145"/>
        <v>41981.207638888889</v>
      </c>
      <c r="W1284">
        <f t="shared" si="146"/>
        <v>28</v>
      </c>
    </row>
    <row r="1285" spans="1:23" ht="43.2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 t="shared" si="140"/>
        <v>102</v>
      </c>
      <c r="P1285" s="5">
        <f t="shared" si="141"/>
        <v>57.54</v>
      </c>
      <c r="Q1285" s="5" t="str">
        <f t="shared" si="142"/>
        <v>music</v>
      </c>
      <c r="R1285" s="5" t="str">
        <f t="shared" si="143"/>
        <v>classical music</v>
      </c>
      <c r="S1285" t="s">
        <v>8325</v>
      </c>
      <c r="T1285" t="s">
        <v>8354</v>
      </c>
      <c r="U1285" s="9">
        <f t="shared" si="144"/>
        <v>41546.75105324074</v>
      </c>
      <c r="V1285" s="9">
        <f t="shared" si="145"/>
        <v>41565.165972222225</v>
      </c>
      <c r="W1285">
        <f t="shared" si="146"/>
        <v>19</v>
      </c>
    </row>
    <row r="1286" spans="1:23" ht="43.2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 t="shared" si="140"/>
        <v>107</v>
      </c>
      <c r="P1286" s="5">
        <f t="shared" si="141"/>
        <v>52.96</v>
      </c>
      <c r="Q1286" s="5" t="str">
        <f t="shared" si="142"/>
        <v>music</v>
      </c>
      <c r="R1286" s="5" t="str">
        <f t="shared" si="143"/>
        <v>classical music</v>
      </c>
      <c r="S1286" t="s">
        <v>8325</v>
      </c>
      <c r="T1286" t="s">
        <v>8354</v>
      </c>
      <c r="U1286" s="9">
        <f t="shared" si="144"/>
        <v>42217.834525462968</v>
      </c>
      <c r="V1286" s="9">
        <f t="shared" si="145"/>
        <v>42236.458333333328</v>
      </c>
      <c r="W1286">
        <f t="shared" si="146"/>
        <v>19</v>
      </c>
    </row>
    <row r="1287" spans="1:23" ht="28.8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 t="shared" si="140"/>
        <v>104</v>
      </c>
      <c r="P1287" s="5">
        <f t="shared" si="141"/>
        <v>82.33</v>
      </c>
      <c r="Q1287" s="5" t="str">
        <f t="shared" si="142"/>
        <v>music</v>
      </c>
      <c r="R1287" s="5" t="str">
        <f t="shared" si="143"/>
        <v>classical music</v>
      </c>
      <c r="S1287" t="s">
        <v>8325</v>
      </c>
      <c r="T1287" t="s">
        <v>8354</v>
      </c>
      <c r="U1287" s="9">
        <f t="shared" si="144"/>
        <v>40948.080729166664</v>
      </c>
      <c r="V1287" s="9">
        <f t="shared" si="145"/>
        <v>40993.0390625</v>
      </c>
      <c r="W1287">
        <f t="shared" si="146"/>
        <v>45</v>
      </c>
    </row>
    <row r="1288" spans="1:23" ht="43.2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 t="shared" si="140"/>
        <v>100</v>
      </c>
      <c r="P1288" s="5">
        <f t="shared" si="141"/>
        <v>135.41999999999999</v>
      </c>
      <c r="Q1288" s="5" t="str">
        <f t="shared" si="142"/>
        <v>music</v>
      </c>
      <c r="R1288" s="5" t="str">
        <f t="shared" si="143"/>
        <v>classical music</v>
      </c>
      <c r="S1288" t="s">
        <v>8325</v>
      </c>
      <c r="T1288" t="s">
        <v>8354</v>
      </c>
      <c r="U1288" s="9">
        <f t="shared" si="144"/>
        <v>42081.864641203705</v>
      </c>
      <c r="V1288" s="9">
        <f t="shared" si="145"/>
        <v>42114.201388888891</v>
      </c>
      <c r="W1288">
        <f t="shared" si="146"/>
        <v>33</v>
      </c>
    </row>
    <row r="1289" spans="1:23" ht="57.6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 t="shared" si="140"/>
        <v>100</v>
      </c>
      <c r="P1289" s="5">
        <f t="shared" si="141"/>
        <v>74.069999999999993</v>
      </c>
      <c r="Q1289" s="5" t="str">
        <f t="shared" si="142"/>
        <v>music</v>
      </c>
      <c r="R1289" s="5" t="str">
        <f t="shared" si="143"/>
        <v>classical music</v>
      </c>
      <c r="S1289" t="s">
        <v>8325</v>
      </c>
      <c r="T1289" t="s">
        <v>8354</v>
      </c>
      <c r="U1289" s="9">
        <f t="shared" si="144"/>
        <v>42208.680023148147</v>
      </c>
      <c r="V1289" s="9">
        <f t="shared" si="145"/>
        <v>42231.165972222225</v>
      </c>
      <c r="W1289">
        <f t="shared" si="146"/>
        <v>23</v>
      </c>
    </row>
    <row r="1290" spans="1:23" ht="43.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 t="shared" si="140"/>
        <v>126</v>
      </c>
      <c r="P1290" s="5">
        <f t="shared" si="141"/>
        <v>84.08</v>
      </c>
      <c r="Q1290" s="5" t="str">
        <f t="shared" si="142"/>
        <v>music</v>
      </c>
      <c r="R1290" s="5" t="str">
        <f t="shared" si="143"/>
        <v>classical music</v>
      </c>
      <c r="S1290" t="s">
        <v>8325</v>
      </c>
      <c r="T1290" t="s">
        <v>8354</v>
      </c>
      <c r="U1290" s="9">
        <f t="shared" si="144"/>
        <v>41107.849143518521</v>
      </c>
      <c r="V1290" s="9">
        <f t="shared" si="145"/>
        <v>41137.849143518521</v>
      </c>
      <c r="W1290">
        <f t="shared" si="146"/>
        <v>30</v>
      </c>
    </row>
    <row r="1291" spans="1:23" ht="43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 t="shared" si="140"/>
        <v>111</v>
      </c>
      <c r="P1291" s="5">
        <f t="shared" si="141"/>
        <v>61.03</v>
      </c>
      <c r="Q1291" s="5" t="str">
        <f t="shared" si="142"/>
        <v>music</v>
      </c>
      <c r="R1291" s="5" t="str">
        <f t="shared" si="143"/>
        <v>classical music</v>
      </c>
      <c r="S1291" t="s">
        <v>8325</v>
      </c>
      <c r="T1291" t="s">
        <v>8354</v>
      </c>
      <c r="U1291" s="9">
        <f t="shared" si="144"/>
        <v>41304.751284722224</v>
      </c>
      <c r="V1291" s="9">
        <f t="shared" si="145"/>
        <v>41334.750787037039</v>
      </c>
      <c r="W1291">
        <f t="shared" si="146"/>
        <v>30</v>
      </c>
    </row>
    <row r="1292" spans="1:23" ht="57.6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 t="shared" si="140"/>
        <v>105</v>
      </c>
      <c r="P1292" s="5">
        <f t="shared" si="141"/>
        <v>150</v>
      </c>
      <c r="Q1292" s="5" t="str">
        <f t="shared" si="142"/>
        <v>music</v>
      </c>
      <c r="R1292" s="5" t="str">
        <f t="shared" si="143"/>
        <v>classical music</v>
      </c>
      <c r="S1292" t="s">
        <v>8325</v>
      </c>
      <c r="T1292" t="s">
        <v>8354</v>
      </c>
      <c r="U1292" s="9">
        <f t="shared" si="144"/>
        <v>40127.700370370374</v>
      </c>
      <c r="V1292" s="9">
        <f t="shared" si="145"/>
        <v>40179.25</v>
      </c>
      <c r="W1292">
        <f t="shared" si="146"/>
        <v>52</v>
      </c>
    </row>
    <row r="1293" spans="1:23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 t="shared" si="140"/>
        <v>104</v>
      </c>
      <c r="P1293" s="5">
        <f t="shared" si="141"/>
        <v>266.08999999999997</v>
      </c>
      <c r="Q1293" s="5" t="str">
        <f t="shared" si="142"/>
        <v>music</v>
      </c>
      <c r="R1293" s="5" t="str">
        <f t="shared" si="143"/>
        <v>classical music</v>
      </c>
      <c r="S1293" t="s">
        <v>8325</v>
      </c>
      <c r="T1293" t="s">
        <v>8354</v>
      </c>
      <c r="U1293" s="9">
        <f t="shared" si="144"/>
        <v>41943.791030092594</v>
      </c>
      <c r="V1293" s="9">
        <f t="shared" si="145"/>
        <v>41974.832696759258</v>
      </c>
      <c r="W1293">
        <f t="shared" si="146"/>
        <v>31</v>
      </c>
    </row>
    <row r="1294" spans="1:23" ht="43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 t="shared" si="140"/>
        <v>116</v>
      </c>
      <c r="P1294" s="5">
        <f t="shared" si="141"/>
        <v>7.25</v>
      </c>
      <c r="Q1294" s="5" t="str">
        <f t="shared" si="142"/>
        <v>music</v>
      </c>
      <c r="R1294" s="5" t="str">
        <f t="shared" si="143"/>
        <v>classical music</v>
      </c>
      <c r="S1294" t="s">
        <v>8325</v>
      </c>
      <c r="T1294" t="s">
        <v>8354</v>
      </c>
      <c r="U1294" s="9">
        <f t="shared" si="144"/>
        <v>41464.106087962966</v>
      </c>
      <c r="V1294" s="9">
        <f t="shared" si="145"/>
        <v>41485.106087962966</v>
      </c>
      <c r="W1294">
        <f t="shared" si="146"/>
        <v>21</v>
      </c>
    </row>
    <row r="1295" spans="1:23" ht="43.2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 t="shared" si="140"/>
        <v>110</v>
      </c>
      <c r="P1295" s="5">
        <f t="shared" si="141"/>
        <v>100</v>
      </c>
      <c r="Q1295" s="5" t="str">
        <f t="shared" si="142"/>
        <v>music</v>
      </c>
      <c r="R1295" s="5" t="str">
        <f t="shared" si="143"/>
        <v>classical music</v>
      </c>
      <c r="S1295" t="s">
        <v>8325</v>
      </c>
      <c r="T1295" t="s">
        <v>8354</v>
      </c>
      <c r="U1295" s="9">
        <f t="shared" si="144"/>
        <v>40696.648784722223</v>
      </c>
      <c r="V1295" s="9">
        <f t="shared" si="145"/>
        <v>40756.648784722223</v>
      </c>
      <c r="W1295">
        <f t="shared" si="146"/>
        <v>60</v>
      </c>
    </row>
    <row r="1296" spans="1:23" ht="28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 t="shared" si="140"/>
        <v>113</v>
      </c>
      <c r="P1296" s="5">
        <f t="shared" si="141"/>
        <v>109.96</v>
      </c>
      <c r="Q1296" s="5" t="str">
        <f t="shared" si="142"/>
        <v>music</v>
      </c>
      <c r="R1296" s="5" t="str">
        <f t="shared" si="143"/>
        <v>classical music</v>
      </c>
      <c r="S1296" t="s">
        <v>8325</v>
      </c>
      <c r="T1296" t="s">
        <v>8354</v>
      </c>
      <c r="U1296" s="9">
        <f t="shared" si="144"/>
        <v>41298.509965277779</v>
      </c>
      <c r="V1296" s="9">
        <f t="shared" si="145"/>
        <v>41329.207638888889</v>
      </c>
      <c r="W1296">
        <f t="shared" si="146"/>
        <v>31</v>
      </c>
    </row>
    <row r="1297" spans="1:23" ht="43.2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 t="shared" si="140"/>
        <v>100</v>
      </c>
      <c r="P1297" s="5">
        <f t="shared" si="141"/>
        <v>169.92</v>
      </c>
      <c r="Q1297" s="5" t="str">
        <f t="shared" si="142"/>
        <v>music</v>
      </c>
      <c r="R1297" s="5" t="str">
        <f t="shared" si="143"/>
        <v>classical music</v>
      </c>
      <c r="S1297" t="s">
        <v>8325</v>
      </c>
      <c r="T1297" t="s">
        <v>8354</v>
      </c>
      <c r="U1297" s="9">
        <f t="shared" si="144"/>
        <v>41977.902222222227</v>
      </c>
      <c r="V1297" s="9">
        <f t="shared" si="145"/>
        <v>42037.902222222227</v>
      </c>
      <c r="W1297">
        <f t="shared" si="146"/>
        <v>60</v>
      </c>
    </row>
    <row r="1298" spans="1:23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 t="shared" si="140"/>
        <v>103</v>
      </c>
      <c r="P1298" s="5">
        <f t="shared" si="141"/>
        <v>95.74</v>
      </c>
      <c r="Q1298" s="5" t="str">
        <f t="shared" si="142"/>
        <v>music</v>
      </c>
      <c r="R1298" s="5" t="str">
        <f t="shared" si="143"/>
        <v>classical music</v>
      </c>
      <c r="S1298" t="s">
        <v>8325</v>
      </c>
      <c r="T1298" t="s">
        <v>8354</v>
      </c>
      <c r="U1298" s="9">
        <f t="shared" si="144"/>
        <v>40785.675011574072</v>
      </c>
      <c r="V1298" s="9">
        <f t="shared" si="145"/>
        <v>40845.675011574072</v>
      </c>
      <c r="W1298">
        <f t="shared" si="146"/>
        <v>60</v>
      </c>
    </row>
    <row r="1299" spans="1:23" ht="57.6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 t="shared" si="140"/>
        <v>107</v>
      </c>
      <c r="P1299" s="5">
        <f t="shared" si="141"/>
        <v>59.46</v>
      </c>
      <c r="Q1299" s="5" t="str">
        <f t="shared" si="142"/>
        <v>music</v>
      </c>
      <c r="R1299" s="5" t="str">
        <f t="shared" si="143"/>
        <v>classical music</v>
      </c>
      <c r="S1299" t="s">
        <v>8325</v>
      </c>
      <c r="T1299" t="s">
        <v>8354</v>
      </c>
      <c r="U1299" s="9">
        <f t="shared" si="144"/>
        <v>41483.449282407404</v>
      </c>
      <c r="V1299" s="9">
        <f t="shared" si="145"/>
        <v>41543.449282407404</v>
      </c>
      <c r="W1299">
        <f t="shared" si="146"/>
        <v>60</v>
      </c>
    </row>
    <row r="1300" spans="1:23" ht="43.2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 t="shared" si="140"/>
        <v>104</v>
      </c>
      <c r="P1300" s="5">
        <f t="shared" si="141"/>
        <v>55.77</v>
      </c>
      <c r="Q1300" s="5" t="str">
        <f t="shared" si="142"/>
        <v>music</v>
      </c>
      <c r="R1300" s="5" t="str">
        <f t="shared" si="143"/>
        <v>classical music</v>
      </c>
      <c r="S1300" t="s">
        <v>8325</v>
      </c>
      <c r="T1300" t="s">
        <v>8354</v>
      </c>
      <c r="U1300" s="9">
        <f t="shared" si="144"/>
        <v>41509.426585648151</v>
      </c>
      <c r="V1300" s="9">
        <f t="shared" si="145"/>
        <v>41548.165972222225</v>
      </c>
      <c r="W1300">
        <f t="shared" si="146"/>
        <v>39</v>
      </c>
    </row>
    <row r="1301" spans="1:23" ht="43.2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 t="shared" si="140"/>
        <v>156</v>
      </c>
      <c r="P1301" s="5">
        <f t="shared" si="141"/>
        <v>30.08</v>
      </c>
      <c r="Q1301" s="5" t="str">
        <f t="shared" si="142"/>
        <v>music</v>
      </c>
      <c r="R1301" s="5" t="str">
        <f t="shared" si="143"/>
        <v>classical music</v>
      </c>
      <c r="S1301" t="s">
        <v>8325</v>
      </c>
      <c r="T1301" t="s">
        <v>8354</v>
      </c>
      <c r="U1301" s="9">
        <f t="shared" si="144"/>
        <v>40514.107615740737</v>
      </c>
      <c r="V1301" s="9">
        <f t="shared" si="145"/>
        <v>40545.125</v>
      </c>
      <c r="W1301">
        <f t="shared" si="146"/>
        <v>31</v>
      </c>
    </row>
    <row r="1302" spans="1:23" ht="43.2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 t="shared" si="140"/>
        <v>101</v>
      </c>
      <c r="P1302" s="5">
        <f t="shared" si="141"/>
        <v>88.44</v>
      </c>
      <c r="Q1302" s="5" t="str">
        <f t="shared" si="142"/>
        <v>music</v>
      </c>
      <c r="R1302" s="5" t="str">
        <f t="shared" si="143"/>
        <v>classical music</v>
      </c>
      <c r="S1302" t="s">
        <v>8325</v>
      </c>
      <c r="T1302" t="s">
        <v>8354</v>
      </c>
      <c r="U1302" s="9">
        <f t="shared" si="144"/>
        <v>41068.520474537036</v>
      </c>
      <c r="V1302" s="9">
        <f t="shared" si="145"/>
        <v>41098.520474537036</v>
      </c>
      <c r="W1302">
        <f t="shared" si="146"/>
        <v>30</v>
      </c>
    </row>
    <row r="1303" spans="1:23" ht="43.2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 t="shared" si="140"/>
        <v>195</v>
      </c>
      <c r="P1303" s="5">
        <f t="shared" si="141"/>
        <v>64.03</v>
      </c>
      <c r="Q1303" s="5" t="str">
        <f t="shared" si="142"/>
        <v>music</v>
      </c>
      <c r="R1303" s="5" t="str">
        <f t="shared" si="143"/>
        <v>classical music</v>
      </c>
      <c r="S1303" t="s">
        <v>8325</v>
      </c>
      <c r="T1303" t="s">
        <v>8354</v>
      </c>
      <c r="U1303" s="9">
        <f t="shared" si="144"/>
        <v>42027.13817129629</v>
      </c>
      <c r="V1303" s="9">
        <f t="shared" si="145"/>
        <v>42062.020833333328</v>
      </c>
      <c r="W1303">
        <f t="shared" si="146"/>
        <v>35</v>
      </c>
    </row>
    <row r="1304" spans="1:23" ht="43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 t="shared" si="140"/>
        <v>112</v>
      </c>
      <c r="P1304" s="5">
        <f t="shared" si="141"/>
        <v>60.15</v>
      </c>
      <c r="Q1304" s="5" t="str">
        <f t="shared" si="142"/>
        <v>music</v>
      </c>
      <c r="R1304" s="5" t="str">
        <f t="shared" si="143"/>
        <v>classical music</v>
      </c>
      <c r="S1304" t="s">
        <v>8325</v>
      </c>
      <c r="T1304" t="s">
        <v>8354</v>
      </c>
      <c r="U1304" s="9">
        <f t="shared" si="144"/>
        <v>41524.858553240738</v>
      </c>
      <c r="V1304" s="9">
        <f t="shared" si="145"/>
        <v>41552.208333333336</v>
      </c>
      <c r="W1304">
        <f t="shared" si="146"/>
        <v>28</v>
      </c>
    </row>
    <row r="1305" spans="1:23" ht="43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 t="shared" si="140"/>
        <v>120</v>
      </c>
      <c r="P1305" s="5">
        <f t="shared" si="141"/>
        <v>49.19</v>
      </c>
      <c r="Q1305" s="5" t="str">
        <f t="shared" si="142"/>
        <v>music</v>
      </c>
      <c r="R1305" s="5" t="str">
        <f t="shared" si="143"/>
        <v>classical music</v>
      </c>
      <c r="S1305" t="s">
        <v>8325</v>
      </c>
      <c r="T1305" t="s">
        <v>8354</v>
      </c>
      <c r="U1305" s="9">
        <f t="shared" si="144"/>
        <v>40973.773182870369</v>
      </c>
      <c r="V1305" s="9">
        <f t="shared" si="145"/>
        <v>41003.731516203705</v>
      </c>
      <c r="W1305">
        <f t="shared" si="146"/>
        <v>30</v>
      </c>
    </row>
    <row r="1306" spans="1:23" ht="43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 t="shared" si="140"/>
        <v>102</v>
      </c>
      <c r="P1306" s="5">
        <f t="shared" si="141"/>
        <v>165.16</v>
      </c>
      <c r="Q1306" s="5" t="str">
        <f t="shared" si="142"/>
        <v>music</v>
      </c>
      <c r="R1306" s="5" t="str">
        <f t="shared" si="143"/>
        <v>classical music</v>
      </c>
      <c r="S1306" t="s">
        <v>8325</v>
      </c>
      <c r="T1306" t="s">
        <v>8354</v>
      </c>
      <c r="U1306" s="9">
        <f t="shared" si="144"/>
        <v>42618.625428240746</v>
      </c>
      <c r="V1306" s="9">
        <f t="shared" si="145"/>
        <v>42643.185416666667</v>
      </c>
      <c r="W1306">
        <f t="shared" si="146"/>
        <v>25</v>
      </c>
    </row>
    <row r="1307" spans="1:23" ht="43.2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 t="shared" si="140"/>
        <v>103</v>
      </c>
      <c r="P1307" s="5">
        <f t="shared" si="141"/>
        <v>43.62</v>
      </c>
      <c r="Q1307" s="5" t="str">
        <f t="shared" si="142"/>
        <v>music</v>
      </c>
      <c r="R1307" s="5" t="str">
        <f t="shared" si="143"/>
        <v>classical music</v>
      </c>
      <c r="S1307" t="s">
        <v>8325</v>
      </c>
      <c r="T1307" t="s">
        <v>8354</v>
      </c>
      <c r="U1307" s="9">
        <f t="shared" si="144"/>
        <v>41390.757754629631</v>
      </c>
      <c r="V1307" s="9">
        <f t="shared" si="145"/>
        <v>41425.708333333336</v>
      </c>
      <c r="W1307">
        <f t="shared" si="146"/>
        <v>35</v>
      </c>
    </row>
    <row r="1308" spans="1:23" ht="57.6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 t="shared" si="140"/>
        <v>101</v>
      </c>
      <c r="P1308" s="5">
        <f t="shared" si="141"/>
        <v>43.7</v>
      </c>
      <c r="Q1308" s="5" t="str">
        <f t="shared" si="142"/>
        <v>music</v>
      </c>
      <c r="R1308" s="5" t="str">
        <f t="shared" si="143"/>
        <v>classical music</v>
      </c>
      <c r="S1308" t="s">
        <v>8325</v>
      </c>
      <c r="T1308" t="s">
        <v>8354</v>
      </c>
      <c r="U1308" s="9">
        <f t="shared" si="144"/>
        <v>42228.634328703702</v>
      </c>
      <c r="V1308" s="9">
        <f t="shared" si="145"/>
        <v>42285.165972222225</v>
      </c>
      <c r="W1308">
        <f t="shared" si="146"/>
        <v>57</v>
      </c>
    </row>
    <row r="1309" spans="1:23" ht="43.2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 t="shared" si="140"/>
        <v>103</v>
      </c>
      <c r="P1309" s="5">
        <f t="shared" si="141"/>
        <v>67.42</v>
      </c>
      <c r="Q1309" s="5" t="str">
        <f t="shared" si="142"/>
        <v>music</v>
      </c>
      <c r="R1309" s="5" t="str">
        <f t="shared" si="143"/>
        <v>classical music</v>
      </c>
      <c r="S1309" t="s">
        <v>8325</v>
      </c>
      <c r="T1309" t="s">
        <v>8354</v>
      </c>
      <c r="U1309" s="9">
        <f t="shared" si="144"/>
        <v>40961.252141203702</v>
      </c>
      <c r="V1309" s="9">
        <f t="shared" si="145"/>
        <v>40989.866666666669</v>
      </c>
      <c r="W1309">
        <f t="shared" si="146"/>
        <v>28</v>
      </c>
    </row>
    <row r="1310" spans="1:23" ht="43.2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 t="shared" si="140"/>
        <v>107</v>
      </c>
      <c r="P1310" s="5">
        <f t="shared" si="141"/>
        <v>177.5</v>
      </c>
      <c r="Q1310" s="5" t="str">
        <f t="shared" si="142"/>
        <v>music</v>
      </c>
      <c r="R1310" s="5" t="str">
        <f t="shared" si="143"/>
        <v>classical music</v>
      </c>
      <c r="S1310" t="s">
        <v>8325</v>
      </c>
      <c r="T1310" t="s">
        <v>8354</v>
      </c>
      <c r="U1310" s="9">
        <f t="shared" si="144"/>
        <v>42769.809965277775</v>
      </c>
      <c r="V1310" s="9">
        <f t="shared" si="145"/>
        <v>42799.809965277775</v>
      </c>
      <c r="W1310">
        <f t="shared" si="146"/>
        <v>30</v>
      </c>
    </row>
    <row r="1311" spans="1:23" ht="43.2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 t="shared" si="140"/>
        <v>156</v>
      </c>
      <c r="P1311" s="5">
        <f t="shared" si="141"/>
        <v>38.880000000000003</v>
      </c>
      <c r="Q1311" s="5" t="str">
        <f t="shared" si="142"/>
        <v>music</v>
      </c>
      <c r="R1311" s="5" t="str">
        <f t="shared" si="143"/>
        <v>classical music</v>
      </c>
      <c r="S1311" t="s">
        <v>8325</v>
      </c>
      <c r="T1311" t="s">
        <v>8354</v>
      </c>
      <c r="U1311" s="9">
        <f t="shared" si="144"/>
        <v>41113.199155092596</v>
      </c>
      <c r="V1311" s="9">
        <f t="shared" si="145"/>
        <v>41173.199155092596</v>
      </c>
      <c r="W1311">
        <f t="shared" si="146"/>
        <v>60</v>
      </c>
    </row>
    <row r="1312" spans="1:23" ht="57.6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 t="shared" si="140"/>
        <v>123</v>
      </c>
      <c r="P1312" s="5">
        <f t="shared" si="141"/>
        <v>54.99</v>
      </c>
      <c r="Q1312" s="5" t="str">
        <f t="shared" si="142"/>
        <v>music</v>
      </c>
      <c r="R1312" s="5" t="str">
        <f t="shared" si="143"/>
        <v>classical music</v>
      </c>
      <c r="S1312" t="s">
        <v>8325</v>
      </c>
      <c r="T1312" t="s">
        <v>8354</v>
      </c>
      <c r="U1312" s="9">
        <f t="shared" si="144"/>
        <v>42125.078275462962</v>
      </c>
      <c r="V1312" s="9">
        <f t="shared" si="145"/>
        <v>42156.165972222225</v>
      </c>
      <c r="W1312">
        <f t="shared" si="146"/>
        <v>31</v>
      </c>
    </row>
    <row r="1313" spans="1:23" ht="57.6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 t="shared" si="140"/>
        <v>107</v>
      </c>
      <c r="P1313" s="5">
        <f t="shared" si="141"/>
        <v>61.34</v>
      </c>
      <c r="Q1313" s="5" t="str">
        <f t="shared" si="142"/>
        <v>music</v>
      </c>
      <c r="R1313" s="5" t="str">
        <f t="shared" si="143"/>
        <v>classical music</v>
      </c>
      <c r="S1313" t="s">
        <v>8325</v>
      </c>
      <c r="T1313" t="s">
        <v>8354</v>
      </c>
      <c r="U1313" s="9">
        <f t="shared" si="144"/>
        <v>41026.655011574076</v>
      </c>
      <c r="V1313" s="9">
        <f t="shared" si="145"/>
        <v>41057.655011574076</v>
      </c>
      <c r="W1313">
        <f t="shared" si="146"/>
        <v>31</v>
      </c>
    </row>
    <row r="1314" spans="1:23" ht="43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 t="shared" si="140"/>
        <v>106</v>
      </c>
      <c r="P1314" s="5">
        <f t="shared" si="141"/>
        <v>23.12</v>
      </c>
      <c r="Q1314" s="5" t="str">
        <f t="shared" si="142"/>
        <v>music</v>
      </c>
      <c r="R1314" s="5" t="str">
        <f t="shared" si="143"/>
        <v>classical music</v>
      </c>
      <c r="S1314" t="s">
        <v>8325</v>
      </c>
      <c r="T1314" t="s">
        <v>8354</v>
      </c>
      <c r="U1314" s="9">
        <f t="shared" si="144"/>
        <v>41222.991400462961</v>
      </c>
      <c r="V1314" s="9">
        <f t="shared" si="145"/>
        <v>41267.991400462961</v>
      </c>
      <c r="W1314">
        <f t="shared" si="146"/>
        <v>45</v>
      </c>
    </row>
    <row r="1315" spans="1:23" ht="28.8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 t="shared" si="140"/>
        <v>118</v>
      </c>
      <c r="P1315" s="5">
        <f t="shared" si="141"/>
        <v>29.61</v>
      </c>
      <c r="Q1315" s="5" t="str">
        <f t="shared" si="142"/>
        <v>music</v>
      </c>
      <c r="R1315" s="5" t="str">
        <f t="shared" si="143"/>
        <v>classical music</v>
      </c>
      <c r="S1315" t="s">
        <v>8325</v>
      </c>
      <c r="T1315" t="s">
        <v>8354</v>
      </c>
      <c r="U1315" s="9">
        <f t="shared" si="144"/>
        <v>41744.745208333334</v>
      </c>
      <c r="V1315" s="9">
        <f t="shared" si="145"/>
        <v>41774.745208333334</v>
      </c>
      <c r="W1315">
        <f t="shared" si="146"/>
        <v>30</v>
      </c>
    </row>
    <row r="1316" spans="1:23" ht="43.2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 t="shared" si="140"/>
        <v>109</v>
      </c>
      <c r="P1316" s="5">
        <f t="shared" si="141"/>
        <v>75.61</v>
      </c>
      <c r="Q1316" s="5" t="str">
        <f t="shared" si="142"/>
        <v>music</v>
      </c>
      <c r="R1316" s="5" t="str">
        <f t="shared" si="143"/>
        <v>classical music</v>
      </c>
      <c r="S1316" t="s">
        <v>8325</v>
      </c>
      <c r="T1316" t="s">
        <v>8354</v>
      </c>
      <c r="U1316" s="9">
        <f t="shared" si="144"/>
        <v>42093.860023148154</v>
      </c>
      <c r="V1316" s="9">
        <f t="shared" si="145"/>
        <v>42125.582638888889</v>
      </c>
      <c r="W1316">
        <f t="shared" si="146"/>
        <v>32</v>
      </c>
    </row>
    <row r="1317" spans="1:23" ht="43.2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 t="shared" si="140"/>
        <v>111</v>
      </c>
      <c r="P1317" s="5">
        <f t="shared" si="141"/>
        <v>35.6</v>
      </c>
      <c r="Q1317" s="5" t="str">
        <f t="shared" si="142"/>
        <v>music</v>
      </c>
      <c r="R1317" s="5" t="str">
        <f t="shared" si="143"/>
        <v>classical music</v>
      </c>
      <c r="S1317" t="s">
        <v>8325</v>
      </c>
      <c r="T1317" t="s">
        <v>8354</v>
      </c>
      <c r="U1317" s="9">
        <f t="shared" si="144"/>
        <v>40829.873657407406</v>
      </c>
      <c r="V1317" s="9">
        <f t="shared" si="145"/>
        <v>40862.817361111112</v>
      </c>
      <c r="W1317">
        <f t="shared" si="146"/>
        <v>33</v>
      </c>
    </row>
    <row r="1318" spans="1:23" ht="43.2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 t="shared" si="140"/>
        <v>100</v>
      </c>
      <c r="P1318" s="5">
        <f t="shared" si="141"/>
        <v>143</v>
      </c>
      <c r="Q1318" s="5" t="str">
        <f t="shared" si="142"/>
        <v>music</v>
      </c>
      <c r="R1318" s="5" t="str">
        <f t="shared" si="143"/>
        <v>classical music</v>
      </c>
      <c r="S1318" t="s">
        <v>8325</v>
      </c>
      <c r="T1318" t="s">
        <v>8354</v>
      </c>
      <c r="U1318" s="9">
        <f t="shared" si="144"/>
        <v>42039.951087962967</v>
      </c>
      <c r="V1318" s="9">
        <f t="shared" si="145"/>
        <v>42069.951087962967</v>
      </c>
      <c r="W1318">
        <f t="shared" si="146"/>
        <v>30</v>
      </c>
    </row>
    <row r="1319" spans="1:23" ht="57.6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 t="shared" si="140"/>
        <v>661</v>
      </c>
      <c r="P1319" s="5">
        <f t="shared" si="141"/>
        <v>21.9</v>
      </c>
      <c r="Q1319" s="5" t="str">
        <f t="shared" si="142"/>
        <v>technology</v>
      </c>
      <c r="R1319" s="5" t="str">
        <f t="shared" si="143"/>
        <v>space exploration</v>
      </c>
      <c r="S1319" t="s">
        <v>8319</v>
      </c>
      <c r="T1319" t="s">
        <v>8355</v>
      </c>
      <c r="U1319" s="9">
        <f t="shared" si="144"/>
        <v>41150.902187499996</v>
      </c>
      <c r="V1319" s="9">
        <f t="shared" si="145"/>
        <v>41165.165972222225</v>
      </c>
      <c r="W1319">
        <f t="shared" si="146"/>
        <v>15</v>
      </c>
    </row>
    <row r="1320" spans="1:23" ht="43.2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 t="shared" si="140"/>
        <v>326</v>
      </c>
      <c r="P1320" s="5">
        <f t="shared" si="141"/>
        <v>80.02</v>
      </c>
      <c r="Q1320" s="5" t="str">
        <f t="shared" si="142"/>
        <v>technology</v>
      </c>
      <c r="R1320" s="5" t="str">
        <f t="shared" si="143"/>
        <v>space exploration</v>
      </c>
      <c r="S1320" t="s">
        <v>8319</v>
      </c>
      <c r="T1320" t="s">
        <v>8355</v>
      </c>
      <c r="U1320" s="9">
        <f t="shared" si="144"/>
        <v>41915.747314814813</v>
      </c>
      <c r="V1320" s="9">
        <f t="shared" si="145"/>
        <v>41955.888888888891</v>
      </c>
      <c r="W1320">
        <f t="shared" si="146"/>
        <v>40</v>
      </c>
    </row>
    <row r="1321" spans="1:23" ht="28.8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 t="shared" si="140"/>
        <v>101</v>
      </c>
      <c r="P1321" s="5">
        <f t="shared" si="141"/>
        <v>35.520000000000003</v>
      </c>
      <c r="Q1321" s="5" t="str">
        <f t="shared" si="142"/>
        <v>technology</v>
      </c>
      <c r="R1321" s="5" t="str">
        <f t="shared" si="143"/>
        <v>space exploration</v>
      </c>
      <c r="S1321" t="s">
        <v>8319</v>
      </c>
      <c r="T1321" t="s">
        <v>8355</v>
      </c>
      <c r="U1321" s="9">
        <f t="shared" si="144"/>
        <v>41617.912662037037</v>
      </c>
      <c r="V1321" s="9">
        <f t="shared" si="145"/>
        <v>41631.912662037037</v>
      </c>
      <c r="W1321">
        <f t="shared" si="146"/>
        <v>14</v>
      </c>
    </row>
    <row r="1322" spans="1:23" ht="43.2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 t="shared" si="140"/>
        <v>104</v>
      </c>
      <c r="P1322" s="5">
        <f t="shared" si="141"/>
        <v>64.930000000000007</v>
      </c>
      <c r="Q1322" s="5" t="str">
        <f t="shared" si="142"/>
        <v>technology</v>
      </c>
      <c r="R1322" s="5" t="str">
        <f t="shared" si="143"/>
        <v>space exploration</v>
      </c>
      <c r="S1322" t="s">
        <v>8319</v>
      </c>
      <c r="T1322" t="s">
        <v>8355</v>
      </c>
      <c r="U1322" s="9">
        <f t="shared" si="144"/>
        <v>40998.051192129627</v>
      </c>
      <c r="V1322" s="9">
        <f t="shared" si="145"/>
        <v>41028.051192129627</v>
      </c>
      <c r="W1322">
        <f t="shared" si="146"/>
        <v>30</v>
      </c>
    </row>
    <row r="1323" spans="1:23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 t="shared" si="140"/>
        <v>107</v>
      </c>
      <c r="P1323" s="5">
        <f t="shared" si="141"/>
        <v>60.97</v>
      </c>
      <c r="Q1323" s="5" t="str">
        <f t="shared" si="142"/>
        <v>technology</v>
      </c>
      <c r="R1323" s="5" t="str">
        <f t="shared" si="143"/>
        <v>space exploration</v>
      </c>
      <c r="S1323" t="s">
        <v>8319</v>
      </c>
      <c r="T1323" t="s">
        <v>8355</v>
      </c>
      <c r="U1323" s="9">
        <f t="shared" si="144"/>
        <v>42508.541550925926</v>
      </c>
      <c r="V1323" s="9">
        <f t="shared" si="145"/>
        <v>42538.541550925926</v>
      </c>
      <c r="W1323">
        <f t="shared" si="146"/>
        <v>30</v>
      </c>
    </row>
    <row r="1324" spans="1:23" ht="57.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 t="shared" si="140"/>
        <v>110</v>
      </c>
      <c r="P1324" s="5">
        <f t="shared" si="141"/>
        <v>31.44</v>
      </c>
      <c r="Q1324" s="5" t="str">
        <f t="shared" si="142"/>
        <v>technology</v>
      </c>
      <c r="R1324" s="5" t="str">
        <f t="shared" si="143"/>
        <v>space exploration</v>
      </c>
      <c r="S1324" t="s">
        <v>8319</v>
      </c>
      <c r="T1324" t="s">
        <v>8355</v>
      </c>
      <c r="U1324" s="9">
        <f t="shared" si="144"/>
        <v>41726.712754629632</v>
      </c>
      <c r="V1324" s="9">
        <f t="shared" si="145"/>
        <v>41758.712754629632</v>
      </c>
      <c r="W1324">
        <f t="shared" si="146"/>
        <v>32</v>
      </c>
    </row>
    <row r="1325" spans="1:23" ht="43.2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 t="shared" si="140"/>
        <v>408</v>
      </c>
      <c r="P1325" s="5">
        <f t="shared" si="141"/>
        <v>81.95</v>
      </c>
      <c r="Q1325" s="5" t="str">
        <f t="shared" si="142"/>
        <v>technology</v>
      </c>
      <c r="R1325" s="5" t="str">
        <f t="shared" si="143"/>
        <v>space exploration</v>
      </c>
      <c r="S1325" t="s">
        <v>8319</v>
      </c>
      <c r="T1325" t="s">
        <v>8355</v>
      </c>
      <c r="U1325" s="9">
        <f t="shared" si="144"/>
        <v>42184.874675925923</v>
      </c>
      <c r="V1325" s="9">
        <f t="shared" si="145"/>
        <v>42228.083333333328</v>
      </c>
      <c r="W1325">
        <f t="shared" si="146"/>
        <v>44</v>
      </c>
    </row>
    <row r="1326" spans="1:23" ht="43.2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 t="shared" si="140"/>
        <v>224</v>
      </c>
      <c r="P1326" s="5">
        <f t="shared" si="141"/>
        <v>58.93</v>
      </c>
      <c r="Q1326" s="5" t="str">
        <f t="shared" si="142"/>
        <v>technology</v>
      </c>
      <c r="R1326" s="5" t="str">
        <f t="shared" si="143"/>
        <v>space exploration</v>
      </c>
      <c r="S1326" t="s">
        <v>8319</v>
      </c>
      <c r="T1326" t="s">
        <v>8355</v>
      </c>
      <c r="U1326" s="9">
        <f t="shared" si="144"/>
        <v>42767.801712962959</v>
      </c>
      <c r="V1326" s="9">
        <f t="shared" si="145"/>
        <v>42809</v>
      </c>
      <c r="W1326">
        <f t="shared" si="146"/>
        <v>42</v>
      </c>
    </row>
    <row r="1327" spans="1:23" ht="57.6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 t="shared" si="140"/>
        <v>304</v>
      </c>
      <c r="P1327" s="5">
        <f t="shared" si="141"/>
        <v>157.29</v>
      </c>
      <c r="Q1327" s="5" t="str">
        <f t="shared" si="142"/>
        <v>technology</v>
      </c>
      <c r="R1327" s="5" t="str">
        <f t="shared" si="143"/>
        <v>space exploration</v>
      </c>
      <c r="S1327" t="s">
        <v>8319</v>
      </c>
      <c r="T1327" t="s">
        <v>8355</v>
      </c>
      <c r="U1327" s="9">
        <f t="shared" si="144"/>
        <v>41075.237858796296</v>
      </c>
      <c r="V1327" s="9">
        <f t="shared" si="145"/>
        <v>41105.237858796296</v>
      </c>
      <c r="W1327">
        <f t="shared" si="146"/>
        <v>30</v>
      </c>
    </row>
    <row r="1328" spans="1:23" ht="43.2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 t="shared" si="140"/>
        <v>141</v>
      </c>
      <c r="P1328" s="5">
        <f t="shared" si="141"/>
        <v>55.76</v>
      </c>
      <c r="Q1328" s="5" t="str">
        <f t="shared" si="142"/>
        <v>technology</v>
      </c>
      <c r="R1328" s="5" t="str">
        <f t="shared" si="143"/>
        <v>space exploration</v>
      </c>
      <c r="S1328" t="s">
        <v>8319</v>
      </c>
      <c r="T1328" t="s">
        <v>8355</v>
      </c>
      <c r="U1328" s="9">
        <f t="shared" si="144"/>
        <v>42564.881076388891</v>
      </c>
      <c r="V1328" s="9">
        <f t="shared" si="145"/>
        <v>42604.290972222225</v>
      </c>
      <c r="W1328">
        <f t="shared" si="146"/>
        <v>40</v>
      </c>
    </row>
    <row r="1329" spans="1:23" ht="57.6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 t="shared" si="140"/>
        <v>2791</v>
      </c>
      <c r="P1329" s="5">
        <f t="shared" si="141"/>
        <v>83.8</v>
      </c>
      <c r="Q1329" s="5" t="str">
        <f t="shared" si="142"/>
        <v>technology</v>
      </c>
      <c r="R1329" s="5" t="str">
        <f t="shared" si="143"/>
        <v>space exploration</v>
      </c>
      <c r="S1329" t="s">
        <v>8319</v>
      </c>
      <c r="T1329" t="s">
        <v>8355</v>
      </c>
      <c r="U1329" s="9">
        <f t="shared" si="144"/>
        <v>42704.335810185185</v>
      </c>
      <c r="V1329" s="9">
        <f t="shared" si="145"/>
        <v>42737.957638888889</v>
      </c>
      <c r="W1329">
        <f t="shared" si="146"/>
        <v>33</v>
      </c>
    </row>
    <row r="1330" spans="1:23" ht="43.2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 t="shared" si="140"/>
        <v>172</v>
      </c>
      <c r="P1330" s="5">
        <f t="shared" si="141"/>
        <v>58.42</v>
      </c>
      <c r="Q1330" s="5" t="str">
        <f t="shared" si="142"/>
        <v>technology</v>
      </c>
      <c r="R1330" s="5" t="str">
        <f t="shared" si="143"/>
        <v>space exploration</v>
      </c>
      <c r="S1330" t="s">
        <v>8319</v>
      </c>
      <c r="T1330" t="s">
        <v>8355</v>
      </c>
      <c r="U1330" s="9">
        <f t="shared" si="144"/>
        <v>41982.143171296295</v>
      </c>
      <c r="V1330" s="9">
        <f t="shared" si="145"/>
        <v>42013.143171296295</v>
      </c>
      <c r="W1330">
        <f t="shared" si="146"/>
        <v>31</v>
      </c>
    </row>
    <row r="1331" spans="1:23" ht="43.2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 t="shared" si="140"/>
        <v>101</v>
      </c>
      <c r="P1331" s="5">
        <f t="shared" si="141"/>
        <v>270.57</v>
      </c>
      <c r="Q1331" s="5" t="str">
        <f t="shared" si="142"/>
        <v>technology</v>
      </c>
      <c r="R1331" s="5" t="str">
        <f t="shared" si="143"/>
        <v>space exploration</v>
      </c>
      <c r="S1331" t="s">
        <v>8319</v>
      </c>
      <c r="T1331" t="s">
        <v>8355</v>
      </c>
      <c r="U1331" s="9">
        <f t="shared" si="144"/>
        <v>41143.81821759259</v>
      </c>
      <c r="V1331" s="9">
        <f t="shared" si="145"/>
        <v>41173.81821759259</v>
      </c>
      <c r="W1331">
        <f t="shared" si="146"/>
        <v>30</v>
      </c>
    </row>
    <row r="1332" spans="1:23" ht="43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 t="shared" si="140"/>
        <v>102</v>
      </c>
      <c r="P1332" s="5">
        <f t="shared" si="141"/>
        <v>107.1</v>
      </c>
      <c r="Q1332" s="5" t="str">
        <f t="shared" si="142"/>
        <v>technology</v>
      </c>
      <c r="R1332" s="5" t="str">
        <f t="shared" si="143"/>
        <v>space exploration</v>
      </c>
      <c r="S1332" t="s">
        <v>8319</v>
      </c>
      <c r="T1332" t="s">
        <v>8355</v>
      </c>
      <c r="U1332" s="9">
        <f t="shared" si="144"/>
        <v>41730.708472222221</v>
      </c>
      <c r="V1332" s="9">
        <f t="shared" si="145"/>
        <v>41759.208333333336</v>
      </c>
      <c r="W1332">
        <f t="shared" si="146"/>
        <v>29</v>
      </c>
    </row>
    <row r="1333" spans="1:23" ht="43.2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 t="shared" si="140"/>
        <v>170</v>
      </c>
      <c r="P1333" s="5">
        <f t="shared" si="141"/>
        <v>47.18</v>
      </c>
      <c r="Q1333" s="5" t="str">
        <f t="shared" si="142"/>
        <v>technology</v>
      </c>
      <c r="R1333" s="5" t="str">
        <f t="shared" si="143"/>
        <v>space exploration</v>
      </c>
      <c r="S1333" t="s">
        <v>8319</v>
      </c>
      <c r="T1333" t="s">
        <v>8355</v>
      </c>
      <c r="U1333" s="9">
        <f t="shared" si="144"/>
        <v>42453.49726851852</v>
      </c>
      <c r="V1333" s="9">
        <f t="shared" si="145"/>
        <v>42490.5</v>
      </c>
      <c r="W1333">
        <f t="shared" si="146"/>
        <v>37</v>
      </c>
    </row>
    <row r="1334" spans="1:23" ht="43.2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 t="shared" si="140"/>
        <v>115</v>
      </c>
      <c r="P1334" s="5">
        <f t="shared" si="141"/>
        <v>120.31</v>
      </c>
      <c r="Q1334" s="5" t="str">
        <f t="shared" si="142"/>
        <v>technology</v>
      </c>
      <c r="R1334" s="5" t="str">
        <f t="shared" si="143"/>
        <v>space exploration</v>
      </c>
      <c r="S1334" t="s">
        <v>8319</v>
      </c>
      <c r="T1334" t="s">
        <v>8355</v>
      </c>
      <c r="U1334" s="9">
        <f t="shared" si="144"/>
        <v>42211.99454861111</v>
      </c>
      <c r="V1334" s="9">
        <f t="shared" si="145"/>
        <v>42241.99454861111</v>
      </c>
      <c r="W1334">
        <f t="shared" si="146"/>
        <v>30</v>
      </c>
    </row>
    <row r="1335" spans="1:23" ht="43.2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 t="shared" si="140"/>
        <v>878</v>
      </c>
      <c r="P1335" s="5">
        <f t="shared" si="141"/>
        <v>27.6</v>
      </c>
      <c r="Q1335" s="5" t="str">
        <f t="shared" si="142"/>
        <v>technology</v>
      </c>
      <c r="R1335" s="5" t="str">
        <f t="shared" si="143"/>
        <v>space exploration</v>
      </c>
      <c r="S1335" t="s">
        <v>8319</v>
      </c>
      <c r="T1335" t="s">
        <v>8355</v>
      </c>
      <c r="U1335" s="9">
        <f t="shared" si="144"/>
        <v>41902.874432870369</v>
      </c>
      <c r="V1335" s="9">
        <f t="shared" si="145"/>
        <v>41932.874432870369</v>
      </c>
      <c r="W1335">
        <f t="shared" si="146"/>
        <v>30</v>
      </c>
    </row>
    <row r="1336" spans="1:23" ht="28.8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 t="shared" si="140"/>
        <v>105</v>
      </c>
      <c r="P1336" s="5">
        <f t="shared" si="141"/>
        <v>205.3</v>
      </c>
      <c r="Q1336" s="5" t="str">
        <f t="shared" si="142"/>
        <v>technology</v>
      </c>
      <c r="R1336" s="5" t="str">
        <f t="shared" si="143"/>
        <v>space exploration</v>
      </c>
      <c r="S1336" t="s">
        <v>8319</v>
      </c>
      <c r="T1336" t="s">
        <v>8355</v>
      </c>
      <c r="U1336" s="9">
        <f t="shared" si="144"/>
        <v>42279.792372685188</v>
      </c>
      <c r="V1336" s="9">
        <f t="shared" si="145"/>
        <v>42339.834039351852</v>
      </c>
      <c r="W1336">
        <f t="shared" si="146"/>
        <v>60</v>
      </c>
    </row>
    <row r="1337" spans="1:23" ht="43.2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 t="shared" si="140"/>
        <v>188</v>
      </c>
      <c r="P1337" s="5">
        <f t="shared" si="141"/>
        <v>35.549999999999997</v>
      </c>
      <c r="Q1337" s="5" t="str">
        <f t="shared" si="142"/>
        <v>technology</v>
      </c>
      <c r="R1337" s="5" t="str">
        <f t="shared" si="143"/>
        <v>space exploration</v>
      </c>
      <c r="S1337" t="s">
        <v>8319</v>
      </c>
      <c r="T1337" t="s">
        <v>8355</v>
      </c>
      <c r="U1337" s="9">
        <f t="shared" si="144"/>
        <v>42273.884305555555</v>
      </c>
      <c r="V1337" s="9">
        <f t="shared" si="145"/>
        <v>42300.458333333328</v>
      </c>
      <c r="W1337">
        <f t="shared" si="146"/>
        <v>27</v>
      </c>
    </row>
    <row r="1338" spans="1:23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 t="shared" si="140"/>
        <v>144</v>
      </c>
      <c r="P1338" s="5">
        <f t="shared" si="141"/>
        <v>74.64</v>
      </c>
      <c r="Q1338" s="5" t="str">
        <f t="shared" si="142"/>
        <v>technology</v>
      </c>
      <c r="R1338" s="5" t="str">
        <f t="shared" si="143"/>
        <v>space exploration</v>
      </c>
      <c r="S1338" t="s">
        <v>8319</v>
      </c>
      <c r="T1338" t="s">
        <v>8355</v>
      </c>
      <c r="U1338" s="9">
        <f t="shared" si="144"/>
        <v>42251.16715277778</v>
      </c>
      <c r="V1338" s="9">
        <f t="shared" si="145"/>
        <v>42288.041666666672</v>
      </c>
      <c r="W1338">
        <f t="shared" si="146"/>
        <v>37</v>
      </c>
    </row>
    <row r="1339" spans="1:23" ht="43.2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 t="shared" si="140"/>
        <v>146</v>
      </c>
      <c r="P1339" s="5">
        <f t="shared" si="141"/>
        <v>47.06</v>
      </c>
      <c r="Q1339" s="5" t="str">
        <f t="shared" si="142"/>
        <v>technology</v>
      </c>
      <c r="R1339" s="5" t="str">
        <f t="shared" si="143"/>
        <v>space exploration</v>
      </c>
      <c r="S1339" t="s">
        <v>8319</v>
      </c>
      <c r="T1339" t="s">
        <v>8355</v>
      </c>
      <c r="U1339" s="9">
        <f t="shared" si="144"/>
        <v>42115.74754629629</v>
      </c>
      <c r="V1339" s="9">
        <f t="shared" si="145"/>
        <v>42145.74754629629</v>
      </c>
      <c r="W1339">
        <f t="shared" si="146"/>
        <v>30</v>
      </c>
    </row>
    <row r="1340" spans="1:23" ht="43.2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 t="shared" si="140"/>
        <v>131</v>
      </c>
      <c r="P1340" s="5">
        <f t="shared" si="141"/>
        <v>26.59</v>
      </c>
      <c r="Q1340" s="5" t="str">
        <f t="shared" si="142"/>
        <v>technology</v>
      </c>
      <c r="R1340" s="5" t="str">
        <f t="shared" si="143"/>
        <v>space exploration</v>
      </c>
      <c r="S1340" t="s">
        <v>8319</v>
      </c>
      <c r="T1340" t="s">
        <v>8355</v>
      </c>
      <c r="U1340" s="9">
        <f t="shared" si="144"/>
        <v>42689.74324074074</v>
      </c>
      <c r="V1340" s="9">
        <f t="shared" si="145"/>
        <v>42734.74324074074</v>
      </c>
      <c r="W1340">
        <f t="shared" si="146"/>
        <v>45</v>
      </c>
    </row>
    <row r="1341" spans="1:23" ht="43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 t="shared" si="140"/>
        <v>114</v>
      </c>
      <c r="P1341" s="5">
        <f t="shared" si="141"/>
        <v>36.770000000000003</v>
      </c>
      <c r="Q1341" s="5" t="str">
        <f t="shared" si="142"/>
        <v>technology</v>
      </c>
      <c r="R1341" s="5" t="str">
        <f t="shared" si="143"/>
        <v>space exploration</v>
      </c>
      <c r="S1341" t="s">
        <v>8319</v>
      </c>
      <c r="T1341" t="s">
        <v>8355</v>
      </c>
      <c r="U1341" s="9">
        <f t="shared" si="144"/>
        <v>42692.256550925929</v>
      </c>
      <c r="V1341" s="9">
        <f t="shared" si="145"/>
        <v>42706.256550925929</v>
      </c>
      <c r="W1341">
        <f t="shared" si="146"/>
        <v>14</v>
      </c>
    </row>
    <row r="1342" spans="1:23" ht="43.2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 t="shared" si="140"/>
        <v>1379</v>
      </c>
      <c r="P1342" s="5">
        <f t="shared" si="141"/>
        <v>31.82</v>
      </c>
      <c r="Q1342" s="5" t="str">
        <f t="shared" si="142"/>
        <v>technology</v>
      </c>
      <c r="R1342" s="5" t="str">
        <f t="shared" si="143"/>
        <v>space exploration</v>
      </c>
      <c r="S1342" t="s">
        <v>8319</v>
      </c>
      <c r="T1342" t="s">
        <v>8355</v>
      </c>
      <c r="U1342" s="9">
        <f t="shared" si="144"/>
        <v>41144.42155092593</v>
      </c>
      <c r="V1342" s="9">
        <f t="shared" si="145"/>
        <v>41165.42155092593</v>
      </c>
      <c r="W1342">
        <f t="shared" si="146"/>
        <v>21</v>
      </c>
    </row>
    <row r="1343" spans="1:23" ht="57.6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 t="shared" si="140"/>
        <v>956</v>
      </c>
      <c r="P1343" s="5">
        <f t="shared" si="141"/>
        <v>27.58</v>
      </c>
      <c r="Q1343" s="5" t="str">
        <f t="shared" si="142"/>
        <v>technology</v>
      </c>
      <c r="R1343" s="5" t="str">
        <f t="shared" si="143"/>
        <v>space exploration</v>
      </c>
      <c r="S1343" t="s">
        <v>8319</v>
      </c>
      <c r="T1343" t="s">
        <v>8355</v>
      </c>
      <c r="U1343" s="9">
        <f t="shared" si="144"/>
        <v>42658.810277777782</v>
      </c>
      <c r="V1343" s="9">
        <f t="shared" si="145"/>
        <v>42683.851944444439</v>
      </c>
      <c r="W1343">
        <f t="shared" si="146"/>
        <v>25</v>
      </c>
    </row>
    <row r="1344" spans="1:23" ht="43.2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 t="shared" si="140"/>
        <v>112</v>
      </c>
      <c r="P1344" s="5">
        <f t="shared" si="141"/>
        <v>56</v>
      </c>
      <c r="Q1344" s="5" t="str">
        <f t="shared" si="142"/>
        <v>technology</v>
      </c>
      <c r="R1344" s="5" t="str">
        <f t="shared" si="143"/>
        <v>space exploration</v>
      </c>
      <c r="S1344" t="s">
        <v>8319</v>
      </c>
      <c r="T1344" t="s">
        <v>8355</v>
      </c>
      <c r="U1344" s="9">
        <f t="shared" si="144"/>
        <v>42128.628113425926</v>
      </c>
      <c r="V1344" s="9">
        <f t="shared" si="145"/>
        <v>42158.628113425926</v>
      </c>
      <c r="W1344">
        <f t="shared" si="146"/>
        <v>30</v>
      </c>
    </row>
    <row r="1345" spans="1:23" ht="43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 t="shared" si="140"/>
        <v>647</v>
      </c>
      <c r="P1345" s="5">
        <f t="shared" si="141"/>
        <v>21.56</v>
      </c>
      <c r="Q1345" s="5" t="str">
        <f t="shared" si="142"/>
        <v>technology</v>
      </c>
      <c r="R1345" s="5" t="str">
        <f t="shared" si="143"/>
        <v>space exploration</v>
      </c>
      <c r="S1345" t="s">
        <v>8319</v>
      </c>
      <c r="T1345" t="s">
        <v>8355</v>
      </c>
      <c r="U1345" s="9">
        <f t="shared" si="144"/>
        <v>42304.829409722224</v>
      </c>
      <c r="V1345" s="9">
        <f t="shared" si="145"/>
        <v>42334.871076388896</v>
      </c>
      <c r="W1345">
        <f t="shared" si="146"/>
        <v>30</v>
      </c>
    </row>
    <row r="1346" spans="1:23" ht="43.2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 t="shared" ref="O1346:O1409" si="147">ROUND((E1346/D1346)*100,0)</f>
        <v>110</v>
      </c>
      <c r="P1346" s="5">
        <f t="shared" ref="P1346:P1409" si="148">ROUND((E1346/L1346),2)</f>
        <v>44.1</v>
      </c>
      <c r="Q1346" s="5" t="str">
        <f t="shared" ref="Q1346:Q1409" si="149">LEFT(N1346,SEARCH("/",N1346)-1)</f>
        <v>technology</v>
      </c>
      <c r="R1346" s="5" t="str">
        <f t="shared" ref="R1346:R1409" si="150">RIGHT(N1346,LEN(N1346)-SEARCH("/",N1346))</f>
        <v>space exploration</v>
      </c>
      <c r="S1346" t="s">
        <v>8319</v>
      </c>
      <c r="T1346" t="s">
        <v>8355</v>
      </c>
      <c r="U1346" s="9">
        <f t="shared" ref="U1346:U1409" si="151">(((J1346/60)/60)/24)+DATE(1970,1,1)</f>
        <v>41953.966053240743</v>
      </c>
      <c r="V1346" s="9">
        <f t="shared" ref="V1346:V1409" si="152">(((I1346/60)/60)/24)+DATE(1970,1,1)</f>
        <v>41973.966053240743</v>
      </c>
      <c r="W1346">
        <f t="shared" ref="W1346:W1409" si="153">DATEDIF(U1346,V1346,"d")</f>
        <v>20</v>
      </c>
    </row>
    <row r="1347" spans="1:23" ht="28.8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 t="shared" si="147"/>
        <v>128</v>
      </c>
      <c r="P1347" s="5">
        <f t="shared" si="148"/>
        <v>63.87</v>
      </c>
      <c r="Q1347" s="5" t="str">
        <f t="shared" si="149"/>
        <v>technology</v>
      </c>
      <c r="R1347" s="5" t="str">
        <f t="shared" si="150"/>
        <v>space exploration</v>
      </c>
      <c r="S1347" t="s">
        <v>8319</v>
      </c>
      <c r="T1347" t="s">
        <v>8355</v>
      </c>
      <c r="U1347" s="9">
        <f t="shared" si="151"/>
        <v>42108.538449074069</v>
      </c>
      <c r="V1347" s="9">
        <f t="shared" si="152"/>
        <v>42138.538449074069</v>
      </c>
      <c r="W1347">
        <f t="shared" si="153"/>
        <v>30</v>
      </c>
    </row>
    <row r="1348" spans="1:23" ht="43.2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 t="shared" si="147"/>
        <v>158</v>
      </c>
      <c r="P1348" s="5">
        <f t="shared" si="148"/>
        <v>38.99</v>
      </c>
      <c r="Q1348" s="5" t="str">
        <f t="shared" si="149"/>
        <v>technology</v>
      </c>
      <c r="R1348" s="5" t="str">
        <f t="shared" si="150"/>
        <v>space exploration</v>
      </c>
      <c r="S1348" t="s">
        <v>8319</v>
      </c>
      <c r="T1348" t="s">
        <v>8355</v>
      </c>
      <c r="U1348" s="9">
        <f t="shared" si="151"/>
        <v>42524.105462962965</v>
      </c>
      <c r="V1348" s="9">
        <f t="shared" si="152"/>
        <v>42551.416666666672</v>
      </c>
      <c r="W1348">
        <f t="shared" si="153"/>
        <v>27</v>
      </c>
    </row>
    <row r="1349" spans="1:23" ht="43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 t="shared" si="147"/>
        <v>115</v>
      </c>
      <c r="P1349" s="5">
        <f t="shared" si="148"/>
        <v>80.19</v>
      </c>
      <c r="Q1349" s="5" t="str">
        <f t="shared" si="149"/>
        <v>technology</v>
      </c>
      <c r="R1349" s="5" t="str">
        <f t="shared" si="150"/>
        <v>space exploration</v>
      </c>
      <c r="S1349" t="s">
        <v>8319</v>
      </c>
      <c r="T1349" t="s">
        <v>8355</v>
      </c>
      <c r="U1349" s="9">
        <f t="shared" si="151"/>
        <v>42218.169293981482</v>
      </c>
      <c r="V1349" s="9">
        <f t="shared" si="152"/>
        <v>42246.169293981482</v>
      </c>
      <c r="W1349">
        <f t="shared" si="153"/>
        <v>28</v>
      </c>
    </row>
    <row r="1350" spans="1:23" ht="43.2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 t="shared" si="147"/>
        <v>137</v>
      </c>
      <c r="P1350" s="5">
        <f t="shared" si="148"/>
        <v>34.9</v>
      </c>
      <c r="Q1350" s="5" t="str">
        <f t="shared" si="149"/>
        <v>technology</v>
      </c>
      <c r="R1350" s="5" t="str">
        <f t="shared" si="150"/>
        <v>space exploration</v>
      </c>
      <c r="S1350" t="s">
        <v>8319</v>
      </c>
      <c r="T1350" t="s">
        <v>8355</v>
      </c>
      <c r="U1350" s="9">
        <f t="shared" si="151"/>
        <v>42494.061793981484</v>
      </c>
      <c r="V1350" s="9">
        <f t="shared" si="152"/>
        <v>42519.061793981484</v>
      </c>
      <c r="W1350">
        <f t="shared" si="153"/>
        <v>25</v>
      </c>
    </row>
    <row r="1351" spans="1:23" ht="43.2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 t="shared" si="147"/>
        <v>355</v>
      </c>
      <c r="P1351" s="5">
        <f t="shared" si="148"/>
        <v>89.1</v>
      </c>
      <c r="Q1351" s="5" t="str">
        <f t="shared" si="149"/>
        <v>technology</v>
      </c>
      <c r="R1351" s="5" t="str">
        <f t="shared" si="150"/>
        <v>space exploration</v>
      </c>
      <c r="S1351" t="s">
        <v>8319</v>
      </c>
      <c r="T1351" t="s">
        <v>8355</v>
      </c>
      <c r="U1351" s="9">
        <f t="shared" si="151"/>
        <v>41667.823287037041</v>
      </c>
      <c r="V1351" s="9">
        <f t="shared" si="152"/>
        <v>41697.958333333336</v>
      </c>
      <c r="W1351">
        <f t="shared" si="153"/>
        <v>30</v>
      </c>
    </row>
    <row r="1352" spans="1:23" ht="43.2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 t="shared" si="147"/>
        <v>106</v>
      </c>
      <c r="P1352" s="5">
        <f t="shared" si="148"/>
        <v>39.44</v>
      </c>
      <c r="Q1352" s="5" t="str">
        <f t="shared" si="149"/>
        <v>technology</v>
      </c>
      <c r="R1352" s="5" t="str">
        <f t="shared" si="150"/>
        <v>space exploration</v>
      </c>
      <c r="S1352" t="s">
        <v>8319</v>
      </c>
      <c r="T1352" t="s">
        <v>8355</v>
      </c>
      <c r="U1352" s="9">
        <f t="shared" si="151"/>
        <v>42612.656493055561</v>
      </c>
      <c r="V1352" s="9">
        <f t="shared" si="152"/>
        <v>42642.656493055561</v>
      </c>
      <c r="W1352">
        <f t="shared" si="153"/>
        <v>30</v>
      </c>
    </row>
    <row r="1353" spans="1:23" ht="43.2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 t="shared" si="147"/>
        <v>100</v>
      </c>
      <c r="P1353" s="5">
        <f t="shared" si="148"/>
        <v>136.9</v>
      </c>
      <c r="Q1353" s="5" t="str">
        <f t="shared" si="149"/>
        <v>technology</v>
      </c>
      <c r="R1353" s="5" t="str">
        <f t="shared" si="150"/>
        <v>space exploration</v>
      </c>
      <c r="S1353" t="s">
        <v>8319</v>
      </c>
      <c r="T1353" t="s">
        <v>8355</v>
      </c>
      <c r="U1353" s="9">
        <f t="shared" si="151"/>
        <v>42037.950937500005</v>
      </c>
      <c r="V1353" s="9">
        <f t="shared" si="152"/>
        <v>42072.909270833334</v>
      </c>
      <c r="W1353">
        <f t="shared" si="153"/>
        <v>35</v>
      </c>
    </row>
    <row r="1354" spans="1:23" ht="57.6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 t="shared" si="147"/>
        <v>187</v>
      </c>
      <c r="P1354" s="5">
        <f t="shared" si="148"/>
        <v>37.46</v>
      </c>
      <c r="Q1354" s="5" t="str">
        <f t="shared" si="149"/>
        <v>technology</v>
      </c>
      <c r="R1354" s="5" t="str">
        <f t="shared" si="150"/>
        <v>space exploration</v>
      </c>
      <c r="S1354" t="s">
        <v>8319</v>
      </c>
      <c r="T1354" t="s">
        <v>8355</v>
      </c>
      <c r="U1354" s="9">
        <f t="shared" si="151"/>
        <v>42636.614745370374</v>
      </c>
      <c r="V1354" s="9">
        <f t="shared" si="152"/>
        <v>42659.041666666672</v>
      </c>
      <c r="W1354">
        <f t="shared" si="153"/>
        <v>23</v>
      </c>
    </row>
    <row r="1355" spans="1:23" ht="28.8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 t="shared" si="147"/>
        <v>166</v>
      </c>
      <c r="P1355" s="5">
        <f t="shared" si="148"/>
        <v>31.96</v>
      </c>
      <c r="Q1355" s="5" t="str">
        <f t="shared" si="149"/>
        <v>technology</v>
      </c>
      <c r="R1355" s="5" t="str">
        <f t="shared" si="150"/>
        <v>space exploration</v>
      </c>
      <c r="S1355" t="s">
        <v>8319</v>
      </c>
      <c r="T1355" t="s">
        <v>8355</v>
      </c>
      <c r="U1355" s="9">
        <f t="shared" si="151"/>
        <v>42639.549479166672</v>
      </c>
      <c r="V1355" s="9">
        <f t="shared" si="152"/>
        <v>42655.549479166672</v>
      </c>
      <c r="W1355">
        <f t="shared" si="153"/>
        <v>16</v>
      </c>
    </row>
    <row r="1356" spans="1:23" ht="43.2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 t="shared" si="147"/>
        <v>102</v>
      </c>
      <c r="P1356" s="5">
        <f t="shared" si="148"/>
        <v>25.21</v>
      </c>
      <c r="Q1356" s="5" t="str">
        <f t="shared" si="149"/>
        <v>technology</v>
      </c>
      <c r="R1356" s="5" t="str">
        <f t="shared" si="150"/>
        <v>space exploration</v>
      </c>
      <c r="S1356" t="s">
        <v>8319</v>
      </c>
      <c r="T1356" t="s">
        <v>8355</v>
      </c>
      <c r="U1356" s="9">
        <f t="shared" si="151"/>
        <v>41989.913136574076</v>
      </c>
      <c r="V1356" s="9">
        <f t="shared" si="152"/>
        <v>42019.913136574076</v>
      </c>
      <c r="W1356">
        <f t="shared" si="153"/>
        <v>30</v>
      </c>
    </row>
    <row r="1357" spans="1:23" ht="43.2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 t="shared" si="147"/>
        <v>164</v>
      </c>
      <c r="P1357" s="5">
        <f t="shared" si="148"/>
        <v>10.039999999999999</v>
      </c>
      <c r="Q1357" s="5" t="str">
        <f t="shared" si="149"/>
        <v>technology</v>
      </c>
      <c r="R1357" s="5" t="str">
        <f t="shared" si="150"/>
        <v>space exploration</v>
      </c>
      <c r="S1357" t="s">
        <v>8319</v>
      </c>
      <c r="T1357" t="s">
        <v>8355</v>
      </c>
      <c r="U1357" s="9">
        <f t="shared" si="151"/>
        <v>42024.86513888889</v>
      </c>
      <c r="V1357" s="9">
        <f t="shared" si="152"/>
        <v>42054.86513888889</v>
      </c>
      <c r="W1357">
        <f t="shared" si="153"/>
        <v>30</v>
      </c>
    </row>
    <row r="1358" spans="1:23" ht="57.6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 t="shared" si="147"/>
        <v>106</v>
      </c>
      <c r="P1358" s="5">
        <f t="shared" si="148"/>
        <v>45.94</v>
      </c>
      <c r="Q1358" s="5" t="str">
        <f t="shared" si="149"/>
        <v>technology</v>
      </c>
      <c r="R1358" s="5" t="str">
        <f t="shared" si="150"/>
        <v>space exploration</v>
      </c>
      <c r="S1358" t="s">
        <v>8319</v>
      </c>
      <c r="T1358" t="s">
        <v>8355</v>
      </c>
      <c r="U1358" s="9">
        <f t="shared" si="151"/>
        <v>42103.160578703704</v>
      </c>
      <c r="V1358" s="9">
        <f t="shared" si="152"/>
        <v>42163.160578703704</v>
      </c>
      <c r="W1358">
        <f t="shared" si="153"/>
        <v>60</v>
      </c>
    </row>
    <row r="1359" spans="1:23" ht="43.2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 t="shared" si="147"/>
        <v>103</v>
      </c>
      <c r="P1359" s="5">
        <f t="shared" si="148"/>
        <v>85.75</v>
      </c>
      <c r="Q1359" s="5" t="str">
        <f t="shared" si="149"/>
        <v>technology</v>
      </c>
      <c r="R1359" s="5" t="str">
        <f t="shared" si="150"/>
        <v>makerspaces</v>
      </c>
      <c r="S1359" t="s">
        <v>8319</v>
      </c>
      <c r="T1359" t="s">
        <v>8356</v>
      </c>
      <c r="U1359" s="9">
        <f t="shared" si="151"/>
        <v>41542.958449074074</v>
      </c>
      <c r="V1359" s="9">
        <f t="shared" si="152"/>
        <v>41572.958449074074</v>
      </c>
      <c r="W1359">
        <f t="shared" si="153"/>
        <v>30</v>
      </c>
    </row>
    <row r="1360" spans="1:23" ht="43.2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 t="shared" si="147"/>
        <v>107</v>
      </c>
      <c r="P1360" s="5">
        <f t="shared" si="148"/>
        <v>267</v>
      </c>
      <c r="Q1360" s="5" t="str">
        <f t="shared" si="149"/>
        <v>technology</v>
      </c>
      <c r="R1360" s="5" t="str">
        <f t="shared" si="150"/>
        <v>makerspaces</v>
      </c>
      <c r="S1360" t="s">
        <v>8319</v>
      </c>
      <c r="T1360" t="s">
        <v>8356</v>
      </c>
      <c r="U1360" s="9">
        <f t="shared" si="151"/>
        <v>42207.746678240743</v>
      </c>
      <c r="V1360" s="9">
        <f t="shared" si="152"/>
        <v>42237.746678240743</v>
      </c>
      <c r="W1360">
        <f t="shared" si="153"/>
        <v>30</v>
      </c>
    </row>
    <row r="1361" spans="1:23" ht="43.2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 t="shared" si="147"/>
        <v>105</v>
      </c>
      <c r="P1361" s="5">
        <f t="shared" si="148"/>
        <v>373.56</v>
      </c>
      <c r="Q1361" s="5" t="str">
        <f t="shared" si="149"/>
        <v>technology</v>
      </c>
      <c r="R1361" s="5" t="str">
        <f t="shared" si="150"/>
        <v>makerspaces</v>
      </c>
      <c r="S1361" t="s">
        <v>8319</v>
      </c>
      <c r="T1361" t="s">
        <v>8356</v>
      </c>
      <c r="U1361" s="9">
        <f t="shared" si="151"/>
        <v>42222.622766203705</v>
      </c>
      <c r="V1361" s="9">
        <f t="shared" si="152"/>
        <v>42251.625</v>
      </c>
      <c r="W1361">
        <f t="shared" si="153"/>
        <v>29</v>
      </c>
    </row>
    <row r="1362" spans="1:23" ht="43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 t="shared" si="147"/>
        <v>103</v>
      </c>
      <c r="P1362" s="5">
        <f t="shared" si="148"/>
        <v>174.04</v>
      </c>
      <c r="Q1362" s="5" t="str">
        <f t="shared" si="149"/>
        <v>technology</v>
      </c>
      <c r="R1362" s="5" t="str">
        <f t="shared" si="150"/>
        <v>makerspaces</v>
      </c>
      <c r="S1362" t="s">
        <v>8319</v>
      </c>
      <c r="T1362" t="s">
        <v>8356</v>
      </c>
      <c r="U1362" s="9">
        <f t="shared" si="151"/>
        <v>42313.02542824074</v>
      </c>
      <c r="V1362" s="9">
        <f t="shared" si="152"/>
        <v>42347.290972222225</v>
      </c>
      <c r="W1362">
        <f t="shared" si="153"/>
        <v>34</v>
      </c>
    </row>
    <row r="1363" spans="1:23" ht="43.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 t="shared" si="147"/>
        <v>123</v>
      </c>
      <c r="P1363" s="5">
        <f t="shared" si="148"/>
        <v>93.7</v>
      </c>
      <c r="Q1363" s="5" t="str">
        <f t="shared" si="149"/>
        <v>technology</v>
      </c>
      <c r="R1363" s="5" t="str">
        <f t="shared" si="150"/>
        <v>makerspaces</v>
      </c>
      <c r="S1363" t="s">
        <v>8319</v>
      </c>
      <c r="T1363" t="s">
        <v>8356</v>
      </c>
      <c r="U1363" s="9">
        <f t="shared" si="151"/>
        <v>42083.895532407405</v>
      </c>
      <c r="V1363" s="9">
        <f t="shared" si="152"/>
        <v>42128.895532407405</v>
      </c>
      <c r="W1363">
        <f t="shared" si="153"/>
        <v>45</v>
      </c>
    </row>
    <row r="1364" spans="1:23" ht="43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 t="shared" si="147"/>
        <v>159</v>
      </c>
      <c r="P1364" s="5">
        <f t="shared" si="148"/>
        <v>77.33</v>
      </c>
      <c r="Q1364" s="5" t="str">
        <f t="shared" si="149"/>
        <v>technology</v>
      </c>
      <c r="R1364" s="5" t="str">
        <f t="shared" si="150"/>
        <v>makerspaces</v>
      </c>
      <c r="S1364" t="s">
        <v>8319</v>
      </c>
      <c r="T1364" t="s">
        <v>8356</v>
      </c>
      <c r="U1364" s="9">
        <f t="shared" si="151"/>
        <v>42235.764340277776</v>
      </c>
      <c r="V1364" s="9">
        <f t="shared" si="152"/>
        <v>42272.875</v>
      </c>
      <c r="W1364">
        <f t="shared" si="153"/>
        <v>37</v>
      </c>
    </row>
    <row r="1365" spans="1:23" ht="57.6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 t="shared" si="147"/>
        <v>111</v>
      </c>
      <c r="P1365" s="5">
        <f t="shared" si="148"/>
        <v>92.22</v>
      </c>
      <c r="Q1365" s="5" t="str">
        <f t="shared" si="149"/>
        <v>technology</v>
      </c>
      <c r="R1365" s="5" t="str">
        <f t="shared" si="150"/>
        <v>makerspaces</v>
      </c>
      <c r="S1365" t="s">
        <v>8319</v>
      </c>
      <c r="T1365" t="s">
        <v>8356</v>
      </c>
      <c r="U1365" s="9">
        <f t="shared" si="151"/>
        <v>42380.926111111112</v>
      </c>
      <c r="V1365" s="9">
        <f t="shared" si="152"/>
        <v>42410.926111111112</v>
      </c>
      <c r="W1365">
        <f t="shared" si="153"/>
        <v>30</v>
      </c>
    </row>
    <row r="1366" spans="1:23" ht="28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 t="shared" si="147"/>
        <v>171</v>
      </c>
      <c r="P1366" s="5">
        <f t="shared" si="148"/>
        <v>60.96</v>
      </c>
      <c r="Q1366" s="5" t="str">
        <f t="shared" si="149"/>
        <v>technology</v>
      </c>
      <c r="R1366" s="5" t="str">
        <f t="shared" si="150"/>
        <v>makerspaces</v>
      </c>
      <c r="S1366" t="s">
        <v>8319</v>
      </c>
      <c r="T1366" t="s">
        <v>8356</v>
      </c>
      <c r="U1366" s="9">
        <f t="shared" si="151"/>
        <v>42275.588715277772</v>
      </c>
      <c r="V1366" s="9">
        <f t="shared" si="152"/>
        <v>42317.60555555555</v>
      </c>
      <c r="W1366">
        <f t="shared" si="153"/>
        <v>42</v>
      </c>
    </row>
    <row r="1367" spans="1:23" ht="43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 t="shared" si="147"/>
        <v>125</v>
      </c>
      <c r="P1367" s="5">
        <f t="shared" si="148"/>
        <v>91</v>
      </c>
      <c r="Q1367" s="5" t="str">
        <f t="shared" si="149"/>
        <v>technology</v>
      </c>
      <c r="R1367" s="5" t="str">
        <f t="shared" si="150"/>
        <v>makerspaces</v>
      </c>
      <c r="S1367" t="s">
        <v>8319</v>
      </c>
      <c r="T1367" t="s">
        <v>8356</v>
      </c>
      <c r="U1367" s="9">
        <f t="shared" si="151"/>
        <v>42319.035833333335</v>
      </c>
      <c r="V1367" s="9">
        <f t="shared" si="152"/>
        <v>42379.035833333335</v>
      </c>
      <c r="W1367">
        <f t="shared" si="153"/>
        <v>60</v>
      </c>
    </row>
    <row r="1368" spans="1:23" ht="43.2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 t="shared" si="147"/>
        <v>112</v>
      </c>
      <c r="P1368" s="5">
        <f t="shared" si="148"/>
        <v>149.44</v>
      </c>
      <c r="Q1368" s="5" t="str">
        <f t="shared" si="149"/>
        <v>theater</v>
      </c>
      <c r="R1368" s="5" t="str">
        <f t="shared" si="150"/>
        <v>spaces</v>
      </c>
      <c r="S1368" t="s">
        <v>8317</v>
      </c>
      <c r="T1368" t="s">
        <v>8357</v>
      </c>
      <c r="U1368" s="9">
        <f t="shared" si="151"/>
        <v>41899.294942129629</v>
      </c>
      <c r="V1368" s="9">
        <f t="shared" si="152"/>
        <v>41928.290972222225</v>
      </c>
      <c r="W1368">
        <f t="shared" si="153"/>
        <v>29</v>
      </c>
    </row>
    <row r="1369" spans="1:23" ht="43.2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 t="shared" si="147"/>
        <v>351</v>
      </c>
      <c r="P1369" s="5">
        <f t="shared" si="148"/>
        <v>71.239999999999995</v>
      </c>
      <c r="Q1369" s="5" t="str">
        <f t="shared" si="149"/>
        <v>theater</v>
      </c>
      <c r="R1369" s="5" t="str">
        <f t="shared" si="150"/>
        <v>spaces</v>
      </c>
      <c r="S1369" t="s">
        <v>8317</v>
      </c>
      <c r="T1369" t="s">
        <v>8357</v>
      </c>
      <c r="U1369" s="9">
        <f t="shared" si="151"/>
        <v>41391.782905092594</v>
      </c>
      <c r="V1369" s="9">
        <f t="shared" si="152"/>
        <v>41421.290972222225</v>
      </c>
      <c r="W1369">
        <f t="shared" si="153"/>
        <v>30</v>
      </c>
    </row>
    <row r="1370" spans="1:23" ht="43.2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 t="shared" si="147"/>
        <v>233</v>
      </c>
      <c r="P1370" s="5">
        <f t="shared" si="148"/>
        <v>44.46</v>
      </c>
      <c r="Q1370" s="5" t="str">
        <f t="shared" si="149"/>
        <v>theater</v>
      </c>
      <c r="R1370" s="5" t="str">
        <f t="shared" si="150"/>
        <v>spaces</v>
      </c>
      <c r="S1370" t="s">
        <v>8317</v>
      </c>
      <c r="T1370" t="s">
        <v>8357</v>
      </c>
      <c r="U1370" s="9">
        <f t="shared" si="151"/>
        <v>42512.698217592595</v>
      </c>
      <c r="V1370" s="9">
        <f t="shared" si="152"/>
        <v>42572.698217592595</v>
      </c>
      <c r="W1370">
        <f t="shared" si="153"/>
        <v>60</v>
      </c>
    </row>
    <row r="1371" spans="1:23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 t="shared" si="147"/>
        <v>102</v>
      </c>
      <c r="P1371" s="5">
        <f t="shared" si="148"/>
        <v>164.94</v>
      </c>
      <c r="Q1371" s="5" t="str">
        <f t="shared" si="149"/>
        <v>theater</v>
      </c>
      <c r="R1371" s="5" t="str">
        <f t="shared" si="150"/>
        <v>spaces</v>
      </c>
      <c r="S1371" t="s">
        <v>8317</v>
      </c>
      <c r="T1371" t="s">
        <v>8357</v>
      </c>
      <c r="U1371" s="9">
        <f t="shared" si="151"/>
        <v>42612.149780092594</v>
      </c>
      <c r="V1371" s="9">
        <f t="shared" si="152"/>
        <v>42647.165972222225</v>
      </c>
      <c r="W1371">
        <f t="shared" si="153"/>
        <v>35</v>
      </c>
    </row>
    <row r="1372" spans="1:23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 t="shared" si="147"/>
        <v>154</v>
      </c>
      <c r="P1372" s="5">
        <f t="shared" si="148"/>
        <v>84.87</v>
      </c>
      <c r="Q1372" s="5" t="str">
        <f t="shared" si="149"/>
        <v>theater</v>
      </c>
      <c r="R1372" s="5" t="str">
        <f t="shared" si="150"/>
        <v>spaces</v>
      </c>
      <c r="S1372" t="s">
        <v>8317</v>
      </c>
      <c r="T1372" t="s">
        <v>8357</v>
      </c>
      <c r="U1372" s="9">
        <f t="shared" si="151"/>
        <v>41828.229490740741</v>
      </c>
      <c r="V1372" s="9">
        <f t="shared" si="152"/>
        <v>41860.083333333336</v>
      </c>
      <c r="W1372">
        <f t="shared" si="153"/>
        <v>32</v>
      </c>
    </row>
    <row r="1373" spans="1:23" ht="43.2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 t="shared" si="147"/>
        <v>101</v>
      </c>
      <c r="P1373" s="5">
        <f t="shared" si="148"/>
        <v>53.95</v>
      </c>
      <c r="Q1373" s="5" t="str">
        <f t="shared" si="149"/>
        <v>theater</v>
      </c>
      <c r="R1373" s="5" t="str">
        <f t="shared" si="150"/>
        <v>spaces</v>
      </c>
      <c r="S1373" t="s">
        <v>8317</v>
      </c>
      <c r="T1373" t="s">
        <v>8357</v>
      </c>
      <c r="U1373" s="9">
        <f t="shared" si="151"/>
        <v>41780.745254629634</v>
      </c>
      <c r="V1373" s="9">
        <f t="shared" si="152"/>
        <v>41810.917361111111</v>
      </c>
      <c r="W1373">
        <f t="shared" si="153"/>
        <v>30</v>
      </c>
    </row>
    <row r="1374" spans="1:23" ht="43.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 t="shared" si="147"/>
        <v>131</v>
      </c>
      <c r="P1374" s="5">
        <f t="shared" si="148"/>
        <v>50.53</v>
      </c>
      <c r="Q1374" s="5" t="str">
        <f t="shared" si="149"/>
        <v>theater</v>
      </c>
      <c r="R1374" s="5" t="str">
        <f t="shared" si="150"/>
        <v>spaces</v>
      </c>
      <c r="S1374" t="s">
        <v>8317</v>
      </c>
      <c r="T1374" t="s">
        <v>8357</v>
      </c>
      <c r="U1374" s="9">
        <f t="shared" si="151"/>
        <v>41432.062037037038</v>
      </c>
      <c r="V1374" s="9">
        <f t="shared" si="152"/>
        <v>41468.75</v>
      </c>
      <c r="W1374">
        <f t="shared" si="153"/>
        <v>36</v>
      </c>
    </row>
    <row r="1375" spans="1:23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 t="shared" si="147"/>
        <v>102</v>
      </c>
      <c r="P1375" s="5">
        <f t="shared" si="148"/>
        <v>108</v>
      </c>
      <c r="Q1375" s="5" t="str">
        <f t="shared" si="149"/>
        <v>theater</v>
      </c>
      <c r="R1375" s="5" t="str">
        <f t="shared" si="150"/>
        <v>spaces</v>
      </c>
      <c r="S1375" t="s">
        <v>8317</v>
      </c>
      <c r="T1375" t="s">
        <v>8357</v>
      </c>
      <c r="U1375" s="9">
        <f t="shared" si="151"/>
        <v>42322.653749999998</v>
      </c>
      <c r="V1375" s="9">
        <f t="shared" si="152"/>
        <v>42362.653749999998</v>
      </c>
      <c r="W1375">
        <f t="shared" si="153"/>
        <v>40</v>
      </c>
    </row>
    <row r="1376" spans="1:23" ht="28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 t="shared" si="147"/>
        <v>116</v>
      </c>
      <c r="P1376" s="5">
        <f t="shared" si="148"/>
        <v>95.37</v>
      </c>
      <c r="Q1376" s="5" t="str">
        <f t="shared" si="149"/>
        <v>theater</v>
      </c>
      <c r="R1376" s="5" t="str">
        <f t="shared" si="150"/>
        <v>spaces</v>
      </c>
      <c r="S1376" t="s">
        <v>8317</v>
      </c>
      <c r="T1376" t="s">
        <v>8357</v>
      </c>
      <c r="U1376" s="9">
        <f t="shared" si="151"/>
        <v>42629.655046296291</v>
      </c>
      <c r="V1376" s="9">
        <f t="shared" si="152"/>
        <v>42657.958333333328</v>
      </c>
      <c r="W1376">
        <f t="shared" si="153"/>
        <v>28</v>
      </c>
    </row>
    <row r="1377" spans="1:23" ht="43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 t="shared" si="147"/>
        <v>265</v>
      </c>
      <c r="P1377" s="5">
        <f t="shared" si="148"/>
        <v>57.63</v>
      </c>
      <c r="Q1377" s="5" t="str">
        <f t="shared" si="149"/>
        <v>theater</v>
      </c>
      <c r="R1377" s="5" t="str">
        <f t="shared" si="150"/>
        <v>spaces</v>
      </c>
      <c r="S1377" t="s">
        <v>8317</v>
      </c>
      <c r="T1377" t="s">
        <v>8357</v>
      </c>
      <c r="U1377" s="9">
        <f t="shared" si="151"/>
        <v>42387.398472222223</v>
      </c>
      <c r="V1377" s="9">
        <f t="shared" si="152"/>
        <v>42421.398472222223</v>
      </c>
      <c r="W1377">
        <f t="shared" si="153"/>
        <v>34</v>
      </c>
    </row>
    <row r="1378" spans="1:23" ht="7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 t="shared" si="147"/>
        <v>120</v>
      </c>
      <c r="P1378" s="5">
        <f t="shared" si="148"/>
        <v>64.16</v>
      </c>
      <c r="Q1378" s="5" t="str">
        <f t="shared" si="149"/>
        <v>theater</v>
      </c>
      <c r="R1378" s="5" t="str">
        <f t="shared" si="150"/>
        <v>spaces</v>
      </c>
      <c r="S1378" t="s">
        <v>8317</v>
      </c>
      <c r="T1378" t="s">
        <v>8357</v>
      </c>
      <c r="U1378" s="9">
        <f t="shared" si="151"/>
        <v>42255.333252314813</v>
      </c>
      <c r="V1378" s="9">
        <f t="shared" si="152"/>
        <v>42285.333252314813</v>
      </c>
      <c r="W1378">
        <f t="shared" si="153"/>
        <v>30</v>
      </c>
    </row>
    <row r="1379" spans="1:23" ht="43.2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 t="shared" si="147"/>
        <v>120</v>
      </c>
      <c r="P1379" s="5">
        <f t="shared" si="148"/>
        <v>92.39</v>
      </c>
      <c r="Q1379" s="5" t="str">
        <f t="shared" si="149"/>
        <v>theater</v>
      </c>
      <c r="R1379" s="5" t="str">
        <f t="shared" si="150"/>
        <v>spaces</v>
      </c>
      <c r="S1379" t="s">
        <v>8317</v>
      </c>
      <c r="T1379" t="s">
        <v>8357</v>
      </c>
      <c r="U1379" s="9">
        <f t="shared" si="151"/>
        <v>41934.914918981485</v>
      </c>
      <c r="V1379" s="9">
        <f t="shared" si="152"/>
        <v>41979.956585648149</v>
      </c>
      <c r="W1379">
        <f t="shared" si="153"/>
        <v>45</v>
      </c>
    </row>
    <row r="1380" spans="1:23" ht="43.2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 t="shared" si="147"/>
        <v>104</v>
      </c>
      <c r="P1380" s="5">
        <f t="shared" si="148"/>
        <v>125.98</v>
      </c>
      <c r="Q1380" s="5" t="str">
        <f t="shared" si="149"/>
        <v>theater</v>
      </c>
      <c r="R1380" s="5" t="str">
        <f t="shared" si="150"/>
        <v>spaces</v>
      </c>
      <c r="S1380" t="s">
        <v>8317</v>
      </c>
      <c r="T1380" t="s">
        <v>8357</v>
      </c>
      <c r="U1380" s="9">
        <f t="shared" si="151"/>
        <v>42465.596585648149</v>
      </c>
      <c r="V1380" s="9">
        <f t="shared" si="152"/>
        <v>42493.958333333328</v>
      </c>
      <c r="W1380">
        <f t="shared" si="153"/>
        <v>28</v>
      </c>
    </row>
    <row r="1381" spans="1:23" ht="43.2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 t="shared" si="147"/>
        <v>109</v>
      </c>
      <c r="P1381" s="5">
        <f t="shared" si="148"/>
        <v>94.64</v>
      </c>
      <c r="Q1381" s="5" t="str">
        <f t="shared" si="149"/>
        <v>theater</v>
      </c>
      <c r="R1381" s="5" t="str">
        <f t="shared" si="150"/>
        <v>spaces</v>
      </c>
      <c r="S1381" t="s">
        <v>8317</v>
      </c>
      <c r="T1381" t="s">
        <v>8357</v>
      </c>
      <c r="U1381" s="9">
        <f t="shared" si="151"/>
        <v>42418.031180555554</v>
      </c>
      <c r="V1381" s="9">
        <f t="shared" si="152"/>
        <v>42477.989513888882</v>
      </c>
      <c r="W1381">
        <f t="shared" si="153"/>
        <v>59</v>
      </c>
    </row>
    <row r="1382" spans="1:23" ht="43.2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 t="shared" si="147"/>
        <v>118</v>
      </c>
      <c r="P1382" s="5">
        <f t="shared" si="148"/>
        <v>170.7</v>
      </c>
      <c r="Q1382" s="5" t="str">
        <f t="shared" si="149"/>
        <v>theater</v>
      </c>
      <c r="R1382" s="5" t="str">
        <f t="shared" si="150"/>
        <v>spaces</v>
      </c>
      <c r="S1382" t="s">
        <v>8317</v>
      </c>
      <c r="T1382" t="s">
        <v>8357</v>
      </c>
      <c r="U1382" s="9">
        <f t="shared" si="151"/>
        <v>42655.465891203698</v>
      </c>
      <c r="V1382" s="9">
        <f t="shared" si="152"/>
        <v>42685.507557870369</v>
      </c>
      <c r="W1382">
        <f t="shared" si="153"/>
        <v>30</v>
      </c>
    </row>
    <row r="1383" spans="1:23" ht="43.2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 t="shared" si="147"/>
        <v>1462</v>
      </c>
      <c r="P1383" s="5">
        <f t="shared" si="148"/>
        <v>40.76</v>
      </c>
      <c r="Q1383" s="5" t="str">
        <f t="shared" si="149"/>
        <v>technology</v>
      </c>
      <c r="R1383" s="5" t="str">
        <f t="shared" si="150"/>
        <v>hardware</v>
      </c>
      <c r="S1383" t="s">
        <v>8319</v>
      </c>
      <c r="T1383" t="s">
        <v>8349</v>
      </c>
      <c r="U1383" s="9">
        <f t="shared" si="151"/>
        <v>41493.543958333335</v>
      </c>
      <c r="V1383" s="9">
        <f t="shared" si="152"/>
        <v>41523.791666666664</v>
      </c>
      <c r="W1383">
        <f t="shared" si="153"/>
        <v>30</v>
      </c>
    </row>
    <row r="1384" spans="1:23" ht="43.2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 t="shared" si="147"/>
        <v>253</v>
      </c>
      <c r="P1384" s="5">
        <f t="shared" si="148"/>
        <v>68.25</v>
      </c>
      <c r="Q1384" s="5" t="str">
        <f t="shared" si="149"/>
        <v>technology</v>
      </c>
      <c r="R1384" s="5" t="str">
        <f t="shared" si="150"/>
        <v>hardware</v>
      </c>
      <c r="S1384" t="s">
        <v>8319</v>
      </c>
      <c r="T1384" t="s">
        <v>8349</v>
      </c>
      <c r="U1384" s="9">
        <f t="shared" si="151"/>
        <v>42704.857094907406</v>
      </c>
      <c r="V1384" s="9">
        <f t="shared" si="152"/>
        <v>42764.857094907406</v>
      </c>
      <c r="W1384">
        <f t="shared" si="153"/>
        <v>60</v>
      </c>
    </row>
    <row r="1385" spans="1:23" ht="43.2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 t="shared" si="147"/>
        <v>140</v>
      </c>
      <c r="P1385" s="5">
        <f t="shared" si="148"/>
        <v>95.49</v>
      </c>
      <c r="Q1385" s="5" t="str">
        <f t="shared" si="149"/>
        <v>technology</v>
      </c>
      <c r="R1385" s="5" t="str">
        <f t="shared" si="150"/>
        <v>hardware</v>
      </c>
      <c r="S1385" t="s">
        <v>8319</v>
      </c>
      <c r="T1385" t="s">
        <v>8349</v>
      </c>
      <c r="U1385" s="9">
        <f t="shared" si="151"/>
        <v>41944.83898148148</v>
      </c>
      <c r="V1385" s="9">
        <f t="shared" si="152"/>
        <v>42004.880648148144</v>
      </c>
      <c r="W1385">
        <f t="shared" si="153"/>
        <v>60</v>
      </c>
    </row>
    <row r="1386" spans="1:23" ht="43.2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 t="shared" si="147"/>
        <v>297</v>
      </c>
      <c r="P1386" s="5">
        <f t="shared" si="148"/>
        <v>7.19</v>
      </c>
      <c r="Q1386" s="5" t="str">
        <f t="shared" si="149"/>
        <v>technology</v>
      </c>
      <c r="R1386" s="5" t="str">
        <f t="shared" si="150"/>
        <v>hardware</v>
      </c>
      <c r="S1386" t="s">
        <v>8319</v>
      </c>
      <c r="T1386" t="s">
        <v>8349</v>
      </c>
      <c r="U1386" s="9">
        <f t="shared" si="151"/>
        <v>42199.32707175926</v>
      </c>
      <c r="V1386" s="9">
        <f t="shared" si="152"/>
        <v>42231.32707175926</v>
      </c>
      <c r="W1386">
        <f t="shared" si="153"/>
        <v>32</v>
      </c>
    </row>
    <row r="1387" spans="1:23" ht="43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 t="shared" si="147"/>
        <v>145</v>
      </c>
      <c r="P1387" s="5">
        <f t="shared" si="148"/>
        <v>511.65</v>
      </c>
      <c r="Q1387" s="5" t="str">
        <f t="shared" si="149"/>
        <v>technology</v>
      </c>
      <c r="R1387" s="5" t="str">
        <f t="shared" si="150"/>
        <v>hardware</v>
      </c>
      <c r="S1387" t="s">
        <v>8319</v>
      </c>
      <c r="T1387" t="s">
        <v>8349</v>
      </c>
      <c r="U1387" s="9">
        <f t="shared" si="151"/>
        <v>42745.744618055556</v>
      </c>
      <c r="V1387" s="9">
        <f t="shared" si="152"/>
        <v>42795.744618055556</v>
      </c>
      <c r="W1387">
        <f t="shared" si="153"/>
        <v>50</v>
      </c>
    </row>
    <row r="1388" spans="1:23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 t="shared" si="147"/>
        <v>106</v>
      </c>
      <c r="P1388" s="5">
        <f t="shared" si="148"/>
        <v>261.75</v>
      </c>
      <c r="Q1388" s="5" t="str">
        <f t="shared" si="149"/>
        <v>technology</v>
      </c>
      <c r="R1388" s="5" t="str">
        <f t="shared" si="150"/>
        <v>hardware</v>
      </c>
      <c r="S1388" t="s">
        <v>8319</v>
      </c>
      <c r="T1388" t="s">
        <v>8349</v>
      </c>
      <c r="U1388" s="9">
        <f t="shared" si="151"/>
        <v>42452.579988425925</v>
      </c>
      <c r="V1388" s="9">
        <f t="shared" si="152"/>
        <v>42482.579988425925</v>
      </c>
      <c r="W1388">
        <f t="shared" si="153"/>
        <v>30</v>
      </c>
    </row>
    <row r="1389" spans="1:23" ht="43.2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 t="shared" si="147"/>
        <v>493</v>
      </c>
      <c r="P1389" s="5">
        <f t="shared" si="148"/>
        <v>69.760000000000005</v>
      </c>
      <c r="Q1389" s="5" t="str">
        <f t="shared" si="149"/>
        <v>technology</v>
      </c>
      <c r="R1389" s="5" t="str">
        <f t="shared" si="150"/>
        <v>hardware</v>
      </c>
      <c r="S1389" t="s">
        <v>8319</v>
      </c>
      <c r="T1389" t="s">
        <v>8349</v>
      </c>
      <c r="U1389" s="9">
        <f t="shared" si="151"/>
        <v>42198.676655092597</v>
      </c>
      <c r="V1389" s="9">
        <f t="shared" si="152"/>
        <v>42223.676655092597</v>
      </c>
      <c r="W1389">
        <f t="shared" si="153"/>
        <v>25</v>
      </c>
    </row>
    <row r="1390" spans="1:23" ht="28.8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 t="shared" si="147"/>
        <v>202</v>
      </c>
      <c r="P1390" s="5">
        <f t="shared" si="148"/>
        <v>77.23</v>
      </c>
      <c r="Q1390" s="5" t="str">
        <f t="shared" si="149"/>
        <v>technology</v>
      </c>
      <c r="R1390" s="5" t="str">
        <f t="shared" si="150"/>
        <v>hardware</v>
      </c>
      <c r="S1390" t="s">
        <v>8319</v>
      </c>
      <c r="T1390" t="s">
        <v>8349</v>
      </c>
      <c r="U1390" s="9">
        <f t="shared" si="151"/>
        <v>42333.59993055556</v>
      </c>
      <c r="V1390" s="9">
        <f t="shared" si="152"/>
        <v>42368.59993055556</v>
      </c>
      <c r="W1390">
        <f t="shared" si="153"/>
        <v>35</v>
      </c>
    </row>
    <row r="1391" spans="1:23" ht="28.8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 t="shared" si="147"/>
        <v>104</v>
      </c>
      <c r="P1391" s="5">
        <f t="shared" si="148"/>
        <v>340.57</v>
      </c>
      <c r="Q1391" s="5" t="str">
        <f t="shared" si="149"/>
        <v>technology</v>
      </c>
      <c r="R1391" s="5" t="str">
        <f t="shared" si="150"/>
        <v>hardware</v>
      </c>
      <c r="S1391" t="s">
        <v>8319</v>
      </c>
      <c r="T1391" t="s">
        <v>8349</v>
      </c>
      <c r="U1391" s="9">
        <f t="shared" si="151"/>
        <v>42095.240706018521</v>
      </c>
      <c r="V1391" s="9">
        <f t="shared" si="152"/>
        <v>42125.240706018521</v>
      </c>
      <c r="W1391">
        <f t="shared" si="153"/>
        <v>30</v>
      </c>
    </row>
    <row r="1392" spans="1:23" ht="43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 t="shared" si="147"/>
        <v>170</v>
      </c>
      <c r="P1392" s="5">
        <f t="shared" si="148"/>
        <v>67.42</v>
      </c>
      <c r="Q1392" s="5" t="str">
        <f t="shared" si="149"/>
        <v>technology</v>
      </c>
      <c r="R1392" s="5" t="str">
        <f t="shared" si="150"/>
        <v>hardware</v>
      </c>
      <c r="S1392" t="s">
        <v>8319</v>
      </c>
      <c r="T1392" t="s">
        <v>8349</v>
      </c>
      <c r="U1392" s="9">
        <f t="shared" si="151"/>
        <v>41351.541377314818</v>
      </c>
      <c r="V1392" s="9">
        <f t="shared" si="152"/>
        <v>41386.541377314818</v>
      </c>
      <c r="W1392">
        <f t="shared" si="153"/>
        <v>35</v>
      </c>
    </row>
    <row r="1393" spans="1:23" ht="57.6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 t="shared" si="147"/>
        <v>104</v>
      </c>
      <c r="P1393" s="5">
        <f t="shared" si="148"/>
        <v>845.7</v>
      </c>
      <c r="Q1393" s="5" t="str">
        <f t="shared" si="149"/>
        <v>technology</v>
      </c>
      <c r="R1393" s="5" t="str">
        <f t="shared" si="150"/>
        <v>hardware</v>
      </c>
      <c r="S1393" t="s">
        <v>8319</v>
      </c>
      <c r="T1393" t="s">
        <v>8349</v>
      </c>
      <c r="U1393" s="9">
        <f t="shared" si="151"/>
        <v>41872.525717592594</v>
      </c>
      <c r="V1393" s="9">
        <f t="shared" si="152"/>
        <v>41930.166666666664</v>
      </c>
      <c r="W1393">
        <f t="shared" si="153"/>
        <v>58</v>
      </c>
    </row>
    <row r="1394" spans="1:23" ht="43.2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 t="shared" si="147"/>
        <v>118</v>
      </c>
      <c r="P1394" s="5">
        <f t="shared" si="148"/>
        <v>97.19</v>
      </c>
      <c r="Q1394" s="5" t="str">
        <f t="shared" si="149"/>
        <v>technology</v>
      </c>
      <c r="R1394" s="5" t="str">
        <f t="shared" si="150"/>
        <v>hardware</v>
      </c>
      <c r="S1394" t="s">
        <v>8319</v>
      </c>
      <c r="T1394" t="s">
        <v>8349</v>
      </c>
      <c r="U1394" s="9">
        <f t="shared" si="151"/>
        <v>41389.808194444442</v>
      </c>
      <c r="V1394" s="9">
        <f t="shared" si="152"/>
        <v>41422</v>
      </c>
      <c r="W1394">
        <f t="shared" si="153"/>
        <v>33</v>
      </c>
    </row>
    <row r="1395" spans="1:23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 t="shared" si="147"/>
        <v>108</v>
      </c>
      <c r="P1395" s="5">
        <f t="shared" si="148"/>
        <v>451.84</v>
      </c>
      <c r="Q1395" s="5" t="str">
        <f t="shared" si="149"/>
        <v>technology</v>
      </c>
      <c r="R1395" s="5" t="str">
        <f t="shared" si="150"/>
        <v>hardware</v>
      </c>
      <c r="S1395" t="s">
        <v>8319</v>
      </c>
      <c r="T1395" t="s">
        <v>8349</v>
      </c>
      <c r="U1395" s="9">
        <f t="shared" si="151"/>
        <v>42044.272847222222</v>
      </c>
      <c r="V1395" s="9">
        <f t="shared" si="152"/>
        <v>42104.231180555551</v>
      </c>
      <c r="W1395">
        <f t="shared" si="153"/>
        <v>60</v>
      </c>
    </row>
    <row r="1396" spans="1:23" ht="43.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 t="shared" si="147"/>
        <v>2260300</v>
      </c>
      <c r="P1396" s="5">
        <f t="shared" si="148"/>
        <v>138.66999999999999</v>
      </c>
      <c r="Q1396" s="5" t="str">
        <f t="shared" si="149"/>
        <v>technology</v>
      </c>
      <c r="R1396" s="5" t="str">
        <f t="shared" si="150"/>
        <v>hardware</v>
      </c>
      <c r="S1396" t="s">
        <v>8319</v>
      </c>
      <c r="T1396" t="s">
        <v>8349</v>
      </c>
      <c r="U1396" s="9">
        <f t="shared" si="151"/>
        <v>42626.668888888889</v>
      </c>
      <c r="V1396" s="9">
        <f t="shared" si="152"/>
        <v>42656.915972222225</v>
      </c>
      <c r="W1396">
        <f t="shared" si="153"/>
        <v>30</v>
      </c>
    </row>
    <row r="1397" spans="1:23" ht="43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 t="shared" si="147"/>
        <v>978</v>
      </c>
      <c r="P1397" s="5">
        <f t="shared" si="148"/>
        <v>21.64</v>
      </c>
      <c r="Q1397" s="5" t="str">
        <f t="shared" si="149"/>
        <v>technology</v>
      </c>
      <c r="R1397" s="5" t="str">
        <f t="shared" si="150"/>
        <v>hardware</v>
      </c>
      <c r="S1397" t="s">
        <v>8319</v>
      </c>
      <c r="T1397" t="s">
        <v>8349</v>
      </c>
      <c r="U1397" s="9">
        <f t="shared" si="151"/>
        <v>41316.120949074073</v>
      </c>
      <c r="V1397" s="9">
        <f t="shared" si="152"/>
        <v>41346.833333333336</v>
      </c>
      <c r="W1397">
        <f t="shared" si="153"/>
        <v>30</v>
      </c>
    </row>
    <row r="1398" spans="1:23" ht="57.6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 t="shared" si="147"/>
        <v>123</v>
      </c>
      <c r="P1398" s="5">
        <f t="shared" si="148"/>
        <v>169.52</v>
      </c>
      <c r="Q1398" s="5" t="str">
        <f t="shared" si="149"/>
        <v>technology</v>
      </c>
      <c r="R1398" s="5" t="str">
        <f t="shared" si="150"/>
        <v>hardware</v>
      </c>
      <c r="S1398" t="s">
        <v>8319</v>
      </c>
      <c r="T1398" t="s">
        <v>8349</v>
      </c>
      <c r="U1398" s="9">
        <f t="shared" si="151"/>
        <v>41722.666354166664</v>
      </c>
      <c r="V1398" s="9">
        <f t="shared" si="152"/>
        <v>41752.666354166664</v>
      </c>
      <c r="W1398">
        <f t="shared" si="153"/>
        <v>30</v>
      </c>
    </row>
    <row r="1399" spans="1:23" ht="43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 t="shared" si="147"/>
        <v>246</v>
      </c>
      <c r="P1399" s="5">
        <f t="shared" si="148"/>
        <v>161.88</v>
      </c>
      <c r="Q1399" s="5" t="str">
        <f t="shared" si="149"/>
        <v>technology</v>
      </c>
      <c r="R1399" s="5" t="str">
        <f t="shared" si="150"/>
        <v>hardware</v>
      </c>
      <c r="S1399" t="s">
        <v>8319</v>
      </c>
      <c r="T1399" t="s">
        <v>8349</v>
      </c>
      <c r="U1399" s="9">
        <f t="shared" si="151"/>
        <v>41611.917673611111</v>
      </c>
      <c r="V1399" s="9">
        <f t="shared" si="152"/>
        <v>41654.791666666664</v>
      </c>
      <c r="W1399">
        <f t="shared" si="153"/>
        <v>43</v>
      </c>
    </row>
    <row r="1400" spans="1:23" ht="43.2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 t="shared" si="147"/>
        <v>148</v>
      </c>
      <c r="P1400" s="5">
        <f t="shared" si="148"/>
        <v>493.13</v>
      </c>
      <c r="Q1400" s="5" t="str">
        <f t="shared" si="149"/>
        <v>technology</v>
      </c>
      <c r="R1400" s="5" t="str">
        <f t="shared" si="150"/>
        <v>hardware</v>
      </c>
      <c r="S1400" t="s">
        <v>8319</v>
      </c>
      <c r="T1400" t="s">
        <v>8349</v>
      </c>
      <c r="U1400" s="9">
        <f t="shared" si="151"/>
        <v>42620.143564814818</v>
      </c>
      <c r="V1400" s="9">
        <f t="shared" si="152"/>
        <v>42680.143564814818</v>
      </c>
      <c r="W1400">
        <f t="shared" si="153"/>
        <v>60</v>
      </c>
    </row>
    <row r="1401" spans="1:23" ht="43.2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 t="shared" si="147"/>
        <v>384</v>
      </c>
      <c r="P1401" s="5">
        <f t="shared" si="148"/>
        <v>22.12</v>
      </c>
      <c r="Q1401" s="5" t="str">
        <f t="shared" si="149"/>
        <v>technology</v>
      </c>
      <c r="R1401" s="5" t="str">
        <f t="shared" si="150"/>
        <v>hardware</v>
      </c>
      <c r="S1401" t="s">
        <v>8319</v>
      </c>
      <c r="T1401" t="s">
        <v>8349</v>
      </c>
      <c r="U1401" s="9">
        <f t="shared" si="151"/>
        <v>41719.887928240743</v>
      </c>
      <c r="V1401" s="9">
        <f t="shared" si="152"/>
        <v>41764.887928240743</v>
      </c>
      <c r="W1401">
        <f t="shared" si="153"/>
        <v>45</v>
      </c>
    </row>
    <row r="1402" spans="1:23" ht="43.2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 t="shared" si="147"/>
        <v>103</v>
      </c>
      <c r="P1402" s="5">
        <f t="shared" si="148"/>
        <v>18.239999999999998</v>
      </c>
      <c r="Q1402" s="5" t="str">
        <f t="shared" si="149"/>
        <v>technology</v>
      </c>
      <c r="R1402" s="5" t="str">
        <f t="shared" si="150"/>
        <v>hardware</v>
      </c>
      <c r="S1402" t="s">
        <v>8319</v>
      </c>
      <c r="T1402" t="s">
        <v>8349</v>
      </c>
      <c r="U1402" s="9">
        <f t="shared" si="151"/>
        <v>42045.031851851847</v>
      </c>
      <c r="V1402" s="9">
        <f t="shared" si="152"/>
        <v>42074.99018518519</v>
      </c>
      <c r="W1402">
        <f t="shared" si="153"/>
        <v>29</v>
      </c>
    </row>
    <row r="1403" spans="1:23" ht="43.2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 t="shared" si="147"/>
        <v>105</v>
      </c>
      <c r="P1403" s="5">
        <f t="shared" si="148"/>
        <v>47</v>
      </c>
      <c r="Q1403" s="5" t="str">
        <f t="shared" si="149"/>
        <v>theater</v>
      </c>
      <c r="R1403" s="5" t="str">
        <f t="shared" si="150"/>
        <v>plays</v>
      </c>
      <c r="S1403" t="s">
        <v>8317</v>
      </c>
      <c r="T1403" t="s">
        <v>8318</v>
      </c>
      <c r="U1403" s="9">
        <f t="shared" si="151"/>
        <v>42018.94159722222</v>
      </c>
      <c r="V1403" s="9">
        <f t="shared" si="152"/>
        <v>42047.291666666672</v>
      </c>
      <c r="W1403">
        <f t="shared" si="153"/>
        <v>29</v>
      </c>
    </row>
    <row r="1404" spans="1:23" ht="28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 t="shared" si="147"/>
        <v>120</v>
      </c>
      <c r="P1404" s="5">
        <f t="shared" si="148"/>
        <v>66.67</v>
      </c>
      <c r="Q1404" s="5" t="str">
        <f t="shared" si="149"/>
        <v>theater</v>
      </c>
      <c r="R1404" s="5" t="str">
        <f t="shared" si="150"/>
        <v>plays</v>
      </c>
      <c r="S1404" t="s">
        <v>8317</v>
      </c>
      <c r="T1404" t="s">
        <v>8318</v>
      </c>
      <c r="U1404" s="9">
        <f t="shared" si="151"/>
        <v>42026.924976851849</v>
      </c>
      <c r="V1404" s="9">
        <f t="shared" si="152"/>
        <v>42052.207638888889</v>
      </c>
      <c r="W1404">
        <f t="shared" si="153"/>
        <v>26</v>
      </c>
    </row>
    <row r="1405" spans="1:23" ht="43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 t="shared" si="147"/>
        <v>115</v>
      </c>
      <c r="P1405" s="5">
        <f t="shared" si="148"/>
        <v>18.77</v>
      </c>
      <c r="Q1405" s="5" t="str">
        <f t="shared" si="149"/>
        <v>theater</v>
      </c>
      <c r="R1405" s="5" t="str">
        <f t="shared" si="150"/>
        <v>plays</v>
      </c>
      <c r="S1405" t="s">
        <v>8317</v>
      </c>
      <c r="T1405" t="s">
        <v>8318</v>
      </c>
      <c r="U1405" s="9">
        <f t="shared" si="151"/>
        <v>42103.535254629634</v>
      </c>
      <c r="V1405" s="9">
        <f t="shared" si="152"/>
        <v>42117.535254629634</v>
      </c>
      <c r="W1405">
        <f t="shared" si="153"/>
        <v>14</v>
      </c>
    </row>
    <row r="1406" spans="1:23" ht="43.2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 t="shared" si="147"/>
        <v>119</v>
      </c>
      <c r="P1406" s="5">
        <f t="shared" si="148"/>
        <v>66.11</v>
      </c>
      <c r="Q1406" s="5" t="str">
        <f t="shared" si="149"/>
        <v>theater</v>
      </c>
      <c r="R1406" s="5" t="str">
        <f t="shared" si="150"/>
        <v>plays</v>
      </c>
      <c r="S1406" t="s">
        <v>8317</v>
      </c>
      <c r="T1406" t="s">
        <v>8318</v>
      </c>
      <c r="U1406" s="9">
        <f t="shared" si="151"/>
        <v>41920.787534722222</v>
      </c>
      <c r="V1406" s="9">
        <f t="shared" si="152"/>
        <v>41941.787534722222</v>
      </c>
      <c r="W1406">
        <f t="shared" si="153"/>
        <v>21</v>
      </c>
    </row>
    <row r="1407" spans="1:23" ht="43.2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 t="shared" si="147"/>
        <v>105</v>
      </c>
      <c r="P1407" s="5">
        <f t="shared" si="148"/>
        <v>36.86</v>
      </c>
      <c r="Q1407" s="5" t="str">
        <f t="shared" si="149"/>
        <v>theater</v>
      </c>
      <c r="R1407" s="5" t="str">
        <f t="shared" si="150"/>
        <v>plays</v>
      </c>
      <c r="S1407" t="s">
        <v>8317</v>
      </c>
      <c r="T1407" t="s">
        <v>8318</v>
      </c>
      <c r="U1407" s="9">
        <f t="shared" si="151"/>
        <v>42558.189432870371</v>
      </c>
      <c r="V1407" s="9">
        <f t="shared" si="152"/>
        <v>42587.875</v>
      </c>
      <c r="W1407">
        <f t="shared" si="153"/>
        <v>29</v>
      </c>
    </row>
    <row r="1408" spans="1:23" ht="28.8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 t="shared" si="147"/>
        <v>118</v>
      </c>
      <c r="P1408" s="5">
        <f t="shared" si="148"/>
        <v>39.81</v>
      </c>
      <c r="Q1408" s="5" t="str">
        <f t="shared" si="149"/>
        <v>theater</v>
      </c>
      <c r="R1408" s="5" t="str">
        <f t="shared" si="150"/>
        <v>plays</v>
      </c>
      <c r="S1408" t="s">
        <v>8317</v>
      </c>
      <c r="T1408" t="s">
        <v>8318</v>
      </c>
      <c r="U1408" s="9">
        <f t="shared" si="151"/>
        <v>41815.569212962961</v>
      </c>
      <c r="V1408" s="9">
        <f t="shared" si="152"/>
        <v>41829.569212962961</v>
      </c>
      <c r="W1408">
        <f t="shared" si="153"/>
        <v>14</v>
      </c>
    </row>
    <row r="1409" spans="1:23" ht="43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 t="shared" si="147"/>
        <v>120</v>
      </c>
      <c r="P1409" s="5">
        <f t="shared" si="148"/>
        <v>31.5</v>
      </c>
      <c r="Q1409" s="5" t="str">
        <f t="shared" si="149"/>
        <v>theater</v>
      </c>
      <c r="R1409" s="5" t="str">
        <f t="shared" si="150"/>
        <v>plays</v>
      </c>
      <c r="S1409" t="s">
        <v>8317</v>
      </c>
      <c r="T1409" t="s">
        <v>8318</v>
      </c>
      <c r="U1409" s="9">
        <f t="shared" si="151"/>
        <v>41808.198518518519</v>
      </c>
      <c r="V1409" s="9">
        <f t="shared" si="152"/>
        <v>41838.198518518519</v>
      </c>
      <c r="W1409">
        <f t="shared" si="153"/>
        <v>30</v>
      </c>
    </row>
    <row r="1410" spans="1:23" ht="43.2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 t="shared" ref="O1410:O1473" si="154">ROUND((E1410/D1410)*100,0)</f>
        <v>103</v>
      </c>
      <c r="P1410" s="5">
        <f t="shared" ref="P1410:P1473" si="155">ROUND((E1410/L1410),2)</f>
        <v>102.5</v>
      </c>
      <c r="Q1410" s="5" t="str">
        <f t="shared" ref="Q1410:Q1473" si="156">LEFT(N1410,SEARCH("/",N1410)-1)</f>
        <v>theater</v>
      </c>
      <c r="R1410" s="5" t="str">
        <f t="shared" ref="R1410:R1473" si="157">RIGHT(N1410,LEN(N1410)-SEARCH("/",N1410))</f>
        <v>plays</v>
      </c>
      <c r="S1410" t="s">
        <v>8317</v>
      </c>
      <c r="T1410" t="s">
        <v>8318</v>
      </c>
      <c r="U1410" s="9">
        <f t="shared" ref="U1410:U1473" si="158">(((J1410/60)/60)/24)+DATE(1970,1,1)</f>
        <v>42550.701886574068</v>
      </c>
      <c r="V1410" s="9">
        <f t="shared" ref="V1410:V1473" si="159">(((I1410/60)/60)/24)+DATE(1970,1,1)</f>
        <v>42580.701886574068</v>
      </c>
      <c r="W1410">
        <f t="shared" ref="W1410:W1473" si="160">DATEDIF(U1410,V1410,"d")</f>
        <v>30</v>
      </c>
    </row>
    <row r="1411" spans="1:23" ht="28.8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 t="shared" si="154"/>
        <v>101</v>
      </c>
      <c r="P1411" s="5">
        <f t="shared" si="155"/>
        <v>126.46</v>
      </c>
      <c r="Q1411" s="5" t="str">
        <f t="shared" si="156"/>
        <v>theater</v>
      </c>
      <c r="R1411" s="5" t="str">
        <f t="shared" si="157"/>
        <v>plays</v>
      </c>
      <c r="S1411" t="s">
        <v>8317</v>
      </c>
      <c r="T1411" t="s">
        <v>8318</v>
      </c>
      <c r="U1411" s="9">
        <f t="shared" si="158"/>
        <v>42056.013124999998</v>
      </c>
      <c r="V1411" s="9">
        <f t="shared" si="159"/>
        <v>42075.166666666672</v>
      </c>
      <c r="W1411">
        <f t="shared" si="160"/>
        <v>19</v>
      </c>
    </row>
    <row r="1412" spans="1:23" ht="43.2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 t="shared" si="154"/>
        <v>105</v>
      </c>
      <c r="P1412" s="5">
        <f t="shared" si="155"/>
        <v>47.88</v>
      </c>
      <c r="Q1412" s="5" t="str">
        <f t="shared" si="156"/>
        <v>theater</v>
      </c>
      <c r="R1412" s="5" t="str">
        <f t="shared" si="157"/>
        <v>plays</v>
      </c>
      <c r="S1412" t="s">
        <v>8317</v>
      </c>
      <c r="T1412" t="s">
        <v>8318</v>
      </c>
      <c r="U1412" s="9">
        <f t="shared" si="158"/>
        <v>42016.938692129625</v>
      </c>
      <c r="V1412" s="9">
        <f t="shared" si="159"/>
        <v>42046.938692129625</v>
      </c>
      <c r="W1412">
        <f t="shared" si="160"/>
        <v>30</v>
      </c>
    </row>
    <row r="1413" spans="1:23" ht="43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 t="shared" si="154"/>
        <v>103</v>
      </c>
      <c r="P1413" s="5">
        <f t="shared" si="155"/>
        <v>73.209999999999994</v>
      </c>
      <c r="Q1413" s="5" t="str">
        <f t="shared" si="156"/>
        <v>theater</v>
      </c>
      <c r="R1413" s="5" t="str">
        <f t="shared" si="157"/>
        <v>plays</v>
      </c>
      <c r="S1413" t="s">
        <v>8317</v>
      </c>
      <c r="T1413" t="s">
        <v>8318</v>
      </c>
      <c r="U1413" s="9">
        <f t="shared" si="158"/>
        <v>42591.899988425925</v>
      </c>
      <c r="V1413" s="9">
        <f t="shared" si="159"/>
        <v>42622.166666666672</v>
      </c>
      <c r="W1413">
        <f t="shared" si="160"/>
        <v>31</v>
      </c>
    </row>
    <row r="1414" spans="1:23" ht="43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 t="shared" si="154"/>
        <v>108</v>
      </c>
      <c r="P1414" s="5">
        <f t="shared" si="155"/>
        <v>89.67</v>
      </c>
      <c r="Q1414" s="5" t="str">
        <f t="shared" si="156"/>
        <v>theater</v>
      </c>
      <c r="R1414" s="5" t="str">
        <f t="shared" si="157"/>
        <v>plays</v>
      </c>
      <c r="S1414" t="s">
        <v>8317</v>
      </c>
      <c r="T1414" t="s">
        <v>8318</v>
      </c>
      <c r="U1414" s="9">
        <f t="shared" si="158"/>
        <v>42183.231006944443</v>
      </c>
      <c r="V1414" s="9">
        <f t="shared" si="159"/>
        <v>42228.231006944443</v>
      </c>
      <c r="W1414">
        <f t="shared" si="160"/>
        <v>45</v>
      </c>
    </row>
    <row r="1415" spans="1:23" ht="57.6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 t="shared" si="154"/>
        <v>111</v>
      </c>
      <c r="P1415" s="5">
        <f t="shared" si="155"/>
        <v>151.46</v>
      </c>
      <c r="Q1415" s="5" t="str">
        <f t="shared" si="156"/>
        <v>theater</v>
      </c>
      <c r="R1415" s="5" t="str">
        <f t="shared" si="157"/>
        <v>plays</v>
      </c>
      <c r="S1415" t="s">
        <v>8317</v>
      </c>
      <c r="T1415" t="s">
        <v>8318</v>
      </c>
      <c r="U1415" s="9">
        <f t="shared" si="158"/>
        <v>42176.419039351851</v>
      </c>
      <c r="V1415" s="9">
        <f t="shared" si="159"/>
        <v>42206.419039351851</v>
      </c>
      <c r="W1415">
        <f t="shared" si="160"/>
        <v>30</v>
      </c>
    </row>
    <row r="1416" spans="1:23" ht="57.6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 t="shared" si="154"/>
        <v>150</v>
      </c>
      <c r="P1416" s="5">
        <f t="shared" si="155"/>
        <v>25</v>
      </c>
      <c r="Q1416" s="5" t="str">
        <f t="shared" si="156"/>
        <v>theater</v>
      </c>
      <c r="R1416" s="5" t="str">
        <f t="shared" si="157"/>
        <v>plays</v>
      </c>
      <c r="S1416" t="s">
        <v>8317</v>
      </c>
      <c r="T1416" t="s">
        <v>8318</v>
      </c>
      <c r="U1416" s="9">
        <f t="shared" si="158"/>
        <v>42416.691655092596</v>
      </c>
      <c r="V1416" s="9">
        <f t="shared" si="159"/>
        <v>42432.791666666672</v>
      </c>
      <c r="W1416">
        <f t="shared" si="160"/>
        <v>16</v>
      </c>
    </row>
    <row r="1417" spans="1:23" ht="43.2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 t="shared" si="154"/>
        <v>104</v>
      </c>
      <c r="P1417" s="5">
        <f t="shared" si="155"/>
        <v>36.5</v>
      </c>
      <c r="Q1417" s="5" t="str">
        <f t="shared" si="156"/>
        <v>theater</v>
      </c>
      <c r="R1417" s="5" t="str">
        <f t="shared" si="157"/>
        <v>plays</v>
      </c>
      <c r="S1417" t="s">
        <v>8317</v>
      </c>
      <c r="T1417" t="s">
        <v>8318</v>
      </c>
      <c r="U1417" s="9">
        <f t="shared" si="158"/>
        <v>41780.525937500002</v>
      </c>
      <c r="V1417" s="9">
        <f t="shared" si="159"/>
        <v>41796.958333333336</v>
      </c>
      <c r="W1417">
        <f t="shared" si="160"/>
        <v>16</v>
      </c>
    </row>
    <row r="1418" spans="1:23" ht="43.2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 t="shared" si="154"/>
        <v>116</v>
      </c>
      <c r="P1418" s="5">
        <f t="shared" si="155"/>
        <v>44</v>
      </c>
      <c r="Q1418" s="5" t="str">
        <f t="shared" si="156"/>
        <v>theater</v>
      </c>
      <c r="R1418" s="5" t="str">
        <f t="shared" si="157"/>
        <v>plays</v>
      </c>
      <c r="S1418" t="s">
        <v>8317</v>
      </c>
      <c r="T1418" t="s">
        <v>8318</v>
      </c>
      <c r="U1418" s="9">
        <f t="shared" si="158"/>
        <v>41795.528101851851</v>
      </c>
      <c r="V1418" s="9">
        <f t="shared" si="159"/>
        <v>41825.528101851851</v>
      </c>
      <c r="W1418">
        <f t="shared" si="160"/>
        <v>30</v>
      </c>
    </row>
    <row r="1419" spans="1:23" ht="43.2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 t="shared" si="154"/>
        <v>103</v>
      </c>
      <c r="P1419" s="5">
        <f t="shared" si="155"/>
        <v>87.36</v>
      </c>
      <c r="Q1419" s="5" t="str">
        <f t="shared" si="156"/>
        <v>theater</v>
      </c>
      <c r="R1419" s="5" t="str">
        <f t="shared" si="157"/>
        <v>plays</v>
      </c>
      <c r="S1419" t="s">
        <v>8317</v>
      </c>
      <c r="T1419" t="s">
        <v>8318</v>
      </c>
      <c r="U1419" s="9">
        <f t="shared" si="158"/>
        <v>41798.94027777778</v>
      </c>
      <c r="V1419" s="9">
        <f t="shared" si="159"/>
        <v>41828.94027777778</v>
      </c>
      <c r="W1419">
        <f t="shared" si="160"/>
        <v>30</v>
      </c>
    </row>
    <row r="1420" spans="1:23" ht="43.2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 t="shared" si="154"/>
        <v>101</v>
      </c>
      <c r="P1420" s="5">
        <f t="shared" si="155"/>
        <v>36.47</v>
      </c>
      <c r="Q1420" s="5" t="str">
        <f t="shared" si="156"/>
        <v>theater</v>
      </c>
      <c r="R1420" s="5" t="str">
        <f t="shared" si="157"/>
        <v>plays</v>
      </c>
      <c r="S1420" t="s">
        <v>8317</v>
      </c>
      <c r="T1420" t="s">
        <v>8318</v>
      </c>
      <c r="U1420" s="9">
        <f t="shared" si="158"/>
        <v>42201.675011574072</v>
      </c>
      <c r="V1420" s="9">
        <f t="shared" si="159"/>
        <v>42216.666666666672</v>
      </c>
      <c r="W1420">
        <f t="shared" si="160"/>
        <v>15</v>
      </c>
    </row>
    <row r="1421" spans="1:23" ht="43.2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 t="shared" si="154"/>
        <v>117</v>
      </c>
      <c r="P1421" s="5">
        <f t="shared" si="155"/>
        <v>44.86</v>
      </c>
      <c r="Q1421" s="5" t="str">
        <f t="shared" si="156"/>
        <v>theater</v>
      </c>
      <c r="R1421" s="5" t="str">
        <f t="shared" si="157"/>
        <v>plays</v>
      </c>
      <c r="S1421" t="s">
        <v>8317</v>
      </c>
      <c r="T1421" t="s">
        <v>8318</v>
      </c>
      <c r="U1421" s="9">
        <f t="shared" si="158"/>
        <v>42507.264699074076</v>
      </c>
      <c r="V1421" s="9">
        <f t="shared" si="159"/>
        <v>42538.666666666672</v>
      </c>
      <c r="W1421">
        <f t="shared" si="160"/>
        <v>31</v>
      </c>
    </row>
    <row r="1422" spans="1:23" ht="43.2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 t="shared" si="154"/>
        <v>133</v>
      </c>
      <c r="P1422" s="5">
        <f t="shared" si="155"/>
        <v>42.9</v>
      </c>
      <c r="Q1422" s="5" t="str">
        <f t="shared" si="156"/>
        <v>theater</v>
      </c>
      <c r="R1422" s="5" t="str">
        <f t="shared" si="157"/>
        <v>plays</v>
      </c>
      <c r="S1422" t="s">
        <v>8317</v>
      </c>
      <c r="T1422" t="s">
        <v>8318</v>
      </c>
      <c r="U1422" s="9">
        <f t="shared" si="158"/>
        <v>41948.552847222221</v>
      </c>
      <c r="V1422" s="9">
        <f t="shared" si="159"/>
        <v>42008.552847222221</v>
      </c>
      <c r="W1422">
        <f t="shared" si="160"/>
        <v>60</v>
      </c>
    </row>
    <row r="1423" spans="1:23" ht="43.2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 t="shared" si="154"/>
        <v>133</v>
      </c>
      <c r="P1423" s="5">
        <f t="shared" si="155"/>
        <v>51.23</v>
      </c>
      <c r="Q1423" s="5" t="str">
        <f t="shared" si="156"/>
        <v>theater</v>
      </c>
      <c r="R1423" s="5" t="str">
        <f t="shared" si="157"/>
        <v>plays</v>
      </c>
      <c r="S1423" t="s">
        <v>8317</v>
      </c>
      <c r="T1423" t="s">
        <v>8318</v>
      </c>
      <c r="U1423" s="9">
        <f t="shared" si="158"/>
        <v>41900.243159722224</v>
      </c>
      <c r="V1423" s="9">
        <f t="shared" si="159"/>
        <v>41922.458333333336</v>
      </c>
      <c r="W1423">
        <f t="shared" si="160"/>
        <v>22</v>
      </c>
    </row>
    <row r="1424" spans="1:23" ht="43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 t="shared" si="154"/>
        <v>102</v>
      </c>
      <c r="P1424" s="5">
        <f t="shared" si="155"/>
        <v>33.94</v>
      </c>
      <c r="Q1424" s="5" t="str">
        <f t="shared" si="156"/>
        <v>theater</v>
      </c>
      <c r="R1424" s="5" t="str">
        <f t="shared" si="157"/>
        <v>plays</v>
      </c>
      <c r="S1424" t="s">
        <v>8317</v>
      </c>
      <c r="T1424" t="s">
        <v>8318</v>
      </c>
      <c r="U1424" s="9">
        <f t="shared" si="158"/>
        <v>42192.64707175926</v>
      </c>
      <c r="V1424" s="9">
        <f t="shared" si="159"/>
        <v>42222.64707175926</v>
      </c>
      <c r="W1424">
        <f t="shared" si="160"/>
        <v>30</v>
      </c>
    </row>
    <row r="1425" spans="1:23" ht="43.2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 t="shared" si="154"/>
        <v>128</v>
      </c>
      <c r="P1425" s="5">
        <f t="shared" si="155"/>
        <v>90.74</v>
      </c>
      <c r="Q1425" s="5" t="str">
        <f t="shared" si="156"/>
        <v>theater</v>
      </c>
      <c r="R1425" s="5" t="str">
        <f t="shared" si="157"/>
        <v>plays</v>
      </c>
      <c r="S1425" t="s">
        <v>8317</v>
      </c>
      <c r="T1425" t="s">
        <v>8318</v>
      </c>
      <c r="U1425" s="9">
        <f t="shared" si="158"/>
        <v>42158.065694444449</v>
      </c>
      <c r="V1425" s="9">
        <f t="shared" si="159"/>
        <v>42201</v>
      </c>
      <c r="W1425">
        <f t="shared" si="160"/>
        <v>43</v>
      </c>
    </row>
    <row r="1426" spans="1:23" ht="43.2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 t="shared" si="154"/>
        <v>115</v>
      </c>
      <c r="P1426" s="5">
        <f t="shared" si="155"/>
        <v>50</v>
      </c>
      <c r="Q1426" s="5" t="str">
        <f t="shared" si="156"/>
        <v>theater</v>
      </c>
      <c r="R1426" s="5" t="str">
        <f t="shared" si="157"/>
        <v>plays</v>
      </c>
      <c r="S1426" t="s">
        <v>8317</v>
      </c>
      <c r="T1426" t="s">
        <v>8318</v>
      </c>
      <c r="U1426" s="9">
        <f t="shared" si="158"/>
        <v>41881.453587962962</v>
      </c>
      <c r="V1426" s="9">
        <f t="shared" si="159"/>
        <v>41911.453587962962</v>
      </c>
      <c r="W1426">
        <f t="shared" si="160"/>
        <v>30</v>
      </c>
    </row>
    <row r="1427" spans="1:23" ht="57.6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 t="shared" si="154"/>
        <v>110</v>
      </c>
      <c r="P1427" s="5">
        <f t="shared" si="155"/>
        <v>24.44</v>
      </c>
      <c r="Q1427" s="5" t="str">
        <f t="shared" si="156"/>
        <v>theater</v>
      </c>
      <c r="R1427" s="5" t="str">
        <f t="shared" si="157"/>
        <v>plays</v>
      </c>
      <c r="S1427" t="s">
        <v>8317</v>
      </c>
      <c r="T1427" t="s">
        <v>8318</v>
      </c>
      <c r="U1427" s="9">
        <f t="shared" si="158"/>
        <v>42213.505474537036</v>
      </c>
      <c r="V1427" s="9">
        <f t="shared" si="159"/>
        <v>42238.505474537036</v>
      </c>
      <c r="W1427">
        <f t="shared" si="160"/>
        <v>25</v>
      </c>
    </row>
    <row r="1428" spans="1:23" ht="43.2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 t="shared" si="154"/>
        <v>112</v>
      </c>
      <c r="P1428" s="5">
        <f t="shared" si="155"/>
        <v>44.25</v>
      </c>
      <c r="Q1428" s="5" t="str">
        <f t="shared" si="156"/>
        <v>theater</v>
      </c>
      <c r="R1428" s="5" t="str">
        <f t="shared" si="157"/>
        <v>plays</v>
      </c>
      <c r="S1428" t="s">
        <v>8317</v>
      </c>
      <c r="T1428" t="s">
        <v>8318</v>
      </c>
      <c r="U1428" s="9">
        <f t="shared" si="158"/>
        <v>42185.267245370371</v>
      </c>
      <c r="V1428" s="9">
        <f t="shared" si="159"/>
        <v>42221.458333333328</v>
      </c>
      <c r="W1428">
        <f t="shared" si="160"/>
        <v>36</v>
      </c>
    </row>
    <row r="1429" spans="1:23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 t="shared" si="154"/>
        <v>126</v>
      </c>
      <c r="P1429" s="5">
        <f t="shared" si="155"/>
        <v>67.739999999999995</v>
      </c>
      <c r="Q1429" s="5" t="str">
        <f t="shared" si="156"/>
        <v>theater</v>
      </c>
      <c r="R1429" s="5" t="str">
        <f t="shared" si="157"/>
        <v>plays</v>
      </c>
      <c r="S1429" t="s">
        <v>8317</v>
      </c>
      <c r="T1429" t="s">
        <v>8318</v>
      </c>
      <c r="U1429" s="9">
        <f t="shared" si="158"/>
        <v>42154.873124999998</v>
      </c>
      <c r="V1429" s="9">
        <f t="shared" si="159"/>
        <v>42184.873124999998</v>
      </c>
      <c r="W1429">
        <f t="shared" si="160"/>
        <v>30</v>
      </c>
    </row>
    <row r="1430" spans="1:23" ht="43.2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 t="shared" si="154"/>
        <v>100</v>
      </c>
      <c r="P1430" s="5">
        <f t="shared" si="155"/>
        <v>65.38</v>
      </c>
      <c r="Q1430" s="5" t="str">
        <f t="shared" si="156"/>
        <v>theater</v>
      </c>
      <c r="R1430" s="5" t="str">
        <f t="shared" si="157"/>
        <v>plays</v>
      </c>
      <c r="S1430" t="s">
        <v>8317</v>
      </c>
      <c r="T1430" t="s">
        <v>8318</v>
      </c>
      <c r="U1430" s="9">
        <f t="shared" si="158"/>
        <v>42208.84646990741</v>
      </c>
      <c r="V1430" s="9">
        <f t="shared" si="159"/>
        <v>42238.84646990741</v>
      </c>
      <c r="W1430">
        <f t="shared" si="160"/>
        <v>30</v>
      </c>
    </row>
    <row r="1431" spans="1:23" ht="43.2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 t="shared" si="154"/>
        <v>102</v>
      </c>
      <c r="P1431" s="5">
        <f t="shared" si="155"/>
        <v>121.9</v>
      </c>
      <c r="Q1431" s="5" t="str">
        <f t="shared" si="156"/>
        <v>theater</v>
      </c>
      <c r="R1431" s="5" t="str">
        <f t="shared" si="157"/>
        <v>plays</v>
      </c>
      <c r="S1431" t="s">
        <v>8317</v>
      </c>
      <c r="T1431" t="s">
        <v>8318</v>
      </c>
      <c r="U1431" s="9">
        <f t="shared" si="158"/>
        <v>42451.496817129635</v>
      </c>
      <c r="V1431" s="9">
        <f t="shared" si="159"/>
        <v>42459.610416666663</v>
      </c>
      <c r="W1431">
        <f t="shared" si="160"/>
        <v>8</v>
      </c>
    </row>
    <row r="1432" spans="1:23" ht="43.2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 t="shared" si="154"/>
        <v>108</v>
      </c>
      <c r="P1432" s="5">
        <f t="shared" si="155"/>
        <v>47.46</v>
      </c>
      <c r="Q1432" s="5" t="str">
        <f t="shared" si="156"/>
        <v>theater</v>
      </c>
      <c r="R1432" s="5" t="str">
        <f t="shared" si="157"/>
        <v>plays</v>
      </c>
      <c r="S1432" t="s">
        <v>8317</v>
      </c>
      <c r="T1432" t="s">
        <v>8318</v>
      </c>
      <c r="U1432" s="9">
        <f t="shared" si="158"/>
        <v>41759.13962962963</v>
      </c>
      <c r="V1432" s="9">
        <f t="shared" si="159"/>
        <v>41791.165972222225</v>
      </c>
      <c r="W1432">
        <f t="shared" si="160"/>
        <v>32</v>
      </c>
    </row>
    <row r="1433" spans="1:23" ht="43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 t="shared" si="154"/>
        <v>100</v>
      </c>
      <c r="P1433" s="5">
        <f t="shared" si="155"/>
        <v>92.84</v>
      </c>
      <c r="Q1433" s="5" t="str">
        <f t="shared" si="156"/>
        <v>theater</v>
      </c>
      <c r="R1433" s="5" t="str">
        <f t="shared" si="157"/>
        <v>plays</v>
      </c>
      <c r="S1433" t="s">
        <v>8317</v>
      </c>
      <c r="T1433" t="s">
        <v>8318</v>
      </c>
      <c r="U1433" s="9">
        <f t="shared" si="158"/>
        <v>42028.496562500004</v>
      </c>
      <c r="V1433" s="9">
        <f t="shared" si="159"/>
        <v>42058.496562500004</v>
      </c>
      <c r="W1433">
        <f t="shared" si="160"/>
        <v>30</v>
      </c>
    </row>
    <row r="1434" spans="1:23" ht="43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 t="shared" si="154"/>
        <v>113</v>
      </c>
      <c r="P1434" s="5">
        <f t="shared" si="155"/>
        <v>68.25</v>
      </c>
      <c r="Q1434" s="5" t="str">
        <f t="shared" si="156"/>
        <v>theater</v>
      </c>
      <c r="R1434" s="5" t="str">
        <f t="shared" si="157"/>
        <v>plays</v>
      </c>
      <c r="S1434" t="s">
        <v>8317</v>
      </c>
      <c r="T1434" t="s">
        <v>8318</v>
      </c>
      <c r="U1434" s="9">
        <f t="shared" si="158"/>
        <v>42054.74418981481</v>
      </c>
      <c r="V1434" s="9">
        <f t="shared" si="159"/>
        <v>42100.166666666672</v>
      </c>
      <c r="W1434">
        <f t="shared" si="160"/>
        <v>46</v>
      </c>
    </row>
    <row r="1435" spans="1:23" ht="43.2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 t="shared" si="154"/>
        <v>128</v>
      </c>
      <c r="P1435" s="5">
        <f t="shared" si="155"/>
        <v>37.21</v>
      </c>
      <c r="Q1435" s="5" t="str">
        <f t="shared" si="156"/>
        <v>theater</v>
      </c>
      <c r="R1435" s="5" t="str">
        <f t="shared" si="157"/>
        <v>plays</v>
      </c>
      <c r="S1435" t="s">
        <v>8317</v>
      </c>
      <c r="T1435" t="s">
        <v>8318</v>
      </c>
      <c r="U1435" s="9">
        <f t="shared" si="158"/>
        <v>42693.742604166662</v>
      </c>
      <c r="V1435" s="9">
        <f t="shared" si="159"/>
        <v>42718.742604166662</v>
      </c>
      <c r="W1435">
        <f t="shared" si="160"/>
        <v>25</v>
      </c>
    </row>
    <row r="1436" spans="1:23" ht="43.2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 t="shared" si="154"/>
        <v>108</v>
      </c>
      <c r="P1436" s="5">
        <f t="shared" si="155"/>
        <v>25.25</v>
      </c>
      <c r="Q1436" s="5" t="str">
        <f t="shared" si="156"/>
        <v>theater</v>
      </c>
      <c r="R1436" s="5" t="str">
        <f t="shared" si="157"/>
        <v>plays</v>
      </c>
      <c r="S1436" t="s">
        <v>8317</v>
      </c>
      <c r="T1436" t="s">
        <v>8318</v>
      </c>
      <c r="U1436" s="9">
        <f t="shared" si="158"/>
        <v>42103.399479166663</v>
      </c>
      <c r="V1436" s="9">
        <f t="shared" si="159"/>
        <v>42133.399479166663</v>
      </c>
      <c r="W1436">
        <f t="shared" si="160"/>
        <v>30</v>
      </c>
    </row>
    <row r="1437" spans="1:23" ht="43.2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 t="shared" si="154"/>
        <v>242</v>
      </c>
      <c r="P1437" s="5">
        <f t="shared" si="155"/>
        <v>43.21</v>
      </c>
      <c r="Q1437" s="5" t="str">
        <f t="shared" si="156"/>
        <v>theater</v>
      </c>
      <c r="R1437" s="5" t="str">
        <f t="shared" si="157"/>
        <v>plays</v>
      </c>
      <c r="S1437" t="s">
        <v>8317</v>
      </c>
      <c r="T1437" t="s">
        <v>8318</v>
      </c>
      <c r="U1437" s="9">
        <f t="shared" si="158"/>
        <v>42559.776724537034</v>
      </c>
      <c r="V1437" s="9">
        <f t="shared" si="159"/>
        <v>42589.776724537034</v>
      </c>
      <c r="W1437">
        <f t="shared" si="160"/>
        <v>30</v>
      </c>
    </row>
    <row r="1438" spans="1:23" ht="43.2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 t="shared" si="154"/>
        <v>142</v>
      </c>
      <c r="P1438" s="5">
        <f t="shared" si="155"/>
        <v>25.13</v>
      </c>
      <c r="Q1438" s="5" t="str">
        <f t="shared" si="156"/>
        <v>theater</v>
      </c>
      <c r="R1438" s="5" t="str">
        <f t="shared" si="157"/>
        <v>plays</v>
      </c>
      <c r="S1438" t="s">
        <v>8317</v>
      </c>
      <c r="T1438" t="s">
        <v>8318</v>
      </c>
      <c r="U1438" s="9">
        <f t="shared" si="158"/>
        <v>42188.467499999999</v>
      </c>
      <c r="V1438" s="9">
        <f t="shared" si="159"/>
        <v>42218.666666666672</v>
      </c>
      <c r="W1438">
        <f t="shared" si="160"/>
        <v>30</v>
      </c>
    </row>
    <row r="1439" spans="1:23" ht="43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 t="shared" si="154"/>
        <v>130</v>
      </c>
      <c r="P1439" s="5">
        <f t="shared" si="155"/>
        <v>23.64</v>
      </c>
      <c r="Q1439" s="5" t="str">
        <f t="shared" si="156"/>
        <v>theater</v>
      </c>
      <c r="R1439" s="5" t="str">
        <f t="shared" si="157"/>
        <v>plays</v>
      </c>
      <c r="S1439" t="s">
        <v>8317</v>
      </c>
      <c r="T1439" t="s">
        <v>8318</v>
      </c>
      <c r="U1439" s="9">
        <f t="shared" si="158"/>
        <v>42023.634976851856</v>
      </c>
      <c r="V1439" s="9">
        <f t="shared" si="159"/>
        <v>42063.634976851856</v>
      </c>
      <c r="W1439">
        <f t="shared" si="160"/>
        <v>40</v>
      </c>
    </row>
    <row r="1440" spans="1:23" ht="43.2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 t="shared" si="154"/>
        <v>106</v>
      </c>
      <c r="P1440" s="5">
        <f t="shared" si="155"/>
        <v>103.95</v>
      </c>
      <c r="Q1440" s="5" t="str">
        <f t="shared" si="156"/>
        <v>theater</v>
      </c>
      <c r="R1440" s="5" t="str">
        <f t="shared" si="157"/>
        <v>plays</v>
      </c>
      <c r="S1440" t="s">
        <v>8317</v>
      </c>
      <c r="T1440" t="s">
        <v>8318</v>
      </c>
      <c r="U1440" s="9">
        <f t="shared" si="158"/>
        <v>42250.598217592589</v>
      </c>
      <c r="V1440" s="9">
        <f t="shared" si="159"/>
        <v>42270.598217592589</v>
      </c>
      <c r="W1440">
        <f t="shared" si="160"/>
        <v>20</v>
      </c>
    </row>
    <row r="1441" spans="1:23" ht="43.2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 t="shared" si="154"/>
        <v>105</v>
      </c>
      <c r="P1441" s="5">
        <f t="shared" si="155"/>
        <v>50.38</v>
      </c>
      <c r="Q1441" s="5" t="str">
        <f t="shared" si="156"/>
        <v>theater</v>
      </c>
      <c r="R1441" s="5" t="str">
        <f t="shared" si="157"/>
        <v>plays</v>
      </c>
      <c r="S1441" t="s">
        <v>8317</v>
      </c>
      <c r="T1441" t="s">
        <v>8318</v>
      </c>
      <c r="U1441" s="9">
        <f t="shared" si="158"/>
        <v>42139.525567129633</v>
      </c>
      <c r="V1441" s="9">
        <f t="shared" si="159"/>
        <v>42169.525567129633</v>
      </c>
      <c r="W1441">
        <f t="shared" si="160"/>
        <v>30</v>
      </c>
    </row>
    <row r="1442" spans="1:23" ht="43.2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 t="shared" si="154"/>
        <v>136</v>
      </c>
      <c r="P1442" s="5">
        <f t="shared" si="155"/>
        <v>13.6</v>
      </c>
      <c r="Q1442" s="5" t="str">
        <f t="shared" si="156"/>
        <v>theater</v>
      </c>
      <c r="R1442" s="5" t="str">
        <f t="shared" si="157"/>
        <v>plays</v>
      </c>
      <c r="S1442" t="s">
        <v>8317</v>
      </c>
      <c r="T1442" t="s">
        <v>8318</v>
      </c>
      <c r="U1442" s="9">
        <f t="shared" si="158"/>
        <v>42401.610983796301</v>
      </c>
      <c r="V1442" s="9">
        <f t="shared" si="159"/>
        <v>42426</v>
      </c>
      <c r="W1442">
        <f t="shared" si="160"/>
        <v>25</v>
      </c>
    </row>
    <row r="1443" spans="1:23" ht="57.6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 t="shared" si="154"/>
        <v>100</v>
      </c>
      <c r="P1443" s="5">
        <f t="shared" si="155"/>
        <v>28.57</v>
      </c>
      <c r="Q1443" s="5" t="str">
        <f t="shared" si="156"/>
        <v>theater</v>
      </c>
      <c r="R1443" s="5" t="str">
        <f t="shared" si="157"/>
        <v>plays</v>
      </c>
      <c r="S1443" t="s">
        <v>8317</v>
      </c>
      <c r="T1443" t="s">
        <v>8318</v>
      </c>
      <c r="U1443" s="9">
        <f t="shared" si="158"/>
        <v>41875.922858796301</v>
      </c>
      <c r="V1443" s="9">
        <f t="shared" si="159"/>
        <v>41905.922858796301</v>
      </c>
      <c r="W1443">
        <f t="shared" si="160"/>
        <v>30</v>
      </c>
    </row>
    <row r="1444" spans="1:23" ht="57.6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 t="shared" si="154"/>
        <v>100</v>
      </c>
      <c r="P1444" s="5">
        <f t="shared" si="155"/>
        <v>63.83</v>
      </c>
      <c r="Q1444" s="5" t="str">
        <f t="shared" si="156"/>
        <v>theater</v>
      </c>
      <c r="R1444" s="5" t="str">
        <f t="shared" si="157"/>
        <v>plays</v>
      </c>
      <c r="S1444" t="s">
        <v>8317</v>
      </c>
      <c r="T1444" t="s">
        <v>8318</v>
      </c>
      <c r="U1444" s="9">
        <f t="shared" si="158"/>
        <v>42060.683935185181</v>
      </c>
      <c r="V1444" s="9">
        <f t="shared" si="159"/>
        <v>42090.642268518524</v>
      </c>
      <c r="W1444">
        <f t="shared" si="160"/>
        <v>30</v>
      </c>
    </row>
    <row r="1445" spans="1:23" ht="57.6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 t="shared" si="154"/>
        <v>124</v>
      </c>
      <c r="P1445" s="5">
        <f t="shared" si="155"/>
        <v>8.86</v>
      </c>
      <c r="Q1445" s="5" t="str">
        <f t="shared" si="156"/>
        <v>theater</v>
      </c>
      <c r="R1445" s="5" t="str">
        <f t="shared" si="157"/>
        <v>plays</v>
      </c>
      <c r="S1445" t="s">
        <v>8317</v>
      </c>
      <c r="T1445" t="s">
        <v>8318</v>
      </c>
      <c r="U1445" s="9">
        <f t="shared" si="158"/>
        <v>42067.011643518519</v>
      </c>
      <c r="V1445" s="9">
        <f t="shared" si="159"/>
        <v>42094.957638888889</v>
      </c>
      <c r="W1445">
        <f t="shared" si="160"/>
        <v>27</v>
      </c>
    </row>
    <row r="1446" spans="1:23" ht="43.2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 t="shared" si="154"/>
        <v>117</v>
      </c>
      <c r="P1446" s="5">
        <f t="shared" si="155"/>
        <v>50.67</v>
      </c>
      <c r="Q1446" s="5" t="str">
        <f t="shared" si="156"/>
        <v>theater</v>
      </c>
      <c r="R1446" s="5" t="str">
        <f t="shared" si="157"/>
        <v>plays</v>
      </c>
      <c r="S1446" t="s">
        <v>8317</v>
      </c>
      <c r="T1446" t="s">
        <v>8318</v>
      </c>
      <c r="U1446" s="9">
        <f t="shared" si="158"/>
        <v>42136.270787037036</v>
      </c>
      <c r="V1446" s="9">
        <f t="shared" si="159"/>
        <v>42168.071527777778</v>
      </c>
      <c r="W1446">
        <f t="shared" si="160"/>
        <v>32</v>
      </c>
    </row>
    <row r="1447" spans="1:23" ht="57.6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 t="shared" si="154"/>
        <v>103</v>
      </c>
      <c r="P1447" s="5">
        <f t="shared" si="155"/>
        <v>60.78</v>
      </c>
      <c r="Q1447" s="5" t="str">
        <f t="shared" si="156"/>
        <v>theater</v>
      </c>
      <c r="R1447" s="5" t="str">
        <f t="shared" si="157"/>
        <v>plays</v>
      </c>
      <c r="S1447" t="s">
        <v>8317</v>
      </c>
      <c r="T1447" t="s">
        <v>8318</v>
      </c>
      <c r="U1447" s="9">
        <f t="shared" si="158"/>
        <v>42312.792662037042</v>
      </c>
      <c r="V1447" s="9">
        <f t="shared" si="159"/>
        <v>42342.792662037042</v>
      </c>
      <c r="W1447">
        <f t="shared" si="160"/>
        <v>30</v>
      </c>
    </row>
    <row r="1448" spans="1:23" ht="57.6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 t="shared" si="154"/>
        <v>108</v>
      </c>
      <c r="P1448" s="5">
        <f t="shared" si="155"/>
        <v>113.42</v>
      </c>
      <c r="Q1448" s="5" t="str">
        <f t="shared" si="156"/>
        <v>theater</v>
      </c>
      <c r="R1448" s="5" t="str">
        <f t="shared" si="157"/>
        <v>plays</v>
      </c>
      <c r="S1448" t="s">
        <v>8317</v>
      </c>
      <c r="T1448" t="s">
        <v>8318</v>
      </c>
      <c r="U1448" s="9">
        <f t="shared" si="158"/>
        <v>42171.034861111111</v>
      </c>
      <c r="V1448" s="9">
        <f t="shared" si="159"/>
        <v>42195.291666666672</v>
      </c>
      <c r="W1448">
        <f t="shared" si="160"/>
        <v>24</v>
      </c>
    </row>
    <row r="1449" spans="1:23" ht="57.6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 t="shared" si="154"/>
        <v>120</v>
      </c>
      <c r="P1449" s="5">
        <f t="shared" si="155"/>
        <v>104.57</v>
      </c>
      <c r="Q1449" s="5" t="str">
        <f t="shared" si="156"/>
        <v>theater</v>
      </c>
      <c r="R1449" s="5" t="str">
        <f t="shared" si="157"/>
        <v>plays</v>
      </c>
      <c r="S1449" t="s">
        <v>8317</v>
      </c>
      <c r="T1449" t="s">
        <v>8318</v>
      </c>
      <c r="U1449" s="9">
        <f t="shared" si="158"/>
        <v>42494.683634259258</v>
      </c>
      <c r="V1449" s="9">
        <f t="shared" si="159"/>
        <v>42524.6875</v>
      </c>
      <c r="W1449">
        <f t="shared" si="160"/>
        <v>30</v>
      </c>
    </row>
    <row r="1450" spans="1:23" ht="43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 t="shared" si="154"/>
        <v>100</v>
      </c>
      <c r="P1450" s="5">
        <f t="shared" si="155"/>
        <v>98.31</v>
      </c>
      <c r="Q1450" s="5" t="str">
        <f t="shared" si="156"/>
        <v>theater</v>
      </c>
      <c r="R1450" s="5" t="str">
        <f t="shared" si="157"/>
        <v>plays</v>
      </c>
      <c r="S1450" t="s">
        <v>8317</v>
      </c>
      <c r="T1450" t="s">
        <v>8318</v>
      </c>
      <c r="U1450" s="9">
        <f t="shared" si="158"/>
        <v>42254.264687499999</v>
      </c>
      <c r="V1450" s="9">
        <f t="shared" si="159"/>
        <v>42279.958333333328</v>
      </c>
      <c r="W1450">
        <f t="shared" si="160"/>
        <v>25</v>
      </c>
    </row>
    <row r="1451" spans="1:23" ht="43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 t="shared" si="154"/>
        <v>107</v>
      </c>
      <c r="P1451" s="5">
        <f t="shared" si="155"/>
        <v>35.04</v>
      </c>
      <c r="Q1451" s="5" t="str">
        <f t="shared" si="156"/>
        <v>theater</v>
      </c>
      <c r="R1451" s="5" t="str">
        <f t="shared" si="157"/>
        <v>plays</v>
      </c>
      <c r="S1451" t="s">
        <v>8317</v>
      </c>
      <c r="T1451" t="s">
        <v>8318</v>
      </c>
      <c r="U1451" s="9">
        <f t="shared" si="158"/>
        <v>42495.434236111112</v>
      </c>
      <c r="V1451" s="9">
        <f t="shared" si="159"/>
        <v>42523.434236111112</v>
      </c>
      <c r="W1451">
        <f t="shared" si="160"/>
        <v>28</v>
      </c>
    </row>
    <row r="1452" spans="1:23" ht="28.8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 t="shared" si="154"/>
        <v>100</v>
      </c>
      <c r="P1452" s="5">
        <f t="shared" si="155"/>
        <v>272.73</v>
      </c>
      <c r="Q1452" s="5" t="str">
        <f t="shared" si="156"/>
        <v>theater</v>
      </c>
      <c r="R1452" s="5" t="str">
        <f t="shared" si="157"/>
        <v>plays</v>
      </c>
      <c r="S1452" t="s">
        <v>8317</v>
      </c>
      <c r="T1452" t="s">
        <v>8318</v>
      </c>
      <c r="U1452" s="9">
        <f t="shared" si="158"/>
        <v>41758.839675925927</v>
      </c>
      <c r="V1452" s="9">
        <f t="shared" si="159"/>
        <v>41771.165972222225</v>
      </c>
      <c r="W1452">
        <f t="shared" si="160"/>
        <v>13</v>
      </c>
    </row>
    <row r="1453" spans="1:23" ht="43.2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 t="shared" si="154"/>
        <v>111</v>
      </c>
      <c r="P1453" s="5">
        <f t="shared" si="155"/>
        <v>63.85</v>
      </c>
      <c r="Q1453" s="5" t="str">
        <f t="shared" si="156"/>
        <v>theater</v>
      </c>
      <c r="R1453" s="5" t="str">
        <f t="shared" si="157"/>
        <v>plays</v>
      </c>
      <c r="S1453" t="s">
        <v>8317</v>
      </c>
      <c r="T1453" t="s">
        <v>8318</v>
      </c>
      <c r="U1453" s="9">
        <f t="shared" si="158"/>
        <v>42171.824884259258</v>
      </c>
      <c r="V1453" s="9">
        <f t="shared" si="159"/>
        <v>42201.824884259258</v>
      </c>
      <c r="W1453">
        <f t="shared" si="160"/>
        <v>30</v>
      </c>
    </row>
    <row r="1454" spans="1:23" ht="43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 t="shared" si="154"/>
        <v>115</v>
      </c>
      <c r="P1454" s="5">
        <f t="shared" si="155"/>
        <v>30.19</v>
      </c>
      <c r="Q1454" s="5" t="str">
        <f t="shared" si="156"/>
        <v>theater</v>
      </c>
      <c r="R1454" s="5" t="str">
        <f t="shared" si="157"/>
        <v>plays</v>
      </c>
      <c r="S1454" t="s">
        <v>8317</v>
      </c>
      <c r="T1454" t="s">
        <v>8318</v>
      </c>
      <c r="U1454" s="9">
        <f t="shared" si="158"/>
        <v>41938.709421296298</v>
      </c>
      <c r="V1454" s="9">
        <f t="shared" si="159"/>
        <v>41966.916666666672</v>
      </c>
      <c r="W1454">
        <f t="shared" si="160"/>
        <v>28</v>
      </c>
    </row>
    <row r="1455" spans="1:23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 t="shared" si="154"/>
        <v>108</v>
      </c>
      <c r="P1455" s="5">
        <f t="shared" si="155"/>
        <v>83.51</v>
      </c>
      <c r="Q1455" s="5" t="str">
        <f t="shared" si="156"/>
        <v>theater</v>
      </c>
      <c r="R1455" s="5" t="str">
        <f t="shared" si="157"/>
        <v>plays</v>
      </c>
      <c r="S1455" t="s">
        <v>8317</v>
      </c>
      <c r="T1455" t="s">
        <v>8318</v>
      </c>
      <c r="U1455" s="9">
        <f t="shared" si="158"/>
        <v>42268.127696759257</v>
      </c>
      <c r="V1455" s="9">
        <f t="shared" si="159"/>
        <v>42288.083333333328</v>
      </c>
      <c r="W1455">
        <f t="shared" si="160"/>
        <v>20</v>
      </c>
    </row>
    <row r="1456" spans="1:23" ht="43.2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 t="shared" si="154"/>
        <v>170</v>
      </c>
      <c r="P1456" s="5">
        <f t="shared" si="155"/>
        <v>64.760000000000005</v>
      </c>
      <c r="Q1456" s="5" t="str">
        <f t="shared" si="156"/>
        <v>theater</v>
      </c>
      <c r="R1456" s="5" t="str">
        <f t="shared" si="157"/>
        <v>plays</v>
      </c>
      <c r="S1456" t="s">
        <v>8317</v>
      </c>
      <c r="T1456" t="s">
        <v>8318</v>
      </c>
      <c r="U1456" s="9">
        <f t="shared" si="158"/>
        <v>42019.959837962961</v>
      </c>
      <c r="V1456" s="9">
        <f t="shared" si="159"/>
        <v>42034.959837962961</v>
      </c>
      <c r="W1456">
        <f t="shared" si="160"/>
        <v>15</v>
      </c>
    </row>
    <row r="1457" spans="1:23" ht="43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 t="shared" si="154"/>
        <v>187</v>
      </c>
      <c r="P1457" s="5">
        <f t="shared" si="155"/>
        <v>20.12</v>
      </c>
      <c r="Q1457" s="5" t="str">
        <f t="shared" si="156"/>
        <v>theater</v>
      </c>
      <c r="R1457" s="5" t="str">
        <f t="shared" si="157"/>
        <v>plays</v>
      </c>
      <c r="S1457" t="s">
        <v>8317</v>
      </c>
      <c r="T1457" t="s">
        <v>8318</v>
      </c>
      <c r="U1457" s="9">
        <f t="shared" si="158"/>
        <v>42313.703900462962</v>
      </c>
      <c r="V1457" s="9">
        <f t="shared" si="159"/>
        <v>42343</v>
      </c>
      <c r="W1457">
        <f t="shared" si="160"/>
        <v>30</v>
      </c>
    </row>
    <row r="1458" spans="1:23" ht="57.6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 t="shared" si="154"/>
        <v>108</v>
      </c>
      <c r="P1458" s="5">
        <f t="shared" si="155"/>
        <v>44.09</v>
      </c>
      <c r="Q1458" s="5" t="str">
        <f t="shared" si="156"/>
        <v>theater</v>
      </c>
      <c r="R1458" s="5" t="str">
        <f t="shared" si="157"/>
        <v>plays</v>
      </c>
      <c r="S1458" t="s">
        <v>8317</v>
      </c>
      <c r="T1458" t="s">
        <v>8318</v>
      </c>
      <c r="U1458" s="9">
        <f t="shared" si="158"/>
        <v>42746.261782407411</v>
      </c>
      <c r="V1458" s="9">
        <f t="shared" si="159"/>
        <v>42784.207638888889</v>
      </c>
      <c r="W1458">
        <f t="shared" si="160"/>
        <v>38</v>
      </c>
    </row>
    <row r="1459" spans="1:23" ht="57.6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 t="shared" si="154"/>
        <v>100</v>
      </c>
      <c r="P1459" s="5">
        <f t="shared" si="155"/>
        <v>40.479999999999997</v>
      </c>
      <c r="Q1459" s="5" t="str">
        <f t="shared" si="156"/>
        <v>theater</v>
      </c>
      <c r="R1459" s="5" t="str">
        <f t="shared" si="157"/>
        <v>plays</v>
      </c>
      <c r="S1459" t="s">
        <v>8317</v>
      </c>
      <c r="T1459" t="s">
        <v>8318</v>
      </c>
      <c r="U1459" s="9">
        <f t="shared" si="158"/>
        <v>42307.908379629633</v>
      </c>
      <c r="V1459" s="9">
        <f t="shared" si="159"/>
        <v>42347.950046296297</v>
      </c>
      <c r="W1459">
        <f t="shared" si="160"/>
        <v>40</v>
      </c>
    </row>
    <row r="1460" spans="1:23" ht="43.2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 t="shared" si="154"/>
        <v>120</v>
      </c>
      <c r="P1460" s="5">
        <f t="shared" si="155"/>
        <v>44.54</v>
      </c>
      <c r="Q1460" s="5" t="str">
        <f t="shared" si="156"/>
        <v>theater</v>
      </c>
      <c r="R1460" s="5" t="str">
        <f t="shared" si="157"/>
        <v>plays</v>
      </c>
      <c r="S1460" t="s">
        <v>8317</v>
      </c>
      <c r="T1460" t="s">
        <v>8318</v>
      </c>
      <c r="U1460" s="9">
        <f t="shared" si="158"/>
        <v>41842.607592592591</v>
      </c>
      <c r="V1460" s="9">
        <f t="shared" si="159"/>
        <v>41864.916666666664</v>
      </c>
      <c r="W1460">
        <f t="shared" si="160"/>
        <v>22</v>
      </c>
    </row>
    <row r="1461" spans="1:23" ht="43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 t="shared" si="154"/>
        <v>111</v>
      </c>
      <c r="P1461" s="5">
        <f t="shared" si="155"/>
        <v>125.81</v>
      </c>
      <c r="Q1461" s="5" t="str">
        <f t="shared" si="156"/>
        <v>theater</v>
      </c>
      <c r="R1461" s="5" t="str">
        <f t="shared" si="157"/>
        <v>plays</v>
      </c>
      <c r="S1461" t="s">
        <v>8317</v>
      </c>
      <c r="T1461" t="s">
        <v>8318</v>
      </c>
      <c r="U1461" s="9">
        <f t="shared" si="158"/>
        <v>41853.240208333329</v>
      </c>
      <c r="V1461" s="9">
        <f t="shared" si="159"/>
        <v>41876.207638888889</v>
      </c>
      <c r="W1461">
        <f t="shared" si="160"/>
        <v>23</v>
      </c>
    </row>
    <row r="1462" spans="1:23" ht="57.6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 t="shared" si="154"/>
        <v>104</v>
      </c>
      <c r="P1462" s="5">
        <f t="shared" si="155"/>
        <v>19.7</v>
      </c>
      <c r="Q1462" s="5" t="str">
        <f t="shared" si="156"/>
        <v>theater</v>
      </c>
      <c r="R1462" s="5" t="str">
        <f t="shared" si="157"/>
        <v>plays</v>
      </c>
      <c r="S1462" t="s">
        <v>8317</v>
      </c>
      <c r="T1462" t="s">
        <v>8318</v>
      </c>
      <c r="U1462" s="9">
        <f t="shared" si="158"/>
        <v>42060.035636574074</v>
      </c>
      <c r="V1462" s="9">
        <f t="shared" si="159"/>
        <v>42081.708333333328</v>
      </c>
      <c r="W1462">
        <f t="shared" si="160"/>
        <v>21</v>
      </c>
    </row>
    <row r="1463" spans="1:23" ht="28.8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 t="shared" si="154"/>
        <v>129</v>
      </c>
      <c r="P1463" s="5">
        <f t="shared" si="155"/>
        <v>43</v>
      </c>
      <c r="Q1463" s="5" t="str">
        <f t="shared" si="156"/>
        <v>theater</v>
      </c>
      <c r="R1463" s="5" t="str">
        <f t="shared" si="157"/>
        <v>musical</v>
      </c>
      <c r="S1463" t="s">
        <v>8317</v>
      </c>
      <c r="T1463" t="s">
        <v>8359</v>
      </c>
      <c r="U1463" s="9">
        <f t="shared" si="158"/>
        <v>41877.886620370373</v>
      </c>
      <c r="V1463" s="9">
        <f t="shared" si="159"/>
        <v>41907.886620370373</v>
      </c>
      <c r="W1463">
        <f t="shared" si="160"/>
        <v>30</v>
      </c>
    </row>
    <row r="1464" spans="1:23" ht="43.2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 t="shared" si="154"/>
        <v>100</v>
      </c>
      <c r="P1464" s="5">
        <f t="shared" si="155"/>
        <v>83.33</v>
      </c>
      <c r="Q1464" s="5" t="str">
        <f t="shared" si="156"/>
        <v>theater</v>
      </c>
      <c r="R1464" s="5" t="str">
        <f t="shared" si="157"/>
        <v>musical</v>
      </c>
      <c r="S1464" t="s">
        <v>8317</v>
      </c>
      <c r="T1464" t="s">
        <v>8359</v>
      </c>
      <c r="U1464" s="9">
        <f t="shared" si="158"/>
        <v>42097.874155092592</v>
      </c>
      <c r="V1464" s="9">
        <f t="shared" si="159"/>
        <v>42142.874155092592</v>
      </c>
      <c r="W1464">
        <f t="shared" si="160"/>
        <v>45</v>
      </c>
    </row>
    <row r="1465" spans="1:23" ht="43.2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 t="shared" si="154"/>
        <v>100</v>
      </c>
      <c r="P1465" s="5">
        <f t="shared" si="155"/>
        <v>30</v>
      </c>
      <c r="Q1465" s="5" t="str">
        <f t="shared" si="156"/>
        <v>theater</v>
      </c>
      <c r="R1465" s="5" t="str">
        <f t="shared" si="157"/>
        <v>musical</v>
      </c>
      <c r="S1465" t="s">
        <v>8317</v>
      </c>
      <c r="T1465" t="s">
        <v>8359</v>
      </c>
      <c r="U1465" s="9">
        <f t="shared" si="158"/>
        <v>42013.15253472222</v>
      </c>
      <c r="V1465" s="9">
        <f t="shared" si="159"/>
        <v>42028.125</v>
      </c>
      <c r="W1465">
        <f t="shared" si="160"/>
        <v>15</v>
      </c>
    </row>
    <row r="1466" spans="1:23" ht="43.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 t="shared" si="154"/>
        <v>103</v>
      </c>
      <c r="P1466" s="5">
        <f t="shared" si="155"/>
        <v>175.51</v>
      </c>
      <c r="Q1466" s="5" t="str">
        <f t="shared" si="156"/>
        <v>theater</v>
      </c>
      <c r="R1466" s="5" t="str">
        <f t="shared" si="157"/>
        <v>musical</v>
      </c>
      <c r="S1466" t="s">
        <v>8317</v>
      </c>
      <c r="T1466" t="s">
        <v>8359</v>
      </c>
      <c r="U1466" s="9">
        <f t="shared" si="158"/>
        <v>42103.556828703702</v>
      </c>
      <c r="V1466" s="9">
        <f t="shared" si="159"/>
        <v>42133.165972222225</v>
      </c>
      <c r="W1466">
        <f t="shared" si="160"/>
        <v>30</v>
      </c>
    </row>
    <row r="1467" spans="1:23" ht="43.2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 t="shared" si="154"/>
        <v>102</v>
      </c>
      <c r="P1467" s="5">
        <f t="shared" si="155"/>
        <v>231.66</v>
      </c>
      <c r="Q1467" s="5" t="str">
        <f t="shared" si="156"/>
        <v>theater</v>
      </c>
      <c r="R1467" s="5" t="str">
        <f t="shared" si="157"/>
        <v>musical</v>
      </c>
      <c r="S1467" t="s">
        <v>8317</v>
      </c>
      <c r="T1467" t="s">
        <v>8359</v>
      </c>
      <c r="U1467" s="9">
        <f t="shared" si="158"/>
        <v>41863.584120370368</v>
      </c>
      <c r="V1467" s="9">
        <f t="shared" si="159"/>
        <v>41893.584120370368</v>
      </c>
      <c r="W1467">
        <f t="shared" si="160"/>
        <v>30</v>
      </c>
    </row>
    <row r="1468" spans="1:23" ht="43.2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 t="shared" si="154"/>
        <v>125</v>
      </c>
      <c r="P1468" s="5">
        <f t="shared" si="155"/>
        <v>75</v>
      </c>
      <c r="Q1468" s="5" t="str">
        <f t="shared" si="156"/>
        <v>theater</v>
      </c>
      <c r="R1468" s="5" t="str">
        <f t="shared" si="157"/>
        <v>musical</v>
      </c>
      <c r="S1468" t="s">
        <v>8317</v>
      </c>
      <c r="T1468" t="s">
        <v>8359</v>
      </c>
      <c r="U1468" s="9">
        <f t="shared" si="158"/>
        <v>42044.765960648147</v>
      </c>
      <c r="V1468" s="9">
        <f t="shared" si="159"/>
        <v>42058.765960648147</v>
      </c>
      <c r="W1468">
        <f t="shared" si="160"/>
        <v>14</v>
      </c>
    </row>
    <row r="1469" spans="1:23" ht="43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 t="shared" si="154"/>
        <v>131</v>
      </c>
      <c r="P1469" s="5">
        <f t="shared" si="155"/>
        <v>112.14</v>
      </c>
      <c r="Q1469" s="5" t="str">
        <f t="shared" si="156"/>
        <v>theater</v>
      </c>
      <c r="R1469" s="5" t="str">
        <f t="shared" si="157"/>
        <v>musical</v>
      </c>
      <c r="S1469" t="s">
        <v>8317</v>
      </c>
      <c r="T1469" t="s">
        <v>8359</v>
      </c>
      <c r="U1469" s="9">
        <f t="shared" si="158"/>
        <v>41806.669317129628</v>
      </c>
      <c r="V1469" s="9">
        <f t="shared" si="159"/>
        <v>41835.208333333336</v>
      </c>
      <c r="W1469">
        <f t="shared" si="160"/>
        <v>29</v>
      </c>
    </row>
    <row r="1470" spans="1:23" ht="28.8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 t="shared" si="154"/>
        <v>100</v>
      </c>
      <c r="P1470" s="5">
        <f t="shared" si="155"/>
        <v>41.67</v>
      </c>
      <c r="Q1470" s="5" t="str">
        <f t="shared" si="156"/>
        <v>theater</v>
      </c>
      <c r="R1470" s="5" t="str">
        <f t="shared" si="157"/>
        <v>musical</v>
      </c>
      <c r="S1470" t="s">
        <v>8317</v>
      </c>
      <c r="T1470" t="s">
        <v>8359</v>
      </c>
      <c r="U1470" s="9">
        <f t="shared" si="158"/>
        <v>42403.998217592598</v>
      </c>
      <c r="V1470" s="9">
        <f t="shared" si="159"/>
        <v>42433.998217592598</v>
      </c>
      <c r="W1470">
        <f t="shared" si="160"/>
        <v>30</v>
      </c>
    </row>
    <row r="1471" spans="1:23" ht="43.2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 t="shared" si="154"/>
        <v>102</v>
      </c>
      <c r="P1471" s="5">
        <f t="shared" si="155"/>
        <v>255.17</v>
      </c>
      <c r="Q1471" s="5" t="str">
        <f t="shared" si="156"/>
        <v>theater</v>
      </c>
      <c r="R1471" s="5" t="str">
        <f t="shared" si="157"/>
        <v>musical</v>
      </c>
      <c r="S1471" t="s">
        <v>8317</v>
      </c>
      <c r="T1471" t="s">
        <v>8359</v>
      </c>
      <c r="U1471" s="9">
        <f t="shared" si="158"/>
        <v>41754.564328703702</v>
      </c>
      <c r="V1471" s="9">
        <f t="shared" si="159"/>
        <v>41784.564328703702</v>
      </c>
      <c r="W1471">
        <f t="shared" si="160"/>
        <v>30</v>
      </c>
    </row>
    <row r="1472" spans="1:23" ht="43.2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 t="shared" si="154"/>
        <v>101</v>
      </c>
      <c r="P1472" s="5">
        <f t="shared" si="155"/>
        <v>162.77000000000001</v>
      </c>
      <c r="Q1472" s="5" t="str">
        <f t="shared" si="156"/>
        <v>theater</v>
      </c>
      <c r="R1472" s="5" t="str">
        <f t="shared" si="157"/>
        <v>musical</v>
      </c>
      <c r="S1472" t="s">
        <v>8317</v>
      </c>
      <c r="T1472" t="s">
        <v>8359</v>
      </c>
      <c r="U1472" s="9">
        <f t="shared" si="158"/>
        <v>42101.584074074075</v>
      </c>
      <c r="V1472" s="9">
        <f t="shared" si="159"/>
        <v>42131.584074074075</v>
      </c>
      <c r="W1472">
        <f t="shared" si="160"/>
        <v>30</v>
      </c>
    </row>
    <row r="1473" spans="1:23" ht="43.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 t="shared" si="154"/>
        <v>106</v>
      </c>
      <c r="P1473" s="5">
        <f t="shared" si="155"/>
        <v>88.33</v>
      </c>
      <c r="Q1473" s="5" t="str">
        <f t="shared" si="156"/>
        <v>theater</v>
      </c>
      <c r="R1473" s="5" t="str">
        <f t="shared" si="157"/>
        <v>musical</v>
      </c>
      <c r="S1473" t="s">
        <v>8317</v>
      </c>
      <c r="T1473" t="s">
        <v>8359</v>
      </c>
      <c r="U1473" s="9">
        <f t="shared" si="158"/>
        <v>41872.291238425925</v>
      </c>
      <c r="V1473" s="9">
        <f t="shared" si="159"/>
        <v>41897.255555555559</v>
      </c>
      <c r="W1473">
        <f t="shared" si="160"/>
        <v>25</v>
      </c>
    </row>
    <row r="1474" spans="1:23" ht="43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 t="shared" ref="O1474:O1537" si="161">ROUND((E1474/D1474)*100,0)</f>
        <v>105</v>
      </c>
      <c r="P1474" s="5">
        <f t="shared" ref="P1474:P1537" si="162">ROUND((E1474/L1474),2)</f>
        <v>85.74</v>
      </c>
      <c r="Q1474" s="5" t="str">
        <f t="shared" ref="Q1474:Q1537" si="163">LEFT(N1474,SEARCH("/",N1474)-1)</f>
        <v>theater</v>
      </c>
      <c r="R1474" s="5" t="str">
        <f t="shared" ref="R1474:R1537" si="164">RIGHT(N1474,LEN(N1474)-SEARCH("/",N1474))</f>
        <v>musical</v>
      </c>
      <c r="S1474" t="s">
        <v>8317</v>
      </c>
      <c r="T1474" t="s">
        <v>8359</v>
      </c>
      <c r="U1474" s="9">
        <f t="shared" ref="U1474:U1537" si="165">(((J1474/60)/60)/24)+DATE(1970,1,1)</f>
        <v>42025.164780092593</v>
      </c>
      <c r="V1474" s="9">
        <f t="shared" ref="V1474:V1537" si="166">(((I1474/60)/60)/24)+DATE(1970,1,1)</f>
        <v>42056.458333333328</v>
      </c>
      <c r="W1474">
        <f t="shared" ref="W1474:W1537" si="167">DATEDIF(U1474,V1474,"d")</f>
        <v>31</v>
      </c>
    </row>
    <row r="1475" spans="1:23" ht="43.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 t="shared" si="161"/>
        <v>103</v>
      </c>
      <c r="P1475" s="5">
        <f t="shared" si="162"/>
        <v>47.57</v>
      </c>
      <c r="Q1475" s="5" t="str">
        <f t="shared" si="163"/>
        <v>theater</v>
      </c>
      <c r="R1475" s="5" t="str">
        <f t="shared" si="164"/>
        <v>musical</v>
      </c>
      <c r="S1475" t="s">
        <v>8317</v>
      </c>
      <c r="T1475" t="s">
        <v>8359</v>
      </c>
      <c r="U1475" s="9">
        <f t="shared" si="165"/>
        <v>42495.956631944442</v>
      </c>
      <c r="V1475" s="9">
        <f t="shared" si="166"/>
        <v>42525.956631944442</v>
      </c>
      <c r="W1475">
        <f t="shared" si="167"/>
        <v>30</v>
      </c>
    </row>
    <row r="1476" spans="1:23" ht="43.2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 t="shared" si="161"/>
        <v>108</v>
      </c>
      <c r="P1476" s="5">
        <f t="shared" si="162"/>
        <v>72.97</v>
      </c>
      <c r="Q1476" s="5" t="str">
        <f t="shared" si="163"/>
        <v>theater</v>
      </c>
      <c r="R1476" s="5" t="str">
        <f t="shared" si="164"/>
        <v>musical</v>
      </c>
      <c r="S1476" t="s">
        <v>8317</v>
      </c>
      <c r="T1476" t="s">
        <v>8359</v>
      </c>
      <c r="U1476" s="9">
        <f t="shared" si="165"/>
        <v>41775.636157407411</v>
      </c>
      <c r="V1476" s="9">
        <f t="shared" si="166"/>
        <v>41805.636157407411</v>
      </c>
      <c r="W1476">
        <f t="shared" si="167"/>
        <v>30</v>
      </c>
    </row>
    <row r="1477" spans="1:23" ht="43.2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 t="shared" si="161"/>
        <v>101</v>
      </c>
      <c r="P1477" s="5">
        <f t="shared" si="162"/>
        <v>90.54</v>
      </c>
      <c r="Q1477" s="5" t="str">
        <f t="shared" si="163"/>
        <v>theater</v>
      </c>
      <c r="R1477" s="5" t="str">
        <f t="shared" si="164"/>
        <v>musical</v>
      </c>
      <c r="S1477" t="s">
        <v>8317</v>
      </c>
      <c r="T1477" t="s">
        <v>8359</v>
      </c>
      <c r="U1477" s="9">
        <f t="shared" si="165"/>
        <v>42553.583425925928</v>
      </c>
      <c r="V1477" s="9">
        <f t="shared" si="166"/>
        <v>42611.708333333328</v>
      </c>
      <c r="W1477">
        <f t="shared" si="167"/>
        <v>58</v>
      </c>
    </row>
    <row r="1478" spans="1:23" ht="43.2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 t="shared" si="161"/>
        <v>128</v>
      </c>
      <c r="P1478" s="5">
        <f t="shared" si="162"/>
        <v>37.65</v>
      </c>
      <c r="Q1478" s="5" t="str">
        <f t="shared" si="163"/>
        <v>theater</v>
      </c>
      <c r="R1478" s="5" t="str">
        <f t="shared" si="164"/>
        <v>musical</v>
      </c>
      <c r="S1478" t="s">
        <v>8317</v>
      </c>
      <c r="T1478" t="s">
        <v>8359</v>
      </c>
      <c r="U1478" s="9">
        <f t="shared" si="165"/>
        <v>41912.650729166664</v>
      </c>
      <c r="V1478" s="9">
        <f t="shared" si="166"/>
        <v>41925.207638888889</v>
      </c>
      <c r="W1478">
        <f t="shared" si="167"/>
        <v>13</v>
      </c>
    </row>
    <row r="1479" spans="1:23" ht="28.8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 t="shared" si="161"/>
        <v>133</v>
      </c>
      <c r="P1479" s="5">
        <f t="shared" si="162"/>
        <v>36.36</v>
      </c>
      <c r="Q1479" s="5" t="str">
        <f t="shared" si="163"/>
        <v>theater</v>
      </c>
      <c r="R1479" s="5" t="str">
        <f t="shared" si="164"/>
        <v>musical</v>
      </c>
      <c r="S1479" t="s">
        <v>8317</v>
      </c>
      <c r="T1479" t="s">
        <v>8359</v>
      </c>
      <c r="U1479" s="9">
        <f t="shared" si="165"/>
        <v>41803.457326388889</v>
      </c>
      <c r="V1479" s="9">
        <f t="shared" si="166"/>
        <v>41833.457326388889</v>
      </c>
      <c r="W1479">
        <f t="shared" si="167"/>
        <v>30</v>
      </c>
    </row>
    <row r="1480" spans="1:23" ht="43.2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 t="shared" si="161"/>
        <v>101</v>
      </c>
      <c r="P1480" s="5">
        <f t="shared" si="162"/>
        <v>126.72</v>
      </c>
      <c r="Q1480" s="5" t="str">
        <f t="shared" si="163"/>
        <v>theater</v>
      </c>
      <c r="R1480" s="5" t="str">
        <f t="shared" si="164"/>
        <v>musical</v>
      </c>
      <c r="S1480" t="s">
        <v>8317</v>
      </c>
      <c r="T1480" t="s">
        <v>8359</v>
      </c>
      <c r="U1480" s="9">
        <f t="shared" si="165"/>
        <v>42004.703865740739</v>
      </c>
      <c r="V1480" s="9">
        <f t="shared" si="166"/>
        <v>42034.703865740739</v>
      </c>
      <c r="W1480">
        <f t="shared" si="167"/>
        <v>30</v>
      </c>
    </row>
    <row r="1481" spans="1:23" ht="43.2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 t="shared" si="161"/>
        <v>103</v>
      </c>
      <c r="P1481" s="5">
        <f t="shared" si="162"/>
        <v>329.2</v>
      </c>
      <c r="Q1481" s="5" t="str">
        <f t="shared" si="163"/>
        <v>theater</v>
      </c>
      <c r="R1481" s="5" t="str">
        <f t="shared" si="164"/>
        <v>musical</v>
      </c>
      <c r="S1481" t="s">
        <v>8317</v>
      </c>
      <c r="T1481" t="s">
        <v>8359</v>
      </c>
      <c r="U1481" s="9">
        <f t="shared" si="165"/>
        <v>41845.809166666666</v>
      </c>
      <c r="V1481" s="9">
        <f t="shared" si="166"/>
        <v>41879.041666666664</v>
      </c>
      <c r="W1481">
        <f t="shared" si="167"/>
        <v>34</v>
      </c>
    </row>
    <row r="1482" spans="1:23" ht="43.2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 t="shared" si="161"/>
        <v>107</v>
      </c>
      <c r="P1482" s="5">
        <f t="shared" si="162"/>
        <v>81.239999999999995</v>
      </c>
      <c r="Q1482" s="5" t="str">
        <f t="shared" si="163"/>
        <v>theater</v>
      </c>
      <c r="R1482" s="5" t="str">
        <f t="shared" si="164"/>
        <v>musical</v>
      </c>
      <c r="S1482" t="s">
        <v>8317</v>
      </c>
      <c r="T1482" t="s">
        <v>8359</v>
      </c>
      <c r="U1482" s="9">
        <f t="shared" si="165"/>
        <v>41982.773356481484</v>
      </c>
      <c r="V1482" s="9">
        <f t="shared" si="166"/>
        <v>42022.773356481484</v>
      </c>
      <c r="W1482">
        <f t="shared" si="167"/>
        <v>40</v>
      </c>
    </row>
    <row r="1483" spans="1:23" ht="43.2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 t="shared" si="161"/>
        <v>110</v>
      </c>
      <c r="P1483" s="5">
        <f t="shared" si="162"/>
        <v>50.75</v>
      </c>
      <c r="Q1483" s="5" t="str">
        <f t="shared" si="163"/>
        <v>theater</v>
      </c>
      <c r="R1483" s="5" t="str">
        <f t="shared" si="164"/>
        <v>plays</v>
      </c>
      <c r="S1483" t="s">
        <v>8317</v>
      </c>
      <c r="T1483" t="s">
        <v>8318</v>
      </c>
      <c r="U1483" s="9">
        <f t="shared" si="165"/>
        <v>42061.212488425925</v>
      </c>
      <c r="V1483" s="9">
        <f t="shared" si="166"/>
        <v>42089.166666666672</v>
      </c>
      <c r="W1483">
        <f t="shared" si="167"/>
        <v>28</v>
      </c>
    </row>
    <row r="1484" spans="1:23" ht="43.2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 t="shared" si="161"/>
        <v>122</v>
      </c>
      <c r="P1484" s="5">
        <f t="shared" si="162"/>
        <v>60.9</v>
      </c>
      <c r="Q1484" s="5" t="str">
        <f t="shared" si="163"/>
        <v>theater</v>
      </c>
      <c r="R1484" s="5" t="str">
        <f t="shared" si="164"/>
        <v>plays</v>
      </c>
      <c r="S1484" t="s">
        <v>8317</v>
      </c>
      <c r="T1484" t="s">
        <v>8318</v>
      </c>
      <c r="U1484" s="9">
        <f t="shared" si="165"/>
        <v>42036.24428240741</v>
      </c>
      <c r="V1484" s="9">
        <f t="shared" si="166"/>
        <v>42064.290972222225</v>
      </c>
      <c r="W1484">
        <f t="shared" si="167"/>
        <v>28</v>
      </c>
    </row>
    <row r="1485" spans="1:23" ht="57.6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 t="shared" si="161"/>
        <v>107</v>
      </c>
      <c r="P1485" s="5">
        <f t="shared" si="162"/>
        <v>109.03</v>
      </c>
      <c r="Q1485" s="5" t="str">
        <f t="shared" si="163"/>
        <v>theater</v>
      </c>
      <c r="R1485" s="5" t="str">
        <f t="shared" si="164"/>
        <v>plays</v>
      </c>
      <c r="S1485" t="s">
        <v>8317</v>
      </c>
      <c r="T1485" t="s">
        <v>8318</v>
      </c>
      <c r="U1485" s="9">
        <f t="shared" si="165"/>
        <v>42157.470185185186</v>
      </c>
      <c r="V1485" s="9">
        <f t="shared" si="166"/>
        <v>42187.470185185186</v>
      </c>
      <c r="W1485">
        <f t="shared" si="167"/>
        <v>30</v>
      </c>
    </row>
    <row r="1486" spans="1:23" ht="43.2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 t="shared" si="161"/>
        <v>101</v>
      </c>
      <c r="P1486" s="5">
        <f t="shared" si="162"/>
        <v>25.69</v>
      </c>
      <c r="Q1486" s="5" t="str">
        <f t="shared" si="163"/>
        <v>theater</v>
      </c>
      <c r="R1486" s="5" t="str">
        <f t="shared" si="164"/>
        <v>plays</v>
      </c>
      <c r="S1486" t="s">
        <v>8317</v>
      </c>
      <c r="T1486" t="s">
        <v>8318</v>
      </c>
      <c r="U1486" s="9">
        <f t="shared" si="165"/>
        <v>41827.909942129627</v>
      </c>
      <c r="V1486" s="9">
        <f t="shared" si="166"/>
        <v>41857.897222222222</v>
      </c>
      <c r="W1486">
        <f t="shared" si="167"/>
        <v>30</v>
      </c>
    </row>
    <row r="1487" spans="1:23" ht="57.6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 t="shared" si="161"/>
        <v>109</v>
      </c>
      <c r="P1487" s="5">
        <f t="shared" si="162"/>
        <v>41.92</v>
      </c>
      <c r="Q1487" s="5" t="str">
        <f t="shared" si="163"/>
        <v>theater</v>
      </c>
      <c r="R1487" s="5" t="str">
        <f t="shared" si="164"/>
        <v>plays</v>
      </c>
      <c r="S1487" t="s">
        <v>8317</v>
      </c>
      <c r="T1487" t="s">
        <v>8318</v>
      </c>
      <c r="U1487" s="9">
        <f t="shared" si="165"/>
        <v>42162.729548611111</v>
      </c>
      <c r="V1487" s="9">
        <f t="shared" si="166"/>
        <v>42192.729548611111</v>
      </c>
      <c r="W1487">
        <f t="shared" si="167"/>
        <v>30</v>
      </c>
    </row>
    <row r="1488" spans="1:23" ht="43.2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 t="shared" si="161"/>
        <v>114</v>
      </c>
      <c r="P1488" s="5">
        <f t="shared" si="162"/>
        <v>88.77</v>
      </c>
      <c r="Q1488" s="5" t="str">
        <f t="shared" si="163"/>
        <v>theater</v>
      </c>
      <c r="R1488" s="5" t="str">
        <f t="shared" si="164"/>
        <v>plays</v>
      </c>
      <c r="S1488" t="s">
        <v>8317</v>
      </c>
      <c r="T1488" t="s">
        <v>8318</v>
      </c>
      <c r="U1488" s="9">
        <f t="shared" si="165"/>
        <v>42233.738564814819</v>
      </c>
      <c r="V1488" s="9">
        <f t="shared" si="166"/>
        <v>42263.738564814819</v>
      </c>
      <c r="W1488">
        <f t="shared" si="167"/>
        <v>30</v>
      </c>
    </row>
    <row r="1489" spans="1:23" ht="43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 t="shared" si="161"/>
        <v>114</v>
      </c>
      <c r="P1489" s="5">
        <f t="shared" si="162"/>
        <v>80.23</v>
      </c>
      <c r="Q1489" s="5" t="str">
        <f t="shared" si="163"/>
        <v>theater</v>
      </c>
      <c r="R1489" s="5" t="str">
        <f t="shared" si="164"/>
        <v>plays</v>
      </c>
      <c r="S1489" t="s">
        <v>8317</v>
      </c>
      <c r="T1489" t="s">
        <v>8318</v>
      </c>
      <c r="U1489" s="9">
        <f t="shared" si="165"/>
        <v>42042.197824074072</v>
      </c>
      <c r="V1489" s="9">
        <f t="shared" si="166"/>
        <v>42072.156157407408</v>
      </c>
      <c r="W1489">
        <f t="shared" si="167"/>
        <v>30</v>
      </c>
    </row>
    <row r="1490" spans="1:23" ht="28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 t="shared" si="161"/>
        <v>106</v>
      </c>
      <c r="P1490" s="5">
        <f t="shared" si="162"/>
        <v>78.94</v>
      </c>
      <c r="Q1490" s="5" t="str">
        <f t="shared" si="163"/>
        <v>theater</v>
      </c>
      <c r="R1490" s="5" t="str">
        <f t="shared" si="164"/>
        <v>plays</v>
      </c>
      <c r="S1490" t="s">
        <v>8317</v>
      </c>
      <c r="T1490" t="s">
        <v>8318</v>
      </c>
      <c r="U1490" s="9">
        <f t="shared" si="165"/>
        <v>42585.523842592593</v>
      </c>
      <c r="V1490" s="9">
        <f t="shared" si="166"/>
        <v>42599.165972222225</v>
      </c>
      <c r="W1490">
        <f t="shared" si="167"/>
        <v>14</v>
      </c>
    </row>
    <row r="1491" spans="1:23" ht="43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 t="shared" si="161"/>
        <v>163</v>
      </c>
      <c r="P1491" s="5">
        <f t="shared" si="162"/>
        <v>95.59</v>
      </c>
      <c r="Q1491" s="5" t="str">
        <f t="shared" si="163"/>
        <v>theater</v>
      </c>
      <c r="R1491" s="5" t="str">
        <f t="shared" si="164"/>
        <v>plays</v>
      </c>
      <c r="S1491" t="s">
        <v>8317</v>
      </c>
      <c r="T1491" t="s">
        <v>8318</v>
      </c>
      <c r="U1491" s="9">
        <f t="shared" si="165"/>
        <v>42097.786493055552</v>
      </c>
      <c r="V1491" s="9">
        <f t="shared" si="166"/>
        <v>42127.952083333337</v>
      </c>
      <c r="W1491">
        <f t="shared" si="167"/>
        <v>30</v>
      </c>
    </row>
    <row r="1492" spans="1:23" ht="43.2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 t="shared" si="161"/>
        <v>106</v>
      </c>
      <c r="P1492" s="5">
        <f t="shared" si="162"/>
        <v>69.89</v>
      </c>
      <c r="Q1492" s="5" t="str">
        <f t="shared" si="163"/>
        <v>theater</v>
      </c>
      <c r="R1492" s="5" t="str">
        <f t="shared" si="164"/>
        <v>plays</v>
      </c>
      <c r="S1492" t="s">
        <v>8317</v>
      </c>
      <c r="T1492" t="s">
        <v>8318</v>
      </c>
      <c r="U1492" s="9">
        <f t="shared" si="165"/>
        <v>41808.669571759259</v>
      </c>
      <c r="V1492" s="9">
        <f t="shared" si="166"/>
        <v>41838.669571759259</v>
      </c>
      <c r="W1492">
        <f t="shared" si="167"/>
        <v>30</v>
      </c>
    </row>
    <row r="1493" spans="1:23" ht="43.2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 t="shared" si="161"/>
        <v>100</v>
      </c>
      <c r="P1493" s="5">
        <f t="shared" si="162"/>
        <v>74.53</v>
      </c>
      <c r="Q1493" s="5" t="str">
        <f t="shared" si="163"/>
        <v>theater</v>
      </c>
      <c r="R1493" s="5" t="str">
        <f t="shared" si="164"/>
        <v>plays</v>
      </c>
      <c r="S1493" t="s">
        <v>8317</v>
      </c>
      <c r="T1493" t="s">
        <v>8318</v>
      </c>
      <c r="U1493" s="9">
        <f t="shared" si="165"/>
        <v>41852.658310185187</v>
      </c>
      <c r="V1493" s="9">
        <f t="shared" si="166"/>
        <v>41882.658310185187</v>
      </c>
      <c r="W1493">
        <f t="shared" si="167"/>
        <v>30</v>
      </c>
    </row>
    <row r="1494" spans="1:23" ht="28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 t="shared" si="161"/>
        <v>105</v>
      </c>
      <c r="P1494" s="5">
        <f t="shared" si="162"/>
        <v>123.94</v>
      </c>
      <c r="Q1494" s="5" t="str">
        <f t="shared" si="163"/>
        <v>theater</v>
      </c>
      <c r="R1494" s="5" t="str">
        <f t="shared" si="164"/>
        <v>plays</v>
      </c>
      <c r="S1494" t="s">
        <v>8317</v>
      </c>
      <c r="T1494" t="s">
        <v>8318</v>
      </c>
      <c r="U1494" s="9">
        <f t="shared" si="165"/>
        <v>42694.110185185185</v>
      </c>
      <c r="V1494" s="9">
        <f t="shared" si="166"/>
        <v>42709.041666666672</v>
      </c>
      <c r="W1494">
        <f t="shared" si="167"/>
        <v>15</v>
      </c>
    </row>
    <row r="1495" spans="1:23" ht="43.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 t="shared" si="161"/>
        <v>175</v>
      </c>
      <c r="P1495" s="5">
        <f t="shared" si="162"/>
        <v>264.85000000000002</v>
      </c>
      <c r="Q1495" s="5" t="str">
        <f t="shared" si="163"/>
        <v>theater</v>
      </c>
      <c r="R1495" s="5" t="str">
        <f t="shared" si="164"/>
        <v>plays</v>
      </c>
      <c r="S1495" t="s">
        <v>8317</v>
      </c>
      <c r="T1495" t="s">
        <v>8318</v>
      </c>
      <c r="U1495" s="9">
        <f t="shared" si="165"/>
        <v>42341.818379629629</v>
      </c>
      <c r="V1495" s="9">
        <f t="shared" si="166"/>
        <v>42370.166666666672</v>
      </c>
      <c r="W1495">
        <f t="shared" si="167"/>
        <v>29</v>
      </c>
    </row>
    <row r="1496" spans="1:23" ht="57.6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 t="shared" si="161"/>
        <v>102</v>
      </c>
      <c r="P1496" s="5">
        <f t="shared" si="162"/>
        <v>58.62</v>
      </c>
      <c r="Q1496" s="5" t="str">
        <f t="shared" si="163"/>
        <v>theater</v>
      </c>
      <c r="R1496" s="5" t="str">
        <f t="shared" si="164"/>
        <v>plays</v>
      </c>
      <c r="S1496" t="s">
        <v>8317</v>
      </c>
      <c r="T1496" t="s">
        <v>8318</v>
      </c>
      <c r="U1496" s="9">
        <f t="shared" si="165"/>
        <v>41880.061006944445</v>
      </c>
      <c r="V1496" s="9">
        <f t="shared" si="166"/>
        <v>41908.065972222219</v>
      </c>
      <c r="W1496">
        <f t="shared" si="167"/>
        <v>28</v>
      </c>
    </row>
    <row r="1497" spans="1:23" ht="43.2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 t="shared" si="161"/>
        <v>100</v>
      </c>
      <c r="P1497" s="5">
        <f t="shared" si="162"/>
        <v>70.88</v>
      </c>
      <c r="Q1497" s="5" t="str">
        <f t="shared" si="163"/>
        <v>theater</v>
      </c>
      <c r="R1497" s="5" t="str">
        <f t="shared" si="164"/>
        <v>plays</v>
      </c>
      <c r="S1497" t="s">
        <v>8317</v>
      </c>
      <c r="T1497" t="s">
        <v>8318</v>
      </c>
      <c r="U1497" s="9">
        <f t="shared" si="165"/>
        <v>41941.683865740742</v>
      </c>
      <c r="V1497" s="9">
        <f t="shared" si="166"/>
        <v>41970.125</v>
      </c>
      <c r="W1497">
        <f t="shared" si="167"/>
        <v>29</v>
      </c>
    </row>
    <row r="1498" spans="1:23" ht="43.2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 t="shared" si="161"/>
        <v>171</v>
      </c>
      <c r="P1498" s="5">
        <f t="shared" si="162"/>
        <v>8.57</v>
      </c>
      <c r="Q1498" s="5" t="str">
        <f t="shared" si="163"/>
        <v>theater</v>
      </c>
      <c r="R1498" s="5" t="str">
        <f t="shared" si="164"/>
        <v>plays</v>
      </c>
      <c r="S1498" t="s">
        <v>8317</v>
      </c>
      <c r="T1498" t="s">
        <v>8318</v>
      </c>
      <c r="U1498" s="9">
        <f t="shared" si="165"/>
        <v>42425.730671296296</v>
      </c>
      <c r="V1498" s="9">
        <f t="shared" si="166"/>
        <v>42442.5</v>
      </c>
      <c r="W1498">
        <f t="shared" si="167"/>
        <v>17</v>
      </c>
    </row>
    <row r="1499" spans="1:23" ht="57.6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 t="shared" si="161"/>
        <v>114</v>
      </c>
      <c r="P1499" s="5">
        <f t="shared" si="162"/>
        <v>113.57</v>
      </c>
      <c r="Q1499" s="5" t="str">
        <f t="shared" si="163"/>
        <v>theater</v>
      </c>
      <c r="R1499" s="5" t="str">
        <f t="shared" si="164"/>
        <v>plays</v>
      </c>
      <c r="S1499" t="s">
        <v>8317</v>
      </c>
      <c r="T1499" t="s">
        <v>8318</v>
      </c>
      <c r="U1499" s="9">
        <f t="shared" si="165"/>
        <v>42026.88118055556</v>
      </c>
      <c r="V1499" s="9">
        <f t="shared" si="166"/>
        <v>42086.093055555553</v>
      </c>
      <c r="W1499">
        <f t="shared" si="167"/>
        <v>60</v>
      </c>
    </row>
    <row r="1500" spans="1:23" ht="57.6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 t="shared" si="161"/>
        <v>129</v>
      </c>
      <c r="P1500" s="5">
        <f t="shared" si="162"/>
        <v>60.69</v>
      </c>
      <c r="Q1500" s="5" t="str">
        <f t="shared" si="163"/>
        <v>theater</v>
      </c>
      <c r="R1500" s="5" t="str">
        <f t="shared" si="164"/>
        <v>plays</v>
      </c>
      <c r="S1500" t="s">
        <v>8317</v>
      </c>
      <c r="T1500" t="s">
        <v>8318</v>
      </c>
      <c r="U1500" s="9">
        <f t="shared" si="165"/>
        <v>41922.640590277777</v>
      </c>
      <c r="V1500" s="9">
        <f t="shared" si="166"/>
        <v>41932.249305555553</v>
      </c>
      <c r="W1500">
        <f t="shared" si="167"/>
        <v>10</v>
      </c>
    </row>
    <row r="1501" spans="1:23" ht="43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 t="shared" si="161"/>
        <v>101</v>
      </c>
      <c r="P1501" s="5">
        <f t="shared" si="162"/>
        <v>110.22</v>
      </c>
      <c r="Q1501" s="5" t="str">
        <f t="shared" si="163"/>
        <v>theater</v>
      </c>
      <c r="R1501" s="5" t="str">
        <f t="shared" si="164"/>
        <v>plays</v>
      </c>
      <c r="S1501" t="s">
        <v>8317</v>
      </c>
      <c r="T1501" t="s">
        <v>8318</v>
      </c>
      <c r="U1501" s="9">
        <f t="shared" si="165"/>
        <v>41993.824340277773</v>
      </c>
      <c r="V1501" s="9">
        <f t="shared" si="166"/>
        <v>42010.25</v>
      </c>
      <c r="W1501">
        <f t="shared" si="167"/>
        <v>17</v>
      </c>
    </row>
    <row r="1502" spans="1:23" ht="43.2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 t="shared" si="161"/>
        <v>109</v>
      </c>
      <c r="P1502" s="5">
        <f t="shared" si="162"/>
        <v>136.46</v>
      </c>
      <c r="Q1502" s="5" t="str">
        <f t="shared" si="163"/>
        <v>theater</v>
      </c>
      <c r="R1502" s="5" t="str">
        <f t="shared" si="164"/>
        <v>plays</v>
      </c>
      <c r="S1502" t="s">
        <v>8317</v>
      </c>
      <c r="T1502" t="s">
        <v>8318</v>
      </c>
      <c r="U1502" s="9">
        <f t="shared" si="165"/>
        <v>42219.915856481486</v>
      </c>
      <c r="V1502" s="9">
        <f t="shared" si="166"/>
        <v>42240.083333333328</v>
      </c>
      <c r="W1502">
        <f t="shared" si="167"/>
        <v>21</v>
      </c>
    </row>
    <row r="1503" spans="1:23" ht="57.6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 t="shared" si="161"/>
        <v>129</v>
      </c>
      <c r="P1503" s="5">
        <f t="shared" si="162"/>
        <v>53.16</v>
      </c>
      <c r="Q1503" s="5" t="str">
        <f t="shared" si="163"/>
        <v>theater</v>
      </c>
      <c r="R1503" s="5" t="str">
        <f t="shared" si="164"/>
        <v>spaces</v>
      </c>
      <c r="S1503" t="s">
        <v>8317</v>
      </c>
      <c r="T1503" t="s">
        <v>8357</v>
      </c>
      <c r="U1503" s="9">
        <f t="shared" si="165"/>
        <v>42225.559675925921</v>
      </c>
      <c r="V1503" s="9">
        <f t="shared" si="166"/>
        <v>42270.559675925921</v>
      </c>
      <c r="W1503">
        <f t="shared" si="167"/>
        <v>45</v>
      </c>
    </row>
    <row r="1504" spans="1:23" ht="28.8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 t="shared" si="161"/>
        <v>102</v>
      </c>
      <c r="P1504" s="5">
        <f t="shared" si="162"/>
        <v>86.49</v>
      </c>
      <c r="Q1504" s="5" t="str">
        <f t="shared" si="163"/>
        <v>theater</v>
      </c>
      <c r="R1504" s="5" t="str">
        <f t="shared" si="164"/>
        <v>spaces</v>
      </c>
      <c r="S1504" t="s">
        <v>8317</v>
      </c>
      <c r="T1504" t="s">
        <v>8357</v>
      </c>
      <c r="U1504" s="9">
        <f t="shared" si="165"/>
        <v>42381.686840277776</v>
      </c>
      <c r="V1504" s="9">
        <f t="shared" si="166"/>
        <v>42411.686840277776</v>
      </c>
      <c r="W1504">
        <f t="shared" si="167"/>
        <v>30</v>
      </c>
    </row>
    <row r="1505" spans="1:23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 t="shared" si="161"/>
        <v>147</v>
      </c>
      <c r="P1505" s="5">
        <f t="shared" si="162"/>
        <v>155.24</v>
      </c>
      <c r="Q1505" s="5" t="str">
        <f t="shared" si="163"/>
        <v>theater</v>
      </c>
      <c r="R1505" s="5" t="str">
        <f t="shared" si="164"/>
        <v>spaces</v>
      </c>
      <c r="S1505" t="s">
        <v>8317</v>
      </c>
      <c r="T1505" t="s">
        <v>8357</v>
      </c>
      <c r="U1505" s="9">
        <f t="shared" si="165"/>
        <v>41894.632361111115</v>
      </c>
      <c r="V1505" s="9">
        <f t="shared" si="166"/>
        <v>41954.674027777779</v>
      </c>
      <c r="W1505">
        <f t="shared" si="167"/>
        <v>60</v>
      </c>
    </row>
    <row r="1506" spans="1:23" ht="57.6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 t="shared" si="161"/>
        <v>100</v>
      </c>
      <c r="P1506" s="5">
        <f t="shared" si="162"/>
        <v>115.08</v>
      </c>
      <c r="Q1506" s="5" t="str">
        <f t="shared" si="163"/>
        <v>theater</v>
      </c>
      <c r="R1506" s="5" t="str">
        <f t="shared" si="164"/>
        <v>spaces</v>
      </c>
      <c r="S1506" t="s">
        <v>8317</v>
      </c>
      <c r="T1506" t="s">
        <v>8357</v>
      </c>
      <c r="U1506" s="9">
        <f t="shared" si="165"/>
        <v>42576.278715277775</v>
      </c>
      <c r="V1506" s="9">
        <f t="shared" si="166"/>
        <v>42606.278715277775</v>
      </c>
      <c r="W1506">
        <f t="shared" si="167"/>
        <v>30</v>
      </c>
    </row>
    <row r="1507" spans="1:23" ht="57.6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 t="shared" si="161"/>
        <v>122</v>
      </c>
      <c r="P1507" s="5">
        <f t="shared" si="162"/>
        <v>109.59</v>
      </c>
      <c r="Q1507" s="5" t="str">
        <f t="shared" si="163"/>
        <v>theater</v>
      </c>
      <c r="R1507" s="5" t="str">
        <f t="shared" si="164"/>
        <v>spaces</v>
      </c>
      <c r="S1507" t="s">
        <v>8317</v>
      </c>
      <c r="T1507" t="s">
        <v>8357</v>
      </c>
      <c r="U1507" s="9">
        <f t="shared" si="165"/>
        <v>42654.973703703698</v>
      </c>
      <c r="V1507" s="9">
        <f t="shared" si="166"/>
        <v>42674.166666666672</v>
      </c>
      <c r="W1507">
        <f t="shared" si="167"/>
        <v>20</v>
      </c>
    </row>
    <row r="1508" spans="1:23" ht="43.2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 t="shared" si="161"/>
        <v>106</v>
      </c>
      <c r="P1508" s="5">
        <f t="shared" si="162"/>
        <v>45.21</v>
      </c>
      <c r="Q1508" s="5" t="str">
        <f t="shared" si="163"/>
        <v>theater</v>
      </c>
      <c r="R1508" s="5" t="str">
        <f t="shared" si="164"/>
        <v>spaces</v>
      </c>
      <c r="S1508" t="s">
        <v>8317</v>
      </c>
      <c r="T1508" t="s">
        <v>8357</v>
      </c>
      <c r="U1508" s="9">
        <f t="shared" si="165"/>
        <v>42431.500069444446</v>
      </c>
      <c r="V1508" s="9">
        <f t="shared" si="166"/>
        <v>42491.458402777775</v>
      </c>
      <c r="W1508">
        <f t="shared" si="167"/>
        <v>60</v>
      </c>
    </row>
    <row r="1509" spans="1:23" ht="57.6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 t="shared" si="161"/>
        <v>110</v>
      </c>
      <c r="P1509" s="5">
        <f t="shared" si="162"/>
        <v>104.15</v>
      </c>
      <c r="Q1509" s="5" t="str">
        <f t="shared" si="163"/>
        <v>theater</v>
      </c>
      <c r="R1509" s="5" t="str">
        <f t="shared" si="164"/>
        <v>spaces</v>
      </c>
      <c r="S1509" t="s">
        <v>8317</v>
      </c>
      <c r="T1509" t="s">
        <v>8357</v>
      </c>
      <c r="U1509" s="9">
        <f t="shared" si="165"/>
        <v>42627.307303240741</v>
      </c>
      <c r="V1509" s="9">
        <f t="shared" si="166"/>
        <v>42656</v>
      </c>
      <c r="W1509">
        <f t="shared" si="167"/>
        <v>29</v>
      </c>
    </row>
    <row r="1510" spans="1:23" ht="43.2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 t="shared" si="161"/>
        <v>100</v>
      </c>
      <c r="P1510" s="5">
        <f t="shared" si="162"/>
        <v>35.71</v>
      </c>
      <c r="Q1510" s="5" t="str">
        <f t="shared" si="163"/>
        <v>theater</v>
      </c>
      <c r="R1510" s="5" t="str">
        <f t="shared" si="164"/>
        <v>spaces</v>
      </c>
      <c r="S1510" t="s">
        <v>8317</v>
      </c>
      <c r="T1510" t="s">
        <v>8357</v>
      </c>
      <c r="U1510" s="9">
        <f t="shared" si="165"/>
        <v>42511.362048611118</v>
      </c>
      <c r="V1510" s="9">
        <f t="shared" si="166"/>
        <v>42541.362048611118</v>
      </c>
      <c r="W1510">
        <f t="shared" si="167"/>
        <v>30</v>
      </c>
    </row>
    <row r="1511" spans="1:23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 t="shared" si="161"/>
        <v>177</v>
      </c>
      <c r="P1511" s="5">
        <f t="shared" si="162"/>
        <v>97</v>
      </c>
      <c r="Q1511" s="5" t="str">
        <f t="shared" si="163"/>
        <v>theater</v>
      </c>
      <c r="R1511" s="5" t="str">
        <f t="shared" si="164"/>
        <v>spaces</v>
      </c>
      <c r="S1511" t="s">
        <v>8317</v>
      </c>
      <c r="T1511" t="s">
        <v>8357</v>
      </c>
      <c r="U1511" s="9">
        <f t="shared" si="165"/>
        <v>42337.02039351852</v>
      </c>
      <c r="V1511" s="9">
        <f t="shared" si="166"/>
        <v>42359.207638888889</v>
      </c>
      <c r="W1511">
        <f t="shared" si="167"/>
        <v>22</v>
      </c>
    </row>
    <row r="1512" spans="1:23" ht="43.2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 t="shared" si="161"/>
        <v>100</v>
      </c>
      <c r="P1512" s="5">
        <f t="shared" si="162"/>
        <v>370.37</v>
      </c>
      <c r="Q1512" s="5" t="str">
        <f t="shared" si="163"/>
        <v>theater</v>
      </c>
      <c r="R1512" s="5" t="str">
        <f t="shared" si="164"/>
        <v>spaces</v>
      </c>
      <c r="S1512" t="s">
        <v>8317</v>
      </c>
      <c r="T1512" t="s">
        <v>8357</v>
      </c>
      <c r="U1512" s="9">
        <f t="shared" si="165"/>
        <v>42341.57430555555</v>
      </c>
      <c r="V1512" s="9">
        <f t="shared" si="166"/>
        <v>42376.57430555555</v>
      </c>
      <c r="W1512">
        <f t="shared" si="167"/>
        <v>35</v>
      </c>
    </row>
    <row r="1513" spans="1:23" ht="43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 t="shared" si="161"/>
        <v>103</v>
      </c>
      <c r="P1513" s="5">
        <f t="shared" si="162"/>
        <v>94.41</v>
      </c>
      <c r="Q1513" s="5" t="str">
        <f t="shared" si="163"/>
        <v>theater</v>
      </c>
      <c r="R1513" s="5" t="str">
        <f t="shared" si="164"/>
        <v>spaces</v>
      </c>
      <c r="S1513" t="s">
        <v>8317</v>
      </c>
      <c r="T1513" t="s">
        <v>8357</v>
      </c>
      <c r="U1513" s="9">
        <f t="shared" si="165"/>
        <v>42740.837152777778</v>
      </c>
      <c r="V1513" s="9">
        <f t="shared" si="166"/>
        <v>42762.837152777778</v>
      </c>
      <c r="W1513">
        <f t="shared" si="167"/>
        <v>22</v>
      </c>
    </row>
    <row r="1514" spans="1:23" ht="43.2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 t="shared" si="161"/>
        <v>105</v>
      </c>
      <c r="P1514" s="5">
        <f t="shared" si="162"/>
        <v>48.98</v>
      </c>
      <c r="Q1514" s="5" t="str">
        <f t="shared" si="163"/>
        <v>theater</v>
      </c>
      <c r="R1514" s="5" t="str">
        <f t="shared" si="164"/>
        <v>spaces</v>
      </c>
      <c r="S1514" t="s">
        <v>8317</v>
      </c>
      <c r="T1514" t="s">
        <v>8357</v>
      </c>
      <c r="U1514" s="9">
        <f t="shared" si="165"/>
        <v>42622.767476851848</v>
      </c>
      <c r="V1514" s="9">
        <f t="shared" si="166"/>
        <v>42652.767476851848</v>
      </c>
      <c r="W1514">
        <f t="shared" si="167"/>
        <v>30</v>
      </c>
    </row>
    <row r="1515" spans="1:23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 t="shared" si="161"/>
        <v>100</v>
      </c>
      <c r="P1515" s="5">
        <f t="shared" si="162"/>
        <v>45.59</v>
      </c>
      <c r="Q1515" s="5" t="str">
        <f t="shared" si="163"/>
        <v>theater</v>
      </c>
      <c r="R1515" s="5" t="str">
        <f t="shared" si="164"/>
        <v>spaces</v>
      </c>
      <c r="S1515" t="s">
        <v>8317</v>
      </c>
      <c r="T1515" t="s">
        <v>8357</v>
      </c>
      <c r="U1515" s="9">
        <f t="shared" si="165"/>
        <v>42390.838738425926</v>
      </c>
      <c r="V1515" s="9">
        <f t="shared" si="166"/>
        <v>42420.838738425926</v>
      </c>
      <c r="W1515">
        <f t="shared" si="167"/>
        <v>30</v>
      </c>
    </row>
    <row r="1516" spans="1:23" ht="43.2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 t="shared" si="161"/>
        <v>458</v>
      </c>
      <c r="P1516" s="5">
        <f t="shared" si="162"/>
        <v>23.28</v>
      </c>
      <c r="Q1516" s="5" t="str">
        <f t="shared" si="163"/>
        <v>theater</v>
      </c>
      <c r="R1516" s="5" t="str">
        <f t="shared" si="164"/>
        <v>spaces</v>
      </c>
      <c r="S1516" t="s">
        <v>8317</v>
      </c>
      <c r="T1516" t="s">
        <v>8357</v>
      </c>
      <c r="U1516" s="9">
        <f t="shared" si="165"/>
        <v>41885.478842592594</v>
      </c>
      <c r="V1516" s="9">
        <f t="shared" si="166"/>
        <v>41915.478842592594</v>
      </c>
      <c r="W1516">
        <f t="shared" si="167"/>
        <v>30</v>
      </c>
    </row>
    <row r="1517" spans="1:23" ht="43.2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 t="shared" si="161"/>
        <v>105</v>
      </c>
      <c r="P1517" s="5">
        <f t="shared" si="162"/>
        <v>63.23</v>
      </c>
      <c r="Q1517" s="5" t="str">
        <f t="shared" si="163"/>
        <v>theater</v>
      </c>
      <c r="R1517" s="5" t="str">
        <f t="shared" si="164"/>
        <v>spaces</v>
      </c>
      <c r="S1517" t="s">
        <v>8317</v>
      </c>
      <c r="T1517" t="s">
        <v>8357</v>
      </c>
      <c r="U1517" s="9">
        <f t="shared" si="165"/>
        <v>42724.665173611109</v>
      </c>
      <c r="V1517" s="9">
        <f t="shared" si="166"/>
        <v>42754.665173611109</v>
      </c>
      <c r="W1517">
        <f t="shared" si="167"/>
        <v>30</v>
      </c>
    </row>
    <row r="1518" spans="1:23" ht="28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 t="shared" si="161"/>
        <v>172</v>
      </c>
      <c r="P1518" s="5">
        <f t="shared" si="162"/>
        <v>153.52000000000001</v>
      </c>
      <c r="Q1518" s="5" t="str">
        <f t="shared" si="163"/>
        <v>theater</v>
      </c>
      <c r="R1518" s="5" t="str">
        <f t="shared" si="164"/>
        <v>spaces</v>
      </c>
      <c r="S1518" t="s">
        <v>8317</v>
      </c>
      <c r="T1518" t="s">
        <v>8357</v>
      </c>
      <c r="U1518" s="9">
        <f t="shared" si="165"/>
        <v>42090.912500000006</v>
      </c>
      <c r="V1518" s="9">
        <f t="shared" si="166"/>
        <v>42150.912500000006</v>
      </c>
      <c r="W1518">
        <f t="shared" si="167"/>
        <v>60</v>
      </c>
    </row>
    <row r="1519" spans="1:23" ht="43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 t="shared" si="161"/>
        <v>104</v>
      </c>
      <c r="P1519" s="5">
        <f t="shared" si="162"/>
        <v>90.2</v>
      </c>
      <c r="Q1519" s="5" t="str">
        <f t="shared" si="163"/>
        <v>theater</v>
      </c>
      <c r="R1519" s="5" t="str">
        <f t="shared" si="164"/>
        <v>spaces</v>
      </c>
      <c r="S1519" t="s">
        <v>8317</v>
      </c>
      <c r="T1519" t="s">
        <v>8357</v>
      </c>
      <c r="U1519" s="9">
        <f t="shared" si="165"/>
        <v>42775.733715277776</v>
      </c>
      <c r="V1519" s="9">
        <f t="shared" si="166"/>
        <v>42793.207638888889</v>
      </c>
      <c r="W1519">
        <f t="shared" si="167"/>
        <v>18</v>
      </c>
    </row>
    <row r="1520" spans="1:23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 t="shared" si="161"/>
        <v>103</v>
      </c>
      <c r="P1520" s="5">
        <f t="shared" si="162"/>
        <v>118.97</v>
      </c>
      <c r="Q1520" s="5" t="str">
        <f t="shared" si="163"/>
        <v>theater</v>
      </c>
      <c r="R1520" s="5" t="str">
        <f t="shared" si="164"/>
        <v>spaces</v>
      </c>
      <c r="S1520" t="s">
        <v>8317</v>
      </c>
      <c r="T1520" t="s">
        <v>8357</v>
      </c>
      <c r="U1520" s="9">
        <f t="shared" si="165"/>
        <v>41778.193622685183</v>
      </c>
      <c r="V1520" s="9">
        <f t="shared" si="166"/>
        <v>41806.184027777781</v>
      </c>
      <c r="W1520">
        <f t="shared" si="167"/>
        <v>28</v>
      </c>
    </row>
    <row r="1521" spans="1:23" ht="43.2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 t="shared" si="161"/>
        <v>119</v>
      </c>
      <c r="P1521" s="5">
        <f t="shared" si="162"/>
        <v>80.25</v>
      </c>
      <c r="Q1521" s="5" t="str">
        <f t="shared" si="163"/>
        <v>theater</v>
      </c>
      <c r="R1521" s="5" t="str">
        <f t="shared" si="164"/>
        <v>spaces</v>
      </c>
      <c r="S1521" t="s">
        <v>8317</v>
      </c>
      <c r="T1521" t="s">
        <v>8357</v>
      </c>
      <c r="U1521" s="9">
        <f t="shared" si="165"/>
        <v>42780.740277777775</v>
      </c>
      <c r="V1521" s="9">
        <f t="shared" si="166"/>
        <v>42795.083333333328</v>
      </c>
      <c r="W1521">
        <f t="shared" si="167"/>
        <v>15</v>
      </c>
    </row>
    <row r="1522" spans="1:23" ht="43.2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 t="shared" si="161"/>
        <v>100</v>
      </c>
      <c r="P1522" s="5">
        <f t="shared" si="162"/>
        <v>62.5</v>
      </c>
      <c r="Q1522" s="5" t="str">
        <f t="shared" si="163"/>
        <v>theater</v>
      </c>
      <c r="R1522" s="5" t="str">
        <f t="shared" si="164"/>
        <v>spaces</v>
      </c>
      <c r="S1522" t="s">
        <v>8317</v>
      </c>
      <c r="T1522" t="s">
        <v>8357</v>
      </c>
      <c r="U1522" s="9">
        <f t="shared" si="165"/>
        <v>42752.827199074076</v>
      </c>
      <c r="V1522" s="9">
        <f t="shared" si="166"/>
        <v>42766.75</v>
      </c>
      <c r="W1522">
        <f t="shared" si="167"/>
        <v>14</v>
      </c>
    </row>
    <row r="1523" spans="1:23" ht="43.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 t="shared" si="161"/>
        <v>319</v>
      </c>
      <c r="P1523" s="5">
        <f t="shared" si="162"/>
        <v>131.38</v>
      </c>
      <c r="Q1523" s="5" t="str">
        <f t="shared" si="163"/>
        <v>theater</v>
      </c>
      <c r="R1523" s="5" t="str">
        <f t="shared" si="164"/>
        <v>spaces</v>
      </c>
      <c r="S1523" t="s">
        <v>8317</v>
      </c>
      <c r="T1523" t="s">
        <v>8357</v>
      </c>
      <c r="U1523" s="9">
        <f t="shared" si="165"/>
        <v>42534.895625000005</v>
      </c>
      <c r="V1523" s="9">
        <f t="shared" si="166"/>
        <v>42564.895625000005</v>
      </c>
      <c r="W1523">
        <f t="shared" si="167"/>
        <v>30</v>
      </c>
    </row>
    <row r="1524" spans="1:23" ht="28.8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 t="shared" si="161"/>
        <v>109</v>
      </c>
      <c r="P1524" s="5">
        <f t="shared" si="162"/>
        <v>73.03</v>
      </c>
      <c r="Q1524" s="5" t="str">
        <f t="shared" si="163"/>
        <v>theater</v>
      </c>
      <c r="R1524" s="5" t="str">
        <f t="shared" si="164"/>
        <v>spaces</v>
      </c>
      <c r="S1524" t="s">
        <v>8317</v>
      </c>
      <c r="T1524" t="s">
        <v>8357</v>
      </c>
      <c r="U1524" s="9">
        <f t="shared" si="165"/>
        <v>41239.83625</v>
      </c>
      <c r="V1524" s="9">
        <f t="shared" si="166"/>
        <v>41269.83625</v>
      </c>
      <c r="W1524">
        <f t="shared" si="167"/>
        <v>30</v>
      </c>
    </row>
    <row r="1525" spans="1:23" ht="43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 t="shared" si="161"/>
        <v>101</v>
      </c>
      <c r="P1525" s="5">
        <f t="shared" si="162"/>
        <v>178.53</v>
      </c>
      <c r="Q1525" s="5" t="str">
        <f t="shared" si="163"/>
        <v>theater</v>
      </c>
      <c r="R1525" s="5" t="str">
        <f t="shared" si="164"/>
        <v>spaces</v>
      </c>
      <c r="S1525" t="s">
        <v>8317</v>
      </c>
      <c r="T1525" t="s">
        <v>8357</v>
      </c>
      <c r="U1525" s="9">
        <f t="shared" si="165"/>
        <v>42398.849259259259</v>
      </c>
      <c r="V1525" s="9">
        <f t="shared" si="166"/>
        <v>42430.249305555553</v>
      </c>
      <c r="W1525">
        <f t="shared" si="167"/>
        <v>32</v>
      </c>
    </row>
    <row r="1526" spans="1:23" ht="57.6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 t="shared" si="161"/>
        <v>113</v>
      </c>
      <c r="P1526" s="5">
        <f t="shared" si="162"/>
        <v>162.91</v>
      </c>
      <c r="Q1526" s="5" t="str">
        <f t="shared" si="163"/>
        <v>theater</v>
      </c>
      <c r="R1526" s="5" t="str">
        <f t="shared" si="164"/>
        <v>spaces</v>
      </c>
      <c r="S1526" t="s">
        <v>8317</v>
      </c>
      <c r="T1526" t="s">
        <v>8357</v>
      </c>
      <c r="U1526" s="9">
        <f t="shared" si="165"/>
        <v>41928.881064814814</v>
      </c>
      <c r="V1526" s="9">
        <f t="shared" si="166"/>
        <v>41958.922731481478</v>
      </c>
      <c r="W1526">
        <f t="shared" si="167"/>
        <v>30</v>
      </c>
    </row>
    <row r="1527" spans="1:23" ht="43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 t="shared" si="161"/>
        <v>120</v>
      </c>
      <c r="P1527" s="5">
        <f t="shared" si="162"/>
        <v>108.24</v>
      </c>
      <c r="Q1527" s="5" t="str">
        <f t="shared" si="163"/>
        <v>theater</v>
      </c>
      <c r="R1527" s="5" t="str">
        <f t="shared" si="164"/>
        <v>spaces</v>
      </c>
      <c r="S1527" t="s">
        <v>8317</v>
      </c>
      <c r="T1527" t="s">
        <v>8357</v>
      </c>
      <c r="U1527" s="9">
        <f t="shared" si="165"/>
        <v>41888.674826388888</v>
      </c>
      <c r="V1527" s="9">
        <f t="shared" si="166"/>
        <v>41918.674826388888</v>
      </c>
      <c r="W1527">
        <f t="shared" si="167"/>
        <v>30</v>
      </c>
    </row>
    <row r="1528" spans="1:23" ht="28.8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 t="shared" si="161"/>
        <v>108</v>
      </c>
      <c r="P1528" s="5">
        <f t="shared" si="162"/>
        <v>88.87</v>
      </c>
      <c r="Q1528" s="5" t="str">
        <f t="shared" si="163"/>
        <v>theater</v>
      </c>
      <c r="R1528" s="5" t="str">
        <f t="shared" si="164"/>
        <v>spaces</v>
      </c>
      <c r="S1528" t="s">
        <v>8317</v>
      </c>
      <c r="T1528" t="s">
        <v>8357</v>
      </c>
      <c r="U1528" s="9">
        <f t="shared" si="165"/>
        <v>41957.756840277783</v>
      </c>
      <c r="V1528" s="9">
        <f t="shared" si="166"/>
        <v>41987.756840277783</v>
      </c>
      <c r="W1528">
        <f t="shared" si="167"/>
        <v>30</v>
      </c>
    </row>
    <row r="1529" spans="1:23" ht="28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 t="shared" si="161"/>
        <v>180</v>
      </c>
      <c r="P1529" s="5">
        <f t="shared" si="162"/>
        <v>54</v>
      </c>
      <c r="Q1529" s="5" t="str">
        <f t="shared" si="163"/>
        <v>theater</v>
      </c>
      <c r="R1529" s="5" t="str">
        <f t="shared" si="164"/>
        <v>spaces</v>
      </c>
      <c r="S1529" t="s">
        <v>8317</v>
      </c>
      <c r="T1529" t="s">
        <v>8357</v>
      </c>
      <c r="U1529" s="9">
        <f t="shared" si="165"/>
        <v>42098.216238425928</v>
      </c>
      <c r="V1529" s="9">
        <f t="shared" si="166"/>
        <v>42119.216238425928</v>
      </c>
      <c r="W1529">
        <f t="shared" si="167"/>
        <v>21</v>
      </c>
    </row>
    <row r="1530" spans="1:23" ht="43.2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 t="shared" si="161"/>
        <v>101</v>
      </c>
      <c r="P1530" s="5">
        <f t="shared" si="162"/>
        <v>116.73</v>
      </c>
      <c r="Q1530" s="5" t="str">
        <f t="shared" si="163"/>
        <v>theater</v>
      </c>
      <c r="R1530" s="5" t="str">
        <f t="shared" si="164"/>
        <v>spaces</v>
      </c>
      <c r="S1530" t="s">
        <v>8317</v>
      </c>
      <c r="T1530" t="s">
        <v>8357</v>
      </c>
      <c r="U1530" s="9">
        <f t="shared" si="165"/>
        <v>42360.212025462963</v>
      </c>
      <c r="V1530" s="9">
        <f t="shared" si="166"/>
        <v>42390.212025462963</v>
      </c>
      <c r="W1530">
        <f t="shared" si="167"/>
        <v>30</v>
      </c>
    </row>
    <row r="1531" spans="1:23" ht="43.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 t="shared" si="161"/>
        <v>120</v>
      </c>
      <c r="P1531" s="5">
        <f t="shared" si="162"/>
        <v>233.9</v>
      </c>
      <c r="Q1531" s="5" t="str">
        <f t="shared" si="163"/>
        <v>theater</v>
      </c>
      <c r="R1531" s="5" t="str">
        <f t="shared" si="164"/>
        <v>spaces</v>
      </c>
      <c r="S1531" t="s">
        <v>8317</v>
      </c>
      <c r="T1531" t="s">
        <v>8357</v>
      </c>
      <c r="U1531" s="9">
        <f t="shared" si="165"/>
        <v>41939.569907407407</v>
      </c>
      <c r="V1531" s="9">
        <f t="shared" si="166"/>
        <v>41969.611574074079</v>
      </c>
      <c r="W1531">
        <f t="shared" si="167"/>
        <v>30</v>
      </c>
    </row>
    <row r="1532" spans="1:23" ht="43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 t="shared" si="161"/>
        <v>158</v>
      </c>
      <c r="P1532" s="5">
        <f t="shared" si="162"/>
        <v>158</v>
      </c>
      <c r="Q1532" s="5" t="str">
        <f t="shared" si="163"/>
        <v>theater</v>
      </c>
      <c r="R1532" s="5" t="str">
        <f t="shared" si="164"/>
        <v>spaces</v>
      </c>
      <c r="S1532" t="s">
        <v>8317</v>
      </c>
      <c r="T1532" t="s">
        <v>8357</v>
      </c>
      <c r="U1532" s="9">
        <f t="shared" si="165"/>
        <v>41996.832395833335</v>
      </c>
      <c r="V1532" s="9">
        <f t="shared" si="166"/>
        <v>42056.832395833335</v>
      </c>
      <c r="W1532">
        <f t="shared" si="167"/>
        <v>60</v>
      </c>
    </row>
    <row r="1533" spans="1:23" ht="43.2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 t="shared" si="161"/>
        <v>124</v>
      </c>
      <c r="P1533" s="5">
        <f t="shared" si="162"/>
        <v>14.84</v>
      </c>
      <c r="Q1533" s="5" t="str">
        <f t="shared" si="163"/>
        <v>theater</v>
      </c>
      <c r="R1533" s="5" t="str">
        <f t="shared" si="164"/>
        <v>spaces</v>
      </c>
      <c r="S1533" t="s">
        <v>8317</v>
      </c>
      <c r="T1533" t="s">
        <v>8357</v>
      </c>
      <c r="U1533" s="9">
        <f t="shared" si="165"/>
        <v>42334.468935185185</v>
      </c>
      <c r="V1533" s="9">
        <f t="shared" si="166"/>
        <v>42361.957638888889</v>
      </c>
      <c r="W1533">
        <f t="shared" si="167"/>
        <v>27</v>
      </c>
    </row>
    <row r="1534" spans="1:23" ht="43.2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 t="shared" si="161"/>
        <v>117</v>
      </c>
      <c r="P1534" s="5">
        <f t="shared" si="162"/>
        <v>85.18</v>
      </c>
      <c r="Q1534" s="5" t="str">
        <f t="shared" si="163"/>
        <v>theater</v>
      </c>
      <c r="R1534" s="5" t="str">
        <f t="shared" si="164"/>
        <v>spaces</v>
      </c>
      <c r="S1534" t="s">
        <v>8317</v>
      </c>
      <c r="T1534" t="s">
        <v>8357</v>
      </c>
      <c r="U1534" s="9">
        <f t="shared" si="165"/>
        <v>42024.702893518523</v>
      </c>
      <c r="V1534" s="9">
        <f t="shared" si="166"/>
        <v>42045.702893518523</v>
      </c>
      <c r="W1534">
        <f t="shared" si="167"/>
        <v>21</v>
      </c>
    </row>
    <row r="1535" spans="1:23" ht="43.2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 t="shared" si="161"/>
        <v>157</v>
      </c>
      <c r="P1535" s="5">
        <f t="shared" si="162"/>
        <v>146.69</v>
      </c>
      <c r="Q1535" s="5" t="str">
        <f t="shared" si="163"/>
        <v>theater</v>
      </c>
      <c r="R1535" s="5" t="str">
        <f t="shared" si="164"/>
        <v>spaces</v>
      </c>
      <c r="S1535" t="s">
        <v>8317</v>
      </c>
      <c r="T1535" t="s">
        <v>8357</v>
      </c>
      <c r="U1535" s="9">
        <f t="shared" si="165"/>
        <v>42146.836215277777</v>
      </c>
      <c r="V1535" s="9">
        <f t="shared" si="166"/>
        <v>42176.836215277777</v>
      </c>
      <c r="W1535">
        <f t="shared" si="167"/>
        <v>30</v>
      </c>
    </row>
    <row r="1536" spans="1:23" ht="43.2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 t="shared" si="161"/>
        <v>113</v>
      </c>
      <c r="P1536" s="5">
        <f t="shared" si="162"/>
        <v>50.76</v>
      </c>
      <c r="Q1536" s="5" t="str">
        <f t="shared" si="163"/>
        <v>theater</v>
      </c>
      <c r="R1536" s="5" t="str">
        <f t="shared" si="164"/>
        <v>spaces</v>
      </c>
      <c r="S1536" t="s">
        <v>8317</v>
      </c>
      <c r="T1536" t="s">
        <v>8357</v>
      </c>
      <c r="U1536" s="9">
        <f t="shared" si="165"/>
        <v>41920.123611111114</v>
      </c>
      <c r="V1536" s="9">
        <f t="shared" si="166"/>
        <v>41948.208333333336</v>
      </c>
      <c r="W1536">
        <f t="shared" si="167"/>
        <v>28</v>
      </c>
    </row>
    <row r="1537" spans="1:23" ht="43.2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 t="shared" si="161"/>
        <v>103</v>
      </c>
      <c r="P1537" s="5">
        <f t="shared" si="162"/>
        <v>87.7</v>
      </c>
      <c r="Q1537" s="5" t="str">
        <f t="shared" si="163"/>
        <v>theater</v>
      </c>
      <c r="R1537" s="5" t="str">
        <f t="shared" si="164"/>
        <v>spaces</v>
      </c>
      <c r="S1537" t="s">
        <v>8317</v>
      </c>
      <c r="T1537" t="s">
        <v>8357</v>
      </c>
      <c r="U1537" s="9">
        <f t="shared" si="165"/>
        <v>41785.72729166667</v>
      </c>
      <c r="V1537" s="9">
        <f t="shared" si="166"/>
        <v>41801.166666666664</v>
      </c>
      <c r="W1537">
        <f t="shared" si="167"/>
        <v>16</v>
      </c>
    </row>
    <row r="1538" spans="1:23" ht="57.6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 t="shared" ref="O1538:O1601" si="168">ROUND((E1538/D1538)*100,0)</f>
        <v>103</v>
      </c>
      <c r="P1538" s="5">
        <f t="shared" ref="P1538:P1601" si="169">ROUND((E1538/L1538),2)</f>
        <v>242.28</v>
      </c>
      <c r="Q1538" s="5" t="str">
        <f t="shared" ref="Q1538:Q1601" si="170">LEFT(N1538,SEARCH("/",N1538)-1)</f>
        <v>theater</v>
      </c>
      <c r="R1538" s="5" t="str">
        <f t="shared" ref="R1538:R1601" si="171">RIGHT(N1538,LEN(N1538)-SEARCH("/",N1538))</f>
        <v>spaces</v>
      </c>
      <c r="S1538" t="s">
        <v>8317</v>
      </c>
      <c r="T1538" t="s">
        <v>8357</v>
      </c>
      <c r="U1538" s="9">
        <f t="shared" ref="U1538:U1601" si="172">(((J1538/60)/60)/24)+DATE(1970,1,1)</f>
        <v>41778.548055555555</v>
      </c>
      <c r="V1538" s="9">
        <f t="shared" ref="V1538:V1601" si="173">(((I1538/60)/60)/24)+DATE(1970,1,1)</f>
        <v>41838.548055555555</v>
      </c>
      <c r="W1538">
        <f t="shared" ref="W1538:W1601" si="174">DATEDIF(U1538,V1538,"d")</f>
        <v>60</v>
      </c>
    </row>
    <row r="1539" spans="1:23" ht="43.2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 t="shared" si="168"/>
        <v>106</v>
      </c>
      <c r="P1539" s="5">
        <f t="shared" si="169"/>
        <v>146.44999999999999</v>
      </c>
      <c r="Q1539" s="5" t="str">
        <f t="shared" si="170"/>
        <v>theater</v>
      </c>
      <c r="R1539" s="5" t="str">
        <f t="shared" si="171"/>
        <v>spaces</v>
      </c>
      <c r="S1539" t="s">
        <v>8317</v>
      </c>
      <c r="T1539" t="s">
        <v>8357</v>
      </c>
      <c r="U1539" s="9">
        <f t="shared" si="172"/>
        <v>41841.850034722222</v>
      </c>
      <c r="V1539" s="9">
        <f t="shared" si="173"/>
        <v>41871.850034722222</v>
      </c>
      <c r="W1539">
        <f t="shared" si="174"/>
        <v>30</v>
      </c>
    </row>
    <row r="1540" spans="1:23" ht="43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 t="shared" si="168"/>
        <v>101</v>
      </c>
      <c r="P1540" s="5">
        <f t="shared" si="169"/>
        <v>103.17</v>
      </c>
      <c r="Q1540" s="5" t="str">
        <f t="shared" si="170"/>
        <v>theater</v>
      </c>
      <c r="R1540" s="5" t="str">
        <f t="shared" si="171"/>
        <v>spaces</v>
      </c>
      <c r="S1540" t="s">
        <v>8317</v>
      </c>
      <c r="T1540" t="s">
        <v>8357</v>
      </c>
      <c r="U1540" s="9">
        <f t="shared" si="172"/>
        <v>42163.29833333334</v>
      </c>
      <c r="V1540" s="9">
        <f t="shared" si="173"/>
        <v>42205.916666666672</v>
      </c>
      <c r="W1540">
        <f t="shared" si="174"/>
        <v>42</v>
      </c>
    </row>
    <row r="1541" spans="1:23" ht="43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 t="shared" si="168"/>
        <v>121</v>
      </c>
      <c r="P1541" s="5">
        <f t="shared" si="169"/>
        <v>80.459999999999994</v>
      </c>
      <c r="Q1541" s="5" t="str">
        <f t="shared" si="170"/>
        <v>theater</v>
      </c>
      <c r="R1541" s="5" t="str">
        <f t="shared" si="171"/>
        <v>spaces</v>
      </c>
      <c r="S1541" t="s">
        <v>8317</v>
      </c>
      <c r="T1541" t="s">
        <v>8357</v>
      </c>
      <c r="U1541" s="9">
        <f t="shared" si="172"/>
        <v>41758.833564814813</v>
      </c>
      <c r="V1541" s="9">
        <f t="shared" si="173"/>
        <v>41786.125</v>
      </c>
      <c r="W1541">
        <f t="shared" si="174"/>
        <v>28</v>
      </c>
    </row>
    <row r="1542" spans="1:23" ht="43.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 t="shared" si="168"/>
        <v>101</v>
      </c>
      <c r="P1542" s="5">
        <f t="shared" si="169"/>
        <v>234.67</v>
      </c>
      <c r="Q1542" s="5" t="str">
        <f t="shared" si="170"/>
        <v>theater</v>
      </c>
      <c r="R1542" s="5" t="str">
        <f t="shared" si="171"/>
        <v>spaces</v>
      </c>
      <c r="S1542" t="s">
        <v>8317</v>
      </c>
      <c r="T1542" t="s">
        <v>8357</v>
      </c>
      <c r="U1542" s="9">
        <f t="shared" si="172"/>
        <v>42170.846446759257</v>
      </c>
      <c r="V1542" s="9">
        <f t="shared" si="173"/>
        <v>42230.846446759257</v>
      </c>
      <c r="W1542">
        <f t="shared" si="174"/>
        <v>60</v>
      </c>
    </row>
    <row r="1543" spans="1:23" ht="43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 t="shared" si="168"/>
        <v>116</v>
      </c>
      <c r="P1543" s="5">
        <f t="shared" si="169"/>
        <v>50.69</v>
      </c>
      <c r="Q1543" s="5" t="str">
        <f t="shared" si="170"/>
        <v>theater</v>
      </c>
      <c r="R1543" s="5" t="str">
        <f t="shared" si="171"/>
        <v>spaces</v>
      </c>
      <c r="S1543" t="s">
        <v>8317</v>
      </c>
      <c r="T1543" t="s">
        <v>8357</v>
      </c>
      <c r="U1543" s="9">
        <f t="shared" si="172"/>
        <v>42660.618854166663</v>
      </c>
      <c r="V1543" s="9">
        <f t="shared" si="173"/>
        <v>42696.249305555553</v>
      </c>
      <c r="W1543">
        <f t="shared" si="174"/>
        <v>36</v>
      </c>
    </row>
    <row r="1544" spans="1:23" ht="43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 t="shared" si="168"/>
        <v>101</v>
      </c>
      <c r="P1544" s="5">
        <f t="shared" si="169"/>
        <v>162.71</v>
      </c>
      <c r="Q1544" s="5" t="str">
        <f t="shared" si="170"/>
        <v>theater</v>
      </c>
      <c r="R1544" s="5" t="str">
        <f t="shared" si="171"/>
        <v>spaces</v>
      </c>
      <c r="S1544" t="s">
        <v>8317</v>
      </c>
      <c r="T1544" t="s">
        <v>8357</v>
      </c>
      <c r="U1544" s="9">
        <f t="shared" si="172"/>
        <v>42564.95380787037</v>
      </c>
      <c r="V1544" s="9">
        <f t="shared" si="173"/>
        <v>42609.95380787037</v>
      </c>
      <c r="W1544">
        <f t="shared" si="174"/>
        <v>45</v>
      </c>
    </row>
    <row r="1545" spans="1:23" ht="57.6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 t="shared" si="168"/>
        <v>103</v>
      </c>
      <c r="P1545" s="5">
        <f t="shared" si="169"/>
        <v>120.17</v>
      </c>
      <c r="Q1545" s="5" t="str">
        <f t="shared" si="170"/>
        <v>theater</v>
      </c>
      <c r="R1545" s="5" t="str">
        <f t="shared" si="171"/>
        <v>spaces</v>
      </c>
      <c r="S1545" t="s">
        <v>8317</v>
      </c>
      <c r="T1545" t="s">
        <v>8357</v>
      </c>
      <c r="U1545" s="9">
        <f t="shared" si="172"/>
        <v>42121.675763888896</v>
      </c>
      <c r="V1545" s="9">
        <f t="shared" si="173"/>
        <v>42166.675763888896</v>
      </c>
      <c r="W1545">
        <f t="shared" si="174"/>
        <v>45</v>
      </c>
    </row>
    <row r="1546" spans="1:23" ht="43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 t="shared" si="168"/>
        <v>246</v>
      </c>
      <c r="P1546" s="5">
        <f t="shared" si="169"/>
        <v>67.7</v>
      </c>
      <c r="Q1546" s="5" t="str">
        <f t="shared" si="170"/>
        <v>theater</v>
      </c>
      <c r="R1546" s="5" t="str">
        <f t="shared" si="171"/>
        <v>spaces</v>
      </c>
      <c r="S1546" t="s">
        <v>8317</v>
      </c>
      <c r="T1546" t="s">
        <v>8357</v>
      </c>
      <c r="U1546" s="9">
        <f t="shared" si="172"/>
        <v>41158.993923611109</v>
      </c>
      <c r="V1546" s="9">
        <f t="shared" si="173"/>
        <v>41188.993923611109</v>
      </c>
      <c r="W1546">
        <f t="shared" si="174"/>
        <v>30</v>
      </c>
    </row>
    <row r="1547" spans="1:23" ht="43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 t="shared" si="168"/>
        <v>302</v>
      </c>
      <c r="P1547" s="5">
        <f t="shared" si="169"/>
        <v>52.1</v>
      </c>
      <c r="Q1547" s="5" t="str">
        <f t="shared" si="170"/>
        <v>theater</v>
      </c>
      <c r="R1547" s="5" t="str">
        <f t="shared" si="171"/>
        <v>spaces</v>
      </c>
      <c r="S1547" t="s">
        <v>8317</v>
      </c>
      <c r="T1547" t="s">
        <v>8357</v>
      </c>
      <c r="U1547" s="9">
        <f t="shared" si="172"/>
        <v>41761.509409722225</v>
      </c>
      <c r="V1547" s="9">
        <f t="shared" si="173"/>
        <v>41789.666666666664</v>
      </c>
      <c r="W1547">
        <f t="shared" si="174"/>
        <v>28</v>
      </c>
    </row>
    <row r="1548" spans="1:23" ht="57.6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 t="shared" si="168"/>
        <v>143</v>
      </c>
      <c r="P1548" s="5">
        <f t="shared" si="169"/>
        <v>51.6</v>
      </c>
      <c r="Q1548" s="5" t="str">
        <f t="shared" si="170"/>
        <v>theater</v>
      </c>
      <c r="R1548" s="5" t="str">
        <f t="shared" si="171"/>
        <v>spaces</v>
      </c>
      <c r="S1548" t="s">
        <v>8317</v>
      </c>
      <c r="T1548" t="s">
        <v>8357</v>
      </c>
      <c r="U1548" s="9">
        <f t="shared" si="172"/>
        <v>42783.459398148145</v>
      </c>
      <c r="V1548" s="9">
        <f t="shared" si="173"/>
        <v>42797.459398148145</v>
      </c>
      <c r="W1548">
        <f t="shared" si="174"/>
        <v>14</v>
      </c>
    </row>
    <row r="1549" spans="1:23" ht="43.2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 t="shared" si="168"/>
        <v>131</v>
      </c>
      <c r="P1549" s="5">
        <f t="shared" si="169"/>
        <v>164.3</v>
      </c>
      <c r="Q1549" s="5" t="str">
        <f t="shared" si="170"/>
        <v>theater</v>
      </c>
      <c r="R1549" s="5" t="str">
        <f t="shared" si="171"/>
        <v>spaces</v>
      </c>
      <c r="S1549" t="s">
        <v>8317</v>
      </c>
      <c r="T1549" t="s">
        <v>8357</v>
      </c>
      <c r="U1549" s="9">
        <f t="shared" si="172"/>
        <v>42053.704293981486</v>
      </c>
      <c r="V1549" s="9">
        <f t="shared" si="173"/>
        <v>42083.662627314814</v>
      </c>
      <c r="W1549">
        <f t="shared" si="174"/>
        <v>30</v>
      </c>
    </row>
    <row r="1550" spans="1:23" ht="28.8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 t="shared" si="168"/>
        <v>168</v>
      </c>
      <c r="P1550" s="5">
        <f t="shared" si="169"/>
        <v>84.86</v>
      </c>
      <c r="Q1550" s="5" t="str">
        <f t="shared" si="170"/>
        <v>theater</v>
      </c>
      <c r="R1550" s="5" t="str">
        <f t="shared" si="171"/>
        <v>spaces</v>
      </c>
      <c r="S1550" t="s">
        <v>8317</v>
      </c>
      <c r="T1550" t="s">
        <v>8357</v>
      </c>
      <c r="U1550" s="9">
        <f t="shared" si="172"/>
        <v>42567.264178240745</v>
      </c>
      <c r="V1550" s="9">
        <f t="shared" si="173"/>
        <v>42597.264178240745</v>
      </c>
      <c r="W1550">
        <f t="shared" si="174"/>
        <v>30</v>
      </c>
    </row>
    <row r="1551" spans="1:23" ht="43.2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 t="shared" si="168"/>
        <v>110</v>
      </c>
      <c r="P1551" s="5">
        <f t="shared" si="169"/>
        <v>94.55</v>
      </c>
      <c r="Q1551" s="5" t="str">
        <f t="shared" si="170"/>
        <v>theater</v>
      </c>
      <c r="R1551" s="5" t="str">
        <f t="shared" si="171"/>
        <v>spaces</v>
      </c>
      <c r="S1551" t="s">
        <v>8317</v>
      </c>
      <c r="T1551" t="s">
        <v>8357</v>
      </c>
      <c r="U1551" s="9">
        <f t="shared" si="172"/>
        <v>41932.708877314813</v>
      </c>
      <c r="V1551" s="9">
        <f t="shared" si="173"/>
        <v>41961.190972222219</v>
      </c>
      <c r="W1551">
        <f t="shared" si="174"/>
        <v>29</v>
      </c>
    </row>
    <row r="1552" spans="1:23" ht="43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 t="shared" si="168"/>
        <v>107</v>
      </c>
      <c r="P1552" s="5">
        <f t="shared" si="169"/>
        <v>45.54</v>
      </c>
      <c r="Q1552" s="5" t="str">
        <f t="shared" si="170"/>
        <v>theater</v>
      </c>
      <c r="R1552" s="5" t="str">
        <f t="shared" si="171"/>
        <v>spaces</v>
      </c>
      <c r="S1552" t="s">
        <v>8317</v>
      </c>
      <c r="T1552" t="s">
        <v>8357</v>
      </c>
      <c r="U1552" s="9">
        <f t="shared" si="172"/>
        <v>42233.747349537036</v>
      </c>
      <c r="V1552" s="9">
        <f t="shared" si="173"/>
        <v>42263.747349537036</v>
      </c>
      <c r="W1552">
        <f t="shared" si="174"/>
        <v>30</v>
      </c>
    </row>
    <row r="1553" spans="1:23" ht="7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 t="shared" si="168"/>
        <v>100</v>
      </c>
      <c r="P1553" s="5">
        <f t="shared" si="169"/>
        <v>51.72</v>
      </c>
      <c r="Q1553" s="5" t="str">
        <f t="shared" si="170"/>
        <v>theater</v>
      </c>
      <c r="R1553" s="5" t="str">
        <f t="shared" si="171"/>
        <v>spaces</v>
      </c>
      <c r="S1553" t="s">
        <v>8317</v>
      </c>
      <c r="T1553" t="s">
        <v>8357</v>
      </c>
      <c r="U1553" s="9">
        <f t="shared" si="172"/>
        <v>42597.882488425923</v>
      </c>
      <c r="V1553" s="9">
        <f t="shared" si="173"/>
        <v>42657.882488425923</v>
      </c>
      <c r="W1553">
        <f t="shared" si="174"/>
        <v>60</v>
      </c>
    </row>
    <row r="1554" spans="1:23" ht="43.2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 t="shared" si="168"/>
        <v>127</v>
      </c>
      <c r="P1554" s="5">
        <f t="shared" si="169"/>
        <v>50.88</v>
      </c>
      <c r="Q1554" s="5" t="str">
        <f t="shared" si="170"/>
        <v>theater</v>
      </c>
      <c r="R1554" s="5" t="str">
        <f t="shared" si="171"/>
        <v>spaces</v>
      </c>
      <c r="S1554" t="s">
        <v>8317</v>
      </c>
      <c r="T1554" t="s">
        <v>8357</v>
      </c>
      <c r="U1554" s="9">
        <f t="shared" si="172"/>
        <v>42228.044664351852</v>
      </c>
      <c r="V1554" s="9">
        <f t="shared" si="173"/>
        <v>42258.044664351852</v>
      </c>
      <c r="W1554">
        <f t="shared" si="174"/>
        <v>30</v>
      </c>
    </row>
    <row r="1555" spans="1:23" ht="43.2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 t="shared" si="168"/>
        <v>147</v>
      </c>
      <c r="P1555" s="5">
        <f t="shared" si="169"/>
        <v>191.13</v>
      </c>
      <c r="Q1555" s="5" t="str">
        <f t="shared" si="170"/>
        <v>theater</v>
      </c>
      <c r="R1555" s="5" t="str">
        <f t="shared" si="171"/>
        <v>spaces</v>
      </c>
      <c r="S1555" t="s">
        <v>8317</v>
      </c>
      <c r="T1555" t="s">
        <v>8357</v>
      </c>
      <c r="U1555" s="9">
        <f t="shared" si="172"/>
        <v>42570.110243055555</v>
      </c>
      <c r="V1555" s="9">
        <f t="shared" si="173"/>
        <v>42600.110243055555</v>
      </c>
      <c r="W1555">
        <f t="shared" si="174"/>
        <v>30</v>
      </c>
    </row>
    <row r="1556" spans="1:23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 t="shared" si="168"/>
        <v>113</v>
      </c>
      <c r="P1556" s="5">
        <f t="shared" si="169"/>
        <v>89.31</v>
      </c>
      <c r="Q1556" s="5" t="str">
        <f t="shared" si="170"/>
        <v>theater</v>
      </c>
      <c r="R1556" s="5" t="str">
        <f t="shared" si="171"/>
        <v>spaces</v>
      </c>
      <c r="S1556" t="s">
        <v>8317</v>
      </c>
      <c r="T1556" t="s">
        <v>8357</v>
      </c>
      <c r="U1556" s="9">
        <f t="shared" si="172"/>
        <v>42644.535358796296</v>
      </c>
      <c r="V1556" s="9">
        <f t="shared" si="173"/>
        <v>42675.165972222225</v>
      </c>
      <c r="W1556">
        <f t="shared" si="174"/>
        <v>31</v>
      </c>
    </row>
    <row r="1557" spans="1:23" ht="28.8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 t="shared" si="168"/>
        <v>109</v>
      </c>
      <c r="P1557" s="5">
        <f t="shared" si="169"/>
        <v>88.59</v>
      </c>
      <c r="Q1557" s="5" t="str">
        <f t="shared" si="170"/>
        <v>theater</v>
      </c>
      <c r="R1557" s="5" t="str">
        <f t="shared" si="171"/>
        <v>spaces</v>
      </c>
      <c r="S1557" t="s">
        <v>8317</v>
      </c>
      <c r="T1557" t="s">
        <v>8357</v>
      </c>
      <c r="U1557" s="9">
        <f t="shared" si="172"/>
        <v>41368.560289351852</v>
      </c>
      <c r="V1557" s="9">
        <f t="shared" si="173"/>
        <v>41398.560289351852</v>
      </c>
      <c r="W1557">
        <f t="shared" si="174"/>
        <v>30</v>
      </c>
    </row>
    <row r="1558" spans="1:23" ht="43.2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 t="shared" si="168"/>
        <v>127</v>
      </c>
      <c r="P1558" s="5">
        <f t="shared" si="169"/>
        <v>96.3</v>
      </c>
      <c r="Q1558" s="5" t="str">
        <f t="shared" si="170"/>
        <v>theater</v>
      </c>
      <c r="R1558" s="5" t="str">
        <f t="shared" si="171"/>
        <v>spaces</v>
      </c>
      <c r="S1558" t="s">
        <v>8317</v>
      </c>
      <c r="T1558" t="s">
        <v>8357</v>
      </c>
      <c r="U1558" s="9">
        <f t="shared" si="172"/>
        <v>41466.785231481481</v>
      </c>
      <c r="V1558" s="9">
        <f t="shared" si="173"/>
        <v>41502.499305555553</v>
      </c>
      <c r="W1558">
        <f t="shared" si="174"/>
        <v>36</v>
      </c>
    </row>
    <row r="1559" spans="1:23" ht="57.6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 t="shared" si="168"/>
        <v>213</v>
      </c>
      <c r="P1559" s="5">
        <f t="shared" si="169"/>
        <v>33.31</v>
      </c>
      <c r="Q1559" s="5" t="str">
        <f t="shared" si="170"/>
        <v>theater</v>
      </c>
      <c r="R1559" s="5" t="str">
        <f t="shared" si="171"/>
        <v>spaces</v>
      </c>
      <c r="S1559" t="s">
        <v>8317</v>
      </c>
      <c r="T1559" t="s">
        <v>8357</v>
      </c>
      <c r="U1559" s="9">
        <f t="shared" si="172"/>
        <v>40378.893206018518</v>
      </c>
      <c r="V1559" s="9">
        <f t="shared" si="173"/>
        <v>40453.207638888889</v>
      </c>
      <c r="W1559">
        <f t="shared" si="174"/>
        <v>75</v>
      </c>
    </row>
    <row r="1560" spans="1:23" ht="43.2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 t="shared" si="168"/>
        <v>101</v>
      </c>
      <c r="P1560" s="5">
        <f t="shared" si="169"/>
        <v>37.22</v>
      </c>
      <c r="Q1560" s="5" t="str">
        <f t="shared" si="170"/>
        <v>theater</v>
      </c>
      <c r="R1560" s="5" t="str">
        <f t="shared" si="171"/>
        <v>spaces</v>
      </c>
      <c r="S1560" t="s">
        <v>8317</v>
      </c>
      <c r="T1560" t="s">
        <v>8357</v>
      </c>
      <c r="U1560" s="9">
        <f t="shared" si="172"/>
        <v>42373.252280092594</v>
      </c>
      <c r="V1560" s="9">
        <f t="shared" si="173"/>
        <v>42433.252280092594</v>
      </c>
      <c r="W1560">
        <f t="shared" si="174"/>
        <v>60</v>
      </c>
    </row>
    <row r="1561" spans="1:23" ht="43.2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 t="shared" si="168"/>
        <v>109</v>
      </c>
      <c r="P1561" s="5">
        <f t="shared" si="169"/>
        <v>92.13</v>
      </c>
      <c r="Q1561" s="5" t="str">
        <f t="shared" si="170"/>
        <v>theater</v>
      </c>
      <c r="R1561" s="5" t="str">
        <f t="shared" si="171"/>
        <v>spaces</v>
      </c>
      <c r="S1561" t="s">
        <v>8317</v>
      </c>
      <c r="T1561" t="s">
        <v>8357</v>
      </c>
      <c r="U1561" s="9">
        <f t="shared" si="172"/>
        <v>41610.794421296298</v>
      </c>
      <c r="V1561" s="9">
        <f t="shared" si="173"/>
        <v>41637.332638888889</v>
      </c>
      <c r="W1561">
        <f t="shared" si="174"/>
        <v>27</v>
      </c>
    </row>
    <row r="1562" spans="1:23" ht="43.2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 t="shared" si="168"/>
        <v>108</v>
      </c>
      <c r="P1562" s="5">
        <f t="shared" si="169"/>
        <v>76.790000000000006</v>
      </c>
      <c r="Q1562" s="5" t="str">
        <f t="shared" si="170"/>
        <v>theater</v>
      </c>
      <c r="R1562" s="5" t="str">
        <f t="shared" si="171"/>
        <v>spaces</v>
      </c>
      <c r="S1562" t="s">
        <v>8317</v>
      </c>
      <c r="T1562" t="s">
        <v>8357</v>
      </c>
      <c r="U1562" s="9">
        <f t="shared" si="172"/>
        <v>42177.791909722218</v>
      </c>
      <c r="V1562" s="9">
        <f t="shared" si="173"/>
        <v>42181.958333333328</v>
      </c>
      <c r="W1562">
        <f t="shared" si="174"/>
        <v>4</v>
      </c>
    </row>
    <row r="1563" spans="1:23" ht="28.8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 t="shared" si="168"/>
        <v>110</v>
      </c>
      <c r="P1563" s="5">
        <f t="shared" si="169"/>
        <v>96.53</v>
      </c>
      <c r="Q1563" s="5" t="str">
        <f t="shared" si="170"/>
        <v>theater</v>
      </c>
      <c r="R1563" s="5" t="str">
        <f t="shared" si="171"/>
        <v>spaces</v>
      </c>
      <c r="S1563" t="s">
        <v>8317</v>
      </c>
      <c r="T1563" t="s">
        <v>8357</v>
      </c>
      <c r="U1563" s="9">
        <f t="shared" si="172"/>
        <v>42359.868611111116</v>
      </c>
      <c r="V1563" s="9">
        <f t="shared" si="173"/>
        <v>42389.868611111116</v>
      </c>
      <c r="W1563">
        <f t="shared" si="174"/>
        <v>30</v>
      </c>
    </row>
    <row r="1564" spans="1:23" ht="57.6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 t="shared" si="168"/>
        <v>128</v>
      </c>
      <c r="P1564" s="5">
        <f t="shared" si="169"/>
        <v>51.89</v>
      </c>
      <c r="Q1564" s="5" t="str">
        <f t="shared" si="170"/>
        <v>theater</v>
      </c>
      <c r="R1564" s="5" t="str">
        <f t="shared" si="171"/>
        <v>spaces</v>
      </c>
      <c r="S1564" t="s">
        <v>8317</v>
      </c>
      <c r="T1564" t="s">
        <v>8357</v>
      </c>
      <c r="U1564" s="9">
        <f t="shared" si="172"/>
        <v>42253.688043981485</v>
      </c>
      <c r="V1564" s="9">
        <f t="shared" si="173"/>
        <v>42283.688043981485</v>
      </c>
      <c r="W1564">
        <f t="shared" si="174"/>
        <v>30</v>
      </c>
    </row>
    <row r="1565" spans="1:23" ht="43.2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 t="shared" si="168"/>
        <v>110</v>
      </c>
      <c r="P1565" s="5">
        <f t="shared" si="169"/>
        <v>128.91</v>
      </c>
      <c r="Q1565" s="5" t="str">
        <f t="shared" si="170"/>
        <v>theater</v>
      </c>
      <c r="R1565" s="5" t="str">
        <f t="shared" si="171"/>
        <v>spaces</v>
      </c>
      <c r="S1565" t="s">
        <v>8317</v>
      </c>
      <c r="T1565" t="s">
        <v>8357</v>
      </c>
      <c r="U1565" s="9">
        <f t="shared" si="172"/>
        <v>42083.070590277777</v>
      </c>
      <c r="V1565" s="9">
        <f t="shared" si="173"/>
        <v>42110.118055555555</v>
      </c>
      <c r="W1565">
        <f t="shared" si="174"/>
        <v>27</v>
      </c>
    </row>
    <row r="1566" spans="1:23" ht="43.2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 t="shared" si="168"/>
        <v>109</v>
      </c>
      <c r="P1566" s="5">
        <f t="shared" si="169"/>
        <v>84.11</v>
      </c>
      <c r="Q1566" s="5" t="str">
        <f t="shared" si="170"/>
        <v>theater</v>
      </c>
      <c r="R1566" s="5" t="str">
        <f t="shared" si="171"/>
        <v>spaces</v>
      </c>
      <c r="S1566" t="s">
        <v>8317</v>
      </c>
      <c r="T1566" t="s">
        <v>8357</v>
      </c>
      <c r="U1566" s="9">
        <f t="shared" si="172"/>
        <v>42387.7268287037</v>
      </c>
      <c r="V1566" s="9">
        <f t="shared" si="173"/>
        <v>42402.7268287037</v>
      </c>
      <c r="W1566">
        <f t="shared" si="174"/>
        <v>15</v>
      </c>
    </row>
    <row r="1567" spans="1:23" ht="43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 t="shared" si="168"/>
        <v>133</v>
      </c>
      <c r="P1567" s="5">
        <f t="shared" si="169"/>
        <v>82.94</v>
      </c>
      <c r="Q1567" s="5" t="str">
        <f t="shared" si="170"/>
        <v>theater</v>
      </c>
      <c r="R1567" s="5" t="str">
        <f t="shared" si="171"/>
        <v>spaces</v>
      </c>
      <c r="S1567" t="s">
        <v>8317</v>
      </c>
      <c r="T1567" t="s">
        <v>8357</v>
      </c>
      <c r="U1567" s="9">
        <f t="shared" si="172"/>
        <v>41843.155729166669</v>
      </c>
      <c r="V1567" s="9">
        <f t="shared" si="173"/>
        <v>41873.155729166669</v>
      </c>
      <c r="W1567">
        <f t="shared" si="174"/>
        <v>30</v>
      </c>
    </row>
    <row r="1568" spans="1:23" ht="57.6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 t="shared" si="168"/>
        <v>191</v>
      </c>
      <c r="P1568" s="5">
        <f t="shared" si="169"/>
        <v>259.95</v>
      </c>
      <c r="Q1568" s="5" t="str">
        <f t="shared" si="170"/>
        <v>theater</v>
      </c>
      <c r="R1568" s="5" t="str">
        <f t="shared" si="171"/>
        <v>spaces</v>
      </c>
      <c r="S1568" t="s">
        <v>8317</v>
      </c>
      <c r="T1568" t="s">
        <v>8357</v>
      </c>
      <c r="U1568" s="9">
        <f t="shared" si="172"/>
        <v>41862.803078703706</v>
      </c>
      <c r="V1568" s="9">
        <f t="shared" si="173"/>
        <v>41892.202777777777</v>
      </c>
      <c r="W1568">
        <f t="shared" si="174"/>
        <v>30</v>
      </c>
    </row>
    <row r="1569" spans="1:23" ht="43.2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 t="shared" si="168"/>
        <v>149</v>
      </c>
      <c r="P1569" s="5">
        <f t="shared" si="169"/>
        <v>37.25</v>
      </c>
      <c r="Q1569" s="5" t="str">
        <f t="shared" si="170"/>
        <v>theater</v>
      </c>
      <c r="R1569" s="5" t="str">
        <f t="shared" si="171"/>
        <v>spaces</v>
      </c>
      <c r="S1569" t="s">
        <v>8317</v>
      </c>
      <c r="T1569" t="s">
        <v>8357</v>
      </c>
      <c r="U1569" s="9">
        <f t="shared" si="172"/>
        <v>42443.989050925928</v>
      </c>
      <c r="V1569" s="9">
        <f t="shared" si="173"/>
        <v>42487.552777777775</v>
      </c>
      <c r="W1569">
        <f t="shared" si="174"/>
        <v>44</v>
      </c>
    </row>
    <row r="1570" spans="1:23" ht="43.2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 t="shared" si="168"/>
        <v>166</v>
      </c>
      <c r="P1570" s="5">
        <f t="shared" si="169"/>
        <v>177.02</v>
      </c>
      <c r="Q1570" s="5" t="str">
        <f t="shared" si="170"/>
        <v>theater</v>
      </c>
      <c r="R1570" s="5" t="str">
        <f t="shared" si="171"/>
        <v>spaces</v>
      </c>
      <c r="S1570" t="s">
        <v>8317</v>
      </c>
      <c r="T1570" t="s">
        <v>8357</v>
      </c>
      <c r="U1570" s="9">
        <f t="shared" si="172"/>
        <v>41975.901180555549</v>
      </c>
      <c r="V1570" s="9">
        <f t="shared" si="173"/>
        <v>42004.890277777777</v>
      </c>
      <c r="W1570">
        <f t="shared" si="174"/>
        <v>29</v>
      </c>
    </row>
    <row r="1571" spans="1:23" ht="57.6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 t="shared" si="168"/>
        <v>107</v>
      </c>
      <c r="P1571" s="5">
        <f t="shared" si="169"/>
        <v>74.069999999999993</v>
      </c>
      <c r="Q1571" s="5" t="str">
        <f t="shared" si="170"/>
        <v>theater</v>
      </c>
      <c r="R1571" s="5" t="str">
        <f t="shared" si="171"/>
        <v>spaces</v>
      </c>
      <c r="S1571" t="s">
        <v>8317</v>
      </c>
      <c r="T1571" t="s">
        <v>8357</v>
      </c>
      <c r="U1571" s="9">
        <f t="shared" si="172"/>
        <v>42139.014525462961</v>
      </c>
      <c r="V1571" s="9">
        <f t="shared" si="173"/>
        <v>42169.014525462961</v>
      </c>
      <c r="W1571">
        <f t="shared" si="174"/>
        <v>30</v>
      </c>
    </row>
    <row r="1572" spans="1:23" ht="28.8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 t="shared" si="168"/>
        <v>106</v>
      </c>
      <c r="P1572" s="5">
        <f t="shared" si="169"/>
        <v>70.67</v>
      </c>
      <c r="Q1572" s="5" t="str">
        <f t="shared" si="170"/>
        <v>theater</v>
      </c>
      <c r="R1572" s="5" t="str">
        <f t="shared" si="171"/>
        <v>spaces</v>
      </c>
      <c r="S1572" t="s">
        <v>8317</v>
      </c>
      <c r="T1572" t="s">
        <v>8357</v>
      </c>
      <c r="U1572" s="9">
        <f t="shared" si="172"/>
        <v>42465.16851851852</v>
      </c>
      <c r="V1572" s="9">
        <f t="shared" si="173"/>
        <v>42495.16851851852</v>
      </c>
      <c r="W1572">
        <f t="shared" si="174"/>
        <v>30</v>
      </c>
    </row>
    <row r="1573" spans="1:23" ht="43.2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 t="shared" si="168"/>
        <v>118</v>
      </c>
      <c r="P1573" s="5">
        <f t="shared" si="169"/>
        <v>110.35</v>
      </c>
      <c r="Q1573" s="5" t="str">
        <f t="shared" si="170"/>
        <v>theater</v>
      </c>
      <c r="R1573" s="5" t="str">
        <f t="shared" si="171"/>
        <v>plays</v>
      </c>
      <c r="S1573" t="s">
        <v>8317</v>
      </c>
      <c r="T1573" t="s">
        <v>8318</v>
      </c>
      <c r="U1573" s="9">
        <f t="shared" si="172"/>
        <v>41909.969386574077</v>
      </c>
      <c r="V1573" s="9">
        <f t="shared" si="173"/>
        <v>41950.011053240742</v>
      </c>
      <c r="W1573">
        <f t="shared" si="174"/>
        <v>41</v>
      </c>
    </row>
    <row r="1574" spans="1:23" ht="28.8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 t="shared" si="168"/>
        <v>131</v>
      </c>
      <c r="P1574" s="5">
        <f t="shared" si="169"/>
        <v>41.42</v>
      </c>
      <c r="Q1574" s="5" t="str">
        <f t="shared" si="170"/>
        <v>theater</v>
      </c>
      <c r="R1574" s="5" t="str">
        <f t="shared" si="171"/>
        <v>plays</v>
      </c>
      <c r="S1574" t="s">
        <v>8317</v>
      </c>
      <c r="T1574" t="s">
        <v>8318</v>
      </c>
      <c r="U1574" s="9">
        <f t="shared" si="172"/>
        <v>41891.665324074071</v>
      </c>
      <c r="V1574" s="9">
        <f t="shared" si="173"/>
        <v>41913.166666666664</v>
      </c>
      <c r="W1574">
        <f t="shared" si="174"/>
        <v>22</v>
      </c>
    </row>
    <row r="1575" spans="1:23" ht="43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 t="shared" si="168"/>
        <v>104</v>
      </c>
      <c r="P1575" s="5">
        <f t="shared" si="169"/>
        <v>52</v>
      </c>
      <c r="Q1575" s="5" t="str">
        <f t="shared" si="170"/>
        <v>theater</v>
      </c>
      <c r="R1575" s="5" t="str">
        <f t="shared" si="171"/>
        <v>plays</v>
      </c>
      <c r="S1575" t="s">
        <v>8317</v>
      </c>
      <c r="T1575" t="s">
        <v>8318</v>
      </c>
      <c r="U1575" s="9">
        <f t="shared" si="172"/>
        <v>41226.017361111109</v>
      </c>
      <c r="V1575" s="9">
        <f t="shared" si="173"/>
        <v>41250.083333333336</v>
      </c>
      <c r="W1575">
        <f t="shared" si="174"/>
        <v>24</v>
      </c>
    </row>
    <row r="1576" spans="1:23" ht="57.6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 t="shared" si="168"/>
        <v>101</v>
      </c>
      <c r="P1576" s="5">
        <f t="shared" si="169"/>
        <v>33.99</v>
      </c>
      <c r="Q1576" s="5" t="str">
        <f t="shared" si="170"/>
        <v>theater</v>
      </c>
      <c r="R1576" s="5" t="str">
        <f t="shared" si="171"/>
        <v>plays</v>
      </c>
      <c r="S1576" t="s">
        <v>8317</v>
      </c>
      <c r="T1576" t="s">
        <v>8318</v>
      </c>
      <c r="U1576" s="9">
        <f t="shared" si="172"/>
        <v>40478.263923611114</v>
      </c>
      <c r="V1576" s="9">
        <f t="shared" si="173"/>
        <v>40568.166666666664</v>
      </c>
      <c r="W1576">
        <f t="shared" si="174"/>
        <v>90</v>
      </c>
    </row>
    <row r="1577" spans="1:23" ht="43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 t="shared" si="168"/>
        <v>100</v>
      </c>
      <c r="P1577" s="5">
        <f t="shared" si="169"/>
        <v>103.35</v>
      </c>
      <c r="Q1577" s="5" t="str">
        <f t="shared" si="170"/>
        <v>theater</v>
      </c>
      <c r="R1577" s="5" t="str">
        <f t="shared" si="171"/>
        <v>plays</v>
      </c>
      <c r="S1577" t="s">
        <v>8317</v>
      </c>
      <c r="T1577" t="s">
        <v>8318</v>
      </c>
      <c r="U1577" s="9">
        <f t="shared" si="172"/>
        <v>41862.83997685185</v>
      </c>
      <c r="V1577" s="9">
        <f t="shared" si="173"/>
        <v>41892.83997685185</v>
      </c>
      <c r="W1577">
        <f t="shared" si="174"/>
        <v>30</v>
      </c>
    </row>
    <row r="1578" spans="1:23" ht="43.2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 t="shared" si="168"/>
        <v>106</v>
      </c>
      <c r="P1578" s="5">
        <f t="shared" si="169"/>
        <v>34.79</v>
      </c>
      <c r="Q1578" s="5" t="str">
        <f t="shared" si="170"/>
        <v>theater</v>
      </c>
      <c r="R1578" s="5" t="str">
        <f t="shared" si="171"/>
        <v>plays</v>
      </c>
      <c r="S1578" t="s">
        <v>8317</v>
      </c>
      <c r="T1578" t="s">
        <v>8318</v>
      </c>
      <c r="U1578" s="9">
        <f t="shared" si="172"/>
        <v>41550.867673611108</v>
      </c>
      <c r="V1578" s="9">
        <f t="shared" si="173"/>
        <v>41580.867673611108</v>
      </c>
      <c r="W1578">
        <f t="shared" si="174"/>
        <v>30</v>
      </c>
    </row>
    <row r="1579" spans="1:23" ht="43.2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 t="shared" si="168"/>
        <v>336</v>
      </c>
      <c r="P1579" s="5">
        <f t="shared" si="169"/>
        <v>41.77</v>
      </c>
      <c r="Q1579" s="5" t="str">
        <f t="shared" si="170"/>
        <v>theater</v>
      </c>
      <c r="R1579" s="5" t="str">
        <f t="shared" si="171"/>
        <v>plays</v>
      </c>
      <c r="S1579" t="s">
        <v>8317</v>
      </c>
      <c r="T1579" t="s">
        <v>8318</v>
      </c>
      <c r="U1579" s="9">
        <f t="shared" si="172"/>
        <v>40633.154363425929</v>
      </c>
      <c r="V1579" s="9">
        <f t="shared" si="173"/>
        <v>40664.207638888889</v>
      </c>
      <c r="W1579">
        <f t="shared" si="174"/>
        <v>31</v>
      </c>
    </row>
    <row r="1580" spans="1:23" ht="43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 t="shared" si="168"/>
        <v>113</v>
      </c>
      <c r="P1580" s="5">
        <f t="shared" si="169"/>
        <v>64.27</v>
      </c>
      <c r="Q1580" s="5" t="str">
        <f t="shared" si="170"/>
        <v>theater</v>
      </c>
      <c r="R1580" s="5" t="str">
        <f t="shared" si="171"/>
        <v>plays</v>
      </c>
      <c r="S1580" t="s">
        <v>8317</v>
      </c>
      <c r="T1580" t="s">
        <v>8318</v>
      </c>
      <c r="U1580" s="9">
        <f t="shared" si="172"/>
        <v>40970.875671296293</v>
      </c>
      <c r="V1580" s="9">
        <f t="shared" si="173"/>
        <v>41000.834004629629</v>
      </c>
      <c r="W1580">
        <f t="shared" si="174"/>
        <v>30</v>
      </c>
    </row>
    <row r="1581" spans="1:23" ht="43.2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 t="shared" si="168"/>
        <v>189</v>
      </c>
      <c r="P1581" s="5">
        <f t="shared" si="169"/>
        <v>31.21</v>
      </c>
      <c r="Q1581" s="5" t="str">
        <f t="shared" si="170"/>
        <v>theater</v>
      </c>
      <c r="R1581" s="5" t="str">
        <f t="shared" si="171"/>
        <v>plays</v>
      </c>
      <c r="S1581" t="s">
        <v>8317</v>
      </c>
      <c r="T1581" t="s">
        <v>8318</v>
      </c>
      <c r="U1581" s="9">
        <f t="shared" si="172"/>
        <v>41233.499131944445</v>
      </c>
      <c r="V1581" s="9">
        <f t="shared" si="173"/>
        <v>41263.499131944445</v>
      </c>
      <c r="W1581">
        <f t="shared" si="174"/>
        <v>30</v>
      </c>
    </row>
    <row r="1582" spans="1:23" ht="43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 t="shared" si="168"/>
        <v>102</v>
      </c>
      <c r="P1582" s="5">
        <f t="shared" si="169"/>
        <v>62.92</v>
      </c>
      <c r="Q1582" s="5" t="str">
        <f t="shared" si="170"/>
        <v>theater</v>
      </c>
      <c r="R1582" s="5" t="str">
        <f t="shared" si="171"/>
        <v>plays</v>
      </c>
      <c r="S1582" t="s">
        <v>8317</v>
      </c>
      <c r="T1582" t="s">
        <v>8318</v>
      </c>
      <c r="U1582" s="9">
        <f t="shared" si="172"/>
        <v>41026.953055555554</v>
      </c>
      <c r="V1582" s="9">
        <f t="shared" si="173"/>
        <v>41061.953055555554</v>
      </c>
      <c r="W1582">
        <f t="shared" si="174"/>
        <v>35</v>
      </c>
    </row>
    <row r="1583" spans="1:23" ht="28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 t="shared" si="168"/>
        <v>101</v>
      </c>
      <c r="P1583" s="5">
        <f t="shared" si="169"/>
        <v>98.54</v>
      </c>
      <c r="Q1583" s="5" t="str">
        <f t="shared" si="170"/>
        <v>theater</v>
      </c>
      <c r="R1583" s="5" t="str">
        <f t="shared" si="171"/>
        <v>plays</v>
      </c>
      <c r="S1583" t="s">
        <v>8317</v>
      </c>
      <c r="T1583" t="s">
        <v>8318</v>
      </c>
      <c r="U1583" s="9">
        <f t="shared" si="172"/>
        <v>41829.788252314815</v>
      </c>
      <c r="V1583" s="9">
        <f t="shared" si="173"/>
        <v>41839.208333333336</v>
      </c>
      <c r="W1583">
        <f t="shared" si="174"/>
        <v>10</v>
      </c>
    </row>
    <row r="1584" spans="1:23" ht="28.8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 t="shared" si="168"/>
        <v>114</v>
      </c>
      <c r="P1584" s="5">
        <f t="shared" si="169"/>
        <v>82.61</v>
      </c>
      <c r="Q1584" s="5" t="str">
        <f t="shared" si="170"/>
        <v>theater</v>
      </c>
      <c r="R1584" s="5" t="str">
        <f t="shared" si="171"/>
        <v>plays</v>
      </c>
      <c r="S1584" t="s">
        <v>8317</v>
      </c>
      <c r="T1584" t="s">
        <v>8318</v>
      </c>
      <c r="U1584" s="9">
        <f t="shared" si="172"/>
        <v>41447.839722222219</v>
      </c>
      <c r="V1584" s="9">
        <f t="shared" si="173"/>
        <v>41477.839722222219</v>
      </c>
      <c r="W1584">
        <f t="shared" si="174"/>
        <v>30</v>
      </c>
    </row>
    <row r="1585" spans="1:23" ht="43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 t="shared" si="168"/>
        <v>133</v>
      </c>
      <c r="P1585" s="5">
        <f t="shared" si="169"/>
        <v>38.5</v>
      </c>
      <c r="Q1585" s="5" t="str">
        <f t="shared" si="170"/>
        <v>theater</v>
      </c>
      <c r="R1585" s="5" t="str">
        <f t="shared" si="171"/>
        <v>plays</v>
      </c>
      <c r="S1585" t="s">
        <v>8317</v>
      </c>
      <c r="T1585" t="s">
        <v>8318</v>
      </c>
      <c r="U1585" s="9">
        <f t="shared" si="172"/>
        <v>40884.066678240742</v>
      </c>
      <c r="V1585" s="9">
        <f t="shared" si="173"/>
        <v>40926.958333333336</v>
      </c>
      <c r="W1585">
        <f t="shared" si="174"/>
        <v>42</v>
      </c>
    </row>
    <row r="1586" spans="1:23" ht="43.2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 t="shared" si="168"/>
        <v>102</v>
      </c>
      <c r="P1586" s="5">
        <f t="shared" si="169"/>
        <v>80.16</v>
      </c>
      <c r="Q1586" s="5" t="str">
        <f t="shared" si="170"/>
        <v>theater</v>
      </c>
      <c r="R1586" s="5" t="str">
        <f t="shared" si="171"/>
        <v>plays</v>
      </c>
      <c r="S1586" t="s">
        <v>8317</v>
      </c>
      <c r="T1586" t="s">
        <v>8318</v>
      </c>
      <c r="U1586" s="9">
        <f t="shared" si="172"/>
        <v>41841.26489583333</v>
      </c>
      <c r="V1586" s="9">
        <f t="shared" si="173"/>
        <v>41864.207638888889</v>
      </c>
      <c r="W1586">
        <f t="shared" si="174"/>
        <v>23</v>
      </c>
    </row>
    <row r="1587" spans="1:23" ht="57.6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 t="shared" si="168"/>
        <v>105</v>
      </c>
      <c r="P1587" s="5">
        <f t="shared" si="169"/>
        <v>28.41</v>
      </c>
      <c r="Q1587" s="5" t="str">
        <f t="shared" si="170"/>
        <v>theater</v>
      </c>
      <c r="R1587" s="5" t="str">
        <f t="shared" si="171"/>
        <v>plays</v>
      </c>
      <c r="S1587" t="s">
        <v>8317</v>
      </c>
      <c r="T1587" t="s">
        <v>8318</v>
      </c>
      <c r="U1587" s="9">
        <f t="shared" si="172"/>
        <v>41897.536134259259</v>
      </c>
      <c r="V1587" s="9">
        <f t="shared" si="173"/>
        <v>41927.536134259259</v>
      </c>
      <c r="W1587">
        <f t="shared" si="174"/>
        <v>30</v>
      </c>
    </row>
    <row r="1588" spans="1:23" ht="43.2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 t="shared" si="168"/>
        <v>127</v>
      </c>
      <c r="P1588" s="5">
        <f t="shared" si="169"/>
        <v>80.73</v>
      </c>
      <c r="Q1588" s="5" t="str">
        <f t="shared" si="170"/>
        <v>theater</v>
      </c>
      <c r="R1588" s="5" t="str">
        <f t="shared" si="171"/>
        <v>plays</v>
      </c>
      <c r="S1588" t="s">
        <v>8317</v>
      </c>
      <c r="T1588" t="s">
        <v>8318</v>
      </c>
      <c r="U1588" s="9">
        <f t="shared" si="172"/>
        <v>41799.685902777775</v>
      </c>
      <c r="V1588" s="9">
        <f t="shared" si="173"/>
        <v>41827.083333333336</v>
      </c>
      <c r="W1588">
        <f t="shared" si="174"/>
        <v>28</v>
      </c>
    </row>
    <row r="1589" spans="1:23" ht="43.2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 t="shared" si="168"/>
        <v>111</v>
      </c>
      <c r="P1589" s="5">
        <f t="shared" si="169"/>
        <v>200.69</v>
      </c>
      <c r="Q1589" s="5" t="str">
        <f t="shared" si="170"/>
        <v>theater</v>
      </c>
      <c r="R1589" s="5" t="str">
        <f t="shared" si="171"/>
        <v>plays</v>
      </c>
      <c r="S1589" t="s">
        <v>8317</v>
      </c>
      <c r="T1589" t="s">
        <v>8318</v>
      </c>
      <c r="U1589" s="9">
        <f t="shared" si="172"/>
        <v>41775.753761574073</v>
      </c>
      <c r="V1589" s="9">
        <f t="shared" si="173"/>
        <v>41805.753761574073</v>
      </c>
      <c r="W1589">
        <f t="shared" si="174"/>
        <v>30</v>
      </c>
    </row>
    <row r="1590" spans="1:23" ht="57.6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 t="shared" si="168"/>
        <v>107</v>
      </c>
      <c r="P1590" s="5">
        <f t="shared" si="169"/>
        <v>37.590000000000003</v>
      </c>
      <c r="Q1590" s="5" t="str">
        <f t="shared" si="170"/>
        <v>theater</v>
      </c>
      <c r="R1590" s="5" t="str">
        <f t="shared" si="171"/>
        <v>plays</v>
      </c>
      <c r="S1590" t="s">
        <v>8317</v>
      </c>
      <c r="T1590" t="s">
        <v>8318</v>
      </c>
      <c r="U1590" s="9">
        <f t="shared" si="172"/>
        <v>41766.80572916667</v>
      </c>
      <c r="V1590" s="9">
        <f t="shared" si="173"/>
        <v>41799.80572916667</v>
      </c>
      <c r="W1590">
        <f t="shared" si="174"/>
        <v>33</v>
      </c>
    </row>
    <row r="1591" spans="1:23" ht="57.6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 t="shared" si="168"/>
        <v>163</v>
      </c>
      <c r="P1591" s="5">
        <f t="shared" si="169"/>
        <v>58.1</v>
      </c>
      <c r="Q1591" s="5" t="str">
        <f t="shared" si="170"/>
        <v>theater</v>
      </c>
      <c r="R1591" s="5" t="str">
        <f t="shared" si="171"/>
        <v>plays</v>
      </c>
      <c r="S1591" t="s">
        <v>8317</v>
      </c>
      <c r="T1591" t="s">
        <v>8318</v>
      </c>
      <c r="U1591" s="9">
        <f t="shared" si="172"/>
        <v>40644.159259259257</v>
      </c>
      <c r="V1591" s="9">
        <f t="shared" si="173"/>
        <v>40666.165972222225</v>
      </c>
      <c r="W1591">
        <f t="shared" si="174"/>
        <v>22</v>
      </c>
    </row>
    <row r="1592" spans="1:23" ht="43.2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 t="shared" si="168"/>
        <v>160</v>
      </c>
      <c r="P1592" s="5">
        <f t="shared" si="169"/>
        <v>60.3</v>
      </c>
      <c r="Q1592" s="5" t="str">
        <f t="shared" si="170"/>
        <v>theater</v>
      </c>
      <c r="R1592" s="5" t="str">
        <f t="shared" si="171"/>
        <v>plays</v>
      </c>
      <c r="S1592" t="s">
        <v>8317</v>
      </c>
      <c r="T1592" t="s">
        <v>8318</v>
      </c>
      <c r="U1592" s="9">
        <f t="shared" si="172"/>
        <v>41940.69158564815</v>
      </c>
      <c r="V1592" s="9">
        <f t="shared" si="173"/>
        <v>41969.332638888889</v>
      </c>
      <c r="W1592">
        <f t="shared" si="174"/>
        <v>29</v>
      </c>
    </row>
    <row r="1593" spans="1:23" ht="28.8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 t="shared" si="168"/>
        <v>116</v>
      </c>
      <c r="P1593" s="5">
        <f t="shared" si="169"/>
        <v>63.36</v>
      </c>
      <c r="Q1593" s="5" t="str">
        <f t="shared" si="170"/>
        <v>theater</v>
      </c>
      <c r="R1593" s="5" t="str">
        <f t="shared" si="171"/>
        <v>plays</v>
      </c>
      <c r="S1593" t="s">
        <v>8317</v>
      </c>
      <c r="T1593" t="s">
        <v>8318</v>
      </c>
      <c r="U1593" s="9">
        <f t="shared" si="172"/>
        <v>41839.175706018519</v>
      </c>
      <c r="V1593" s="9">
        <f t="shared" si="173"/>
        <v>41853.175706018519</v>
      </c>
      <c r="W1593">
        <f t="shared" si="174"/>
        <v>14</v>
      </c>
    </row>
    <row r="1594" spans="1:23" ht="43.2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 t="shared" si="168"/>
        <v>124</v>
      </c>
      <c r="P1594" s="5">
        <f t="shared" si="169"/>
        <v>50.9</v>
      </c>
      <c r="Q1594" s="5" t="str">
        <f t="shared" si="170"/>
        <v>theater</v>
      </c>
      <c r="R1594" s="5" t="str">
        <f t="shared" si="171"/>
        <v>plays</v>
      </c>
      <c r="S1594" t="s">
        <v>8317</v>
      </c>
      <c r="T1594" t="s">
        <v>8318</v>
      </c>
      <c r="U1594" s="9">
        <f t="shared" si="172"/>
        <v>41772.105937500004</v>
      </c>
      <c r="V1594" s="9">
        <f t="shared" si="173"/>
        <v>41803.916666666664</v>
      </c>
      <c r="W1594">
        <f t="shared" si="174"/>
        <v>31</v>
      </c>
    </row>
    <row r="1595" spans="1:23" ht="28.8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 t="shared" si="168"/>
        <v>103</v>
      </c>
      <c r="P1595" s="5">
        <f t="shared" si="169"/>
        <v>100.5</v>
      </c>
      <c r="Q1595" s="5" t="str">
        <f t="shared" si="170"/>
        <v>theater</v>
      </c>
      <c r="R1595" s="5" t="str">
        <f t="shared" si="171"/>
        <v>plays</v>
      </c>
      <c r="S1595" t="s">
        <v>8317</v>
      </c>
      <c r="T1595" t="s">
        <v>8318</v>
      </c>
      <c r="U1595" s="9">
        <f t="shared" si="172"/>
        <v>41591.737974537034</v>
      </c>
      <c r="V1595" s="9">
        <f t="shared" si="173"/>
        <v>41621.207638888889</v>
      </c>
      <c r="W1595">
        <f t="shared" si="174"/>
        <v>30</v>
      </c>
    </row>
    <row r="1596" spans="1:23" ht="43.2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 t="shared" si="168"/>
        <v>112</v>
      </c>
      <c r="P1596" s="5">
        <f t="shared" si="169"/>
        <v>31.62</v>
      </c>
      <c r="Q1596" s="5" t="str">
        <f t="shared" si="170"/>
        <v>theater</v>
      </c>
      <c r="R1596" s="5" t="str">
        <f t="shared" si="171"/>
        <v>plays</v>
      </c>
      <c r="S1596" t="s">
        <v>8317</v>
      </c>
      <c r="T1596" t="s">
        <v>8318</v>
      </c>
      <c r="U1596" s="9">
        <f t="shared" si="172"/>
        <v>41789.080370370371</v>
      </c>
      <c r="V1596" s="9">
        <f t="shared" si="173"/>
        <v>41822.166666666664</v>
      </c>
      <c r="W1596">
        <f t="shared" si="174"/>
        <v>33</v>
      </c>
    </row>
    <row r="1597" spans="1:23" ht="57.6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 t="shared" si="168"/>
        <v>109</v>
      </c>
      <c r="P1597" s="5">
        <f t="shared" si="169"/>
        <v>65.099999999999994</v>
      </c>
      <c r="Q1597" s="5" t="str">
        <f t="shared" si="170"/>
        <v>theater</v>
      </c>
      <c r="R1597" s="5" t="str">
        <f t="shared" si="171"/>
        <v>plays</v>
      </c>
      <c r="S1597" t="s">
        <v>8317</v>
      </c>
      <c r="T1597" t="s">
        <v>8318</v>
      </c>
      <c r="U1597" s="9">
        <f t="shared" si="172"/>
        <v>42466.608310185184</v>
      </c>
      <c r="V1597" s="9">
        <f t="shared" si="173"/>
        <v>42496.608310185184</v>
      </c>
      <c r="W1597">
        <f t="shared" si="174"/>
        <v>30</v>
      </c>
    </row>
    <row r="1598" spans="1:23" ht="43.2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 t="shared" si="168"/>
        <v>115</v>
      </c>
      <c r="P1598" s="5">
        <f t="shared" si="169"/>
        <v>79.31</v>
      </c>
      <c r="Q1598" s="5" t="str">
        <f t="shared" si="170"/>
        <v>theater</v>
      </c>
      <c r="R1598" s="5" t="str">
        <f t="shared" si="171"/>
        <v>plays</v>
      </c>
      <c r="S1598" t="s">
        <v>8317</v>
      </c>
      <c r="T1598" t="s">
        <v>8318</v>
      </c>
      <c r="U1598" s="9">
        <f t="shared" si="172"/>
        <v>40923.729953703703</v>
      </c>
      <c r="V1598" s="9">
        <f t="shared" si="173"/>
        <v>40953.729953703703</v>
      </c>
      <c r="W1598">
        <f t="shared" si="174"/>
        <v>30</v>
      </c>
    </row>
    <row r="1599" spans="1:23" ht="43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 t="shared" si="168"/>
        <v>103</v>
      </c>
      <c r="P1599" s="5">
        <f t="shared" si="169"/>
        <v>139.19</v>
      </c>
      <c r="Q1599" s="5" t="str">
        <f t="shared" si="170"/>
        <v>theater</v>
      </c>
      <c r="R1599" s="5" t="str">
        <f t="shared" si="171"/>
        <v>plays</v>
      </c>
      <c r="S1599" t="s">
        <v>8317</v>
      </c>
      <c r="T1599" t="s">
        <v>8318</v>
      </c>
      <c r="U1599" s="9">
        <f t="shared" si="172"/>
        <v>41878.878379629627</v>
      </c>
      <c r="V1599" s="9">
        <f t="shared" si="173"/>
        <v>41908.878379629627</v>
      </c>
      <c r="W1599">
        <f t="shared" si="174"/>
        <v>30</v>
      </c>
    </row>
    <row r="1600" spans="1:23" ht="57.6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 t="shared" si="168"/>
        <v>101</v>
      </c>
      <c r="P1600" s="5">
        <f t="shared" si="169"/>
        <v>131.91</v>
      </c>
      <c r="Q1600" s="5" t="str">
        <f t="shared" si="170"/>
        <v>theater</v>
      </c>
      <c r="R1600" s="5" t="str">
        <f t="shared" si="171"/>
        <v>plays</v>
      </c>
      <c r="S1600" t="s">
        <v>8317</v>
      </c>
      <c r="T1600" t="s">
        <v>8318</v>
      </c>
      <c r="U1600" s="9">
        <f t="shared" si="172"/>
        <v>41862.864675925928</v>
      </c>
      <c r="V1600" s="9">
        <f t="shared" si="173"/>
        <v>41876.864675925928</v>
      </c>
      <c r="W1600">
        <f t="shared" si="174"/>
        <v>14</v>
      </c>
    </row>
    <row r="1601" spans="1:23" ht="57.6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 t="shared" si="168"/>
        <v>110</v>
      </c>
      <c r="P1601" s="5">
        <f t="shared" si="169"/>
        <v>91.3</v>
      </c>
      <c r="Q1601" s="5" t="str">
        <f t="shared" si="170"/>
        <v>theater</v>
      </c>
      <c r="R1601" s="5" t="str">
        <f t="shared" si="171"/>
        <v>plays</v>
      </c>
      <c r="S1601" t="s">
        <v>8317</v>
      </c>
      <c r="T1601" t="s">
        <v>8318</v>
      </c>
      <c r="U1601" s="9">
        <f t="shared" si="172"/>
        <v>40531.886886574073</v>
      </c>
      <c r="V1601" s="9">
        <f t="shared" si="173"/>
        <v>40591.886886574073</v>
      </c>
      <c r="W1601">
        <f t="shared" si="174"/>
        <v>60</v>
      </c>
    </row>
    <row r="1602" spans="1:23" ht="57.6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 t="shared" ref="O1602:O1665" si="175">ROUND((E1602/D1602)*100,0)</f>
        <v>115</v>
      </c>
      <c r="P1602" s="5">
        <f t="shared" ref="P1602:P1665" si="176">ROUND((E1602/L1602),2)</f>
        <v>39.67</v>
      </c>
      <c r="Q1602" s="5" t="str">
        <f t="shared" ref="Q1602:Q1665" si="177">LEFT(N1602,SEARCH("/",N1602)-1)</f>
        <v>theater</v>
      </c>
      <c r="R1602" s="5" t="str">
        <f t="shared" ref="R1602:R1665" si="178">RIGHT(N1602,LEN(N1602)-SEARCH("/",N1602))</f>
        <v>plays</v>
      </c>
      <c r="S1602" t="s">
        <v>8317</v>
      </c>
      <c r="T1602" t="s">
        <v>8318</v>
      </c>
      <c r="U1602" s="9">
        <f t="shared" ref="U1602:U1665" si="179">(((J1602/60)/60)/24)+DATE(1970,1,1)</f>
        <v>41477.930914351848</v>
      </c>
      <c r="V1602" s="9">
        <f t="shared" ref="V1602:V1665" si="180">(((I1602/60)/60)/24)+DATE(1970,1,1)</f>
        <v>41504.625</v>
      </c>
      <c r="W1602">
        <f t="shared" ref="W1602:W1665" si="181">DATEDIF(U1602,V1602,"d")</f>
        <v>27</v>
      </c>
    </row>
    <row r="1603" spans="1:23" ht="43.2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 t="shared" si="175"/>
        <v>117</v>
      </c>
      <c r="P1603" s="5">
        <f t="shared" si="176"/>
        <v>57.55</v>
      </c>
      <c r="Q1603" s="5" t="str">
        <f t="shared" si="177"/>
        <v>theater</v>
      </c>
      <c r="R1603" s="5" t="str">
        <f t="shared" si="178"/>
        <v>plays</v>
      </c>
      <c r="S1603" t="s">
        <v>8317</v>
      </c>
      <c r="T1603" t="s">
        <v>8318</v>
      </c>
      <c r="U1603" s="9">
        <f t="shared" si="179"/>
        <v>41781.666770833333</v>
      </c>
      <c r="V1603" s="9">
        <f t="shared" si="180"/>
        <v>41811.666770833333</v>
      </c>
      <c r="W1603">
        <f t="shared" si="181"/>
        <v>30</v>
      </c>
    </row>
    <row r="1604" spans="1:23" ht="57.6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 t="shared" si="175"/>
        <v>172</v>
      </c>
      <c r="P1604" s="5">
        <f t="shared" si="176"/>
        <v>33.03</v>
      </c>
      <c r="Q1604" s="5" t="str">
        <f t="shared" si="177"/>
        <v>theater</v>
      </c>
      <c r="R1604" s="5" t="str">
        <f t="shared" si="178"/>
        <v>plays</v>
      </c>
      <c r="S1604" t="s">
        <v>8317</v>
      </c>
      <c r="T1604" t="s">
        <v>8318</v>
      </c>
      <c r="U1604" s="9">
        <f t="shared" si="179"/>
        <v>41806.605034722219</v>
      </c>
      <c r="V1604" s="9">
        <f t="shared" si="180"/>
        <v>41836.605034722219</v>
      </c>
      <c r="W1604">
        <f t="shared" si="181"/>
        <v>30</v>
      </c>
    </row>
    <row r="1605" spans="1:23" ht="43.2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 t="shared" si="175"/>
        <v>114</v>
      </c>
      <c r="P1605" s="5">
        <f t="shared" si="176"/>
        <v>77.34</v>
      </c>
      <c r="Q1605" s="5" t="str">
        <f t="shared" si="177"/>
        <v>theater</v>
      </c>
      <c r="R1605" s="5" t="str">
        <f t="shared" si="178"/>
        <v>plays</v>
      </c>
      <c r="S1605" t="s">
        <v>8317</v>
      </c>
      <c r="T1605" t="s">
        <v>8318</v>
      </c>
      <c r="U1605" s="9">
        <f t="shared" si="179"/>
        <v>41375.702210648145</v>
      </c>
      <c r="V1605" s="9">
        <f t="shared" si="180"/>
        <v>41400.702210648145</v>
      </c>
      <c r="W1605">
        <f t="shared" si="181"/>
        <v>25</v>
      </c>
    </row>
    <row r="1606" spans="1:23" ht="43.2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 t="shared" si="175"/>
        <v>120</v>
      </c>
      <c r="P1606" s="5">
        <f t="shared" si="176"/>
        <v>31.93</v>
      </c>
      <c r="Q1606" s="5" t="str">
        <f t="shared" si="177"/>
        <v>theater</v>
      </c>
      <c r="R1606" s="5" t="str">
        <f t="shared" si="178"/>
        <v>plays</v>
      </c>
      <c r="S1606" t="s">
        <v>8317</v>
      </c>
      <c r="T1606" t="s">
        <v>8318</v>
      </c>
      <c r="U1606" s="9">
        <f t="shared" si="179"/>
        <v>41780.412604166668</v>
      </c>
      <c r="V1606" s="9">
        <f t="shared" si="180"/>
        <v>41810.412604166668</v>
      </c>
      <c r="W1606">
        <f t="shared" si="181"/>
        <v>30</v>
      </c>
    </row>
    <row r="1607" spans="1:23" ht="43.2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 t="shared" si="175"/>
        <v>109</v>
      </c>
      <c r="P1607" s="5">
        <f t="shared" si="176"/>
        <v>36.33</v>
      </c>
      <c r="Q1607" s="5" t="str">
        <f t="shared" si="177"/>
        <v>theater</v>
      </c>
      <c r="R1607" s="5" t="str">
        <f t="shared" si="178"/>
        <v>plays</v>
      </c>
      <c r="S1607" t="s">
        <v>8317</v>
      </c>
      <c r="T1607" t="s">
        <v>8318</v>
      </c>
      <c r="U1607" s="9">
        <f t="shared" si="179"/>
        <v>41779.310034722221</v>
      </c>
      <c r="V1607" s="9">
        <f t="shared" si="180"/>
        <v>41805.666666666664</v>
      </c>
      <c r="W1607">
        <f t="shared" si="181"/>
        <v>26</v>
      </c>
    </row>
    <row r="1608" spans="1:23" ht="57.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 t="shared" si="175"/>
        <v>101</v>
      </c>
      <c r="P1608" s="5">
        <f t="shared" si="176"/>
        <v>46.77</v>
      </c>
      <c r="Q1608" s="5" t="str">
        <f t="shared" si="177"/>
        <v>theater</v>
      </c>
      <c r="R1608" s="5" t="str">
        <f t="shared" si="178"/>
        <v>plays</v>
      </c>
      <c r="S1608" t="s">
        <v>8317</v>
      </c>
      <c r="T1608" t="s">
        <v>8318</v>
      </c>
      <c r="U1608" s="9">
        <f t="shared" si="179"/>
        <v>40883.949317129627</v>
      </c>
      <c r="V1608" s="9">
        <f t="shared" si="180"/>
        <v>40939.708333333336</v>
      </c>
      <c r="W1608">
        <f t="shared" si="181"/>
        <v>56</v>
      </c>
    </row>
    <row r="1609" spans="1:23" ht="43.2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 t="shared" si="175"/>
        <v>109</v>
      </c>
      <c r="P1609" s="5">
        <f t="shared" si="176"/>
        <v>40.07</v>
      </c>
      <c r="Q1609" s="5" t="str">
        <f t="shared" si="177"/>
        <v>theater</v>
      </c>
      <c r="R1609" s="5" t="str">
        <f t="shared" si="178"/>
        <v>plays</v>
      </c>
      <c r="S1609" t="s">
        <v>8317</v>
      </c>
      <c r="T1609" t="s">
        <v>8318</v>
      </c>
      <c r="U1609" s="9">
        <f t="shared" si="179"/>
        <v>41491.79478009259</v>
      </c>
      <c r="V1609" s="9">
        <f t="shared" si="180"/>
        <v>41509.79478009259</v>
      </c>
      <c r="W1609">
        <f t="shared" si="181"/>
        <v>18</v>
      </c>
    </row>
    <row r="1610" spans="1:23" ht="43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 t="shared" si="175"/>
        <v>107</v>
      </c>
      <c r="P1610" s="5">
        <f t="shared" si="176"/>
        <v>100.22</v>
      </c>
      <c r="Q1610" s="5" t="str">
        <f t="shared" si="177"/>
        <v>theater</v>
      </c>
      <c r="R1610" s="5" t="str">
        <f t="shared" si="178"/>
        <v>plays</v>
      </c>
      <c r="S1610" t="s">
        <v>8317</v>
      </c>
      <c r="T1610" t="s">
        <v>8318</v>
      </c>
      <c r="U1610" s="9">
        <f t="shared" si="179"/>
        <v>41791.993414351848</v>
      </c>
      <c r="V1610" s="9">
        <f t="shared" si="180"/>
        <v>41821.993414351848</v>
      </c>
      <c r="W1610">
        <f t="shared" si="181"/>
        <v>30</v>
      </c>
    </row>
    <row r="1611" spans="1:23" ht="43.2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 t="shared" si="175"/>
        <v>100</v>
      </c>
      <c r="P1611" s="5">
        <f t="shared" si="176"/>
        <v>41.67</v>
      </c>
      <c r="Q1611" s="5" t="str">
        <f t="shared" si="177"/>
        <v>theater</v>
      </c>
      <c r="R1611" s="5" t="str">
        <f t="shared" si="178"/>
        <v>plays</v>
      </c>
      <c r="S1611" t="s">
        <v>8317</v>
      </c>
      <c r="T1611" t="s">
        <v>8318</v>
      </c>
      <c r="U1611" s="9">
        <f t="shared" si="179"/>
        <v>41829.977326388893</v>
      </c>
      <c r="V1611" s="9">
        <f t="shared" si="180"/>
        <v>41836.977326388893</v>
      </c>
      <c r="W1611">
        <f t="shared" si="181"/>
        <v>7</v>
      </c>
    </row>
    <row r="1612" spans="1:23" ht="43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 t="shared" si="175"/>
        <v>102</v>
      </c>
      <c r="P1612" s="5">
        <f t="shared" si="176"/>
        <v>46.71</v>
      </c>
      <c r="Q1612" s="5" t="str">
        <f t="shared" si="177"/>
        <v>theater</v>
      </c>
      <c r="R1612" s="5" t="str">
        <f t="shared" si="178"/>
        <v>plays</v>
      </c>
      <c r="S1612" t="s">
        <v>8317</v>
      </c>
      <c r="T1612" t="s">
        <v>8318</v>
      </c>
      <c r="U1612" s="9">
        <f t="shared" si="179"/>
        <v>41868.924050925925</v>
      </c>
      <c r="V1612" s="9">
        <f t="shared" si="180"/>
        <v>41898.875</v>
      </c>
      <c r="W1612">
        <f t="shared" si="181"/>
        <v>30</v>
      </c>
    </row>
    <row r="1613" spans="1:23" ht="57.6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 t="shared" si="175"/>
        <v>116</v>
      </c>
      <c r="P1613" s="5">
        <f t="shared" si="176"/>
        <v>71.489999999999995</v>
      </c>
      <c r="Q1613" s="5" t="str">
        <f t="shared" si="177"/>
        <v>theater</v>
      </c>
      <c r="R1613" s="5" t="str">
        <f t="shared" si="178"/>
        <v>plays</v>
      </c>
      <c r="S1613" t="s">
        <v>8317</v>
      </c>
      <c r="T1613" t="s">
        <v>8318</v>
      </c>
      <c r="U1613" s="9">
        <f t="shared" si="179"/>
        <v>41835.666354166664</v>
      </c>
      <c r="V1613" s="9">
        <f t="shared" si="180"/>
        <v>41855.666354166664</v>
      </c>
      <c r="W1613">
        <f t="shared" si="181"/>
        <v>20</v>
      </c>
    </row>
    <row r="1614" spans="1:23" ht="43.2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 t="shared" si="175"/>
        <v>104</v>
      </c>
      <c r="P1614" s="5">
        <f t="shared" si="176"/>
        <v>63.11</v>
      </c>
      <c r="Q1614" s="5" t="str">
        <f t="shared" si="177"/>
        <v>theater</v>
      </c>
      <c r="R1614" s="5" t="str">
        <f t="shared" si="178"/>
        <v>plays</v>
      </c>
      <c r="S1614" t="s">
        <v>8317</v>
      </c>
      <c r="T1614" t="s">
        <v>8318</v>
      </c>
      <c r="U1614" s="9">
        <f t="shared" si="179"/>
        <v>41827.605057870373</v>
      </c>
      <c r="V1614" s="9">
        <f t="shared" si="180"/>
        <v>41848.605057870373</v>
      </c>
      <c r="W1614">
        <f t="shared" si="181"/>
        <v>21</v>
      </c>
    </row>
    <row r="1615" spans="1:23" ht="43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 t="shared" si="175"/>
        <v>119</v>
      </c>
      <c r="P1615" s="5">
        <f t="shared" si="176"/>
        <v>50.16</v>
      </c>
      <c r="Q1615" s="5" t="str">
        <f t="shared" si="177"/>
        <v>theater</v>
      </c>
      <c r="R1615" s="5" t="str">
        <f t="shared" si="178"/>
        <v>plays</v>
      </c>
      <c r="S1615" t="s">
        <v>8317</v>
      </c>
      <c r="T1615" t="s">
        <v>8318</v>
      </c>
      <c r="U1615" s="9">
        <f t="shared" si="179"/>
        <v>41778.637245370373</v>
      </c>
      <c r="V1615" s="9">
        <f t="shared" si="180"/>
        <v>41810.958333333336</v>
      </c>
      <c r="W1615">
        <f t="shared" si="181"/>
        <v>32</v>
      </c>
    </row>
    <row r="1616" spans="1:23" ht="43.2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 t="shared" si="175"/>
        <v>126</v>
      </c>
      <c r="P1616" s="5">
        <f t="shared" si="176"/>
        <v>62.88</v>
      </c>
      <c r="Q1616" s="5" t="str">
        <f t="shared" si="177"/>
        <v>theater</v>
      </c>
      <c r="R1616" s="5" t="str">
        <f t="shared" si="178"/>
        <v>plays</v>
      </c>
      <c r="S1616" t="s">
        <v>8317</v>
      </c>
      <c r="T1616" t="s">
        <v>8318</v>
      </c>
      <c r="U1616" s="9">
        <f t="shared" si="179"/>
        <v>41013.936562499999</v>
      </c>
      <c r="V1616" s="9">
        <f t="shared" si="180"/>
        <v>41061.165972222225</v>
      </c>
      <c r="W1616">
        <f t="shared" si="181"/>
        <v>48</v>
      </c>
    </row>
    <row r="1617" spans="1:23" ht="43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 t="shared" si="175"/>
        <v>120</v>
      </c>
      <c r="P1617" s="5">
        <f t="shared" si="176"/>
        <v>85.53</v>
      </c>
      <c r="Q1617" s="5" t="str">
        <f t="shared" si="177"/>
        <v>theater</v>
      </c>
      <c r="R1617" s="5" t="str">
        <f t="shared" si="178"/>
        <v>plays</v>
      </c>
      <c r="S1617" t="s">
        <v>8317</v>
      </c>
      <c r="T1617" t="s">
        <v>8318</v>
      </c>
      <c r="U1617" s="9">
        <f t="shared" si="179"/>
        <v>41834.586574074077</v>
      </c>
      <c r="V1617" s="9">
        <f t="shared" si="180"/>
        <v>41866.083333333336</v>
      </c>
      <c r="W1617">
        <f t="shared" si="181"/>
        <v>32</v>
      </c>
    </row>
    <row r="1618" spans="1:23" ht="28.8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 t="shared" si="175"/>
        <v>126</v>
      </c>
      <c r="P1618" s="5">
        <f t="shared" si="176"/>
        <v>53.72</v>
      </c>
      <c r="Q1618" s="5" t="str">
        <f t="shared" si="177"/>
        <v>theater</v>
      </c>
      <c r="R1618" s="5" t="str">
        <f t="shared" si="178"/>
        <v>plays</v>
      </c>
      <c r="S1618" t="s">
        <v>8317</v>
      </c>
      <c r="T1618" t="s">
        <v>8318</v>
      </c>
      <c r="U1618" s="9">
        <f t="shared" si="179"/>
        <v>41829.795729166668</v>
      </c>
      <c r="V1618" s="9">
        <f t="shared" si="180"/>
        <v>41859.795729166668</v>
      </c>
      <c r="W1618">
        <f t="shared" si="181"/>
        <v>30</v>
      </c>
    </row>
    <row r="1619" spans="1:23" ht="43.2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 t="shared" si="175"/>
        <v>100</v>
      </c>
      <c r="P1619" s="5">
        <f t="shared" si="176"/>
        <v>127.81</v>
      </c>
      <c r="Q1619" s="5" t="str">
        <f t="shared" si="177"/>
        <v>theater</v>
      </c>
      <c r="R1619" s="5" t="str">
        <f t="shared" si="178"/>
        <v>plays</v>
      </c>
      <c r="S1619" t="s">
        <v>8317</v>
      </c>
      <c r="T1619" t="s">
        <v>8318</v>
      </c>
      <c r="U1619" s="9">
        <f t="shared" si="179"/>
        <v>42171.763414351852</v>
      </c>
      <c r="V1619" s="9">
        <f t="shared" si="180"/>
        <v>42211.763414351852</v>
      </c>
      <c r="W1619">
        <f t="shared" si="181"/>
        <v>40</v>
      </c>
    </row>
    <row r="1620" spans="1:23" ht="43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 t="shared" si="175"/>
        <v>102</v>
      </c>
      <c r="P1620" s="5">
        <f t="shared" si="176"/>
        <v>106.57</v>
      </c>
      <c r="Q1620" s="5" t="str">
        <f t="shared" si="177"/>
        <v>theater</v>
      </c>
      <c r="R1620" s="5" t="str">
        <f t="shared" si="178"/>
        <v>plays</v>
      </c>
      <c r="S1620" t="s">
        <v>8317</v>
      </c>
      <c r="T1620" t="s">
        <v>8318</v>
      </c>
      <c r="U1620" s="9">
        <f t="shared" si="179"/>
        <v>42337.792511574073</v>
      </c>
      <c r="V1620" s="9">
        <f t="shared" si="180"/>
        <v>42374.996527777781</v>
      </c>
      <c r="W1620">
        <f t="shared" si="181"/>
        <v>37</v>
      </c>
    </row>
    <row r="1621" spans="1:23" ht="57.6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 t="shared" si="175"/>
        <v>100</v>
      </c>
      <c r="P1621" s="5">
        <f t="shared" si="176"/>
        <v>262.11</v>
      </c>
      <c r="Q1621" s="5" t="str">
        <f t="shared" si="177"/>
        <v>theater</v>
      </c>
      <c r="R1621" s="5" t="str">
        <f t="shared" si="178"/>
        <v>plays</v>
      </c>
      <c r="S1621" t="s">
        <v>8317</v>
      </c>
      <c r="T1621" t="s">
        <v>8318</v>
      </c>
      <c r="U1621" s="9">
        <f t="shared" si="179"/>
        <v>42219.665173611109</v>
      </c>
      <c r="V1621" s="9">
        <f t="shared" si="180"/>
        <v>42257.165972222225</v>
      </c>
      <c r="W1621">
        <f t="shared" si="181"/>
        <v>38</v>
      </c>
    </row>
    <row r="1622" spans="1:23" ht="43.2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 t="shared" si="175"/>
        <v>100</v>
      </c>
      <c r="P1622" s="5">
        <f t="shared" si="176"/>
        <v>57.17</v>
      </c>
      <c r="Q1622" s="5" t="str">
        <f t="shared" si="177"/>
        <v>theater</v>
      </c>
      <c r="R1622" s="5" t="str">
        <f t="shared" si="178"/>
        <v>plays</v>
      </c>
      <c r="S1622" t="s">
        <v>8317</v>
      </c>
      <c r="T1622" t="s">
        <v>8318</v>
      </c>
      <c r="U1622" s="9">
        <f t="shared" si="179"/>
        <v>42165.462627314817</v>
      </c>
      <c r="V1622" s="9">
        <f t="shared" si="180"/>
        <v>42196.604166666672</v>
      </c>
      <c r="W1622">
        <f t="shared" si="181"/>
        <v>31</v>
      </c>
    </row>
    <row r="1623" spans="1:23" ht="28.8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 t="shared" si="175"/>
        <v>116</v>
      </c>
      <c r="P1623" s="5">
        <f t="shared" si="176"/>
        <v>50.2</v>
      </c>
      <c r="Q1623" s="5" t="str">
        <f t="shared" si="177"/>
        <v>theater</v>
      </c>
      <c r="R1623" s="5" t="str">
        <f t="shared" si="178"/>
        <v>plays</v>
      </c>
      <c r="S1623" t="s">
        <v>8317</v>
      </c>
      <c r="T1623" t="s">
        <v>8318</v>
      </c>
      <c r="U1623" s="9">
        <f t="shared" si="179"/>
        <v>42648.546111111107</v>
      </c>
      <c r="V1623" s="9">
        <f t="shared" si="180"/>
        <v>42678.546111111107</v>
      </c>
      <c r="W1623">
        <f t="shared" si="181"/>
        <v>30</v>
      </c>
    </row>
    <row r="1624" spans="1:23" ht="43.2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 t="shared" si="175"/>
        <v>102</v>
      </c>
      <c r="P1624" s="5">
        <f t="shared" si="176"/>
        <v>66.59</v>
      </c>
      <c r="Q1624" s="5" t="str">
        <f t="shared" si="177"/>
        <v>theater</v>
      </c>
      <c r="R1624" s="5" t="str">
        <f t="shared" si="178"/>
        <v>plays</v>
      </c>
      <c r="S1624" t="s">
        <v>8317</v>
      </c>
      <c r="T1624" t="s">
        <v>8318</v>
      </c>
      <c r="U1624" s="9">
        <f t="shared" si="179"/>
        <v>41971.002152777779</v>
      </c>
      <c r="V1624" s="9">
        <f t="shared" si="180"/>
        <v>42004</v>
      </c>
      <c r="W1624">
        <f t="shared" si="181"/>
        <v>33</v>
      </c>
    </row>
    <row r="1625" spans="1:23" ht="43.2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 t="shared" si="175"/>
        <v>100</v>
      </c>
      <c r="P1625" s="5">
        <f t="shared" si="176"/>
        <v>168.25</v>
      </c>
      <c r="Q1625" s="5" t="str">
        <f t="shared" si="177"/>
        <v>theater</v>
      </c>
      <c r="R1625" s="5" t="str">
        <f t="shared" si="178"/>
        <v>plays</v>
      </c>
      <c r="S1625" t="s">
        <v>8317</v>
      </c>
      <c r="T1625" t="s">
        <v>8318</v>
      </c>
      <c r="U1625" s="9">
        <f t="shared" si="179"/>
        <v>42050.983182870375</v>
      </c>
      <c r="V1625" s="9">
        <f t="shared" si="180"/>
        <v>42085.941516203704</v>
      </c>
      <c r="W1625">
        <f t="shared" si="181"/>
        <v>35</v>
      </c>
    </row>
    <row r="1626" spans="1:23" ht="28.8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 t="shared" si="175"/>
        <v>101</v>
      </c>
      <c r="P1626" s="5">
        <f t="shared" si="176"/>
        <v>256.37</v>
      </c>
      <c r="Q1626" s="5" t="str">
        <f t="shared" si="177"/>
        <v>theater</v>
      </c>
      <c r="R1626" s="5" t="str">
        <f t="shared" si="178"/>
        <v>plays</v>
      </c>
      <c r="S1626" t="s">
        <v>8317</v>
      </c>
      <c r="T1626" t="s">
        <v>8318</v>
      </c>
      <c r="U1626" s="9">
        <f t="shared" si="179"/>
        <v>42772.833379629628</v>
      </c>
      <c r="V1626" s="9">
        <f t="shared" si="180"/>
        <v>42806.875</v>
      </c>
      <c r="W1626">
        <f t="shared" si="181"/>
        <v>34</v>
      </c>
    </row>
    <row r="1627" spans="1:23" ht="57.6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 t="shared" si="175"/>
        <v>103</v>
      </c>
      <c r="P1627" s="5">
        <f t="shared" si="176"/>
        <v>36.61</v>
      </c>
      <c r="Q1627" s="5" t="str">
        <f t="shared" si="177"/>
        <v>theater</v>
      </c>
      <c r="R1627" s="5" t="str">
        <f t="shared" si="178"/>
        <v>plays</v>
      </c>
      <c r="S1627" t="s">
        <v>8317</v>
      </c>
      <c r="T1627" t="s">
        <v>8318</v>
      </c>
      <c r="U1627" s="9">
        <f t="shared" si="179"/>
        <v>42155.696793981479</v>
      </c>
      <c r="V1627" s="9">
        <f t="shared" si="180"/>
        <v>42190.696793981479</v>
      </c>
      <c r="W1627">
        <f t="shared" si="181"/>
        <v>35</v>
      </c>
    </row>
    <row r="1628" spans="1:23" ht="43.2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 t="shared" si="175"/>
        <v>125</v>
      </c>
      <c r="P1628" s="5">
        <f t="shared" si="176"/>
        <v>37.14</v>
      </c>
      <c r="Q1628" s="5" t="str">
        <f t="shared" si="177"/>
        <v>theater</v>
      </c>
      <c r="R1628" s="5" t="str">
        <f t="shared" si="178"/>
        <v>plays</v>
      </c>
      <c r="S1628" t="s">
        <v>8317</v>
      </c>
      <c r="T1628" t="s">
        <v>8318</v>
      </c>
      <c r="U1628" s="9">
        <f t="shared" si="179"/>
        <v>42270.582141203704</v>
      </c>
      <c r="V1628" s="9">
        <f t="shared" si="180"/>
        <v>42301.895138888889</v>
      </c>
      <c r="W1628">
        <f t="shared" si="181"/>
        <v>31</v>
      </c>
    </row>
    <row r="1629" spans="1:23" ht="28.8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 t="shared" si="175"/>
        <v>110</v>
      </c>
      <c r="P1629" s="5">
        <f t="shared" si="176"/>
        <v>45.88</v>
      </c>
      <c r="Q1629" s="5" t="str">
        <f t="shared" si="177"/>
        <v>theater</v>
      </c>
      <c r="R1629" s="5" t="str">
        <f t="shared" si="178"/>
        <v>plays</v>
      </c>
      <c r="S1629" t="s">
        <v>8317</v>
      </c>
      <c r="T1629" t="s">
        <v>8318</v>
      </c>
      <c r="U1629" s="9">
        <f t="shared" si="179"/>
        <v>42206.835370370376</v>
      </c>
      <c r="V1629" s="9">
        <f t="shared" si="180"/>
        <v>42236.835370370376</v>
      </c>
      <c r="W1629">
        <f t="shared" si="181"/>
        <v>30</v>
      </c>
    </row>
    <row r="1630" spans="1:23" ht="57.6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 t="shared" si="175"/>
        <v>102</v>
      </c>
      <c r="P1630" s="5">
        <f t="shared" si="176"/>
        <v>141.71</v>
      </c>
      <c r="Q1630" s="5" t="str">
        <f t="shared" si="177"/>
        <v>theater</v>
      </c>
      <c r="R1630" s="5" t="str">
        <f t="shared" si="178"/>
        <v>plays</v>
      </c>
      <c r="S1630" t="s">
        <v>8317</v>
      </c>
      <c r="T1630" t="s">
        <v>8318</v>
      </c>
      <c r="U1630" s="9">
        <f t="shared" si="179"/>
        <v>42697.850844907407</v>
      </c>
      <c r="V1630" s="9">
        <f t="shared" si="180"/>
        <v>42745.208333333328</v>
      </c>
      <c r="W1630">
        <f t="shared" si="181"/>
        <v>48</v>
      </c>
    </row>
    <row r="1631" spans="1:23" ht="43.2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 t="shared" si="175"/>
        <v>102</v>
      </c>
      <c r="P1631" s="5">
        <f t="shared" si="176"/>
        <v>52.49</v>
      </c>
      <c r="Q1631" s="5" t="str">
        <f t="shared" si="177"/>
        <v>theater</v>
      </c>
      <c r="R1631" s="5" t="str">
        <f t="shared" si="178"/>
        <v>plays</v>
      </c>
      <c r="S1631" t="s">
        <v>8317</v>
      </c>
      <c r="T1631" t="s">
        <v>8318</v>
      </c>
      <c r="U1631" s="9">
        <f t="shared" si="179"/>
        <v>42503.559467592597</v>
      </c>
      <c r="V1631" s="9">
        <f t="shared" si="180"/>
        <v>42524.875</v>
      </c>
      <c r="W1631">
        <f t="shared" si="181"/>
        <v>21</v>
      </c>
    </row>
    <row r="1632" spans="1:23" ht="43.2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 t="shared" si="175"/>
        <v>104</v>
      </c>
      <c r="P1632" s="5">
        <f t="shared" si="176"/>
        <v>59.52</v>
      </c>
      <c r="Q1632" s="5" t="str">
        <f t="shared" si="177"/>
        <v>theater</v>
      </c>
      <c r="R1632" s="5" t="str">
        <f t="shared" si="178"/>
        <v>plays</v>
      </c>
      <c r="S1632" t="s">
        <v>8317</v>
      </c>
      <c r="T1632" t="s">
        <v>8318</v>
      </c>
      <c r="U1632" s="9">
        <f t="shared" si="179"/>
        <v>42277.583472222221</v>
      </c>
      <c r="V1632" s="9">
        <f t="shared" si="180"/>
        <v>42307.583472222221</v>
      </c>
      <c r="W1632">
        <f t="shared" si="181"/>
        <v>30</v>
      </c>
    </row>
    <row r="1633" spans="1:23" ht="43.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 t="shared" si="175"/>
        <v>125</v>
      </c>
      <c r="P1633" s="5">
        <f t="shared" si="176"/>
        <v>50</v>
      </c>
      <c r="Q1633" s="5" t="str">
        <f t="shared" si="177"/>
        <v>theater</v>
      </c>
      <c r="R1633" s="5" t="str">
        <f t="shared" si="178"/>
        <v>plays</v>
      </c>
      <c r="S1633" t="s">
        <v>8317</v>
      </c>
      <c r="T1633" t="s">
        <v>8318</v>
      </c>
      <c r="U1633" s="9">
        <f t="shared" si="179"/>
        <v>42722.882361111115</v>
      </c>
      <c r="V1633" s="9">
        <f t="shared" si="180"/>
        <v>42752.882361111115</v>
      </c>
      <c r="W1633">
        <f t="shared" si="181"/>
        <v>30</v>
      </c>
    </row>
    <row r="1634" spans="1:23" ht="28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 t="shared" si="175"/>
        <v>102</v>
      </c>
      <c r="P1634" s="5">
        <f t="shared" si="176"/>
        <v>193.62</v>
      </c>
      <c r="Q1634" s="5" t="str">
        <f t="shared" si="177"/>
        <v>theater</v>
      </c>
      <c r="R1634" s="5" t="str">
        <f t="shared" si="178"/>
        <v>plays</v>
      </c>
      <c r="S1634" t="s">
        <v>8317</v>
      </c>
      <c r="T1634" t="s">
        <v>8318</v>
      </c>
      <c r="U1634" s="9">
        <f t="shared" si="179"/>
        <v>42323.70930555556</v>
      </c>
      <c r="V1634" s="9">
        <f t="shared" si="180"/>
        <v>42355.207638888889</v>
      </c>
      <c r="W1634">
        <f t="shared" si="181"/>
        <v>32</v>
      </c>
    </row>
    <row r="1635" spans="1:23" ht="43.2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 t="shared" si="175"/>
        <v>108</v>
      </c>
      <c r="P1635" s="5">
        <f t="shared" si="176"/>
        <v>106.8</v>
      </c>
      <c r="Q1635" s="5" t="str">
        <f t="shared" si="177"/>
        <v>theater</v>
      </c>
      <c r="R1635" s="5" t="str">
        <f t="shared" si="178"/>
        <v>plays</v>
      </c>
      <c r="S1635" t="s">
        <v>8317</v>
      </c>
      <c r="T1635" t="s">
        <v>8318</v>
      </c>
      <c r="U1635" s="9">
        <f t="shared" si="179"/>
        <v>41933.291643518518</v>
      </c>
      <c r="V1635" s="9">
        <f t="shared" si="180"/>
        <v>41963.333310185189</v>
      </c>
      <c r="W1635">
        <f t="shared" si="181"/>
        <v>30</v>
      </c>
    </row>
    <row r="1636" spans="1:23" ht="43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 t="shared" si="175"/>
        <v>110</v>
      </c>
      <c r="P1636" s="5">
        <f t="shared" si="176"/>
        <v>77.22</v>
      </c>
      <c r="Q1636" s="5" t="str">
        <f t="shared" si="177"/>
        <v>theater</v>
      </c>
      <c r="R1636" s="5" t="str">
        <f t="shared" si="178"/>
        <v>plays</v>
      </c>
      <c r="S1636" t="s">
        <v>8317</v>
      </c>
      <c r="T1636" t="s">
        <v>8318</v>
      </c>
      <c r="U1636" s="9">
        <f t="shared" si="179"/>
        <v>41898.168125000004</v>
      </c>
      <c r="V1636" s="9">
        <f t="shared" si="180"/>
        <v>41913.165972222225</v>
      </c>
      <c r="W1636">
        <f t="shared" si="181"/>
        <v>15</v>
      </c>
    </row>
    <row r="1637" spans="1:23" ht="43.2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 t="shared" si="175"/>
        <v>161</v>
      </c>
      <c r="P1637" s="5">
        <f t="shared" si="176"/>
        <v>57.5</v>
      </c>
      <c r="Q1637" s="5" t="str">
        <f t="shared" si="177"/>
        <v>theater</v>
      </c>
      <c r="R1637" s="5" t="str">
        <f t="shared" si="178"/>
        <v>plays</v>
      </c>
      <c r="S1637" t="s">
        <v>8317</v>
      </c>
      <c r="T1637" t="s">
        <v>8318</v>
      </c>
      <c r="U1637" s="9">
        <f t="shared" si="179"/>
        <v>42446.943831018521</v>
      </c>
      <c r="V1637" s="9">
        <f t="shared" si="180"/>
        <v>42476.943831018521</v>
      </c>
      <c r="W1637">
        <f t="shared" si="181"/>
        <v>30</v>
      </c>
    </row>
    <row r="1638" spans="1:23" ht="43.2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 t="shared" si="175"/>
        <v>131</v>
      </c>
      <c r="P1638" s="5">
        <f t="shared" si="176"/>
        <v>50.46</v>
      </c>
      <c r="Q1638" s="5" t="str">
        <f t="shared" si="177"/>
        <v>theater</v>
      </c>
      <c r="R1638" s="5" t="str">
        <f t="shared" si="178"/>
        <v>plays</v>
      </c>
      <c r="S1638" t="s">
        <v>8317</v>
      </c>
      <c r="T1638" t="s">
        <v>8318</v>
      </c>
      <c r="U1638" s="9">
        <f t="shared" si="179"/>
        <v>42463.81385416667</v>
      </c>
      <c r="V1638" s="9">
        <f t="shared" si="180"/>
        <v>42494.165972222225</v>
      </c>
      <c r="W1638">
        <f t="shared" si="181"/>
        <v>31</v>
      </c>
    </row>
    <row r="1639" spans="1:23" ht="43.2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 t="shared" si="175"/>
        <v>119</v>
      </c>
      <c r="P1639" s="5">
        <f t="shared" si="176"/>
        <v>97.38</v>
      </c>
      <c r="Q1639" s="5" t="str">
        <f t="shared" si="177"/>
        <v>theater</v>
      </c>
      <c r="R1639" s="5" t="str">
        <f t="shared" si="178"/>
        <v>plays</v>
      </c>
      <c r="S1639" t="s">
        <v>8317</v>
      </c>
      <c r="T1639" t="s">
        <v>8318</v>
      </c>
      <c r="U1639" s="9">
        <f t="shared" si="179"/>
        <v>42766.805034722223</v>
      </c>
      <c r="V1639" s="9">
        <f t="shared" si="180"/>
        <v>42796.805034722223</v>
      </c>
      <c r="W1639">
        <f t="shared" si="181"/>
        <v>30</v>
      </c>
    </row>
    <row r="1640" spans="1:23" ht="43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 t="shared" si="175"/>
        <v>100</v>
      </c>
      <c r="P1640" s="5">
        <f t="shared" si="176"/>
        <v>34.92</v>
      </c>
      <c r="Q1640" s="5" t="str">
        <f t="shared" si="177"/>
        <v>theater</v>
      </c>
      <c r="R1640" s="5" t="str">
        <f t="shared" si="178"/>
        <v>plays</v>
      </c>
      <c r="S1640" t="s">
        <v>8317</v>
      </c>
      <c r="T1640" t="s">
        <v>8318</v>
      </c>
      <c r="U1640" s="9">
        <f t="shared" si="179"/>
        <v>42734.789444444439</v>
      </c>
      <c r="V1640" s="9">
        <f t="shared" si="180"/>
        <v>42767.979861111111</v>
      </c>
      <c r="W1640">
        <f t="shared" si="181"/>
        <v>33</v>
      </c>
    </row>
    <row r="1641" spans="1:23" ht="43.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 t="shared" si="175"/>
        <v>103</v>
      </c>
      <c r="P1641" s="5">
        <f t="shared" si="176"/>
        <v>85.53</v>
      </c>
      <c r="Q1641" s="5" t="str">
        <f t="shared" si="177"/>
        <v>theater</v>
      </c>
      <c r="R1641" s="5" t="str">
        <f t="shared" si="178"/>
        <v>plays</v>
      </c>
      <c r="S1641" t="s">
        <v>8317</v>
      </c>
      <c r="T1641" t="s">
        <v>8318</v>
      </c>
      <c r="U1641" s="9">
        <f t="shared" si="179"/>
        <v>42522.347812499997</v>
      </c>
      <c r="V1641" s="9">
        <f t="shared" si="180"/>
        <v>42552.347812499997</v>
      </c>
      <c r="W1641">
        <f t="shared" si="181"/>
        <v>30</v>
      </c>
    </row>
    <row r="1642" spans="1:23" ht="43.2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 t="shared" si="175"/>
        <v>101</v>
      </c>
      <c r="P1642" s="5">
        <f t="shared" si="176"/>
        <v>182.91</v>
      </c>
      <c r="Q1642" s="5" t="str">
        <f t="shared" si="177"/>
        <v>theater</v>
      </c>
      <c r="R1642" s="5" t="str">
        <f t="shared" si="178"/>
        <v>plays</v>
      </c>
      <c r="S1642" t="s">
        <v>8317</v>
      </c>
      <c r="T1642" t="s">
        <v>8318</v>
      </c>
      <c r="U1642" s="9">
        <f t="shared" si="179"/>
        <v>42702.917048611111</v>
      </c>
      <c r="V1642" s="9">
        <f t="shared" si="180"/>
        <v>42732.917048611111</v>
      </c>
      <c r="W1642">
        <f t="shared" si="181"/>
        <v>30</v>
      </c>
    </row>
    <row r="1643" spans="1:23" ht="28.8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 t="shared" si="175"/>
        <v>101</v>
      </c>
      <c r="P1643" s="5">
        <f t="shared" si="176"/>
        <v>131.13999999999999</v>
      </c>
      <c r="Q1643" s="5" t="str">
        <f t="shared" si="177"/>
        <v>theater</v>
      </c>
      <c r="R1643" s="5" t="str">
        <f t="shared" si="178"/>
        <v>plays</v>
      </c>
      <c r="S1643" t="s">
        <v>8317</v>
      </c>
      <c r="T1643" t="s">
        <v>8318</v>
      </c>
      <c r="U1643" s="9">
        <f t="shared" si="179"/>
        <v>42252.474351851852</v>
      </c>
      <c r="V1643" s="9">
        <f t="shared" si="180"/>
        <v>42276.165972222225</v>
      </c>
      <c r="W1643">
        <f t="shared" si="181"/>
        <v>24</v>
      </c>
    </row>
    <row r="1644" spans="1:23" ht="43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 t="shared" si="175"/>
        <v>112</v>
      </c>
      <c r="P1644" s="5">
        <f t="shared" si="176"/>
        <v>39.81</v>
      </c>
      <c r="Q1644" s="5" t="str">
        <f t="shared" si="177"/>
        <v>theater</v>
      </c>
      <c r="R1644" s="5" t="str">
        <f t="shared" si="178"/>
        <v>plays</v>
      </c>
      <c r="S1644" t="s">
        <v>8317</v>
      </c>
      <c r="T1644" t="s">
        <v>8318</v>
      </c>
      <c r="U1644" s="9">
        <f t="shared" si="179"/>
        <v>42156.510393518518</v>
      </c>
      <c r="V1644" s="9">
        <f t="shared" si="180"/>
        <v>42186.510393518518</v>
      </c>
      <c r="W1644">
        <f t="shared" si="181"/>
        <v>30</v>
      </c>
    </row>
    <row r="1645" spans="1:23" ht="57.6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 t="shared" si="175"/>
        <v>106</v>
      </c>
      <c r="P1645" s="5">
        <f t="shared" si="176"/>
        <v>59.7</v>
      </c>
      <c r="Q1645" s="5" t="str">
        <f t="shared" si="177"/>
        <v>theater</v>
      </c>
      <c r="R1645" s="5" t="str">
        <f t="shared" si="178"/>
        <v>plays</v>
      </c>
      <c r="S1645" t="s">
        <v>8317</v>
      </c>
      <c r="T1645" t="s">
        <v>8318</v>
      </c>
      <c r="U1645" s="9">
        <f t="shared" si="179"/>
        <v>42278.089039351849</v>
      </c>
      <c r="V1645" s="9">
        <f t="shared" si="180"/>
        <v>42302.999305555553</v>
      </c>
      <c r="W1645">
        <f t="shared" si="181"/>
        <v>24</v>
      </c>
    </row>
    <row r="1646" spans="1:23" ht="43.2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 t="shared" si="175"/>
        <v>101</v>
      </c>
      <c r="P1646" s="5">
        <f t="shared" si="176"/>
        <v>88.74</v>
      </c>
      <c r="Q1646" s="5" t="str">
        <f t="shared" si="177"/>
        <v>theater</v>
      </c>
      <c r="R1646" s="5" t="str">
        <f t="shared" si="178"/>
        <v>plays</v>
      </c>
      <c r="S1646" t="s">
        <v>8317</v>
      </c>
      <c r="T1646" t="s">
        <v>8318</v>
      </c>
      <c r="U1646" s="9">
        <f t="shared" si="179"/>
        <v>42754.693842592591</v>
      </c>
      <c r="V1646" s="9">
        <f t="shared" si="180"/>
        <v>42782.958333333328</v>
      </c>
      <c r="W1646">
        <f t="shared" si="181"/>
        <v>28</v>
      </c>
    </row>
    <row r="1647" spans="1:23" ht="57.6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 t="shared" si="175"/>
        <v>115</v>
      </c>
      <c r="P1647" s="5">
        <f t="shared" si="176"/>
        <v>58.69</v>
      </c>
      <c r="Q1647" s="5" t="str">
        <f t="shared" si="177"/>
        <v>theater</v>
      </c>
      <c r="R1647" s="5" t="str">
        <f t="shared" si="178"/>
        <v>plays</v>
      </c>
      <c r="S1647" t="s">
        <v>8317</v>
      </c>
      <c r="T1647" t="s">
        <v>8318</v>
      </c>
      <c r="U1647" s="9">
        <f t="shared" si="179"/>
        <v>41893.324884259258</v>
      </c>
      <c r="V1647" s="9">
        <f t="shared" si="180"/>
        <v>41926.290972222225</v>
      </c>
      <c r="W1647">
        <f t="shared" si="181"/>
        <v>33</v>
      </c>
    </row>
    <row r="1648" spans="1:23" ht="43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 t="shared" si="175"/>
        <v>127</v>
      </c>
      <c r="P1648" s="5">
        <f t="shared" si="176"/>
        <v>69.569999999999993</v>
      </c>
      <c r="Q1648" s="5" t="str">
        <f t="shared" si="177"/>
        <v>theater</v>
      </c>
      <c r="R1648" s="5" t="str">
        <f t="shared" si="178"/>
        <v>plays</v>
      </c>
      <c r="S1648" t="s">
        <v>8317</v>
      </c>
      <c r="T1648" t="s">
        <v>8318</v>
      </c>
      <c r="U1648" s="9">
        <f t="shared" si="179"/>
        <v>41871.755694444444</v>
      </c>
      <c r="V1648" s="9">
        <f t="shared" si="180"/>
        <v>41901.755694444444</v>
      </c>
      <c r="W1648">
        <f t="shared" si="181"/>
        <v>30</v>
      </c>
    </row>
    <row r="1649" spans="1:23" ht="43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 t="shared" si="175"/>
        <v>103</v>
      </c>
      <c r="P1649" s="5">
        <f t="shared" si="176"/>
        <v>115.87</v>
      </c>
      <c r="Q1649" s="5" t="str">
        <f t="shared" si="177"/>
        <v>theater</v>
      </c>
      <c r="R1649" s="5" t="str">
        <f t="shared" si="178"/>
        <v>plays</v>
      </c>
      <c r="S1649" t="s">
        <v>8317</v>
      </c>
      <c r="T1649" t="s">
        <v>8318</v>
      </c>
      <c r="U1649" s="9">
        <f t="shared" si="179"/>
        <v>42262.096782407403</v>
      </c>
      <c r="V1649" s="9">
        <f t="shared" si="180"/>
        <v>42286</v>
      </c>
      <c r="W1649">
        <f t="shared" si="181"/>
        <v>24</v>
      </c>
    </row>
    <row r="1650" spans="1:23" ht="43.2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 t="shared" si="175"/>
        <v>103</v>
      </c>
      <c r="P1650" s="5">
        <f t="shared" si="176"/>
        <v>23.87</v>
      </c>
      <c r="Q1650" s="5" t="str">
        <f t="shared" si="177"/>
        <v>theater</v>
      </c>
      <c r="R1650" s="5" t="str">
        <f t="shared" si="178"/>
        <v>plays</v>
      </c>
      <c r="S1650" t="s">
        <v>8317</v>
      </c>
      <c r="T1650" t="s">
        <v>8318</v>
      </c>
      <c r="U1650" s="9">
        <f t="shared" si="179"/>
        <v>42675.694236111114</v>
      </c>
      <c r="V1650" s="9">
        <f t="shared" si="180"/>
        <v>42705.735902777778</v>
      </c>
      <c r="W1650">
        <f t="shared" si="181"/>
        <v>30</v>
      </c>
    </row>
    <row r="1651" spans="1:23" ht="43.2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 t="shared" si="175"/>
        <v>104</v>
      </c>
      <c r="P1651" s="5">
        <f t="shared" si="176"/>
        <v>81.13</v>
      </c>
      <c r="Q1651" s="5" t="str">
        <f t="shared" si="177"/>
        <v>theater</v>
      </c>
      <c r="R1651" s="5" t="str">
        <f t="shared" si="178"/>
        <v>plays</v>
      </c>
      <c r="S1651" t="s">
        <v>8317</v>
      </c>
      <c r="T1651" t="s">
        <v>8318</v>
      </c>
      <c r="U1651" s="9">
        <f t="shared" si="179"/>
        <v>42135.60020833333</v>
      </c>
      <c r="V1651" s="9">
        <f t="shared" si="180"/>
        <v>42167.083333333328</v>
      </c>
      <c r="W1651">
        <f t="shared" si="181"/>
        <v>32</v>
      </c>
    </row>
    <row r="1652" spans="1:23" ht="43.2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 t="shared" si="175"/>
        <v>111</v>
      </c>
      <c r="P1652" s="5">
        <f t="shared" si="176"/>
        <v>57.63</v>
      </c>
      <c r="Q1652" s="5" t="str">
        <f t="shared" si="177"/>
        <v>theater</v>
      </c>
      <c r="R1652" s="5" t="str">
        <f t="shared" si="178"/>
        <v>plays</v>
      </c>
      <c r="S1652" t="s">
        <v>8317</v>
      </c>
      <c r="T1652" t="s">
        <v>8318</v>
      </c>
      <c r="U1652" s="9">
        <f t="shared" si="179"/>
        <v>42230.472222222219</v>
      </c>
      <c r="V1652" s="9">
        <f t="shared" si="180"/>
        <v>42259.165972222225</v>
      </c>
      <c r="W1652">
        <f t="shared" si="181"/>
        <v>29</v>
      </c>
    </row>
    <row r="1653" spans="1:23" ht="43.2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 t="shared" si="175"/>
        <v>106</v>
      </c>
      <c r="P1653" s="5">
        <f t="shared" si="176"/>
        <v>46.43</v>
      </c>
      <c r="Q1653" s="5" t="str">
        <f t="shared" si="177"/>
        <v>theater</v>
      </c>
      <c r="R1653" s="5" t="str">
        <f t="shared" si="178"/>
        <v>plays</v>
      </c>
      <c r="S1653" t="s">
        <v>8317</v>
      </c>
      <c r="T1653" t="s">
        <v>8318</v>
      </c>
      <c r="U1653" s="9">
        <f t="shared" si="179"/>
        <v>42167.434166666666</v>
      </c>
      <c r="V1653" s="9">
        <f t="shared" si="180"/>
        <v>42197.434166666666</v>
      </c>
      <c r="W1653">
        <f t="shared" si="181"/>
        <v>30</v>
      </c>
    </row>
    <row r="1654" spans="1:23" ht="28.8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 t="shared" si="175"/>
        <v>101</v>
      </c>
      <c r="P1654" s="5">
        <f t="shared" si="176"/>
        <v>60.48</v>
      </c>
      <c r="Q1654" s="5" t="str">
        <f t="shared" si="177"/>
        <v>theater</v>
      </c>
      <c r="R1654" s="5" t="str">
        <f t="shared" si="178"/>
        <v>plays</v>
      </c>
      <c r="S1654" t="s">
        <v>8317</v>
      </c>
      <c r="T1654" t="s">
        <v>8318</v>
      </c>
      <c r="U1654" s="9">
        <f t="shared" si="179"/>
        <v>42068.888391203705</v>
      </c>
      <c r="V1654" s="9">
        <f t="shared" si="180"/>
        <v>42098.846724537041</v>
      </c>
      <c r="W1654">
        <f t="shared" si="181"/>
        <v>30</v>
      </c>
    </row>
    <row r="1655" spans="1:23" ht="43.2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 t="shared" si="175"/>
        <v>105</v>
      </c>
      <c r="P1655" s="5">
        <f t="shared" si="176"/>
        <v>65.58</v>
      </c>
      <c r="Q1655" s="5" t="str">
        <f t="shared" si="177"/>
        <v>theater</v>
      </c>
      <c r="R1655" s="5" t="str">
        <f t="shared" si="178"/>
        <v>plays</v>
      </c>
      <c r="S1655" t="s">
        <v>8317</v>
      </c>
      <c r="T1655" t="s">
        <v>8318</v>
      </c>
      <c r="U1655" s="9">
        <f t="shared" si="179"/>
        <v>42145.746689814812</v>
      </c>
      <c r="V1655" s="9">
        <f t="shared" si="180"/>
        <v>42175.746689814812</v>
      </c>
      <c r="W1655">
        <f t="shared" si="181"/>
        <v>30</v>
      </c>
    </row>
    <row r="1656" spans="1:23" ht="57.6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 t="shared" si="175"/>
        <v>102</v>
      </c>
      <c r="P1656" s="5">
        <f t="shared" si="176"/>
        <v>119.19</v>
      </c>
      <c r="Q1656" s="5" t="str">
        <f t="shared" si="177"/>
        <v>theater</v>
      </c>
      <c r="R1656" s="5" t="str">
        <f t="shared" si="178"/>
        <v>plays</v>
      </c>
      <c r="S1656" t="s">
        <v>8317</v>
      </c>
      <c r="T1656" t="s">
        <v>8318</v>
      </c>
      <c r="U1656" s="9">
        <f t="shared" si="179"/>
        <v>41918.742175925923</v>
      </c>
      <c r="V1656" s="9">
        <f t="shared" si="180"/>
        <v>41948.783842592595</v>
      </c>
      <c r="W1656">
        <f t="shared" si="181"/>
        <v>30</v>
      </c>
    </row>
    <row r="1657" spans="1:23" ht="43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 t="shared" si="175"/>
        <v>111</v>
      </c>
      <c r="P1657" s="5">
        <f t="shared" si="176"/>
        <v>83.05</v>
      </c>
      <c r="Q1657" s="5" t="str">
        <f t="shared" si="177"/>
        <v>theater</v>
      </c>
      <c r="R1657" s="5" t="str">
        <f t="shared" si="178"/>
        <v>plays</v>
      </c>
      <c r="S1657" t="s">
        <v>8317</v>
      </c>
      <c r="T1657" t="s">
        <v>8318</v>
      </c>
      <c r="U1657" s="9">
        <f t="shared" si="179"/>
        <v>42146.731087962966</v>
      </c>
      <c r="V1657" s="9">
        <f t="shared" si="180"/>
        <v>42176.731087962966</v>
      </c>
      <c r="W1657">
        <f t="shared" si="181"/>
        <v>30</v>
      </c>
    </row>
    <row r="1658" spans="1:23" ht="43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 t="shared" si="175"/>
        <v>128</v>
      </c>
      <c r="P1658" s="5">
        <f t="shared" si="176"/>
        <v>57.52</v>
      </c>
      <c r="Q1658" s="5" t="str">
        <f t="shared" si="177"/>
        <v>theater</v>
      </c>
      <c r="R1658" s="5" t="str">
        <f t="shared" si="178"/>
        <v>plays</v>
      </c>
      <c r="S1658" t="s">
        <v>8317</v>
      </c>
      <c r="T1658" t="s">
        <v>8318</v>
      </c>
      <c r="U1658" s="9">
        <f t="shared" si="179"/>
        <v>42590.472685185188</v>
      </c>
      <c r="V1658" s="9">
        <f t="shared" si="180"/>
        <v>42620.472685185188</v>
      </c>
      <c r="W1658">
        <f t="shared" si="181"/>
        <v>30</v>
      </c>
    </row>
    <row r="1659" spans="1:23" ht="43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 t="shared" si="175"/>
        <v>102</v>
      </c>
      <c r="P1659" s="5">
        <f t="shared" si="176"/>
        <v>177.09</v>
      </c>
      <c r="Q1659" s="5" t="str">
        <f t="shared" si="177"/>
        <v>theater</v>
      </c>
      <c r="R1659" s="5" t="str">
        <f t="shared" si="178"/>
        <v>plays</v>
      </c>
      <c r="S1659" t="s">
        <v>8317</v>
      </c>
      <c r="T1659" t="s">
        <v>8318</v>
      </c>
      <c r="U1659" s="9">
        <f t="shared" si="179"/>
        <v>42602.576712962968</v>
      </c>
      <c r="V1659" s="9">
        <f t="shared" si="180"/>
        <v>42621.15625</v>
      </c>
      <c r="W1659">
        <f t="shared" si="181"/>
        <v>19</v>
      </c>
    </row>
    <row r="1660" spans="1:23" ht="43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 t="shared" si="175"/>
        <v>101</v>
      </c>
      <c r="P1660" s="5">
        <f t="shared" si="176"/>
        <v>70.77</v>
      </c>
      <c r="Q1660" s="5" t="str">
        <f t="shared" si="177"/>
        <v>theater</v>
      </c>
      <c r="R1660" s="5" t="str">
        <f t="shared" si="178"/>
        <v>plays</v>
      </c>
      <c r="S1660" t="s">
        <v>8317</v>
      </c>
      <c r="T1660" t="s">
        <v>8318</v>
      </c>
      <c r="U1660" s="9">
        <f t="shared" si="179"/>
        <v>42059.085752314815</v>
      </c>
      <c r="V1660" s="9">
        <f t="shared" si="180"/>
        <v>42089.044085648144</v>
      </c>
      <c r="W1660">
        <f t="shared" si="181"/>
        <v>30</v>
      </c>
    </row>
    <row r="1661" spans="1:23" ht="57.6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 t="shared" si="175"/>
        <v>175</v>
      </c>
      <c r="P1661" s="5">
        <f t="shared" si="176"/>
        <v>29.17</v>
      </c>
      <c r="Q1661" s="5" t="str">
        <f t="shared" si="177"/>
        <v>theater</v>
      </c>
      <c r="R1661" s="5" t="str">
        <f t="shared" si="178"/>
        <v>plays</v>
      </c>
      <c r="S1661" t="s">
        <v>8317</v>
      </c>
      <c r="T1661" t="s">
        <v>8318</v>
      </c>
      <c r="U1661" s="9">
        <f t="shared" si="179"/>
        <v>41889.768229166664</v>
      </c>
      <c r="V1661" s="9">
        <f t="shared" si="180"/>
        <v>41919.768229166664</v>
      </c>
      <c r="W1661">
        <f t="shared" si="181"/>
        <v>30</v>
      </c>
    </row>
    <row r="1662" spans="1:23" ht="43.2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 t="shared" si="175"/>
        <v>128</v>
      </c>
      <c r="P1662" s="5">
        <f t="shared" si="176"/>
        <v>72.760000000000005</v>
      </c>
      <c r="Q1662" s="5" t="str">
        <f t="shared" si="177"/>
        <v>theater</v>
      </c>
      <c r="R1662" s="5" t="str">
        <f t="shared" si="178"/>
        <v>plays</v>
      </c>
      <c r="S1662" t="s">
        <v>8317</v>
      </c>
      <c r="T1662" t="s">
        <v>8318</v>
      </c>
      <c r="U1662" s="9">
        <f t="shared" si="179"/>
        <v>42144.573807870373</v>
      </c>
      <c r="V1662" s="9">
        <f t="shared" si="180"/>
        <v>42166.165972222225</v>
      </c>
      <c r="W1662">
        <f t="shared" si="181"/>
        <v>22</v>
      </c>
    </row>
    <row r="1663" spans="1:23" ht="43.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 t="shared" si="175"/>
        <v>106</v>
      </c>
      <c r="P1663" s="5">
        <f t="shared" si="176"/>
        <v>51.85</v>
      </c>
      <c r="Q1663" s="5" t="str">
        <f t="shared" si="177"/>
        <v>theater</v>
      </c>
      <c r="R1663" s="5" t="str">
        <f t="shared" si="178"/>
        <v>plays</v>
      </c>
      <c r="S1663" t="s">
        <v>8317</v>
      </c>
      <c r="T1663" t="s">
        <v>8318</v>
      </c>
      <c r="U1663" s="9">
        <f t="shared" si="179"/>
        <v>42758.559629629628</v>
      </c>
      <c r="V1663" s="9">
        <f t="shared" si="180"/>
        <v>42788.559629629628</v>
      </c>
      <c r="W1663">
        <f t="shared" si="181"/>
        <v>30</v>
      </c>
    </row>
    <row r="1664" spans="1:23" ht="43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 t="shared" si="175"/>
        <v>105</v>
      </c>
      <c r="P1664" s="5">
        <f t="shared" si="176"/>
        <v>98.2</v>
      </c>
      <c r="Q1664" s="5" t="str">
        <f t="shared" si="177"/>
        <v>theater</v>
      </c>
      <c r="R1664" s="5" t="str">
        <f t="shared" si="178"/>
        <v>plays</v>
      </c>
      <c r="S1664" t="s">
        <v>8317</v>
      </c>
      <c r="T1664" t="s">
        <v>8318</v>
      </c>
      <c r="U1664" s="9">
        <f t="shared" si="179"/>
        <v>41982.887280092589</v>
      </c>
      <c r="V1664" s="9">
        <f t="shared" si="180"/>
        <v>42012.887280092589</v>
      </c>
      <c r="W1664">
        <f t="shared" si="181"/>
        <v>30</v>
      </c>
    </row>
    <row r="1665" spans="1:23" ht="43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 t="shared" si="175"/>
        <v>106</v>
      </c>
      <c r="P1665" s="5">
        <f t="shared" si="176"/>
        <v>251.74</v>
      </c>
      <c r="Q1665" s="5" t="str">
        <f t="shared" si="177"/>
        <v>theater</v>
      </c>
      <c r="R1665" s="5" t="str">
        <f t="shared" si="178"/>
        <v>plays</v>
      </c>
      <c r="S1665" t="s">
        <v>8317</v>
      </c>
      <c r="T1665" t="s">
        <v>8318</v>
      </c>
      <c r="U1665" s="9">
        <f t="shared" si="179"/>
        <v>42614.760937500003</v>
      </c>
      <c r="V1665" s="9">
        <f t="shared" si="180"/>
        <v>42644.165972222225</v>
      </c>
      <c r="W1665">
        <f t="shared" si="181"/>
        <v>30</v>
      </c>
    </row>
    <row r="1666" spans="1:23" ht="43.2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 t="shared" ref="O1666:O1729" si="182">ROUND((E1666/D1666)*100,0)</f>
        <v>109</v>
      </c>
      <c r="P1666" s="5">
        <f t="shared" ref="P1666:P1729" si="183">ROUND((E1666/L1666),2)</f>
        <v>74.819999999999993</v>
      </c>
      <c r="Q1666" s="5" t="str">
        <f t="shared" ref="Q1666:Q1729" si="184">LEFT(N1666,SEARCH("/",N1666)-1)</f>
        <v>theater</v>
      </c>
      <c r="R1666" s="5" t="str">
        <f t="shared" ref="R1666:R1729" si="185">RIGHT(N1666,LEN(N1666)-SEARCH("/",N1666))</f>
        <v>plays</v>
      </c>
      <c r="S1666" t="s">
        <v>8317</v>
      </c>
      <c r="T1666" t="s">
        <v>8318</v>
      </c>
      <c r="U1666" s="9">
        <f t="shared" ref="U1666:U1729" si="186">(((J1666/60)/60)/24)+DATE(1970,1,1)</f>
        <v>42303.672662037032</v>
      </c>
      <c r="V1666" s="9">
        <f t="shared" ref="V1666:V1729" si="187">(((I1666/60)/60)/24)+DATE(1970,1,1)</f>
        <v>42338.714328703703</v>
      </c>
      <c r="W1666">
        <f t="shared" ref="W1666:W1729" si="188">DATEDIF(U1666,V1666,"d")</f>
        <v>35</v>
      </c>
    </row>
    <row r="1667" spans="1:23" ht="43.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 t="shared" si="182"/>
        <v>100</v>
      </c>
      <c r="P1667" s="5">
        <f t="shared" si="183"/>
        <v>67.650000000000006</v>
      </c>
      <c r="Q1667" s="5" t="str">
        <f t="shared" si="184"/>
        <v>theater</v>
      </c>
      <c r="R1667" s="5" t="str">
        <f t="shared" si="185"/>
        <v>plays</v>
      </c>
      <c r="S1667" t="s">
        <v>8317</v>
      </c>
      <c r="T1667" t="s">
        <v>8318</v>
      </c>
      <c r="U1667" s="9">
        <f t="shared" si="186"/>
        <v>42171.725416666668</v>
      </c>
      <c r="V1667" s="9">
        <f t="shared" si="187"/>
        <v>42201.725416666668</v>
      </c>
      <c r="W1667">
        <f t="shared" si="188"/>
        <v>30</v>
      </c>
    </row>
    <row r="1668" spans="1:23" ht="28.8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 t="shared" si="182"/>
        <v>103</v>
      </c>
      <c r="P1668" s="5">
        <f t="shared" si="183"/>
        <v>93.81</v>
      </c>
      <c r="Q1668" s="5" t="str">
        <f t="shared" si="184"/>
        <v>theater</v>
      </c>
      <c r="R1668" s="5" t="str">
        <f t="shared" si="185"/>
        <v>plays</v>
      </c>
      <c r="S1668" t="s">
        <v>8317</v>
      </c>
      <c r="T1668" t="s">
        <v>8318</v>
      </c>
      <c r="U1668" s="9">
        <f t="shared" si="186"/>
        <v>41964.315532407403</v>
      </c>
      <c r="V1668" s="9">
        <f t="shared" si="187"/>
        <v>41995.166666666672</v>
      </c>
      <c r="W1668">
        <f t="shared" si="188"/>
        <v>31</v>
      </c>
    </row>
    <row r="1669" spans="1:23" ht="28.8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 t="shared" si="182"/>
        <v>112</v>
      </c>
      <c r="P1669" s="5">
        <f t="shared" si="183"/>
        <v>41.24</v>
      </c>
      <c r="Q1669" s="5" t="str">
        <f t="shared" si="184"/>
        <v>theater</v>
      </c>
      <c r="R1669" s="5" t="str">
        <f t="shared" si="185"/>
        <v>plays</v>
      </c>
      <c r="S1669" t="s">
        <v>8317</v>
      </c>
      <c r="T1669" t="s">
        <v>8318</v>
      </c>
      <c r="U1669" s="9">
        <f t="shared" si="186"/>
        <v>42284.516064814816</v>
      </c>
      <c r="V1669" s="9">
        <f t="shared" si="187"/>
        <v>42307.875</v>
      </c>
      <c r="W1669">
        <f t="shared" si="188"/>
        <v>23</v>
      </c>
    </row>
    <row r="1670" spans="1:23" ht="28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 t="shared" si="182"/>
        <v>103</v>
      </c>
      <c r="P1670" s="5">
        <f t="shared" si="183"/>
        <v>52.55</v>
      </c>
      <c r="Q1670" s="5" t="str">
        <f t="shared" si="184"/>
        <v>theater</v>
      </c>
      <c r="R1670" s="5" t="str">
        <f t="shared" si="185"/>
        <v>plays</v>
      </c>
      <c r="S1670" t="s">
        <v>8317</v>
      </c>
      <c r="T1670" t="s">
        <v>8318</v>
      </c>
      <c r="U1670" s="9">
        <f t="shared" si="186"/>
        <v>42016.800208333334</v>
      </c>
      <c r="V1670" s="9">
        <f t="shared" si="187"/>
        <v>42032.916666666672</v>
      </c>
      <c r="W1670">
        <f t="shared" si="188"/>
        <v>16</v>
      </c>
    </row>
    <row r="1671" spans="1:23" ht="43.2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 t="shared" si="182"/>
        <v>164</v>
      </c>
      <c r="P1671" s="5">
        <f t="shared" si="183"/>
        <v>70.290000000000006</v>
      </c>
      <c r="Q1671" s="5" t="str">
        <f t="shared" si="184"/>
        <v>theater</v>
      </c>
      <c r="R1671" s="5" t="str">
        <f t="shared" si="185"/>
        <v>plays</v>
      </c>
      <c r="S1671" t="s">
        <v>8317</v>
      </c>
      <c r="T1671" t="s">
        <v>8318</v>
      </c>
      <c r="U1671" s="9">
        <f t="shared" si="186"/>
        <v>42311.711979166663</v>
      </c>
      <c r="V1671" s="9">
        <f t="shared" si="187"/>
        <v>42341.708333333328</v>
      </c>
      <c r="W1671">
        <f t="shared" si="188"/>
        <v>30</v>
      </c>
    </row>
    <row r="1672" spans="1:23" ht="43.2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 t="shared" si="182"/>
        <v>131</v>
      </c>
      <c r="P1672" s="5">
        <f t="shared" si="183"/>
        <v>48.33</v>
      </c>
      <c r="Q1672" s="5" t="str">
        <f t="shared" si="184"/>
        <v>theater</v>
      </c>
      <c r="R1672" s="5" t="str">
        <f t="shared" si="185"/>
        <v>plays</v>
      </c>
      <c r="S1672" t="s">
        <v>8317</v>
      </c>
      <c r="T1672" t="s">
        <v>8318</v>
      </c>
      <c r="U1672" s="9">
        <f t="shared" si="186"/>
        <v>42136.536134259266</v>
      </c>
      <c r="V1672" s="9">
        <f t="shared" si="187"/>
        <v>42167.875</v>
      </c>
      <c r="W1672">
        <f t="shared" si="188"/>
        <v>31</v>
      </c>
    </row>
    <row r="1673" spans="1:23" ht="43.2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 t="shared" si="182"/>
        <v>102</v>
      </c>
      <c r="P1673" s="5">
        <f t="shared" si="183"/>
        <v>53.18</v>
      </c>
      <c r="Q1673" s="5" t="str">
        <f t="shared" si="184"/>
        <v>theater</v>
      </c>
      <c r="R1673" s="5" t="str">
        <f t="shared" si="185"/>
        <v>plays</v>
      </c>
      <c r="S1673" t="s">
        <v>8317</v>
      </c>
      <c r="T1673" t="s">
        <v>8318</v>
      </c>
      <c r="U1673" s="9">
        <f t="shared" si="186"/>
        <v>42172.757638888885</v>
      </c>
      <c r="V1673" s="9">
        <f t="shared" si="187"/>
        <v>42202.757638888885</v>
      </c>
      <c r="W1673">
        <f t="shared" si="188"/>
        <v>30</v>
      </c>
    </row>
    <row r="1674" spans="1:23" ht="43.2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 t="shared" si="182"/>
        <v>128</v>
      </c>
      <c r="P1674" s="5">
        <f t="shared" si="183"/>
        <v>60.95</v>
      </c>
      <c r="Q1674" s="5" t="str">
        <f t="shared" si="184"/>
        <v>theater</v>
      </c>
      <c r="R1674" s="5" t="str">
        <f t="shared" si="185"/>
        <v>plays</v>
      </c>
      <c r="S1674" t="s">
        <v>8317</v>
      </c>
      <c r="T1674" t="s">
        <v>8318</v>
      </c>
      <c r="U1674" s="9">
        <f t="shared" si="186"/>
        <v>42590.90425925926</v>
      </c>
      <c r="V1674" s="9">
        <f t="shared" si="187"/>
        <v>42606.90425925926</v>
      </c>
      <c r="W1674">
        <f t="shared" si="188"/>
        <v>16</v>
      </c>
    </row>
    <row r="1675" spans="1:23" ht="43.2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 t="shared" si="182"/>
        <v>102</v>
      </c>
      <c r="P1675" s="5">
        <f t="shared" si="183"/>
        <v>116</v>
      </c>
      <c r="Q1675" s="5" t="str">
        <f t="shared" si="184"/>
        <v>theater</v>
      </c>
      <c r="R1675" s="5" t="str">
        <f t="shared" si="185"/>
        <v>plays</v>
      </c>
      <c r="S1675" t="s">
        <v>8317</v>
      </c>
      <c r="T1675" t="s">
        <v>8318</v>
      </c>
      <c r="U1675" s="9">
        <f t="shared" si="186"/>
        <v>42137.395798611105</v>
      </c>
      <c r="V1675" s="9">
        <f t="shared" si="187"/>
        <v>42171.458333333328</v>
      </c>
      <c r="W1675">
        <f t="shared" si="188"/>
        <v>34</v>
      </c>
    </row>
    <row r="1676" spans="1:23" ht="57.6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 t="shared" si="182"/>
        <v>102</v>
      </c>
      <c r="P1676" s="5">
        <f t="shared" si="183"/>
        <v>61</v>
      </c>
      <c r="Q1676" s="5" t="str">
        <f t="shared" si="184"/>
        <v>theater</v>
      </c>
      <c r="R1676" s="5" t="str">
        <f t="shared" si="185"/>
        <v>plays</v>
      </c>
      <c r="S1676" t="s">
        <v>8317</v>
      </c>
      <c r="T1676" t="s">
        <v>8318</v>
      </c>
      <c r="U1676" s="9">
        <f t="shared" si="186"/>
        <v>42167.533159722225</v>
      </c>
      <c r="V1676" s="9">
        <f t="shared" si="187"/>
        <v>42197.533159722225</v>
      </c>
      <c r="W1676">
        <f t="shared" si="188"/>
        <v>30</v>
      </c>
    </row>
    <row r="1677" spans="1:23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 t="shared" si="182"/>
        <v>130</v>
      </c>
      <c r="P1677" s="5">
        <f t="shared" si="183"/>
        <v>38.24</v>
      </c>
      <c r="Q1677" s="5" t="str">
        <f t="shared" si="184"/>
        <v>theater</v>
      </c>
      <c r="R1677" s="5" t="str">
        <f t="shared" si="185"/>
        <v>plays</v>
      </c>
      <c r="S1677" t="s">
        <v>8317</v>
      </c>
      <c r="T1677" t="s">
        <v>8318</v>
      </c>
      <c r="U1677" s="9">
        <f t="shared" si="186"/>
        <v>41915.437210648146</v>
      </c>
      <c r="V1677" s="9">
        <f t="shared" si="187"/>
        <v>41945.478877314818</v>
      </c>
      <c r="W1677">
        <f t="shared" si="188"/>
        <v>30</v>
      </c>
    </row>
    <row r="1678" spans="1:23" ht="43.2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 t="shared" si="182"/>
        <v>154</v>
      </c>
      <c r="P1678" s="5">
        <f t="shared" si="183"/>
        <v>106.5</v>
      </c>
      <c r="Q1678" s="5" t="str">
        <f t="shared" si="184"/>
        <v>theater</v>
      </c>
      <c r="R1678" s="5" t="str">
        <f t="shared" si="185"/>
        <v>plays</v>
      </c>
      <c r="S1678" t="s">
        <v>8317</v>
      </c>
      <c r="T1678" t="s">
        <v>8318</v>
      </c>
      <c r="U1678" s="9">
        <f t="shared" si="186"/>
        <v>42284.500104166669</v>
      </c>
      <c r="V1678" s="9">
        <f t="shared" si="187"/>
        <v>42314.541770833333</v>
      </c>
      <c r="W1678">
        <f t="shared" si="188"/>
        <v>30</v>
      </c>
    </row>
    <row r="1679" spans="1:23" ht="57.6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 t="shared" si="182"/>
        <v>107</v>
      </c>
      <c r="P1679" s="5">
        <f t="shared" si="183"/>
        <v>204.57</v>
      </c>
      <c r="Q1679" s="5" t="str">
        <f t="shared" si="184"/>
        <v>theater</v>
      </c>
      <c r="R1679" s="5" t="str">
        <f t="shared" si="185"/>
        <v>plays</v>
      </c>
      <c r="S1679" t="s">
        <v>8317</v>
      </c>
      <c r="T1679" t="s">
        <v>8318</v>
      </c>
      <c r="U1679" s="9">
        <f t="shared" si="186"/>
        <v>42611.801412037035</v>
      </c>
      <c r="V1679" s="9">
        <f t="shared" si="187"/>
        <v>42627.791666666672</v>
      </c>
      <c r="W1679">
        <f t="shared" si="188"/>
        <v>16</v>
      </c>
    </row>
    <row r="1680" spans="1:23" ht="43.2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 t="shared" si="182"/>
        <v>101</v>
      </c>
      <c r="P1680" s="5">
        <f t="shared" si="183"/>
        <v>54.91</v>
      </c>
      <c r="Q1680" s="5" t="str">
        <f t="shared" si="184"/>
        <v>theater</v>
      </c>
      <c r="R1680" s="5" t="str">
        <f t="shared" si="185"/>
        <v>plays</v>
      </c>
      <c r="S1680" t="s">
        <v>8317</v>
      </c>
      <c r="T1680" t="s">
        <v>8318</v>
      </c>
      <c r="U1680" s="9">
        <f t="shared" si="186"/>
        <v>42400.704537037032</v>
      </c>
      <c r="V1680" s="9">
        <f t="shared" si="187"/>
        <v>42444.875</v>
      </c>
      <c r="W1680">
        <f t="shared" si="188"/>
        <v>44</v>
      </c>
    </row>
    <row r="1681" spans="1:23" ht="43.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 t="shared" si="182"/>
        <v>100</v>
      </c>
      <c r="P1681" s="5">
        <f t="shared" si="183"/>
        <v>150.41999999999999</v>
      </c>
      <c r="Q1681" s="5" t="str">
        <f t="shared" si="184"/>
        <v>theater</v>
      </c>
      <c r="R1681" s="5" t="str">
        <f t="shared" si="185"/>
        <v>plays</v>
      </c>
      <c r="S1681" t="s">
        <v>8317</v>
      </c>
      <c r="T1681" t="s">
        <v>8318</v>
      </c>
      <c r="U1681" s="9">
        <f t="shared" si="186"/>
        <v>42017.88045138889</v>
      </c>
      <c r="V1681" s="9">
        <f t="shared" si="187"/>
        <v>42044.1875</v>
      </c>
      <c r="W1681">
        <f t="shared" si="188"/>
        <v>27</v>
      </c>
    </row>
    <row r="1682" spans="1:23" ht="43.2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 t="shared" si="182"/>
        <v>117</v>
      </c>
      <c r="P1682" s="5">
        <f t="shared" si="183"/>
        <v>52.58</v>
      </c>
      <c r="Q1682" s="5" t="str">
        <f t="shared" si="184"/>
        <v>theater</v>
      </c>
      <c r="R1682" s="5" t="str">
        <f t="shared" si="185"/>
        <v>plays</v>
      </c>
      <c r="S1682" t="s">
        <v>8317</v>
      </c>
      <c r="T1682" t="s">
        <v>8318</v>
      </c>
      <c r="U1682" s="9">
        <f t="shared" si="186"/>
        <v>42426.949988425928</v>
      </c>
      <c r="V1682" s="9">
        <f t="shared" si="187"/>
        <v>42461.165972222225</v>
      </c>
      <c r="W1682">
        <f t="shared" si="188"/>
        <v>35</v>
      </c>
    </row>
    <row r="1683" spans="1:23" ht="57.6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 t="shared" si="182"/>
        <v>109</v>
      </c>
      <c r="P1683" s="5">
        <f t="shared" si="183"/>
        <v>54.3</v>
      </c>
      <c r="Q1683" s="5" t="str">
        <f t="shared" si="184"/>
        <v>theater</v>
      </c>
      <c r="R1683" s="5" t="str">
        <f t="shared" si="185"/>
        <v>plays</v>
      </c>
      <c r="S1683" t="s">
        <v>8317</v>
      </c>
      <c r="T1683" t="s">
        <v>8318</v>
      </c>
      <c r="U1683" s="9">
        <f t="shared" si="186"/>
        <v>41931.682939814818</v>
      </c>
      <c r="V1683" s="9">
        <f t="shared" si="187"/>
        <v>41961.724606481483</v>
      </c>
      <c r="W1683">
        <f t="shared" si="188"/>
        <v>30</v>
      </c>
    </row>
    <row r="1684" spans="1:23" ht="43.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 t="shared" si="182"/>
        <v>103</v>
      </c>
      <c r="P1684" s="5">
        <f t="shared" si="183"/>
        <v>76.03</v>
      </c>
      <c r="Q1684" s="5" t="str">
        <f t="shared" si="184"/>
        <v>theater</v>
      </c>
      <c r="R1684" s="5" t="str">
        <f t="shared" si="185"/>
        <v>plays</v>
      </c>
      <c r="S1684" t="s">
        <v>8317</v>
      </c>
      <c r="T1684" t="s">
        <v>8318</v>
      </c>
      <c r="U1684" s="9">
        <f t="shared" si="186"/>
        <v>42124.848414351851</v>
      </c>
      <c r="V1684" s="9">
        <f t="shared" si="187"/>
        <v>42154.848414351851</v>
      </c>
      <c r="W1684">
        <f t="shared" si="188"/>
        <v>30</v>
      </c>
    </row>
    <row r="1685" spans="1:23" ht="57.6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 t="shared" si="182"/>
        <v>114</v>
      </c>
      <c r="P1685" s="5">
        <f t="shared" si="183"/>
        <v>105.21</v>
      </c>
      <c r="Q1685" s="5" t="str">
        <f t="shared" si="184"/>
        <v>theater</v>
      </c>
      <c r="R1685" s="5" t="str">
        <f t="shared" si="185"/>
        <v>plays</v>
      </c>
      <c r="S1685" t="s">
        <v>8317</v>
      </c>
      <c r="T1685" t="s">
        <v>8318</v>
      </c>
      <c r="U1685" s="9">
        <f t="shared" si="186"/>
        <v>42431.102534722217</v>
      </c>
      <c r="V1685" s="9">
        <f t="shared" si="187"/>
        <v>42461.06086805556</v>
      </c>
      <c r="W1685">
        <f t="shared" si="188"/>
        <v>30</v>
      </c>
    </row>
    <row r="1686" spans="1:23" ht="43.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 t="shared" si="182"/>
        <v>103</v>
      </c>
      <c r="P1686" s="5">
        <f t="shared" si="183"/>
        <v>68.67</v>
      </c>
      <c r="Q1686" s="5" t="str">
        <f t="shared" si="184"/>
        <v>theater</v>
      </c>
      <c r="R1686" s="5" t="str">
        <f t="shared" si="185"/>
        <v>plays</v>
      </c>
      <c r="S1686" t="s">
        <v>8317</v>
      </c>
      <c r="T1686" t="s">
        <v>8318</v>
      </c>
      <c r="U1686" s="9">
        <f t="shared" si="186"/>
        <v>42121.756921296299</v>
      </c>
      <c r="V1686" s="9">
        <f t="shared" si="187"/>
        <v>42156.208333333328</v>
      </c>
      <c r="W1686">
        <f t="shared" si="188"/>
        <v>35</v>
      </c>
    </row>
    <row r="1687" spans="1:23" ht="28.8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 t="shared" si="182"/>
        <v>122</v>
      </c>
      <c r="P1687" s="5">
        <f t="shared" si="183"/>
        <v>129.36000000000001</v>
      </c>
      <c r="Q1687" s="5" t="str">
        <f t="shared" si="184"/>
        <v>theater</v>
      </c>
      <c r="R1687" s="5" t="str">
        <f t="shared" si="185"/>
        <v>plays</v>
      </c>
      <c r="S1687" t="s">
        <v>8317</v>
      </c>
      <c r="T1687" t="s">
        <v>8318</v>
      </c>
      <c r="U1687" s="9">
        <f t="shared" si="186"/>
        <v>42219.019733796296</v>
      </c>
      <c r="V1687" s="9">
        <f t="shared" si="187"/>
        <v>42249.019733796296</v>
      </c>
      <c r="W1687">
        <f t="shared" si="188"/>
        <v>30</v>
      </c>
    </row>
    <row r="1688" spans="1:23" ht="43.2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 t="shared" si="182"/>
        <v>103</v>
      </c>
      <c r="P1688" s="5">
        <f t="shared" si="183"/>
        <v>134.26</v>
      </c>
      <c r="Q1688" s="5" t="str">
        <f t="shared" si="184"/>
        <v>theater</v>
      </c>
      <c r="R1688" s="5" t="str">
        <f t="shared" si="185"/>
        <v>plays</v>
      </c>
      <c r="S1688" t="s">
        <v>8317</v>
      </c>
      <c r="T1688" t="s">
        <v>8318</v>
      </c>
      <c r="U1688" s="9">
        <f t="shared" si="186"/>
        <v>42445.19430555556</v>
      </c>
      <c r="V1688" s="9">
        <f t="shared" si="187"/>
        <v>42489.19430555556</v>
      </c>
      <c r="W1688">
        <f t="shared" si="188"/>
        <v>44</v>
      </c>
    </row>
    <row r="1689" spans="1:23" ht="43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 t="shared" si="182"/>
        <v>105</v>
      </c>
      <c r="P1689" s="5">
        <f t="shared" si="183"/>
        <v>17.829999999999998</v>
      </c>
      <c r="Q1689" s="5" t="str">
        <f t="shared" si="184"/>
        <v>theater</v>
      </c>
      <c r="R1689" s="5" t="str">
        <f t="shared" si="185"/>
        <v>plays</v>
      </c>
      <c r="S1689" t="s">
        <v>8317</v>
      </c>
      <c r="T1689" t="s">
        <v>8318</v>
      </c>
      <c r="U1689" s="9">
        <f t="shared" si="186"/>
        <v>42379.74418981481</v>
      </c>
      <c r="V1689" s="9">
        <f t="shared" si="187"/>
        <v>42410.875</v>
      </c>
      <c r="W1689">
        <f t="shared" si="188"/>
        <v>31</v>
      </c>
    </row>
    <row r="1690" spans="1:23" ht="43.2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 t="shared" si="182"/>
        <v>102</v>
      </c>
      <c r="P1690" s="5">
        <f t="shared" si="183"/>
        <v>203.2</v>
      </c>
      <c r="Q1690" s="5" t="str">
        <f t="shared" si="184"/>
        <v>theater</v>
      </c>
      <c r="R1690" s="5" t="str">
        <f t="shared" si="185"/>
        <v>plays</v>
      </c>
      <c r="S1690" t="s">
        <v>8317</v>
      </c>
      <c r="T1690" t="s">
        <v>8318</v>
      </c>
      <c r="U1690" s="9">
        <f t="shared" si="186"/>
        <v>42380.884872685187</v>
      </c>
      <c r="V1690" s="9">
        <f t="shared" si="187"/>
        <v>42398.249305555553</v>
      </c>
      <c r="W1690">
        <f t="shared" si="188"/>
        <v>18</v>
      </c>
    </row>
    <row r="1691" spans="1:23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 t="shared" si="182"/>
        <v>112</v>
      </c>
      <c r="P1691" s="5">
        <f t="shared" si="183"/>
        <v>69.19</v>
      </c>
      <c r="Q1691" s="5" t="str">
        <f t="shared" si="184"/>
        <v>theater</v>
      </c>
      <c r="R1691" s="5" t="str">
        <f t="shared" si="185"/>
        <v>plays</v>
      </c>
      <c r="S1691" t="s">
        <v>8317</v>
      </c>
      <c r="T1691" t="s">
        <v>8318</v>
      </c>
      <c r="U1691" s="9">
        <f t="shared" si="186"/>
        <v>42762.942430555559</v>
      </c>
      <c r="V1691" s="9">
        <f t="shared" si="187"/>
        <v>42794.208333333328</v>
      </c>
      <c r="W1691">
        <f t="shared" si="188"/>
        <v>32</v>
      </c>
    </row>
    <row r="1692" spans="1:23" ht="57.6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 t="shared" si="182"/>
        <v>102</v>
      </c>
      <c r="P1692" s="5">
        <f t="shared" si="183"/>
        <v>125.12</v>
      </c>
      <c r="Q1692" s="5" t="str">
        <f t="shared" si="184"/>
        <v>theater</v>
      </c>
      <c r="R1692" s="5" t="str">
        <f t="shared" si="185"/>
        <v>plays</v>
      </c>
      <c r="S1692" t="s">
        <v>8317</v>
      </c>
      <c r="T1692" t="s">
        <v>8318</v>
      </c>
      <c r="U1692" s="9">
        <f t="shared" si="186"/>
        <v>42567.840069444443</v>
      </c>
      <c r="V1692" s="9">
        <f t="shared" si="187"/>
        <v>42597.840069444443</v>
      </c>
      <c r="W1692">
        <f t="shared" si="188"/>
        <v>30</v>
      </c>
    </row>
    <row r="1693" spans="1:23" ht="28.8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 t="shared" si="182"/>
        <v>100</v>
      </c>
      <c r="P1693" s="5">
        <f t="shared" si="183"/>
        <v>73.53</v>
      </c>
      <c r="Q1693" s="5" t="str">
        <f t="shared" si="184"/>
        <v>theater</v>
      </c>
      <c r="R1693" s="5" t="str">
        <f t="shared" si="185"/>
        <v>plays</v>
      </c>
      <c r="S1693" t="s">
        <v>8317</v>
      </c>
      <c r="T1693" t="s">
        <v>8318</v>
      </c>
      <c r="U1693" s="9">
        <f t="shared" si="186"/>
        <v>42311.750324074077</v>
      </c>
      <c r="V1693" s="9">
        <f t="shared" si="187"/>
        <v>42336.750324074077</v>
      </c>
      <c r="W1693">
        <f t="shared" si="188"/>
        <v>25</v>
      </c>
    </row>
    <row r="1694" spans="1:23" ht="43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 t="shared" si="182"/>
        <v>100</v>
      </c>
      <c r="P1694" s="5">
        <f t="shared" si="183"/>
        <v>48.44</v>
      </c>
      <c r="Q1694" s="5" t="str">
        <f t="shared" si="184"/>
        <v>theater</v>
      </c>
      <c r="R1694" s="5" t="str">
        <f t="shared" si="185"/>
        <v>plays</v>
      </c>
      <c r="S1694" t="s">
        <v>8317</v>
      </c>
      <c r="T1694" t="s">
        <v>8318</v>
      </c>
      <c r="U1694" s="9">
        <f t="shared" si="186"/>
        <v>42505.774479166663</v>
      </c>
      <c r="V1694" s="9">
        <f t="shared" si="187"/>
        <v>42541.958333333328</v>
      </c>
      <c r="W1694">
        <f t="shared" si="188"/>
        <v>36</v>
      </c>
    </row>
    <row r="1695" spans="1:23" ht="43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 t="shared" si="182"/>
        <v>133</v>
      </c>
      <c r="P1695" s="5">
        <f t="shared" si="183"/>
        <v>26.61</v>
      </c>
      <c r="Q1695" s="5" t="str">
        <f t="shared" si="184"/>
        <v>theater</v>
      </c>
      <c r="R1695" s="5" t="str">
        <f t="shared" si="185"/>
        <v>plays</v>
      </c>
      <c r="S1695" t="s">
        <v>8317</v>
      </c>
      <c r="T1695" t="s">
        <v>8318</v>
      </c>
      <c r="U1695" s="9">
        <f t="shared" si="186"/>
        <v>42758.368078703701</v>
      </c>
      <c r="V1695" s="9">
        <f t="shared" si="187"/>
        <v>42786.368078703701</v>
      </c>
      <c r="W1695">
        <f t="shared" si="188"/>
        <v>28</v>
      </c>
    </row>
    <row r="1696" spans="1:23" ht="72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 t="shared" si="182"/>
        <v>121</v>
      </c>
      <c r="P1696" s="5">
        <f t="shared" si="183"/>
        <v>33.67</v>
      </c>
      <c r="Q1696" s="5" t="str">
        <f t="shared" si="184"/>
        <v>theater</v>
      </c>
      <c r="R1696" s="5" t="str">
        <f t="shared" si="185"/>
        <v>plays</v>
      </c>
      <c r="S1696" t="s">
        <v>8317</v>
      </c>
      <c r="T1696" t="s">
        <v>8318</v>
      </c>
      <c r="U1696" s="9">
        <f t="shared" si="186"/>
        <v>42775.51494212963</v>
      </c>
      <c r="V1696" s="9">
        <f t="shared" si="187"/>
        <v>42805.51494212963</v>
      </c>
      <c r="W1696">
        <f t="shared" si="188"/>
        <v>30</v>
      </c>
    </row>
    <row r="1697" spans="1:23" ht="57.6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 t="shared" si="182"/>
        <v>114</v>
      </c>
      <c r="P1697" s="5">
        <f t="shared" si="183"/>
        <v>40.71</v>
      </c>
      <c r="Q1697" s="5" t="str">
        <f t="shared" si="184"/>
        <v>theater</v>
      </c>
      <c r="R1697" s="5" t="str">
        <f t="shared" si="185"/>
        <v>plays</v>
      </c>
      <c r="S1697" t="s">
        <v>8317</v>
      </c>
      <c r="T1697" t="s">
        <v>8318</v>
      </c>
      <c r="U1697" s="9">
        <f t="shared" si="186"/>
        <v>42232.702546296292</v>
      </c>
      <c r="V1697" s="9">
        <f t="shared" si="187"/>
        <v>42264.165972222225</v>
      </c>
      <c r="W1697">
        <f t="shared" si="188"/>
        <v>32</v>
      </c>
    </row>
    <row r="1698" spans="1:23" ht="43.2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 t="shared" si="182"/>
        <v>286</v>
      </c>
      <c r="P1698" s="5">
        <f t="shared" si="183"/>
        <v>19.27</v>
      </c>
      <c r="Q1698" s="5" t="str">
        <f t="shared" si="184"/>
        <v>theater</v>
      </c>
      <c r="R1698" s="5" t="str">
        <f t="shared" si="185"/>
        <v>plays</v>
      </c>
      <c r="S1698" t="s">
        <v>8317</v>
      </c>
      <c r="T1698" t="s">
        <v>8318</v>
      </c>
      <c r="U1698" s="9">
        <f t="shared" si="186"/>
        <v>42282.770231481481</v>
      </c>
      <c r="V1698" s="9">
        <f t="shared" si="187"/>
        <v>42342.811898148153</v>
      </c>
      <c r="W1698">
        <f t="shared" si="188"/>
        <v>60</v>
      </c>
    </row>
    <row r="1699" spans="1:23" ht="57.6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 t="shared" si="182"/>
        <v>170</v>
      </c>
      <c r="P1699" s="5">
        <f t="shared" si="183"/>
        <v>84.29</v>
      </c>
      <c r="Q1699" s="5" t="str">
        <f t="shared" si="184"/>
        <v>theater</v>
      </c>
      <c r="R1699" s="5" t="str">
        <f t="shared" si="185"/>
        <v>plays</v>
      </c>
      <c r="S1699" t="s">
        <v>8317</v>
      </c>
      <c r="T1699" t="s">
        <v>8318</v>
      </c>
      <c r="U1699" s="9">
        <f t="shared" si="186"/>
        <v>42768.425370370373</v>
      </c>
      <c r="V1699" s="9">
        <f t="shared" si="187"/>
        <v>42798.425370370373</v>
      </c>
      <c r="W1699">
        <f t="shared" si="188"/>
        <v>30</v>
      </c>
    </row>
    <row r="1700" spans="1:23" ht="43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 t="shared" si="182"/>
        <v>118</v>
      </c>
      <c r="P1700" s="5">
        <f t="shared" si="183"/>
        <v>29.58</v>
      </c>
      <c r="Q1700" s="5" t="str">
        <f t="shared" si="184"/>
        <v>theater</v>
      </c>
      <c r="R1700" s="5" t="str">
        <f t="shared" si="185"/>
        <v>plays</v>
      </c>
      <c r="S1700" t="s">
        <v>8317</v>
      </c>
      <c r="T1700" t="s">
        <v>8318</v>
      </c>
      <c r="U1700" s="9">
        <f t="shared" si="186"/>
        <v>42141.541134259256</v>
      </c>
      <c r="V1700" s="9">
        <f t="shared" si="187"/>
        <v>42171.541134259256</v>
      </c>
      <c r="W1700">
        <f t="shared" si="188"/>
        <v>30</v>
      </c>
    </row>
    <row r="1701" spans="1:23" ht="43.2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 t="shared" si="182"/>
        <v>103</v>
      </c>
      <c r="P1701" s="5">
        <f t="shared" si="183"/>
        <v>26.67</v>
      </c>
      <c r="Q1701" s="5" t="str">
        <f t="shared" si="184"/>
        <v>theater</v>
      </c>
      <c r="R1701" s="5" t="str">
        <f t="shared" si="185"/>
        <v>plays</v>
      </c>
      <c r="S1701" t="s">
        <v>8317</v>
      </c>
      <c r="T1701" t="s">
        <v>8318</v>
      </c>
      <c r="U1701" s="9">
        <f t="shared" si="186"/>
        <v>42609.442465277782</v>
      </c>
      <c r="V1701" s="9">
        <f t="shared" si="187"/>
        <v>42639.442465277782</v>
      </c>
      <c r="W1701">
        <f t="shared" si="188"/>
        <v>30</v>
      </c>
    </row>
    <row r="1702" spans="1:23" ht="43.2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 t="shared" si="182"/>
        <v>144</v>
      </c>
      <c r="P1702" s="5">
        <f t="shared" si="183"/>
        <v>45.98</v>
      </c>
      <c r="Q1702" s="5" t="str">
        <f t="shared" si="184"/>
        <v>theater</v>
      </c>
      <c r="R1702" s="5" t="str">
        <f t="shared" si="185"/>
        <v>plays</v>
      </c>
      <c r="S1702" t="s">
        <v>8317</v>
      </c>
      <c r="T1702" t="s">
        <v>8318</v>
      </c>
      <c r="U1702" s="9">
        <f t="shared" si="186"/>
        <v>42309.756620370375</v>
      </c>
      <c r="V1702" s="9">
        <f t="shared" si="187"/>
        <v>42330.916666666672</v>
      </c>
      <c r="W1702">
        <f t="shared" si="188"/>
        <v>21</v>
      </c>
    </row>
    <row r="1703" spans="1:23" ht="43.2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 t="shared" si="182"/>
        <v>100</v>
      </c>
      <c r="P1703" s="5">
        <f t="shared" si="183"/>
        <v>125.09</v>
      </c>
      <c r="Q1703" s="5" t="str">
        <f t="shared" si="184"/>
        <v>theater</v>
      </c>
      <c r="R1703" s="5" t="str">
        <f t="shared" si="185"/>
        <v>plays</v>
      </c>
      <c r="S1703" t="s">
        <v>8317</v>
      </c>
      <c r="T1703" t="s">
        <v>8318</v>
      </c>
      <c r="U1703" s="9">
        <f t="shared" si="186"/>
        <v>42193.771481481483</v>
      </c>
      <c r="V1703" s="9">
        <f t="shared" si="187"/>
        <v>42212.957638888889</v>
      </c>
      <c r="W1703">
        <f t="shared" si="188"/>
        <v>19</v>
      </c>
    </row>
    <row r="1704" spans="1:23" ht="43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 t="shared" si="182"/>
        <v>102</v>
      </c>
      <c r="P1704" s="5">
        <f t="shared" si="183"/>
        <v>141.29</v>
      </c>
      <c r="Q1704" s="5" t="str">
        <f t="shared" si="184"/>
        <v>theater</v>
      </c>
      <c r="R1704" s="5" t="str">
        <f t="shared" si="185"/>
        <v>plays</v>
      </c>
      <c r="S1704" t="s">
        <v>8317</v>
      </c>
      <c r="T1704" t="s">
        <v>8318</v>
      </c>
      <c r="U1704" s="9">
        <f t="shared" si="186"/>
        <v>42239.957962962959</v>
      </c>
      <c r="V1704" s="9">
        <f t="shared" si="187"/>
        <v>42260</v>
      </c>
      <c r="W1704">
        <f t="shared" si="188"/>
        <v>21</v>
      </c>
    </row>
    <row r="1705" spans="1:23" ht="43.2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 t="shared" si="182"/>
        <v>116</v>
      </c>
      <c r="P1705" s="5">
        <f t="shared" si="183"/>
        <v>55.33</v>
      </c>
      <c r="Q1705" s="5" t="str">
        <f t="shared" si="184"/>
        <v>theater</v>
      </c>
      <c r="R1705" s="5" t="str">
        <f t="shared" si="185"/>
        <v>plays</v>
      </c>
      <c r="S1705" t="s">
        <v>8317</v>
      </c>
      <c r="T1705" t="s">
        <v>8318</v>
      </c>
      <c r="U1705" s="9">
        <f t="shared" si="186"/>
        <v>42261.917395833334</v>
      </c>
      <c r="V1705" s="9">
        <f t="shared" si="187"/>
        <v>42291.917395833334</v>
      </c>
      <c r="W1705">
        <f t="shared" si="188"/>
        <v>30</v>
      </c>
    </row>
    <row r="1706" spans="1:23" ht="43.2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 t="shared" si="182"/>
        <v>136</v>
      </c>
      <c r="P1706" s="5">
        <f t="shared" si="183"/>
        <v>46.42</v>
      </c>
      <c r="Q1706" s="5" t="str">
        <f t="shared" si="184"/>
        <v>theater</v>
      </c>
      <c r="R1706" s="5" t="str">
        <f t="shared" si="185"/>
        <v>plays</v>
      </c>
      <c r="S1706" t="s">
        <v>8317</v>
      </c>
      <c r="T1706" t="s">
        <v>8318</v>
      </c>
      <c r="U1706" s="9">
        <f t="shared" si="186"/>
        <v>42102.743773148148</v>
      </c>
      <c r="V1706" s="9">
        <f t="shared" si="187"/>
        <v>42123.743773148148</v>
      </c>
      <c r="W1706">
        <f t="shared" si="188"/>
        <v>21</v>
      </c>
    </row>
    <row r="1707" spans="1:23" ht="43.2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 t="shared" si="182"/>
        <v>133</v>
      </c>
      <c r="P1707" s="5">
        <f t="shared" si="183"/>
        <v>57.2</v>
      </c>
      <c r="Q1707" s="5" t="str">
        <f t="shared" si="184"/>
        <v>theater</v>
      </c>
      <c r="R1707" s="5" t="str">
        <f t="shared" si="185"/>
        <v>plays</v>
      </c>
      <c r="S1707" t="s">
        <v>8317</v>
      </c>
      <c r="T1707" t="s">
        <v>8318</v>
      </c>
      <c r="U1707" s="9">
        <f t="shared" si="186"/>
        <v>42538.73583333334</v>
      </c>
      <c r="V1707" s="9">
        <f t="shared" si="187"/>
        <v>42583.290972222225</v>
      </c>
      <c r="W1707">
        <f t="shared" si="188"/>
        <v>45</v>
      </c>
    </row>
    <row r="1708" spans="1:23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 t="shared" si="182"/>
        <v>103</v>
      </c>
      <c r="P1708" s="5">
        <f t="shared" si="183"/>
        <v>173.7</v>
      </c>
      <c r="Q1708" s="5" t="str">
        <f t="shared" si="184"/>
        <v>theater</v>
      </c>
      <c r="R1708" s="5" t="str">
        <f t="shared" si="185"/>
        <v>plays</v>
      </c>
      <c r="S1708" t="s">
        <v>8317</v>
      </c>
      <c r="T1708" t="s">
        <v>8318</v>
      </c>
      <c r="U1708" s="9">
        <f t="shared" si="186"/>
        <v>42681.35157407407</v>
      </c>
      <c r="V1708" s="9">
        <f t="shared" si="187"/>
        <v>42711.35157407407</v>
      </c>
      <c r="W1708">
        <f t="shared" si="188"/>
        <v>30</v>
      </c>
    </row>
    <row r="1709" spans="1:23" ht="43.2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 t="shared" si="182"/>
        <v>116</v>
      </c>
      <c r="P1709" s="5">
        <f t="shared" si="183"/>
        <v>59.6</v>
      </c>
      <c r="Q1709" s="5" t="str">
        <f t="shared" si="184"/>
        <v>theater</v>
      </c>
      <c r="R1709" s="5" t="str">
        <f t="shared" si="185"/>
        <v>plays</v>
      </c>
      <c r="S1709" t="s">
        <v>8317</v>
      </c>
      <c r="T1709" t="s">
        <v>8318</v>
      </c>
      <c r="U1709" s="9">
        <f t="shared" si="186"/>
        <v>42056.65143518518</v>
      </c>
      <c r="V1709" s="9">
        <f t="shared" si="187"/>
        <v>42091.609768518523</v>
      </c>
      <c r="W1709">
        <f t="shared" si="188"/>
        <v>35</v>
      </c>
    </row>
    <row r="1710" spans="1:23" ht="43.2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 t="shared" si="182"/>
        <v>105</v>
      </c>
      <c r="P1710" s="5">
        <f t="shared" si="183"/>
        <v>89.59</v>
      </c>
      <c r="Q1710" s="5" t="str">
        <f t="shared" si="184"/>
        <v>theater</v>
      </c>
      <c r="R1710" s="5" t="str">
        <f t="shared" si="185"/>
        <v>plays</v>
      </c>
      <c r="S1710" t="s">
        <v>8317</v>
      </c>
      <c r="T1710" t="s">
        <v>8318</v>
      </c>
      <c r="U1710" s="9">
        <f t="shared" si="186"/>
        <v>42696.624444444446</v>
      </c>
      <c r="V1710" s="9">
        <f t="shared" si="187"/>
        <v>42726.624444444446</v>
      </c>
      <c r="W1710">
        <f t="shared" si="188"/>
        <v>30</v>
      </c>
    </row>
    <row r="1711" spans="1:23" ht="43.2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 t="shared" si="182"/>
        <v>102</v>
      </c>
      <c r="P1711" s="5">
        <f t="shared" si="183"/>
        <v>204.05</v>
      </c>
      <c r="Q1711" s="5" t="str">
        <f t="shared" si="184"/>
        <v>theater</v>
      </c>
      <c r="R1711" s="5" t="str">
        <f t="shared" si="185"/>
        <v>plays</v>
      </c>
      <c r="S1711" t="s">
        <v>8317</v>
      </c>
      <c r="T1711" t="s">
        <v>8318</v>
      </c>
      <c r="U1711" s="9">
        <f t="shared" si="186"/>
        <v>42186.855879629627</v>
      </c>
      <c r="V1711" s="9">
        <f t="shared" si="187"/>
        <v>42216.855879629627</v>
      </c>
      <c r="W1711">
        <f t="shared" si="188"/>
        <v>30</v>
      </c>
    </row>
    <row r="1712" spans="1:23" ht="57.6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 t="shared" si="182"/>
        <v>175</v>
      </c>
      <c r="P1712" s="5">
        <f t="shared" si="183"/>
        <v>48.7</v>
      </c>
      <c r="Q1712" s="5" t="str">
        <f t="shared" si="184"/>
        <v>theater</v>
      </c>
      <c r="R1712" s="5" t="str">
        <f t="shared" si="185"/>
        <v>plays</v>
      </c>
      <c r="S1712" t="s">
        <v>8317</v>
      </c>
      <c r="T1712" t="s">
        <v>8318</v>
      </c>
      <c r="U1712" s="9">
        <f t="shared" si="186"/>
        <v>42493.219236111108</v>
      </c>
      <c r="V1712" s="9">
        <f t="shared" si="187"/>
        <v>42531.125</v>
      </c>
      <c r="W1712">
        <f t="shared" si="188"/>
        <v>38</v>
      </c>
    </row>
    <row r="1713" spans="1:23" ht="43.2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 t="shared" si="182"/>
        <v>107</v>
      </c>
      <c r="P1713" s="5">
        <f t="shared" si="183"/>
        <v>53.34</v>
      </c>
      <c r="Q1713" s="5" t="str">
        <f t="shared" si="184"/>
        <v>theater</v>
      </c>
      <c r="R1713" s="5" t="str">
        <f t="shared" si="185"/>
        <v>plays</v>
      </c>
      <c r="S1713" t="s">
        <v>8317</v>
      </c>
      <c r="T1713" t="s">
        <v>8318</v>
      </c>
      <c r="U1713" s="9">
        <f t="shared" si="186"/>
        <v>42475.057164351849</v>
      </c>
      <c r="V1713" s="9">
        <f t="shared" si="187"/>
        <v>42505.057164351849</v>
      </c>
      <c r="W1713">
        <f t="shared" si="188"/>
        <v>30</v>
      </c>
    </row>
    <row r="1714" spans="1:23" ht="43.2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 t="shared" si="182"/>
        <v>122</v>
      </c>
      <c r="P1714" s="5">
        <f t="shared" si="183"/>
        <v>75.09</v>
      </c>
      <c r="Q1714" s="5" t="str">
        <f t="shared" si="184"/>
        <v>theater</v>
      </c>
      <c r="R1714" s="5" t="str">
        <f t="shared" si="185"/>
        <v>plays</v>
      </c>
      <c r="S1714" t="s">
        <v>8317</v>
      </c>
      <c r="T1714" t="s">
        <v>8318</v>
      </c>
      <c r="U1714" s="9">
        <f t="shared" si="186"/>
        <v>42452.876909722225</v>
      </c>
      <c r="V1714" s="9">
        <f t="shared" si="187"/>
        <v>42473.876909722225</v>
      </c>
      <c r="W1714">
        <f t="shared" si="188"/>
        <v>21</v>
      </c>
    </row>
    <row r="1715" spans="1:23" ht="28.8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 t="shared" si="182"/>
        <v>159</v>
      </c>
      <c r="P1715" s="5">
        <f t="shared" si="183"/>
        <v>18</v>
      </c>
      <c r="Q1715" s="5" t="str">
        <f t="shared" si="184"/>
        <v>theater</v>
      </c>
      <c r="R1715" s="5" t="str">
        <f t="shared" si="185"/>
        <v>plays</v>
      </c>
      <c r="S1715" t="s">
        <v>8317</v>
      </c>
      <c r="T1715" t="s">
        <v>8318</v>
      </c>
      <c r="U1715" s="9">
        <f t="shared" si="186"/>
        <v>42628.650208333333</v>
      </c>
      <c r="V1715" s="9">
        <f t="shared" si="187"/>
        <v>42659.650208333333</v>
      </c>
      <c r="W1715">
        <f t="shared" si="188"/>
        <v>31</v>
      </c>
    </row>
    <row r="1716" spans="1:23" ht="28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 t="shared" si="182"/>
        <v>100</v>
      </c>
      <c r="P1716" s="5">
        <f t="shared" si="183"/>
        <v>209.84</v>
      </c>
      <c r="Q1716" s="5" t="str">
        <f t="shared" si="184"/>
        <v>theater</v>
      </c>
      <c r="R1716" s="5" t="str">
        <f t="shared" si="185"/>
        <v>plays</v>
      </c>
      <c r="S1716" t="s">
        <v>8317</v>
      </c>
      <c r="T1716" t="s">
        <v>8318</v>
      </c>
      <c r="U1716" s="9">
        <f t="shared" si="186"/>
        <v>42253.928530092591</v>
      </c>
      <c r="V1716" s="9">
        <f t="shared" si="187"/>
        <v>42283.928530092591</v>
      </c>
      <c r="W1716">
        <f t="shared" si="188"/>
        <v>30</v>
      </c>
    </row>
    <row r="1717" spans="1:23" ht="43.2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 t="shared" si="182"/>
        <v>110</v>
      </c>
      <c r="P1717" s="5">
        <f t="shared" si="183"/>
        <v>61.02</v>
      </c>
      <c r="Q1717" s="5" t="str">
        <f t="shared" si="184"/>
        <v>theater</v>
      </c>
      <c r="R1717" s="5" t="str">
        <f t="shared" si="185"/>
        <v>plays</v>
      </c>
      <c r="S1717" t="s">
        <v>8317</v>
      </c>
      <c r="T1717" t="s">
        <v>8318</v>
      </c>
      <c r="U1717" s="9">
        <f t="shared" si="186"/>
        <v>42264.29178240741</v>
      </c>
      <c r="V1717" s="9">
        <f t="shared" si="187"/>
        <v>42294.29178240741</v>
      </c>
      <c r="W1717">
        <f t="shared" si="188"/>
        <v>30</v>
      </c>
    </row>
    <row r="1718" spans="1:23" ht="43.2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 t="shared" si="182"/>
        <v>100</v>
      </c>
      <c r="P1718" s="5">
        <f t="shared" si="183"/>
        <v>61</v>
      </c>
      <c r="Q1718" s="5" t="str">
        <f t="shared" si="184"/>
        <v>theater</v>
      </c>
      <c r="R1718" s="5" t="str">
        <f t="shared" si="185"/>
        <v>plays</v>
      </c>
      <c r="S1718" t="s">
        <v>8317</v>
      </c>
      <c r="T1718" t="s">
        <v>8318</v>
      </c>
      <c r="U1718" s="9">
        <f t="shared" si="186"/>
        <v>42664.809560185182</v>
      </c>
      <c r="V1718" s="9">
        <f t="shared" si="187"/>
        <v>42685.916666666672</v>
      </c>
      <c r="W1718">
        <f t="shared" si="188"/>
        <v>21</v>
      </c>
    </row>
    <row r="1719" spans="1:23" ht="43.2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 t="shared" si="182"/>
        <v>116</v>
      </c>
      <c r="P1719" s="5">
        <f t="shared" si="183"/>
        <v>80.03</v>
      </c>
      <c r="Q1719" s="5" t="str">
        <f t="shared" si="184"/>
        <v>theater</v>
      </c>
      <c r="R1719" s="5" t="str">
        <f t="shared" si="185"/>
        <v>plays</v>
      </c>
      <c r="S1719" t="s">
        <v>8317</v>
      </c>
      <c r="T1719" t="s">
        <v>8318</v>
      </c>
      <c r="U1719" s="9">
        <f t="shared" si="186"/>
        <v>42382.244409722218</v>
      </c>
      <c r="V1719" s="9">
        <f t="shared" si="187"/>
        <v>42396.041666666672</v>
      </c>
      <c r="W1719">
        <f t="shared" si="188"/>
        <v>14</v>
      </c>
    </row>
    <row r="1720" spans="1:23" ht="43.2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 t="shared" si="182"/>
        <v>211</v>
      </c>
      <c r="P1720" s="5">
        <f t="shared" si="183"/>
        <v>29.07</v>
      </c>
      <c r="Q1720" s="5" t="str">
        <f t="shared" si="184"/>
        <v>theater</v>
      </c>
      <c r="R1720" s="5" t="str">
        <f t="shared" si="185"/>
        <v>plays</v>
      </c>
      <c r="S1720" t="s">
        <v>8317</v>
      </c>
      <c r="T1720" t="s">
        <v>8318</v>
      </c>
      <c r="U1720" s="9">
        <f t="shared" si="186"/>
        <v>42105.267488425925</v>
      </c>
      <c r="V1720" s="9">
        <f t="shared" si="187"/>
        <v>42132.836805555555</v>
      </c>
      <c r="W1720">
        <f t="shared" si="188"/>
        <v>27</v>
      </c>
    </row>
    <row r="1721" spans="1:23" ht="43.2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 t="shared" si="182"/>
        <v>110</v>
      </c>
      <c r="P1721" s="5">
        <f t="shared" si="183"/>
        <v>49.44</v>
      </c>
      <c r="Q1721" s="5" t="str">
        <f t="shared" si="184"/>
        <v>theater</v>
      </c>
      <c r="R1721" s="5" t="str">
        <f t="shared" si="185"/>
        <v>plays</v>
      </c>
      <c r="S1721" t="s">
        <v>8317</v>
      </c>
      <c r="T1721" t="s">
        <v>8318</v>
      </c>
      <c r="U1721" s="9">
        <f t="shared" si="186"/>
        <v>42466.303715277783</v>
      </c>
      <c r="V1721" s="9">
        <f t="shared" si="187"/>
        <v>42496.303715277783</v>
      </c>
      <c r="W1721">
        <f t="shared" si="188"/>
        <v>30</v>
      </c>
    </row>
    <row r="1722" spans="1:23" ht="72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 t="shared" si="182"/>
        <v>100</v>
      </c>
      <c r="P1722" s="5">
        <f t="shared" si="183"/>
        <v>93.98</v>
      </c>
      <c r="Q1722" s="5" t="str">
        <f t="shared" si="184"/>
        <v>theater</v>
      </c>
      <c r="R1722" s="5" t="str">
        <f t="shared" si="185"/>
        <v>plays</v>
      </c>
      <c r="S1722" t="s">
        <v>8317</v>
      </c>
      <c r="T1722" t="s">
        <v>8318</v>
      </c>
      <c r="U1722" s="9">
        <f t="shared" si="186"/>
        <v>41826.871238425927</v>
      </c>
      <c r="V1722" s="9">
        <f t="shared" si="187"/>
        <v>41859.57916666667</v>
      </c>
      <c r="W1722">
        <f t="shared" si="188"/>
        <v>33</v>
      </c>
    </row>
    <row r="1723" spans="1:23" ht="43.2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 t="shared" si="182"/>
        <v>106</v>
      </c>
      <c r="P1723" s="5">
        <f t="shared" si="183"/>
        <v>61.94</v>
      </c>
      <c r="Q1723" s="5" t="str">
        <f t="shared" si="184"/>
        <v>theater</v>
      </c>
      <c r="R1723" s="5" t="str">
        <f t="shared" si="185"/>
        <v>plays</v>
      </c>
      <c r="S1723" t="s">
        <v>8317</v>
      </c>
      <c r="T1723" t="s">
        <v>8318</v>
      </c>
      <c r="U1723" s="9">
        <f t="shared" si="186"/>
        <v>42499.039629629624</v>
      </c>
      <c r="V1723" s="9">
        <f t="shared" si="187"/>
        <v>42529.039629629624</v>
      </c>
      <c r="W1723">
        <f t="shared" si="188"/>
        <v>30</v>
      </c>
    </row>
    <row r="1724" spans="1:23" ht="28.8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 t="shared" si="182"/>
        <v>126</v>
      </c>
      <c r="P1724" s="5">
        <f t="shared" si="183"/>
        <v>78.5</v>
      </c>
      <c r="Q1724" s="5" t="str">
        <f t="shared" si="184"/>
        <v>theater</v>
      </c>
      <c r="R1724" s="5" t="str">
        <f t="shared" si="185"/>
        <v>plays</v>
      </c>
      <c r="S1724" t="s">
        <v>8317</v>
      </c>
      <c r="T1724" t="s">
        <v>8318</v>
      </c>
      <c r="U1724" s="9">
        <f t="shared" si="186"/>
        <v>42431.302002314813</v>
      </c>
      <c r="V1724" s="9">
        <f t="shared" si="187"/>
        <v>42471.104166666672</v>
      </c>
      <c r="W1724">
        <f t="shared" si="188"/>
        <v>40</v>
      </c>
    </row>
    <row r="1725" spans="1:23" ht="43.2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 t="shared" si="182"/>
        <v>108</v>
      </c>
      <c r="P1725" s="5">
        <f t="shared" si="183"/>
        <v>33.75</v>
      </c>
      <c r="Q1725" s="5" t="str">
        <f t="shared" si="184"/>
        <v>theater</v>
      </c>
      <c r="R1725" s="5" t="str">
        <f t="shared" si="185"/>
        <v>plays</v>
      </c>
      <c r="S1725" t="s">
        <v>8317</v>
      </c>
      <c r="T1725" t="s">
        <v>8318</v>
      </c>
      <c r="U1725" s="9">
        <f t="shared" si="186"/>
        <v>41990.585486111115</v>
      </c>
      <c r="V1725" s="9">
        <f t="shared" si="187"/>
        <v>42035.585486111115</v>
      </c>
      <c r="W1725">
        <f t="shared" si="188"/>
        <v>45</v>
      </c>
    </row>
    <row r="1726" spans="1:23" ht="43.2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 t="shared" si="182"/>
        <v>101</v>
      </c>
      <c r="P1726" s="5">
        <f t="shared" si="183"/>
        <v>66.45</v>
      </c>
      <c r="Q1726" s="5" t="str">
        <f t="shared" si="184"/>
        <v>theater</v>
      </c>
      <c r="R1726" s="5" t="str">
        <f t="shared" si="185"/>
        <v>plays</v>
      </c>
      <c r="S1726" t="s">
        <v>8317</v>
      </c>
      <c r="T1726" t="s">
        <v>8318</v>
      </c>
      <c r="U1726" s="9">
        <f t="shared" si="186"/>
        <v>42513.045798611114</v>
      </c>
      <c r="V1726" s="9">
        <f t="shared" si="187"/>
        <v>42543.045798611114</v>
      </c>
      <c r="W1726">
        <f t="shared" si="188"/>
        <v>30</v>
      </c>
    </row>
    <row r="1727" spans="1:23" ht="57.6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 t="shared" si="182"/>
        <v>107</v>
      </c>
      <c r="P1727" s="5">
        <f t="shared" si="183"/>
        <v>35.799999999999997</v>
      </c>
      <c r="Q1727" s="5" t="str">
        <f t="shared" si="184"/>
        <v>theater</v>
      </c>
      <c r="R1727" s="5" t="str">
        <f t="shared" si="185"/>
        <v>plays</v>
      </c>
      <c r="S1727" t="s">
        <v>8317</v>
      </c>
      <c r="T1727" t="s">
        <v>8318</v>
      </c>
      <c r="U1727" s="9">
        <f t="shared" si="186"/>
        <v>41914.100289351853</v>
      </c>
      <c r="V1727" s="9">
        <f t="shared" si="187"/>
        <v>41928.165972222225</v>
      </c>
      <c r="W1727">
        <f t="shared" si="188"/>
        <v>14</v>
      </c>
    </row>
    <row r="1728" spans="1:23" ht="43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 t="shared" si="182"/>
        <v>102</v>
      </c>
      <c r="P1728" s="5">
        <f t="shared" si="183"/>
        <v>145.65</v>
      </c>
      <c r="Q1728" s="5" t="str">
        <f t="shared" si="184"/>
        <v>theater</v>
      </c>
      <c r="R1728" s="5" t="str">
        <f t="shared" si="185"/>
        <v>plays</v>
      </c>
      <c r="S1728" t="s">
        <v>8317</v>
      </c>
      <c r="T1728" t="s">
        <v>8318</v>
      </c>
      <c r="U1728" s="9">
        <f t="shared" si="186"/>
        <v>42521.010370370372</v>
      </c>
      <c r="V1728" s="9">
        <f t="shared" si="187"/>
        <v>42543.163194444445</v>
      </c>
      <c r="W1728">
        <f t="shared" si="188"/>
        <v>22</v>
      </c>
    </row>
    <row r="1729" spans="1:23" ht="43.2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 t="shared" si="182"/>
        <v>126</v>
      </c>
      <c r="P1729" s="5">
        <f t="shared" si="183"/>
        <v>25.69</v>
      </c>
      <c r="Q1729" s="5" t="str">
        <f t="shared" si="184"/>
        <v>theater</v>
      </c>
      <c r="R1729" s="5" t="str">
        <f t="shared" si="185"/>
        <v>plays</v>
      </c>
      <c r="S1729" t="s">
        <v>8317</v>
      </c>
      <c r="T1729" t="s">
        <v>8318</v>
      </c>
      <c r="U1729" s="9">
        <f t="shared" si="186"/>
        <v>42608.36583333333</v>
      </c>
      <c r="V1729" s="9">
        <f t="shared" si="187"/>
        <v>42638.36583333333</v>
      </c>
      <c r="W1729">
        <f t="shared" si="188"/>
        <v>30</v>
      </c>
    </row>
    <row r="1730" spans="1:23" ht="43.2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 t="shared" ref="O1730:O1793" si="189">ROUND((E1730/D1730)*100,0)</f>
        <v>102</v>
      </c>
      <c r="P1730" s="5">
        <f t="shared" ref="P1730:P1793" si="190">ROUND((E1730/L1730),2)</f>
        <v>152.5</v>
      </c>
      <c r="Q1730" s="5" t="str">
        <f t="shared" ref="Q1730:Q1793" si="191">LEFT(N1730,SEARCH("/",N1730)-1)</f>
        <v>theater</v>
      </c>
      <c r="R1730" s="5" t="str">
        <f t="shared" ref="R1730:R1793" si="192">RIGHT(N1730,LEN(N1730)-SEARCH("/",N1730))</f>
        <v>plays</v>
      </c>
      <c r="S1730" t="s">
        <v>8317</v>
      </c>
      <c r="T1730" t="s">
        <v>8318</v>
      </c>
      <c r="U1730" s="9">
        <f t="shared" ref="U1730:U1793" si="193">(((J1730/60)/60)/24)+DATE(1970,1,1)</f>
        <v>42512.58321759259</v>
      </c>
      <c r="V1730" s="9">
        <f t="shared" ref="V1730:V1793" si="194">(((I1730/60)/60)/24)+DATE(1970,1,1)</f>
        <v>42526.58321759259</v>
      </c>
      <c r="W1730">
        <f t="shared" ref="W1730:W1793" si="195">DATEDIF(U1730,V1730,"d")</f>
        <v>14</v>
      </c>
    </row>
    <row r="1731" spans="1:23" ht="43.2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 t="shared" si="189"/>
        <v>113</v>
      </c>
      <c r="P1731" s="5">
        <f t="shared" si="190"/>
        <v>30</v>
      </c>
      <c r="Q1731" s="5" t="str">
        <f t="shared" si="191"/>
        <v>theater</v>
      </c>
      <c r="R1731" s="5" t="str">
        <f t="shared" si="192"/>
        <v>plays</v>
      </c>
      <c r="S1731" t="s">
        <v>8317</v>
      </c>
      <c r="T1731" t="s">
        <v>8318</v>
      </c>
      <c r="U1731" s="9">
        <f t="shared" si="193"/>
        <v>42064.785613425927</v>
      </c>
      <c r="V1731" s="9">
        <f t="shared" si="194"/>
        <v>42099.743946759263</v>
      </c>
      <c r="W1731">
        <f t="shared" si="195"/>
        <v>35</v>
      </c>
    </row>
    <row r="1732" spans="1:23" ht="43.2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 t="shared" si="189"/>
        <v>101</v>
      </c>
      <c r="P1732" s="5">
        <f t="shared" si="190"/>
        <v>142.28</v>
      </c>
      <c r="Q1732" s="5" t="str">
        <f t="shared" si="191"/>
        <v>theater</v>
      </c>
      <c r="R1732" s="5" t="str">
        <f t="shared" si="192"/>
        <v>plays</v>
      </c>
      <c r="S1732" t="s">
        <v>8317</v>
      </c>
      <c r="T1732" t="s">
        <v>8318</v>
      </c>
      <c r="U1732" s="9">
        <f t="shared" si="193"/>
        <v>42041.714178240742</v>
      </c>
      <c r="V1732" s="9">
        <f t="shared" si="194"/>
        <v>42071.67251157407</v>
      </c>
      <c r="W1732">
        <f t="shared" si="195"/>
        <v>30</v>
      </c>
    </row>
    <row r="1733" spans="1:23" ht="43.2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 t="shared" si="189"/>
        <v>101</v>
      </c>
      <c r="P1733" s="5">
        <f t="shared" si="190"/>
        <v>24.55</v>
      </c>
      <c r="Q1733" s="5" t="str">
        <f t="shared" si="191"/>
        <v>theater</v>
      </c>
      <c r="R1733" s="5" t="str">
        <f t="shared" si="192"/>
        <v>plays</v>
      </c>
      <c r="S1733" t="s">
        <v>8317</v>
      </c>
      <c r="T1733" t="s">
        <v>8318</v>
      </c>
      <c r="U1733" s="9">
        <f t="shared" si="193"/>
        <v>42468.374606481477</v>
      </c>
      <c r="V1733" s="9">
        <f t="shared" si="194"/>
        <v>42498.374606481477</v>
      </c>
      <c r="W1733">
        <f t="shared" si="195"/>
        <v>30</v>
      </c>
    </row>
    <row r="1734" spans="1:23" ht="43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 t="shared" si="189"/>
        <v>146</v>
      </c>
      <c r="P1734" s="5">
        <f t="shared" si="190"/>
        <v>292.77999999999997</v>
      </c>
      <c r="Q1734" s="5" t="str">
        <f t="shared" si="191"/>
        <v>theater</v>
      </c>
      <c r="R1734" s="5" t="str">
        <f t="shared" si="192"/>
        <v>plays</v>
      </c>
      <c r="S1734" t="s">
        <v>8317</v>
      </c>
      <c r="T1734" t="s">
        <v>8318</v>
      </c>
      <c r="U1734" s="9">
        <f t="shared" si="193"/>
        <v>41822.57503472222</v>
      </c>
      <c r="V1734" s="9">
        <f t="shared" si="194"/>
        <v>41825.041666666664</v>
      </c>
      <c r="W1734">
        <f t="shared" si="195"/>
        <v>3</v>
      </c>
    </row>
    <row r="1735" spans="1:23" ht="43.2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 t="shared" si="189"/>
        <v>117</v>
      </c>
      <c r="P1735" s="5">
        <f t="shared" si="190"/>
        <v>44.92</v>
      </c>
      <c r="Q1735" s="5" t="str">
        <f t="shared" si="191"/>
        <v>theater</v>
      </c>
      <c r="R1735" s="5" t="str">
        <f t="shared" si="192"/>
        <v>plays</v>
      </c>
      <c r="S1735" t="s">
        <v>8317</v>
      </c>
      <c r="T1735" t="s">
        <v>8318</v>
      </c>
      <c r="U1735" s="9">
        <f t="shared" si="193"/>
        <v>41837.323009259257</v>
      </c>
      <c r="V1735" s="9">
        <f t="shared" si="194"/>
        <v>41847.958333333336</v>
      </c>
      <c r="W1735">
        <f t="shared" si="195"/>
        <v>10</v>
      </c>
    </row>
    <row r="1736" spans="1:23" ht="43.2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 t="shared" si="189"/>
        <v>106</v>
      </c>
      <c r="P1736" s="5">
        <f t="shared" si="190"/>
        <v>23.1</v>
      </c>
      <c r="Q1736" s="5" t="str">
        <f t="shared" si="191"/>
        <v>theater</v>
      </c>
      <c r="R1736" s="5" t="str">
        <f t="shared" si="192"/>
        <v>plays</v>
      </c>
      <c r="S1736" t="s">
        <v>8317</v>
      </c>
      <c r="T1736" t="s">
        <v>8318</v>
      </c>
      <c r="U1736" s="9">
        <f t="shared" si="193"/>
        <v>42065.887361111112</v>
      </c>
      <c r="V1736" s="9">
        <f t="shared" si="194"/>
        <v>42095.845694444448</v>
      </c>
      <c r="W1736">
        <f t="shared" si="195"/>
        <v>30</v>
      </c>
    </row>
    <row r="1737" spans="1:23" ht="43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 t="shared" si="189"/>
        <v>105</v>
      </c>
      <c r="P1737" s="5">
        <f t="shared" si="190"/>
        <v>80.400000000000006</v>
      </c>
      <c r="Q1737" s="5" t="str">
        <f t="shared" si="191"/>
        <v>theater</v>
      </c>
      <c r="R1737" s="5" t="str">
        <f t="shared" si="192"/>
        <v>plays</v>
      </c>
      <c r="S1737" t="s">
        <v>8317</v>
      </c>
      <c r="T1737" t="s">
        <v>8318</v>
      </c>
      <c r="U1737" s="9">
        <f t="shared" si="193"/>
        <v>42248.697754629626</v>
      </c>
      <c r="V1737" s="9">
        <f t="shared" si="194"/>
        <v>42283.697754629626</v>
      </c>
      <c r="W1737">
        <f t="shared" si="195"/>
        <v>35</v>
      </c>
    </row>
    <row r="1738" spans="1:23" ht="43.2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 t="shared" si="189"/>
        <v>100</v>
      </c>
      <c r="P1738" s="5">
        <f t="shared" si="190"/>
        <v>72.290000000000006</v>
      </c>
      <c r="Q1738" s="5" t="str">
        <f t="shared" si="191"/>
        <v>theater</v>
      </c>
      <c r="R1738" s="5" t="str">
        <f t="shared" si="192"/>
        <v>plays</v>
      </c>
      <c r="S1738" t="s">
        <v>8317</v>
      </c>
      <c r="T1738" t="s">
        <v>8318</v>
      </c>
      <c r="U1738" s="9">
        <f t="shared" si="193"/>
        <v>41809.860300925924</v>
      </c>
      <c r="V1738" s="9">
        <f t="shared" si="194"/>
        <v>41839.860300925924</v>
      </c>
      <c r="W1738">
        <f t="shared" si="195"/>
        <v>30</v>
      </c>
    </row>
    <row r="1739" spans="1:23" ht="43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 t="shared" si="189"/>
        <v>105</v>
      </c>
      <c r="P1739" s="5">
        <f t="shared" si="190"/>
        <v>32.97</v>
      </c>
      <c r="Q1739" s="5" t="str">
        <f t="shared" si="191"/>
        <v>theater</v>
      </c>
      <c r="R1739" s="5" t="str">
        <f t="shared" si="192"/>
        <v>plays</v>
      </c>
      <c r="S1739" t="s">
        <v>8317</v>
      </c>
      <c r="T1739" t="s">
        <v>8318</v>
      </c>
      <c r="U1739" s="9">
        <f t="shared" si="193"/>
        <v>42148.676851851851</v>
      </c>
      <c r="V1739" s="9">
        <f t="shared" si="194"/>
        <v>42170.676851851851</v>
      </c>
      <c r="W1739">
        <f t="shared" si="195"/>
        <v>22</v>
      </c>
    </row>
    <row r="1740" spans="1:23" ht="28.8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 t="shared" si="189"/>
        <v>139</v>
      </c>
      <c r="P1740" s="5">
        <f t="shared" si="190"/>
        <v>116.65</v>
      </c>
      <c r="Q1740" s="5" t="str">
        <f t="shared" si="191"/>
        <v>theater</v>
      </c>
      <c r="R1740" s="5" t="str">
        <f t="shared" si="192"/>
        <v>plays</v>
      </c>
      <c r="S1740" t="s">
        <v>8317</v>
      </c>
      <c r="T1740" t="s">
        <v>8318</v>
      </c>
      <c r="U1740" s="9">
        <f t="shared" si="193"/>
        <v>42185.521087962959</v>
      </c>
      <c r="V1740" s="9">
        <f t="shared" si="194"/>
        <v>42215.521087962959</v>
      </c>
      <c r="W1740">
        <f t="shared" si="195"/>
        <v>30</v>
      </c>
    </row>
    <row r="1741" spans="1:23" ht="43.2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 t="shared" si="189"/>
        <v>100</v>
      </c>
      <c r="P1741" s="5">
        <f t="shared" si="190"/>
        <v>79.62</v>
      </c>
      <c r="Q1741" s="5" t="str">
        <f t="shared" si="191"/>
        <v>theater</v>
      </c>
      <c r="R1741" s="5" t="str">
        <f t="shared" si="192"/>
        <v>plays</v>
      </c>
      <c r="S1741" t="s">
        <v>8317</v>
      </c>
      <c r="T1741" t="s">
        <v>8318</v>
      </c>
      <c r="U1741" s="9">
        <f t="shared" si="193"/>
        <v>41827.674143518518</v>
      </c>
      <c r="V1741" s="9">
        <f t="shared" si="194"/>
        <v>41854.958333333336</v>
      </c>
      <c r="W1741">
        <f t="shared" si="195"/>
        <v>27</v>
      </c>
    </row>
    <row r="1742" spans="1:23" ht="43.2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 t="shared" si="189"/>
        <v>100</v>
      </c>
      <c r="P1742" s="5">
        <f t="shared" si="190"/>
        <v>27.78</v>
      </c>
      <c r="Q1742" s="5" t="str">
        <f t="shared" si="191"/>
        <v>theater</v>
      </c>
      <c r="R1742" s="5" t="str">
        <f t="shared" si="192"/>
        <v>plays</v>
      </c>
      <c r="S1742" t="s">
        <v>8317</v>
      </c>
      <c r="T1742" t="s">
        <v>8318</v>
      </c>
      <c r="U1742" s="9">
        <f t="shared" si="193"/>
        <v>42437.398680555561</v>
      </c>
      <c r="V1742" s="9">
        <f t="shared" si="194"/>
        <v>42465.35701388889</v>
      </c>
      <c r="W1742">
        <f t="shared" si="195"/>
        <v>28</v>
      </c>
    </row>
    <row r="1743" spans="1:23" ht="43.2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 t="shared" si="189"/>
        <v>110</v>
      </c>
      <c r="P1743" s="5">
        <f t="shared" si="190"/>
        <v>81.03</v>
      </c>
      <c r="Q1743" s="5" t="str">
        <f t="shared" si="191"/>
        <v>theater</v>
      </c>
      <c r="R1743" s="5" t="str">
        <f t="shared" si="192"/>
        <v>plays</v>
      </c>
      <c r="S1743" t="s">
        <v>8317</v>
      </c>
      <c r="T1743" t="s">
        <v>8318</v>
      </c>
      <c r="U1743" s="9">
        <f t="shared" si="193"/>
        <v>41901.282025462962</v>
      </c>
      <c r="V1743" s="9">
        <f t="shared" si="194"/>
        <v>41922.875</v>
      </c>
      <c r="W1743">
        <f t="shared" si="195"/>
        <v>21</v>
      </c>
    </row>
    <row r="1744" spans="1:23" ht="28.8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 t="shared" si="189"/>
        <v>102</v>
      </c>
      <c r="P1744" s="5">
        <f t="shared" si="190"/>
        <v>136.85</v>
      </c>
      <c r="Q1744" s="5" t="str">
        <f t="shared" si="191"/>
        <v>theater</v>
      </c>
      <c r="R1744" s="5" t="str">
        <f t="shared" si="192"/>
        <v>plays</v>
      </c>
      <c r="S1744" t="s">
        <v>8317</v>
      </c>
      <c r="T1744" t="s">
        <v>8318</v>
      </c>
      <c r="U1744" s="9">
        <f t="shared" si="193"/>
        <v>42769.574999999997</v>
      </c>
      <c r="V1744" s="9">
        <f t="shared" si="194"/>
        <v>42790.574999999997</v>
      </c>
      <c r="W1744">
        <f t="shared" si="195"/>
        <v>21</v>
      </c>
    </row>
    <row r="1745" spans="1:23" ht="43.2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 t="shared" si="189"/>
        <v>104</v>
      </c>
      <c r="P1745" s="5">
        <f t="shared" si="190"/>
        <v>177.62</v>
      </c>
      <c r="Q1745" s="5" t="str">
        <f t="shared" si="191"/>
        <v>theater</v>
      </c>
      <c r="R1745" s="5" t="str">
        <f t="shared" si="192"/>
        <v>plays</v>
      </c>
      <c r="S1745" t="s">
        <v>8317</v>
      </c>
      <c r="T1745" t="s">
        <v>8318</v>
      </c>
      <c r="U1745" s="9">
        <f t="shared" si="193"/>
        <v>42549.665717592594</v>
      </c>
      <c r="V1745" s="9">
        <f t="shared" si="194"/>
        <v>42579.665717592594</v>
      </c>
      <c r="W1745">
        <f t="shared" si="195"/>
        <v>30</v>
      </c>
    </row>
    <row r="1746" spans="1:23" ht="43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 t="shared" si="189"/>
        <v>138</v>
      </c>
      <c r="P1746" s="5">
        <f t="shared" si="190"/>
        <v>109.08</v>
      </c>
      <c r="Q1746" s="5" t="str">
        <f t="shared" si="191"/>
        <v>theater</v>
      </c>
      <c r="R1746" s="5" t="str">
        <f t="shared" si="192"/>
        <v>plays</v>
      </c>
      <c r="S1746" t="s">
        <v>8317</v>
      </c>
      <c r="T1746" t="s">
        <v>8318</v>
      </c>
      <c r="U1746" s="9">
        <f t="shared" si="193"/>
        <v>42685.974004629628</v>
      </c>
      <c r="V1746" s="9">
        <f t="shared" si="194"/>
        <v>42710.974004629628</v>
      </c>
      <c r="W1746">
        <f t="shared" si="195"/>
        <v>25</v>
      </c>
    </row>
    <row r="1747" spans="1:23" ht="43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 t="shared" si="189"/>
        <v>100</v>
      </c>
      <c r="P1747" s="5">
        <f t="shared" si="190"/>
        <v>119.64</v>
      </c>
      <c r="Q1747" s="5" t="str">
        <f t="shared" si="191"/>
        <v>theater</v>
      </c>
      <c r="R1747" s="5" t="str">
        <f t="shared" si="192"/>
        <v>plays</v>
      </c>
      <c r="S1747" t="s">
        <v>8317</v>
      </c>
      <c r="T1747" t="s">
        <v>8318</v>
      </c>
      <c r="U1747" s="9">
        <f t="shared" si="193"/>
        <v>42510.798854166671</v>
      </c>
      <c r="V1747" s="9">
        <f t="shared" si="194"/>
        <v>42533.708333333328</v>
      </c>
      <c r="W1747">
        <f t="shared" si="195"/>
        <v>23</v>
      </c>
    </row>
    <row r="1748" spans="1:23" ht="43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 t="shared" si="189"/>
        <v>102</v>
      </c>
      <c r="P1748" s="5">
        <f t="shared" si="190"/>
        <v>78.209999999999994</v>
      </c>
      <c r="Q1748" s="5" t="str">
        <f t="shared" si="191"/>
        <v>theater</v>
      </c>
      <c r="R1748" s="5" t="str">
        <f t="shared" si="192"/>
        <v>plays</v>
      </c>
      <c r="S1748" t="s">
        <v>8317</v>
      </c>
      <c r="T1748" t="s">
        <v>8318</v>
      </c>
      <c r="U1748" s="9">
        <f t="shared" si="193"/>
        <v>42062.296412037031</v>
      </c>
      <c r="V1748" s="9">
        <f t="shared" si="194"/>
        <v>42095.207638888889</v>
      </c>
      <c r="W1748">
        <f t="shared" si="195"/>
        <v>33</v>
      </c>
    </row>
    <row r="1749" spans="1:23" ht="43.2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 t="shared" si="189"/>
        <v>171</v>
      </c>
      <c r="P1749" s="5">
        <f t="shared" si="190"/>
        <v>52.17</v>
      </c>
      <c r="Q1749" s="5" t="str">
        <f t="shared" si="191"/>
        <v>theater</v>
      </c>
      <c r="R1749" s="5" t="str">
        <f t="shared" si="192"/>
        <v>plays</v>
      </c>
      <c r="S1749" t="s">
        <v>8317</v>
      </c>
      <c r="T1749" t="s">
        <v>8318</v>
      </c>
      <c r="U1749" s="9">
        <f t="shared" si="193"/>
        <v>42452.916481481487</v>
      </c>
      <c r="V1749" s="9">
        <f t="shared" si="194"/>
        <v>42473.554166666669</v>
      </c>
      <c r="W1749">
        <f t="shared" si="195"/>
        <v>21</v>
      </c>
    </row>
    <row r="1750" spans="1:23" ht="43.2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 t="shared" si="189"/>
        <v>101</v>
      </c>
      <c r="P1750" s="5">
        <f t="shared" si="190"/>
        <v>114.13</v>
      </c>
      <c r="Q1750" s="5" t="str">
        <f t="shared" si="191"/>
        <v>theater</v>
      </c>
      <c r="R1750" s="5" t="str">
        <f t="shared" si="192"/>
        <v>plays</v>
      </c>
      <c r="S1750" t="s">
        <v>8317</v>
      </c>
      <c r="T1750" t="s">
        <v>8318</v>
      </c>
      <c r="U1750" s="9">
        <f t="shared" si="193"/>
        <v>41851.200150462959</v>
      </c>
      <c r="V1750" s="9">
        <f t="shared" si="194"/>
        <v>41881.200150462959</v>
      </c>
      <c r="W1750">
        <f t="shared" si="195"/>
        <v>30</v>
      </c>
    </row>
    <row r="1751" spans="1:23" ht="43.2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 t="shared" si="189"/>
        <v>130</v>
      </c>
      <c r="P1751" s="5">
        <f t="shared" si="190"/>
        <v>50</v>
      </c>
      <c r="Q1751" s="5" t="str">
        <f t="shared" si="191"/>
        <v>theater</v>
      </c>
      <c r="R1751" s="5" t="str">
        <f t="shared" si="192"/>
        <v>plays</v>
      </c>
      <c r="S1751" t="s">
        <v>8317</v>
      </c>
      <c r="T1751" t="s">
        <v>8318</v>
      </c>
      <c r="U1751" s="9">
        <f t="shared" si="193"/>
        <v>42053.106111111112</v>
      </c>
      <c r="V1751" s="9">
        <f t="shared" si="194"/>
        <v>42112.025694444441</v>
      </c>
      <c r="W1751">
        <f t="shared" si="195"/>
        <v>59</v>
      </c>
    </row>
    <row r="1752" spans="1:23" ht="43.2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 t="shared" si="189"/>
        <v>110</v>
      </c>
      <c r="P1752" s="5">
        <f t="shared" si="190"/>
        <v>91.67</v>
      </c>
      <c r="Q1752" s="5" t="str">
        <f t="shared" si="191"/>
        <v>theater</v>
      </c>
      <c r="R1752" s="5" t="str">
        <f t="shared" si="192"/>
        <v>plays</v>
      </c>
      <c r="S1752" t="s">
        <v>8317</v>
      </c>
      <c r="T1752" t="s">
        <v>8318</v>
      </c>
      <c r="U1752" s="9">
        <f t="shared" si="193"/>
        <v>42054.024421296301</v>
      </c>
      <c r="V1752" s="9">
        <f t="shared" si="194"/>
        <v>42061.024421296301</v>
      </c>
      <c r="W1752">
        <f t="shared" si="195"/>
        <v>7</v>
      </c>
    </row>
    <row r="1753" spans="1:23" ht="57.6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 t="shared" si="189"/>
        <v>119</v>
      </c>
      <c r="P1753" s="5">
        <f t="shared" si="190"/>
        <v>108.59</v>
      </c>
      <c r="Q1753" s="5" t="str">
        <f t="shared" si="191"/>
        <v>theater</v>
      </c>
      <c r="R1753" s="5" t="str">
        <f t="shared" si="192"/>
        <v>plays</v>
      </c>
      <c r="S1753" t="s">
        <v>8317</v>
      </c>
      <c r="T1753" t="s">
        <v>8318</v>
      </c>
      <c r="U1753" s="9">
        <f t="shared" si="193"/>
        <v>42484.551550925928</v>
      </c>
      <c r="V1753" s="9">
        <f t="shared" si="194"/>
        <v>42498.875</v>
      </c>
      <c r="W1753">
        <f t="shared" si="195"/>
        <v>14</v>
      </c>
    </row>
    <row r="1754" spans="1:23" ht="43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 t="shared" si="189"/>
        <v>100</v>
      </c>
      <c r="P1754" s="5">
        <f t="shared" si="190"/>
        <v>69.819999999999993</v>
      </c>
      <c r="Q1754" s="5" t="str">
        <f t="shared" si="191"/>
        <v>theater</v>
      </c>
      <c r="R1754" s="5" t="str">
        <f t="shared" si="192"/>
        <v>plays</v>
      </c>
      <c r="S1754" t="s">
        <v>8317</v>
      </c>
      <c r="T1754" t="s">
        <v>8318</v>
      </c>
      <c r="U1754" s="9">
        <f t="shared" si="193"/>
        <v>42466.558796296296</v>
      </c>
      <c r="V1754" s="9">
        <f t="shared" si="194"/>
        <v>42490.165972222225</v>
      </c>
      <c r="W1754">
        <f t="shared" si="195"/>
        <v>24</v>
      </c>
    </row>
    <row r="1755" spans="1:23" ht="43.2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 t="shared" si="189"/>
        <v>153</v>
      </c>
      <c r="P1755" s="5">
        <f t="shared" si="190"/>
        <v>109.57</v>
      </c>
      <c r="Q1755" s="5" t="str">
        <f t="shared" si="191"/>
        <v>theater</v>
      </c>
      <c r="R1755" s="5" t="str">
        <f t="shared" si="192"/>
        <v>plays</v>
      </c>
      <c r="S1755" t="s">
        <v>8317</v>
      </c>
      <c r="T1755" t="s">
        <v>8318</v>
      </c>
      <c r="U1755" s="9">
        <f t="shared" si="193"/>
        <v>42513.110787037032</v>
      </c>
      <c r="V1755" s="9">
        <f t="shared" si="194"/>
        <v>42534.708333333328</v>
      </c>
      <c r="W1755">
        <f t="shared" si="195"/>
        <v>21</v>
      </c>
    </row>
    <row r="1756" spans="1:23" ht="57.6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 t="shared" si="189"/>
        <v>104</v>
      </c>
      <c r="P1756" s="5">
        <f t="shared" si="190"/>
        <v>71.67</v>
      </c>
      <c r="Q1756" s="5" t="str">
        <f t="shared" si="191"/>
        <v>theater</v>
      </c>
      <c r="R1756" s="5" t="str">
        <f t="shared" si="192"/>
        <v>plays</v>
      </c>
      <c r="S1756" t="s">
        <v>8317</v>
      </c>
      <c r="T1756" t="s">
        <v>8318</v>
      </c>
      <c r="U1756" s="9">
        <f t="shared" si="193"/>
        <v>42302.701516203699</v>
      </c>
      <c r="V1756" s="9">
        <f t="shared" si="194"/>
        <v>42337.958333333328</v>
      </c>
      <c r="W1756">
        <f t="shared" si="195"/>
        <v>35</v>
      </c>
    </row>
    <row r="1757" spans="1:23" ht="43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 t="shared" si="189"/>
        <v>101</v>
      </c>
      <c r="P1757" s="5">
        <f t="shared" si="190"/>
        <v>93.61</v>
      </c>
      <c r="Q1757" s="5" t="str">
        <f t="shared" si="191"/>
        <v>theater</v>
      </c>
      <c r="R1757" s="5" t="str">
        <f t="shared" si="192"/>
        <v>plays</v>
      </c>
      <c r="S1757" t="s">
        <v>8317</v>
      </c>
      <c r="T1757" t="s">
        <v>8318</v>
      </c>
      <c r="U1757" s="9">
        <f t="shared" si="193"/>
        <v>41806.395428240743</v>
      </c>
      <c r="V1757" s="9">
        <f t="shared" si="194"/>
        <v>41843.458333333336</v>
      </c>
      <c r="W1757">
        <f t="shared" si="195"/>
        <v>37</v>
      </c>
    </row>
    <row r="1758" spans="1:23" ht="43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 t="shared" si="189"/>
        <v>108</v>
      </c>
      <c r="P1758" s="5">
        <f t="shared" si="190"/>
        <v>76.8</v>
      </c>
      <c r="Q1758" s="5" t="str">
        <f t="shared" si="191"/>
        <v>theater</v>
      </c>
      <c r="R1758" s="5" t="str">
        <f t="shared" si="192"/>
        <v>plays</v>
      </c>
      <c r="S1758" t="s">
        <v>8317</v>
      </c>
      <c r="T1758" t="s">
        <v>8318</v>
      </c>
      <c r="U1758" s="9">
        <f t="shared" si="193"/>
        <v>42495.992800925931</v>
      </c>
      <c r="V1758" s="9">
        <f t="shared" si="194"/>
        <v>42552.958333333328</v>
      </c>
      <c r="W1758">
        <f t="shared" si="195"/>
        <v>57</v>
      </c>
    </row>
    <row r="1759" spans="1:23" ht="43.2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 t="shared" si="189"/>
        <v>315</v>
      </c>
      <c r="P1759" s="5">
        <f t="shared" si="190"/>
        <v>35.799999999999997</v>
      </c>
      <c r="Q1759" s="5" t="str">
        <f t="shared" si="191"/>
        <v>theater</v>
      </c>
      <c r="R1759" s="5" t="str">
        <f t="shared" si="192"/>
        <v>plays</v>
      </c>
      <c r="S1759" t="s">
        <v>8317</v>
      </c>
      <c r="T1759" t="s">
        <v>8318</v>
      </c>
      <c r="U1759" s="9">
        <f t="shared" si="193"/>
        <v>42479.432291666672</v>
      </c>
      <c r="V1759" s="9">
        <f t="shared" si="194"/>
        <v>42492.958333333328</v>
      </c>
      <c r="W1759">
        <f t="shared" si="195"/>
        <v>13</v>
      </c>
    </row>
    <row r="1760" spans="1:23" ht="28.8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 t="shared" si="189"/>
        <v>102</v>
      </c>
      <c r="P1760" s="5">
        <f t="shared" si="190"/>
        <v>55.6</v>
      </c>
      <c r="Q1760" s="5" t="str">
        <f t="shared" si="191"/>
        <v>theater</v>
      </c>
      <c r="R1760" s="5" t="str">
        <f t="shared" si="192"/>
        <v>plays</v>
      </c>
      <c r="S1760" t="s">
        <v>8317</v>
      </c>
      <c r="T1760" t="s">
        <v>8318</v>
      </c>
      <c r="U1760" s="9">
        <f t="shared" si="193"/>
        <v>42270.7269212963</v>
      </c>
      <c r="V1760" s="9">
        <f t="shared" si="194"/>
        <v>42306.167361111111</v>
      </c>
      <c r="W1760">
        <f t="shared" si="195"/>
        <v>36</v>
      </c>
    </row>
    <row r="1761" spans="1:23" ht="43.2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 t="shared" si="189"/>
        <v>126</v>
      </c>
      <c r="P1761" s="5">
        <f t="shared" si="190"/>
        <v>147.33000000000001</v>
      </c>
      <c r="Q1761" s="5" t="str">
        <f t="shared" si="191"/>
        <v>theater</v>
      </c>
      <c r="R1761" s="5" t="str">
        <f t="shared" si="192"/>
        <v>plays</v>
      </c>
      <c r="S1761" t="s">
        <v>8317</v>
      </c>
      <c r="T1761" t="s">
        <v>8318</v>
      </c>
      <c r="U1761" s="9">
        <f t="shared" si="193"/>
        <v>42489.619525462964</v>
      </c>
      <c r="V1761" s="9">
        <f t="shared" si="194"/>
        <v>42500.470138888893</v>
      </c>
      <c r="W1761">
        <f t="shared" si="195"/>
        <v>11</v>
      </c>
    </row>
    <row r="1762" spans="1:23" ht="43.2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 t="shared" si="189"/>
        <v>101</v>
      </c>
      <c r="P1762" s="5">
        <f t="shared" si="190"/>
        <v>56.33</v>
      </c>
      <c r="Q1762" s="5" t="str">
        <f t="shared" si="191"/>
        <v>theater</v>
      </c>
      <c r="R1762" s="5" t="str">
        <f t="shared" si="192"/>
        <v>plays</v>
      </c>
      <c r="S1762" t="s">
        <v>8317</v>
      </c>
      <c r="T1762" t="s">
        <v>8318</v>
      </c>
      <c r="U1762" s="9">
        <f t="shared" si="193"/>
        <v>42536.815648148149</v>
      </c>
      <c r="V1762" s="9">
        <f t="shared" si="194"/>
        <v>42566.815648148149</v>
      </c>
      <c r="W1762">
        <f t="shared" si="195"/>
        <v>30</v>
      </c>
    </row>
    <row r="1763" spans="1:23" ht="43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 t="shared" si="189"/>
        <v>101</v>
      </c>
      <c r="P1763" s="5">
        <f t="shared" si="190"/>
        <v>96.19</v>
      </c>
      <c r="Q1763" s="5" t="str">
        <f t="shared" si="191"/>
        <v>theater</v>
      </c>
      <c r="R1763" s="5" t="str">
        <f t="shared" si="192"/>
        <v>plays</v>
      </c>
      <c r="S1763" t="s">
        <v>8317</v>
      </c>
      <c r="T1763" t="s">
        <v>8318</v>
      </c>
      <c r="U1763" s="9">
        <f t="shared" si="193"/>
        <v>41822.417939814812</v>
      </c>
      <c r="V1763" s="9">
        <f t="shared" si="194"/>
        <v>41852.417939814812</v>
      </c>
      <c r="W1763">
        <f t="shared" si="195"/>
        <v>30</v>
      </c>
    </row>
    <row r="1764" spans="1:23" ht="43.2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 t="shared" si="189"/>
        <v>103</v>
      </c>
      <c r="P1764" s="5">
        <f t="shared" si="190"/>
        <v>63.57</v>
      </c>
      <c r="Q1764" s="5" t="str">
        <f t="shared" si="191"/>
        <v>theater</v>
      </c>
      <c r="R1764" s="5" t="str">
        <f t="shared" si="192"/>
        <v>plays</v>
      </c>
      <c r="S1764" t="s">
        <v>8317</v>
      </c>
      <c r="T1764" t="s">
        <v>8318</v>
      </c>
      <c r="U1764" s="9">
        <f t="shared" si="193"/>
        <v>41932.311099537037</v>
      </c>
      <c r="V1764" s="9">
        <f t="shared" si="194"/>
        <v>41962.352766203709</v>
      </c>
      <c r="W1764">
        <f t="shared" si="195"/>
        <v>30</v>
      </c>
    </row>
    <row r="1765" spans="1:23" ht="43.2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 t="shared" si="189"/>
        <v>106</v>
      </c>
      <c r="P1765" s="5">
        <f t="shared" si="190"/>
        <v>184.78</v>
      </c>
      <c r="Q1765" s="5" t="str">
        <f t="shared" si="191"/>
        <v>theater</v>
      </c>
      <c r="R1765" s="5" t="str">
        <f t="shared" si="192"/>
        <v>plays</v>
      </c>
      <c r="S1765" t="s">
        <v>8317</v>
      </c>
      <c r="T1765" t="s">
        <v>8318</v>
      </c>
      <c r="U1765" s="9">
        <f t="shared" si="193"/>
        <v>42746.057106481487</v>
      </c>
      <c r="V1765" s="9">
        <f t="shared" si="194"/>
        <v>42791.057106481487</v>
      </c>
      <c r="W1765">
        <f t="shared" si="195"/>
        <v>45</v>
      </c>
    </row>
    <row r="1766" spans="1:23" ht="28.8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 t="shared" si="189"/>
        <v>101</v>
      </c>
      <c r="P1766" s="5">
        <f t="shared" si="190"/>
        <v>126.72</v>
      </c>
      <c r="Q1766" s="5" t="str">
        <f t="shared" si="191"/>
        <v>theater</v>
      </c>
      <c r="R1766" s="5" t="str">
        <f t="shared" si="192"/>
        <v>plays</v>
      </c>
      <c r="S1766" t="s">
        <v>8317</v>
      </c>
      <c r="T1766" t="s">
        <v>8318</v>
      </c>
      <c r="U1766" s="9">
        <f t="shared" si="193"/>
        <v>42697.082673611112</v>
      </c>
      <c r="V1766" s="9">
        <f t="shared" si="194"/>
        <v>42718.665972222225</v>
      </c>
      <c r="W1766">
        <f t="shared" si="195"/>
        <v>21</v>
      </c>
    </row>
    <row r="1767" spans="1:23" ht="57.6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 t="shared" si="189"/>
        <v>113</v>
      </c>
      <c r="P1767" s="5">
        <f t="shared" si="190"/>
        <v>83.43</v>
      </c>
      <c r="Q1767" s="5" t="str">
        <f t="shared" si="191"/>
        <v>theater</v>
      </c>
      <c r="R1767" s="5" t="str">
        <f t="shared" si="192"/>
        <v>plays</v>
      </c>
      <c r="S1767" t="s">
        <v>8317</v>
      </c>
      <c r="T1767" t="s">
        <v>8318</v>
      </c>
      <c r="U1767" s="9">
        <f t="shared" si="193"/>
        <v>41866.025347222225</v>
      </c>
      <c r="V1767" s="9">
        <f t="shared" si="194"/>
        <v>41883.665972222225</v>
      </c>
      <c r="W1767">
        <f t="shared" si="195"/>
        <v>17</v>
      </c>
    </row>
    <row r="1768" spans="1:23" ht="43.2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 t="shared" si="189"/>
        <v>218</v>
      </c>
      <c r="P1768" s="5">
        <f t="shared" si="190"/>
        <v>54.5</v>
      </c>
      <c r="Q1768" s="5" t="str">
        <f t="shared" si="191"/>
        <v>theater</v>
      </c>
      <c r="R1768" s="5" t="str">
        <f t="shared" si="192"/>
        <v>plays</v>
      </c>
      <c r="S1768" t="s">
        <v>8317</v>
      </c>
      <c r="T1768" t="s">
        <v>8318</v>
      </c>
      <c r="U1768" s="9">
        <f t="shared" si="193"/>
        <v>42056.091631944444</v>
      </c>
      <c r="V1768" s="9">
        <f t="shared" si="194"/>
        <v>42070.204861111109</v>
      </c>
      <c r="W1768">
        <f t="shared" si="195"/>
        <v>14</v>
      </c>
    </row>
    <row r="1769" spans="1:23" ht="43.2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 t="shared" si="189"/>
        <v>101</v>
      </c>
      <c r="P1769" s="5">
        <f t="shared" si="190"/>
        <v>302.31</v>
      </c>
      <c r="Q1769" s="5" t="str">
        <f t="shared" si="191"/>
        <v>theater</v>
      </c>
      <c r="R1769" s="5" t="str">
        <f t="shared" si="192"/>
        <v>plays</v>
      </c>
      <c r="S1769" t="s">
        <v>8317</v>
      </c>
      <c r="T1769" t="s">
        <v>8318</v>
      </c>
      <c r="U1769" s="9">
        <f t="shared" si="193"/>
        <v>41851.771354166667</v>
      </c>
      <c r="V1769" s="9">
        <f t="shared" si="194"/>
        <v>41870.666666666664</v>
      </c>
      <c r="W1769">
        <f t="shared" si="195"/>
        <v>19</v>
      </c>
    </row>
    <row r="1770" spans="1:23" ht="43.2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 t="shared" si="189"/>
        <v>106</v>
      </c>
      <c r="P1770" s="5">
        <f t="shared" si="190"/>
        <v>44.14</v>
      </c>
      <c r="Q1770" s="5" t="str">
        <f t="shared" si="191"/>
        <v>theater</v>
      </c>
      <c r="R1770" s="5" t="str">
        <f t="shared" si="192"/>
        <v>plays</v>
      </c>
      <c r="S1770" t="s">
        <v>8317</v>
      </c>
      <c r="T1770" t="s">
        <v>8318</v>
      </c>
      <c r="U1770" s="9">
        <f t="shared" si="193"/>
        <v>42422.977418981478</v>
      </c>
      <c r="V1770" s="9">
        <f t="shared" si="194"/>
        <v>42444.875</v>
      </c>
      <c r="W1770">
        <f t="shared" si="195"/>
        <v>22</v>
      </c>
    </row>
    <row r="1771" spans="1:23" ht="43.2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 t="shared" si="189"/>
        <v>104</v>
      </c>
      <c r="P1771" s="5">
        <f t="shared" si="190"/>
        <v>866.67</v>
      </c>
      <c r="Q1771" s="5" t="str">
        <f t="shared" si="191"/>
        <v>theater</v>
      </c>
      <c r="R1771" s="5" t="str">
        <f t="shared" si="192"/>
        <v>plays</v>
      </c>
      <c r="S1771" t="s">
        <v>8317</v>
      </c>
      <c r="T1771" t="s">
        <v>8318</v>
      </c>
      <c r="U1771" s="9">
        <f t="shared" si="193"/>
        <v>42321.101759259262</v>
      </c>
      <c r="V1771" s="9">
        <f t="shared" si="194"/>
        <v>42351.101759259262</v>
      </c>
      <c r="W1771">
        <f t="shared" si="195"/>
        <v>30</v>
      </c>
    </row>
    <row r="1772" spans="1:23" ht="43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 t="shared" si="189"/>
        <v>221</v>
      </c>
      <c r="P1772" s="5">
        <f t="shared" si="190"/>
        <v>61.39</v>
      </c>
      <c r="Q1772" s="5" t="str">
        <f t="shared" si="191"/>
        <v>theater</v>
      </c>
      <c r="R1772" s="5" t="str">
        <f t="shared" si="192"/>
        <v>plays</v>
      </c>
      <c r="S1772" t="s">
        <v>8317</v>
      </c>
      <c r="T1772" t="s">
        <v>8318</v>
      </c>
      <c r="U1772" s="9">
        <f t="shared" si="193"/>
        <v>42107.067557870367</v>
      </c>
      <c r="V1772" s="9">
        <f t="shared" si="194"/>
        <v>42137.067557870367</v>
      </c>
      <c r="W1772">
        <f t="shared" si="195"/>
        <v>30</v>
      </c>
    </row>
    <row r="1773" spans="1:23" ht="43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 t="shared" si="189"/>
        <v>119</v>
      </c>
      <c r="P1773" s="5">
        <f t="shared" si="190"/>
        <v>29.67</v>
      </c>
      <c r="Q1773" s="5" t="str">
        <f t="shared" si="191"/>
        <v>theater</v>
      </c>
      <c r="R1773" s="5" t="str">
        <f t="shared" si="192"/>
        <v>plays</v>
      </c>
      <c r="S1773" t="s">
        <v>8317</v>
      </c>
      <c r="T1773" t="s">
        <v>8318</v>
      </c>
      <c r="U1773" s="9">
        <f t="shared" si="193"/>
        <v>42192.933958333335</v>
      </c>
      <c r="V1773" s="9">
        <f t="shared" si="194"/>
        <v>42217.933958333335</v>
      </c>
      <c r="W1773">
        <f t="shared" si="195"/>
        <v>25</v>
      </c>
    </row>
    <row r="1774" spans="1:23" ht="43.2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 t="shared" si="189"/>
        <v>105</v>
      </c>
      <c r="P1774" s="5">
        <f t="shared" si="190"/>
        <v>45.48</v>
      </c>
      <c r="Q1774" s="5" t="str">
        <f t="shared" si="191"/>
        <v>theater</v>
      </c>
      <c r="R1774" s="5" t="str">
        <f t="shared" si="192"/>
        <v>plays</v>
      </c>
      <c r="S1774" t="s">
        <v>8317</v>
      </c>
      <c r="T1774" t="s">
        <v>8318</v>
      </c>
      <c r="U1774" s="9">
        <f t="shared" si="193"/>
        <v>41969.199756944443</v>
      </c>
      <c r="V1774" s="9">
        <f t="shared" si="194"/>
        <v>42005.208333333328</v>
      </c>
      <c r="W1774">
        <f t="shared" si="195"/>
        <v>36</v>
      </c>
    </row>
    <row r="1775" spans="1:23" ht="43.2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 t="shared" si="189"/>
        <v>104</v>
      </c>
      <c r="P1775" s="5">
        <f t="shared" si="190"/>
        <v>96.2</v>
      </c>
      <c r="Q1775" s="5" t="str">
        <f t="shared" si="191"/>
        <v>theater</v>
      </c>
      <c r="R1775" s="5" t="str">
        <f t="shared" si="192"/>
        <v>plays</v>
      </c>
      <c r="S1775" t="s">
        <v>8317</v>
      </c>
      <c r="T1775" t="s">
        <v>8318</v>
      </c>
      <c r="U1775" s="9">
        <f t="shared" si="193"/>
        <v>42690.041435185187</v>
      </c>
      <c r="V1775" s="9">
        <f t="shared" si="194"/>
        <v>42750.041435185187</v>
      </c>
      <c r="W1775">
        <f t="shared" si="195"/>
        <v>60</v>
      </c>
    </row>
    <row r="1776" spans="1:23" ht="28.8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 t="shared" si="189"/>
        <v>118</v>
      </c>
      <c r="P1776" s="5">
        <f t="shared" si="190"/>
        <v>67.92</v>
      </c>
      <c r="Q1776" s="5" t="str">
        <f t="shared" si="191"/>
        <v>theater</v>
      </c>
      <c r="R1776" s="5" t="str">
        <f t="shared" si="192"/>
        <v>plays</v>
      </c>
      <c r="S1776" t="s">
        <v>8317</v>
      </c>
      <c r="T1776" t="s">
        <v>8318</v>
      </c>
      <c r="U1776" s="9">
        <f t="shared" si="193"/>
        <v>42690.334317129629</v>
      </c>
      <c r="V1776" s="9">
        <f t="shared" si="194"/>
        <v>42721.333333333328</v>
      </c>
      <c r="W1776">
        <f t="shared" si="195"/>
        <v>31</v>
      </c>
    </row>
    <row r="1777" spans="1:23" ht="28.8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 t="shared" si="189"/>
        <v>139</v>
      </c>
      <c r="P1777" s="5">
        <f t="shared" si="190"/>
        <v>30.78</v>
      </c>
      <c r="Q1777" s="5" t="str">
        <f t="shared" si="191"/>
        <v>theater</v>
      </c>
      <c r="R1777" s="5" t="str">
        <f t="shared" si="192"/>
        <v>plays</v>
      </c>
      <c r="S1777" t="s">
        <v>8317</v>
      </c>
      <c r="T1777" t="s">
        <v>8318</v>
      </c>
      <c r="U1777" s="9">
        <f t="shared" si="193"/>
        <v>42312.874594907407</v>
      </c>
      <c r="V1777" s="9">
        <f t="shared" si="194"/>
        <v>42340.874594907407</v>
      </c>
      <c r="W1777">
        <f t="shared" si="195"/>
        <v>28</v>
      </c>
    </row>
    <row r="1778" spans="1:23" ht="43.2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 t="shared" si="189"/>
        <v>104</v>
      </c>
      <c r="P1778" s="5">
        <f t="shared" si="190"/>
        <v>38.33</v>
      </c>
      <c r="Q1778" s="5" t="str">
        <f t="shared" si="191"/>
        <v>theater</v>
      </c>
      <c r="R1778" s="5" t="str">
        <f t="shared" si="192"/>
        <v>plays</v>
      </c>
      <c r="S1778" t="s">
        <v>8317</v>
      </c>
      <c r="T1778" t="s">
        <v>8318</v>
      </c>
      <c r="U1778" s="9">
        <f t="shared" si="193"/>
        <v>41855.548101851848</v>
      </c>
      <c r="V1778" s="9">
        <f t="shared" si="194"/>
        <v>41876.207638888889</v>
      </c>
      <c r="W1778">
        <f t="shared" si="195"/>
        <v>21</v>
      </c>
    </row>
    <row r="1779" spans="1:23" ht="43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 t="shared" si="189"/>
        <v>100</v>
      </c>
      <c r="P1779" s="5">
        <f t="shared" si="190"/>
        <v>66.83</v>
      </c>
      <c r="Q1779" s="5" t="str">
        <f t="shared" si="191"/>
        <v>theater</v>
      </c>
      <c r="R1779" s="5" t="str">
        <f t="shared" si="192"/>
        <v>plays</v>
      </c>
      <c r="S1779" t="s">
        <v>8317</v>
      </c>
      <c r="T1779" t="s">
        <v>8318</v>
      </c>
      <c r="U1779" s="9">
        <f t="shared" si="193"/>
        <v>42179.854629629626</v>
      </c>
      <c r="V1779" s="9">
        <f t="shared" si="194"/>
        <v>42203.666666666672</v>
      </c>
      <c r="W1779">
        <f t="shared" si="195"/>
        <v>24</v>
      </c>
    </row>
    <row r="1780" spans="1:23" ht="43.2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 t="shared" si="189"/>
        <v>107</v>
      </c>
      <c r="P1780" s="5">
        <f t="shared" si="190"/>
        <v>71.73</v>
      </c>
      <c r="Q1780" s="5" t="str">
        <f t="shared" si="191"/>
        <v>theater</v>
      </c>
      <c r="R1780" s="5" t="str">
        <f t="shared" si="192"/>
        <v>plays</v>
      </c>
      <c r="S1780" t="s">
        <v>8317</v>
      </c>
      <c r="T1780" t="s">
        <v>8318</v>
      </c>
      <c r="U1780" s="9">
        <f t="shared" si="193"/>
        <v>42275.731666666667</v>
      </c>
      <c r="V1780" s="9">
        <f t="shared" si="194"/>
        <v>42305.731666666667</v>
      </c>
      <c r="W1780">
        <f t="shared" si="195"/>
        <v>30</v>
      </c>
    </row>
    <row r="1781" spans="1:23" ht="43.2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 t="shared" si="189"/>
        <v>100</v>
      </c>
      <c r="P1781" s="5">
        <f t="shared" si="190"/>
        <v>176.47</v>
      </c>
      <c r="Q1781" s="5" t="str">
        <f t="shared" si="191"/>
        <v>theater</v>
      </c>
      <c r="R1781" s="5" t="str">
        <f t="shared" si="192"/>
        <v>plays</v>
      </c>
      <c r="S1781" t="s">
        <v>8317</v>
      </c>
      <c r="T1781" t="s">
        <v>8318</v>
      </c>
      <c r="U1781" s="9">
        <f t="shared" si="193"/>
        <v>41765.610798611109</v>
      </c>
      <c r="V1781" s="9">
        <f t="shared" si="194"/>
        <v>41777.610798611109</v>
      </c>
      <c r="W1781">
        <f t="shared" si="195"/>
        <v>12</v>
      </c>
    </row>
    <row r="1782" spans="1:23" ht="43.2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 t="shared" si="189"/>
        <v>100</v>
      </c>
      <c r="P1782" s="5">
        <f t="shared" si="190"/>
        <v>421.11</v>
      </c>
      <c r="Q1782" s="5" t="str">
        <f t="shared" si="191"/>
        <v>theater</v>
      </c>
      <c r="R1782" s="5" t="str">
        <f t="shared" si="192"/>
        <v>plays</v>
      </c>
      <c r="S1782" t="s">
        <v>8317</v>
      </c>
      <c r="T1782" t="s">
        <v>8318</v>
      </c>
      <c r="U1782" s="9">
        <f t="shared" si="193"/>
        <v>42059.701319444444</v>
      </c>
      <c r="V1782" s="9">
        <f t="shared" si="194"/>
        <v>42119.659652777773</v>
      </c>
      <c r="W1782">
        <f t="shared" si="195"/>
        <v>60</v>
      </c>
    </row>
    <row r="1783" spans="1:23" ht="43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 t="shared" si="189"/>
        <v>101</v>
      </c>
      <c r="P1783" s="5">
        <f t="shared" si="190"/>
        <v>104.99</v>
      </c>
      <c r="Q1783" s="5" t="str">
        <f t="shared" si="191"/>
        <v>theater</v>
      </c>
      <c r="R1783" s="5" t="str">
        <f t="shared" si="192"/>
        <v>plays</v>
      </c>
      <c r="S1783" t="s">
        <v>8317</v>
      </c>
      <c r="T1783" t="s">
        <v>8318</v>
      </c>
      <c r="U1783" s="9">
        <f t="shared" si="193"/>
        <v>42053.732627314821</v>
      </c>
      <c r="V1783" s="9">
        <f t="shared" si="194"/>
        <v>42083.705555555556</v>
      </c>
      <c r="W1783">
        <f t="shared" si="195"/>
        <v>30</v>
      </c>
    </row>
    <row r="1784" spans="1:23" ht="43.2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 t="shared" si="189"/>
        <v>108</v>
      </c>
      <c r="P1784" s="5">
        <f t="shared" si="190"/>
        <v>28.19</v>
      </c>
      <c r="Q1784" s="5" t="str">
        <f t="shared" si="191"/>
        <v>theater</v>
      </c>
      <c r="R1784" s="5" t="str">
        <f t="shared" si="192"/>
        <v>plays</v>
      </c>
      <c r="S1784" t="s">
        <v>8317</v>
      </c>
      <c r="T1784" t="s">
        <v>8318</v>
      </c>
      <c r="U1784" s="9">
        <f t="shared" si="193"/>
        <v>41858.355393518519</v>
      </c>
      <c r="V1784" s="9">
        <f t="shared" si="194"/>
        <v>41882.547222222223</v>
      </c>
      <c r="W1784">
        <f t="shared" si="195"/>
        <v>24</v>
      </c>
    </row>
    <row r="1785" spans="1:23" ht="57.6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 t="shared" si="189"/>
        <v>104</v>
      </c>
      <c r="P1785" s="5">
        <f t="shared" si="190"/>
        <v>54.55</v>
      </c>
      <c r="Q1785" s="5" t="str">
        <f t="shared" si="191"/>
        <v>theater</v>
      </c>
      <c r="R1785" s="5" t="str">
        <f t="shared" si="192"/>
        <v>plays</v>
      </c>
      <c r="S1785" t="s">
        <v>8317</v>
      </c>
      <c r="T1785" t="s">
        <v>8318</v>
      </c>
      <c r="U1785" s="9">
        <f t="shared" si="193"/>
        <v>42225.513888888891</v>
      </c>
      <c r="V1785" s="9">
        <f t="shared" si="194"/>
        <v>42242.958333333328</v>
      </c>
      <c r="W1785">
        <f t="shared" si="195"/>
        <v>17</v>
      </c>
    </row>
    <row r="1786" spans="1:23" ht="57.6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 t="shared" si="189"/>
        <v>104</v>
      </c>
      <c r="P1786" s="5">
        <f t="shared" si="190"/>
        <v>111.89</v>
      </c>
      <c r="Q1786" s="5" t="str">
        <f t="shared" si="191"/>
        <v>theater</v>
      </c>
      <c r="R1786" s="5" t="str">
        <f t="shared" si="192"/>
        <v>plays</v>
      </c>
      <c r="S1786" t="s">
        <v>8317</v>
      </c>
      <c r="T1786" t="s">
        <v>8318</v>
      </c>
      <c r="U1786" s="9">
        <f t="shared" si="193"/>
        <v>41937.95344907407</v>
      </c>
      <c r="V1786" s="9">
        <f t="shared" si="194"/>
        <v>41972.995115740734</v>
      </c>
      <c r="W1786">
        <f t="shared" si="195"/>
        <v>35</v>
      </c>
    </row>
    <row r="1787" spans="1:23" ht="43.2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 t="shared" si="189"/>
        <v>102</v>
      </c>
      <c r="P1787" s="5">
        <f t="shared" si="190"/>
        <v>85.21</v>
      </c>
      <c r="Q1787" s="5" t="str">
        <f t="shared" si="191"/>
        <v>theater</v>
      </c>
      <c r="R1787" s="5" t="str">
        <f t="shared" si="192"/>
        <v>plays</v>
      </c>
      <c r="S1787" t="s">
        <v>8317</v>
      </c>
      <c r="T1787" t="s">
        <v>8318</v>
      </c>
      <c r="U1787" s="9">
        <f t="shared" si="193"/>
        <v>42044.184988425928</v>
      </c>
      <c r="V1787" s="9">
        <f t="shared" si="194"/>
        <v>42074.143321759257</v>
      </c>
      <c r="W1787">
        <f t="shared" si="195"/>
        <v>30</v>
      </c>
    </row>
    <row r="1788" spans="1:23" ht="43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 t="shared" si="189"/>
        <v>101</v>
      </c>
      <c r="P1788" s="5">
        <f t="shared" si="190"/>
        <v>76.650000000000006</v>
      </c>
      <c r="Q1788" s="5" t="str">
        <f t="shared" si="191"/>
        <v>theater</v>
      </c>
      <c r="R1788" s="5" t="str">
        <f t="shared" si="192"/>
        <v>plays</v>
      </c>
      <c r="S1788" t="s">
        <v>8317</v>
      </c>
      <c r="T1788" t="s">
        <v>8318</v>
      </c>
      <c r="U1788" s="9">
        <f t="shared" si="193"/>
        <v>42559.431203703702</v>
      </c>
      <c r="V1788" s="9">
        <f t="shared" si="194"/>
        <v>42583.957638888889</v>
      </c>
      <c r="W1788">
        <f t="shared" si="195"/>
        <v>24</v>
      </c>
    </row>
    <row r="1789" spans="1:23" ht="43.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 t="shared" si="189"/>
        <v>112</v>
      </c>
      <c r="P1789" s="5">
        <f t="shared" si="190"/>
        <v>65.17</v>
      </c>
      <c r="Q1789" s="5" t="str">
        <f t="shared" si="191"/>
        <v>theater</v>
      </c>
      <c r="R1789" s="5" t="str">
        <f t="shared" si="192"/>
        <v>plays</v>
      </c>
      <c r="S1789" t="s">
        <v>8317</v>
      </c>
      <c r="T1789" t="s">
        <v>8318</v>
      </c>
      <c r="U1789" s="9">
        <f t="shared" si="193"/>
        <v>42524.782638888893</v>
      </c>
      <c r="V1789" s="9">
        <f t="shared" si="194"/>
        <v>42544.782638888893</v>
      </c>
      <c r="W1789">
        <f t="shared" si="195"/>
        <v>20</v>
      </c>
    </row>
    <row r="1790" spans="1:23" ht="43.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 t="shared" si="189"/>
        <v>100</v>
      </c>
      <c r="P1790" s="5">
        <f t="shared" si="190"/>
        <v>93.76</v>
      </c>
      <c r="Q1790" s="5" t="str">
        <f t="shared" si="191"/>
        <v>theater</v>
      </c>
      <c r="R1790" s="5" t="str">
        <f t="shared" si="192"/>
        <v>plays</v>
      </c>
      <c r="S1790" t="s">
        <v>8317</v>
      </c>
      <c r="T1790" t="s">
        <v>8318</v>
      </c>
      <c r="U1790" s="9">
        <f t="shared" si="193"/>
        <v>42292.087592592594</v>
      </c>
      <c r="V1790" s="9">
        <f t="shared" si="194"/>
        <v>42329.125</v>
      </c>
      <c r="W1790">
        <f t="shared" si="195"/>
        <v>37</v>
      </c>
    </row>
    <row r="1791" spans="1:23" ht="57.6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 t="shared" si="189"/>
        <v>100</v>
      </c>
      <c r="P1791" s="5">
        <f t="shared" si="190"/>
        <v>133.33000000000001</v>
      </c>
      <c r="Q1791" s="5" t="str">
        <f t="shared" si="191"/>
        <v>theater</v>
      </c>
      <c r="R1791" s="5" t="str">
        <f t="shared" si="192"/>
        <v>plays</v>
      </c>
      <c r="S1791" t="s">
        <v>8317</v>
      </c>
      <c r="T1791" t="s">
        <v>8318</v>
      </c>
      <c r="U1791" s="9">
        <f t="shared" si="193"/>
        <v>41953.8675</v>
      </c>
      <c r="V1791" s="9">
        <f t="shared" si="194"/>
        <v>41983.8675</v>
      </c>
      <c r="W1791">
        <f t="shared" si="195"/>
        <v>30</v>
      </c>
    </row>
    <row r="1792" spans="1:23" ht="43.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 t="shared" si="189"/>
        <v>105</v>
      </c>
      <c r="P1792" s="5">
        <f t="shared" si="190"/>
        <v>51.22</v>
      </c>
      <c r="Q1792" s="5" t="str">
        <f t="shared" si="191"/>
        <v>theater</v>
      </c>
      <c r="R1792" s="5" t="str">
        <f t="shared" si="192"/>
        <v>plays</v>
      </c>
      <c r="S1792" t="s">
        <v>8317</v>
      </c>
      <c r="T1792" t="s">
        <v>8318</v>
      </c>
      <c r="U1792" s="9">
        <f t="shared" si="193"/>
        <v>41946.644745370373</v>
      </c>
      <c r="V1792" s="9">
        <f t="shared" si="194"/>
        <v>41976.644745370373</v>
      </c>
      <c r="W1792">
        <f t="shared" si="195"/>
        <v>30</v>
      </c>
    </row>
    <row r="1793" spans="1:23" ht="57.6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 t="shared" si="189"/>
        <v>117</v>
      </c>
      <c r="P1793" s="5">
        <f t="shared" si="190"/>
        <v>100.17</v>
      </c>
      <c r="Q1793" s="5" t="str">
        <f t="shared" si="191"/>
        <v>theater</v>
      </c>
      <c r="R1793" s="5" t="str">
        <f t="shared" si="192"/>
        <v>plays</v>
      </c>
      <c r="S1793" t="s">
        <v>8317</v>
      </c>
      <c r="T1793" t="s">
        <v>8318</v>
      </c>
      <c r="U1793" s="9">
        <f t="shared" si="193"/>
        <v>41947.762592592589</v>
      </c>
      <c r="V1793" s="9">
        <f t="shared" si="194"/>
        <v>41987.762592592597</v>
      </c>
      <c r="W1793">
        <f t="shared" si="195"/>
        <v>40</v>
      </c>
    </row>
    <row r="1794" spans="1:23" ht="57.6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 t="shared" ref="O1794:O1857" si="196">ROUND((E1794/D1794)*100,0)</f>
        <v>104</v>
      </c>
      <c r="P1794" s="5">
        <f t="shared" ref="P1794:P1857" si="197">ROUND((E1794/L1794),2)</f>
        <v>34.6</v>
      </c>
      <c r="Q1794" s="5" t="str">
        <f t="shared" ref="Q1794:Q1857" si="198">LEFT(N1794,SEARCH("/",N1794)-1)</f>
        <v>theater</v>
      </c>
      <c r="R1794" s="5" t="str">
        <f t="shared" ref="R1794:R1857" si="199">RIGHT(N1794,LEN(N1794)-SEARCH("/",N1794))</f>
        <v>plays</v>
      </c>
      <c r="S1794" t="s">
        <v>8317</v>
      </c>
      <c r="T1794" t="s">
        <v>8318</v>
      </c>
      <c r="U1794" s="9">
        <f t="shared" ref="U1794:U1857" si="200">(((J1794/60)/60)/24)+DATE(1970,1,1)</f>
        <v>42143.461122685185</v>
      </c>
      <c r="V1794" s="9">
        <f t="shared" ref="V1794:V1857" si="201">(((I1794/60)/60)/24)+DATE(1970,1,1)</f>
        <v>42173.461122685185</v>
      </c>
      <c r="W1794">
        <f t="shared" ref="W1794:W1857" si="202">DATEDIF(U1794,V1794,"d")</f>
        <v>30</v>
      </c>
    </row>
    <row r="1795" spans="1:23" ht="43.2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 t="shared" si="196"/>
        <v>115</v>
      </c>
      <c r="P1795" s="5">
        <f t="shared" si="197"/>
        <v>184.68</v>
      </c>
      <c r="Q1795" s="5" t="str">
        <f t="shared" si="198"/>
        <v>theater</v>
      </c>
      <c r="R1795" s="5" t="str">
        <f t="shared" si="199"/>
        <v>plays</v>
      </c>
      <c r="S1795" t="s">
        <v>8317</v>
      </c>
      <c r="T1795" t="s">
        <v>8318</v>
      </c>
      <c r="U1795" s="9">
        <f t="shared" si="200"/>
        <v>42494.563449074078</v>
      </c>
      <c r="V1795" s="9">
        <f t="shared" si="201"/>
        <v>42524.563449074078</v>
      </c>
      <c r="W1795">
        <f t="shared" si="202"/>
        <v>30</v>
      </c>
    </row>
    <row r="1796" spans="1:23" ht="57.6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 t="shared" si="196"/>
        <v>102</v>
      </c>
      <c r="P1796" s="5">
        <f t="shared" si="197"/>
        <v>69.819999999999993</v>
      </c>
      <c r="Q1796" s="5" t="str">
        <f t="shared" si="198"/>
        <v>theater</v>
      </c>
      <c r="R1796" s="5" t="str">
        <f t="shared" si="199"/>
        <v>plays</v>
      </c>
      <c r="S1796" t="s">
        <v>8317</v>
      </c>
      <c r="T1796" t="s">
        <v>8318</v>
      </c>
      <c r="U1796" s="9">
        <f t="shared" si="200"/>
        <v>41815.774826388886</v>
      </c>
      <c r="V1796" s="9">
        <f t="shared" si="201"/>
        <v>41830.774826388886</v>
      </c>
      <c r="W1796">
        <f t="shared" si="202"/>
        <v>15</v>
      </c>
    </row>
    <row r="1797" spans="1:23" ht="43.2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 t="shared" si="196"/>
        <v>223</v>
      </c>
      <c r="P1797" s="5">
        <f t="shared" si="197"/>
        <v>61.94</v>
      </c>
      <c r="Q1797" s="5" t="str">
        <f t="shared" si="198"/>
        <v>theater</v>
      </c>
      <c r="R1797" s="5" t="str">
        <f t="shared" si="199"/>
        <v>plays</v>
      </c>
      <c r="S1797" t="s">
        <v>8317</v>
      </c>
      <c r="T1797" t="s">
        <v>8318</v>
      </c>
      <c r="U1797" s="9">
        <f t="shared" si="200"/>
        <v>41830.545694444445</v>
      </c>
      <c r="V1797" s="9">
        <f t="shared" si="201"/>
        <v>41859.936111111114</v>
      </c>
      <c r="W1797">
        <f t="shared" si="202"/>
        <v>29</v>
      </c>
    </row>
    <row r="1798" spans="1:23" ht="57.6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 t="shared" si="196"/>
        <v>100</v>
      </c>
      <c r="P1798" s="5">
        <f t="shared" si="197"/>
        <v>41.67</v>
      </c>
      <c r="Q1798" s="5" t="str">
        <f t="shared" si="198"/>
        <v>theater</v>
      </c>
      <c r="R1798" s="5" t="str">
        <f t="shared" si="199"/>
        <v>plays</v>
      </c>
      <c r="S1798" t="s">
        <v>8317</v>
      </c>
      <c r="T1798" t="s">
        <v>8318</v>
      </c>
      <c r="U1798" s="9">
        <f t="shared" si="200"/>
        <v>42446.845543981486</v>
      </c>
      <c r="V1798" s="9">
        <f t="shared" si="201"/>
        <v>42496.845543981486</v>
      </c>
      <c r="W1798">
        <f t="shared" si="202"/>
        <v>50</v>
      </c>
    </row>
    <row r="1799" spans="1:23" ht="43.2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 t="shared" si="196"/>
        <v>106</v>
      </c>
      <c r="P1799" s="5">
        <f t="shared" si="197"/>
        <v>36.07</v>
      </c>
      <c r="Q1799" s="5" t="str">
        <f t="shared" si="198"/>
        <v>theater</v>
      </c>
      <c r="R1799" s="5" t="str">
        <f t="shared" si="199"/>
        <v>plays</v>
      </c>
      <c r="S1799" t="s">
        <v>8317</v>
      </c>
      <c r="T1799" t="s">
        <v>8318</v>
      </c>
      <c r="U1799" s="9">
        <f t="shared" si="200"/>
        <v>41923.921643518523</v>
      </c>
      <c r="V1799" s="9">
        <f t="shared" si="201"/>
        <v>41949.031944444447</v>
      </c>
      <c r="W1799">
        <f t="shared" si="202"/>
        <v>26</v>
      </c>
    </row>
    <row r="1800" spans="1:23" ht="43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 t="shared" si="196"/>
        <v>142</v>
      </c>
      <c r="P1800" s="5">
        <f t="shared" si="197"/>
        <v>29</v>
      </c>
      <c r="Q1800" s="5" t="str">
        <f t="shared" si="198"/>
        <v>theater</v>
      </c>
      <c r="R1800" s="5" t="str">
        <f t="shared" si="199"/>
        <v>plays</v>
      </c>
      <c r="S1800" t="s">
        <v>8317</v>
      </c>
      <c r="T1800" t="s">
        <v>8318</v>
      </c>
      <c r="U1800" s="9">
        <f t="shared" si="200"/>
        <v>41817.59542824074</v>
      </c>
      <c r="V1800" s="9">
        <f t="shared" si="201"/>
        <v>41847.59542824074</v>
      </c>
      <c r="W1800">
        <f t="shared" si="202"/>
        <v>30</v>
      </c>
    </row>
    <row r="1801" spans="1:23" ht="28.8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 t="shared" si="196"/>
        <v>184</v>
      </c>
      <c r="P1801" s="5">
        <f t="shared" si="197"/>
        <v>24.21</v>
      </c>
      <c r="Q1801" s="5" t="str">
        <f t="shared" si="198"/>
        <v>theater</v>
      </c>
      <c r="R1801" s="5" t="str">
        <f t="shared" si="199"/>
        <v>plays</v>
      </c>
      <c r="S1801" t="s">
        <v>8317</v>
      </c>
      <c r="T1801" t="s">
        <v>8318</v>
      </c>
      <c r="U1801" s="9">
        <f t="shared" si="200"/>
        <v>42140.712314814817</v>
      </c>
      <c r="V1801" s="9">
        <f t="shared" si="201"/>
        <v>42154.756944444445</v>
      </c>
      <c r="W1801">
        <f t="shared" si="202"/>
        <v>14</v>
      </c>
    </row>
    <row r="1802" spans="1:23" ht="43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 t="shared" si="196"/>
        <v>104</v>
      </c>
      <c r="P1802" s="5">
        <f t="shared" si="197"/>
        <v>55.89</v>
      </c>
      <c r="Q1802" s="5" t="str">
        <f t="shared" si="198"/>
        <v>theater</v>
      </c>
      <c r="R1802" s="5" t="str">
        <f t="shared" si="199"/>
        <v>plays</v>
      </c>
      <c r="S1802" t="s">
        <v>8317</v>
      </c>
      <c r="T1802" t="s">
        <v>8318</v>
      </c>
      <c r="U1802" s="9">
        <f t="shared" si="200"/>
        <v>41764.44663194444</v>
      </c>
      <c r="V1802" s="9">
        <f t="shared" si="201"/>
        <v>41791.165972222225</v>
      </c>
      <c r="W1802">
        <f t="shared" si="202"/>
        <v>27</v>
      </c>
    </row>
    <row r="1803" spans="1:23" ht="28.8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 t="shared" si="196"/>
        <v>112</v>
      </c>
      <c r="P1803" s="5">
        <f t="shared" si="197"/>
        <v>11.67</v>
      </c>
      <c r="Q1803" s="5" t="str">
        <f t="shared" si="198"/>
        <v>theater</v>
      </c>
      <c r="R1803" s="5" t="str">
        <f t="shared" si="199"/>
        <v>plays</v>
      </c>
      <c r="S1803" t="s">
        <v>8317</v>
      </c>
      <c r="T1803" t="s">
        <v>8318</v>
      </c>
      <c r="U1803" s="9">
        <f t="shared" si="200"/>
        <v>42378.478344907402</v>
      </c>
      <c r="V1803" s="9">
        <f t="shared" si="201"/>
        <v>42418.916666666672</v>
      </c>
      <c r="W1803">
        <f t="shared" si="202"/>
        <v>40</v>
      </c>
    </row>
    <row r="1804" spans="1:23" ht="43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 t="shared" si="196"/>
        <v>111</v>
      </c>
      <c r="P1804" s="5">
        <f t="shared" si="197"/>
        <v>68.349999999999994</v>
      </c>
      <c r="Q1804" s="5" t="str">
        <f t="shared" si="198"/>
        <v>theater</v>
      </c>
      <c r="R1804" s="5" t="str">
        <f t="shared" si="199"/>
        <v>plays</v>
      </c>
      <c r="S1804" t="s">
        <v>8317</v>
      </c>
      <c r="T1804" t="s">
        <v>8318</v>
      </c>
      <c r="U1804" s="9">
        <f t="shared" si="200"/>
        <v>41941.75203703704</v>
      </c>
      <c r="V1804" s="9">
        <f t="shared" si="201"/>
        <v>41964.708333333328</v>
      </c>
      <c r="W1804">
        <f t="shared" si="202"/>
        <v>23</v>
      </c>
    </row>
    <row r="1805" spans="1:23" ht="43.2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 t="shared" si="196"/>
        <v>104</v>
      </c>
      <c r="P1805" s="5">
        <f t="shared" si="197"/>
        <v>27.07</v>
      </c>
      <c r="Q1805" s="5" t="str">
        <f t="shared" si="198"/>
        <v>theater</v>
      </c>
      <c r="R1805" s="5" t="str">
        <f t="shared" si="199"/>
        <v>plays</v>
      </c>
      <c r="S1805" t="s">
        <v>8317</v>
      </c>
      <c r="T1805" t="s">
        <v>8318</v>
      </c>
      <c r="U1805" s="9">
        <f t="shared" si="200"/>
        <v>42026.920428240745</v>
      </c>
      <c r="V1805" s="9">
        <f t="shared" si="201"/>
        <v>42056.920428240745</v>
      </c>
      <c r="W1805">
        <f t="shared" si="202"/>
        <v>30</v>
      </c>
    </row>
    <row r="1806" spans="1:23" ht="43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 t="shared" si="196"/>
        <v>100</v>
      </c>
      <c r="P1806" s="5">
        <f t="shared" si="197"/>
        <v>118.13</v>
      </c>
      <c r="Q1806" s="5" t="str">
        <f t="shared" si="198"/>
        <v>theater</v>
      </c>
      <c r="R1806" s="5" t="str">
        <f t="shared" si="199"/>
        <v>plays</v>
      </c>
      <c r="S1806" t="s">
        <v>8317</v>
      </c>
      <c r="T1806" t="s">
        <v>8318</v>
      </c>
      <c r="U1806" s="9">
        <f t="shared" si="200"/>
        <v>41834.953865740739</v>
      </c>
      <c r="V1806" s="9">
        <f t="shared" si="201"/>
        <v>41879.953865740739</v>
      </c>
      <c r="W1806">
        <f t="shared" si="202"/>
        <v>45</v>
      </c>
    </row>
    <row r="1807" spans="1:23" ht="57.6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 t="shared" si="196"/>
        <v>102</v>
      </c>
      <c r="P1807" s="5">
        <f t="shared" si="197"/>
        <v>44.76</v>
      </c>
      <c r="Q1807" s="5" t="str">
        <f t="shared" si="198"/>
        <v>theater</v>
      </c>
      <c r="R1807" s="5" t="str">
        <f t="shared" si="199"/>
        <v>plays</v>
      </c>
      <c r="S1807" t="s">
        <v>8317</v>
      </c>
      <c r="T1807" t="s">
        <v>8318</v>
      </c>
      <c r="U1807" s="9">
        <f t="shared" si="200"/>
        <v>42193.723912037036</v>
      </c>
      <c r="V1807" s="9">
        <f t="shared" si="201"/>
        <v>42223.723912037036</v>
      </c>
      <c r="W1807">
        <f t="shared" si="202"/>
        <v>30</v>
      </c>
    </row>
    <row r="1808" spans="1:23" ht="43.2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 t="shared" si="196"/>
        <v>110</v>
      </c>
      <c r="P1808" s="5">
        <f t="shared" si="197"/>
        <v>99.79</v>
      </c>
      <c r="Q1808" s="5" t="str">
        <f t="shared" si="198"/>
        <v>theater</v>
      </c>
      <c r="R1808" s="5" t="str">
        <f t="shared" si="199"/>
        <v>plays</v>
      </c>
      <c r="S1808" t="s">
        <v>8317</v>
      </c>
      <c r="T1808" t="s">
        <v>8318</v>
      </c>
      <c r="U1808" s="9">
        <f t="shared" si="200"/>
        <v>42290.61855324074</v>
      </c>
      <c r="V1808" s="9">
        <f t="shared" si="201"/>
        <v>42320.104861111111</v>
      </c>
      <c r="W1808">
        <f t="shared" si="202"/>
        <v>30</v>
      </c>
    </row>
    <row r="1809" spans="1:23" ht="43.2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 t="shared" si="196"/>
        <v>100</v>
      </c>
      <c r="P1809" s="5">
        <f t="shared" si="197"/>
        <v>117.65</v>
      </c>
      <c r="Q1809" s="5" t="str">
        <f t="shared" si="198"/>
        <v>theater</v>
      </c>
      <c r="R1809" s="5" t="str">
        <f t="shared" si="199"/>
        <v>plays</v>
      </c>
      <c r="S1809" t="s">
        <v>8317</v>
      </c>
      <c r="T1809" t="s">
        <v>8318</v>
      </c>
      <c r="U1809" s="9">
        <f t="shared" si="200"/>
        <v>42150.462083333332</v>
      </c>
      <c r="V1809" s="9">
        <f t="shared" si="201"/>
        <v>42180.462083333332</v>
      </c>
      <c r="W1809">
        <f t="shared" si="202"/>
        <v>30</v>
      </c>
    </row>
    <row r="1810" spans="1:23" ht="57.6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 t="shared" si="196"/>
        <v>122</v>
      </c>
      <c r="P1810" s="5">
        <f t="shared" si="197"/>
        <v>203.33</v>
      </c>
      <c r="Q1810" s="5" t="str">
        <f t="shared" si="198"/>
        <v>theater</v>
      </c>
      <c r="R1810" s="5" t="str">
        <f t="shared" si="199"/>
        <v>plays</v>
      </c>
      <c r="S1810" t="s">
        <v>8317</v>
      </c>
      <c r="T1810" t="s">
        <v>8318</v>
      </c>
      <c r="U1810" s="9">
        <f t="shared" si="200"/>
        <v>42152.503495370373</v>
      </c>
      <c r="V1810" s="9">
        <f t="shared" si="201"/>
        <v>42172.503495370373</v>
      </c>
      <c r="W1810">
        <f t="shared" si="202"/>
        <v>20</v>
      </c>
    </row>
    <row r="1811" spans="1:23" ht="43.2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 t="shared" si="196"/>
        <v>138</v>
      </c>
      <c r="P1811" s="5">
        <f t="shared" si="197"/>
        <v>28.32</v>
      </c>
      <c r="Q1811" s="5" t="str">
        <f t="shared" si="198"/>
        <v>theater</v>
      </c>
      <c r="R1811" s="5" t="str">
        <f t="shared" si="199"/>
        <v>plays</v>
      </c>
      <c r="S1811" t="s">
        <v>8317</v>
      </c>
      <c r="T1811" t="s">
        <v>8318</v>
      </c>
      <c r="U1811" s="9">
        <f t="shared" si="200"/>
        <v>42410.017199074078</v>
      </c>
      <c r="V1811" s="9">
        <f t="shared" si="201"/>
        <v>42430.999305555553</v>
      </c>
      <c r="W1811">
        <f t="shared" si="202"/>
        <v>20</v>
      </c>
    </row>
    <row r="1812" spans="1:23" ht="43.2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 t="shared" si="196"/>
        <v>100</v>
      </c>
      <c r="P1812" s="5">
        <f t="shared" si="197"/>
        <v>110.23</v>
      </c>
      <c r="Q1812" s="5" t="str">
        <f t="shared" si="198"/>
        <v>theater</v>
      </c>
      <c r="R1812" s="5" t="str">
        <f t="shared" si="199"/>
        <v>plays</v>
      </c>
      <c r="S1812" t="s">
        <v>8317</v>
      </c>
      <c r="T1812" t="s">
        <v>8318</v>
      </c>
      <c r="U1812" s="9">
        <f t="shared" si="200"/>
        <v>41791.492777777778</v>
      </c>
      <c r="V1812" s="9">
        <f t="shared" si="201"/>
        <v>41836.492777777778</v>
      </c>
      <c r="W1812">
        <f t="shared" si="202"/>
        <v>45</v>
      </c>
    </row>
    <row r="1813" spans="1:23" ht="57.6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 t="shared" si="196"/>
        <v>107</v>
      </c>
      <c r="P1813" s="5">
        <f t="shared" si="197"/>
        <v>31.97</v>
      </c>
      <c r="Q1813" s="5" t="str">
        <f t="shared" si="198"/>
        <v>theater</v>
      </c>
      <c r="R1813" s="5" t="str">
        <f t="shared" si="199"/>
        <v>plays</v>
      </c>
      <c r="S1813" t="s">
        <v>8317</v>
      </c>
      <c r="T1813" t="s">
        <v>8318</v>
      </c>
      <c r="U1813" s="9">
        <f t="shared" si="200"/>
        <v>41796.422326388885</v>
      </c>
      <c r="V1813" s="9">
        <f t="shared" si="201"/>
        <v>41826.422326388885</v>
      </c>
      <c r="W1813">
        <f t="shared" si="202"/>
        <v>30</v>
      </c>
    </row>
    <row r="1814" spans="1:23" ht="43.2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 t="shared" si="196"/>
        <v>211</v>
      </c>
      <c r="P1814" s="5">
        <f t="shared" si="197"/>
        <v>58.61</v>
      </c>
      <c r="Q1814" s="5" t="str">
        <f t="shared" si="198"/>
        <v>theater</v>
      </c>
      <c r="R1814" s="5" t="str">
        <f t="shared" si="199"/>
        <v>plays</v>
      </c>
      <c r="S1814" t="s">
        <v>8317</v>
      </c>
      <c r="T1814" t="s">
        <v>8318</v>
      </c>
      <c r="U1814" s="9">
        <f t="shared" si="200"/>
        <v>41808.991944444446</v>
      </c>
      <c r="V1814" s="9">
        <f t="shared" si="201"/>
        <v>41838.991944444446</v>
      </c>
      <c r="W1814">
        <f t="shared" si="202"/>
        <v>30</v>
      </c>
    </row>
    <row r="1815" spans="1:23" ht="43.2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 t="shared" si="196"/>
        <v>124</v>
      </c>
      <c r="P1815" s="5">
        <f t="shared" si="197"/>
        <v>29.43</v>
      </c>
      <c r="Q1815" s="5" t="str">
        <f t="shared" si="198"/>
        <v>theater</v>
      </c>
      <c r="R1815" s="5" t="str">
        <f t="shared" si="199"/>
        <v>plays</v>
      </c>
      <c r="S1815" t="s">
        <v>8317</v>
      </c>
      <c r="T1815" t="s">
        <v>8318</v>
      </c>
      <c r="U1815" s="9">
        <f t="shared" si="200"/>
        <v>42544.814328703709</v>
      </c>
      <c r="V1815" s="9">
        <f t="shared" si="201"/>
        <v>42582.873611111107</v>
      </c>
      <c r="W1815">
        <f t="shared" si="202"/>
        <v>38</v>
      </c>
    </row>
    <row r="1816" spans="1:23" ht="43.2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 t="shared" si="196"/>
        <v>109</v>
      </c>
      <c r="P1816" s="5">
        <f t="shared" si="197"/>
        <v>81.38</v>
      </c>
      <c r="Q1816" s="5" t="str">
        <f t="shared" si="198"/>
        <v>theater</v>
      </c>
      <c r="R1816" s="5" t="str">
        <f t="shared" si="199"/>
        <v>plays</v>
      </c>
      <c r="S1816" t="s">
        <v>8317</v>
      </c>
      <c r="T1816" t="s">
        <v>8318</v>
      </c>
      <c r="U1816" s="9">
        <f t="shared" si="200"/>
        <v>42500.041550925926</v>
      </c>
      <c r="V1816" s="9">
        <f t="shared" si="201"/>
        <v>42527.291666666672</v>
      </c>
      <c r="W1816">
        <f t="shared" si="202"/>
        <v>27</v>
      </c>
    </row>
    <row r="1817" spans="1:23" ht="43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 t="shared" si="196"/>
        <v>104</v>
      </c>
      <c r="P1817" s="5">
        <f t="shared" si="197"/>
        <v>199.17</v>
      </c>
      <c r="Q1817" s="5" t="str">
        <f t="shared" si="198"/>
        <v>theater</v>
      </c>
      <c r="R1817" s="5" t="str">
        <f t="shared" si="199"/>
        <v>plays</v>
      </c>
      <c r="S1817" t="s">
        <v>8317</v>
      </c>
      <c r="T1817" t="s">
        <v>8318</v>
      </c>
      <c r="U1817" s="9">
        <f t="shared" si="200"/>
        <v>42265.022824074069</v>
      </c>
      <c r="V1817" s="9">
        <f t="shared" si="201"/>
        <v>42285.022824074069</v>
      </c>
      <c r="W1817">
        <f t="shared" si="202"/>
        <v>20</v>
      </c>
    </row>
    <row r="1818" spans="1:23" ht="43.2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 t="shared" si="196"/>
        <v>100</v>
      </c>
      <c r="P1818" s="5">
        <f t="shared" si="197"/>
        <v>115.38</v>
      </c>
      <c r="Q1818" s="5" t="str">
        <f t="shared" si="198"/>
        <v>theater</v>
      </c>
      <c r="R1818" s="5" t="str">
        <f t="shared" si="199"/>
        <v>plays</v>
      </c>
      <c r="S1818" t="s">
        <v>8317</v>
      </c>
      <c r="T1818" t="s">
        <v>8318</v>
      </c>
      <c r="U1818" s="9">
        <f t="shared" si="200"/>
        <v>41879.959050925929</v>
      </c>
      <c r="V1818" s="9">
        <f t="shared" si="201"/>
        <v>41909.959050925929</v>
      </c>
      <c r="W1818">
        <f t="shared" si="202"/>
        <v>30</v>
      </c>
    </row>
    <row r="1819" spans="1:23" ht="57.6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 t="shared" si="196"/>
        <v>130</v>
      </c>
      <c r="P1819" s="5">
        <f t="shared" si="197"/>
        <v>46.43</v>
      </c>
      <c r="Q1819" s="5" t="str">
        <f t="shared" si="198"/>
        <v>theater</v>
      </c>
      <c r="R1819" s="5" t="str">
        <f t="shared" si="199"/>
        <v>plays</v>
      </c>
      <c r="S1819" t="s">
        <v>8317</v>
      </c>
      <c r="T1819" t="s">
        <v>8318</v>
      </c>
      <c r="U1819" s="9">
        <f t="shared" si="200"/>
        <v>42053.733078703706</v>
      </c>
      <c r="V1819" s="9">
        <f t="shared" si="201"/>
        <v>42063.207638888889</v>
      </c>
      <c r="W1819">
        <f t="shared" si="202"/>
        <v>10</v>
      </c>
    </row>
    <row r="1820" spans="1:23" ht="43.2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 t="shared" si="196"/>
        <v>104</v>
      </c>
      <c r="P1820" s="5">
        <f t="shared" si="197"/>
        <v>70.569999999999993</v>
      </c>
      <c r="Q1820" s="5" t="str">
        <f t="shared" si="198"/>
        <v>theater</v>
      </c>
      <c r="R1820" s="5" t="str">
        <f t="shared" si="199"/>
        <v>plays</v>
      </c>
      <c r="S1820" t="s">
        <v>8317</v>
      </c>
      <c r="T1820" t="s">
        <v>8318</v>
      </c>
      <c r="U1820" s="9">
        <f t="shared" si="200"/>
        <v>42675.832465277781</v>
      </c>
      <c r="V1820" s="9">
        <f t="shared" si="201"/>
        <v>42705.332638888889</v>
      </c>
      <c r="W1820">
        <f t="shared" si="202"/>
        <v>30</v>
      </c>
    </row>
    <row r="1821" spans="1:23" ht="43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 t="shared" si="196"/>
        <v>100</v>
      </c>
      <c r="P1821" s="5">
        <f t="shared" si="197"/>
        <v>22.22</v>
      </c>
      <c r="Q1821" s="5" t="str">
        <f t="shared" si="198"/>
        <v>theater</v>
      </c>
      <c r="R1821" s="5" t="str">
        <f t="shared" si="199"/>
        <v>plays</v>
      </c>
      <c r="S1821" t="s">
        <v>8317</v>
      </c>
      <c r="T1821" t="s">
        <v>8318</v>
      </c>
      <c r="U1821" s="9">
        <f t="shared" si="200"/>
        <v>42467.144166666665</v>
      </c>
      <c r="V1821" s="9">
        <f t="shared" si="201"/>
        <v>42477.979166666672</v>
      </c>
      <c r="W1821">
        <f t="shared" si="202"/>
        <v>10</v>
      </c>
    </row>
    <row r="1822" spans="1:23" ht="57.6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 t="shared" si="196"/>
        <v>120</v>
      </c>
      <c r="P1822" s="5">
        <f t="shared" si="197"/>
        <v>159.47</v>
      </c>
      <c r="Q1822" s="5" t="str">
        <f t="shared" si="198"/>
        <v>theater</v>
      </c>
      <c r="R1822" s="5" t="str">
        <f t="shared" si="199"/>
        <v>plays</v>
      </c>
      <c r="S1822" t="s">
        <v>8317</v>
      </c>
      <c r="T1822" t="s">
        <v>8318</v>
      </c>
      <c r="U1822" s="9">
        <f t="shared" si="200"/>
        <v>42089.412557870368</v>
      </c>
      <c r="V1822" s="9">
        <f t="shared" si="201"/>
        <v>42117.770833333328</v>
      </c>
      <c r="W1822">
        <f t="shared" si="202"/>
        <v>28</v>
      </c>
    </row>
    <row r="1823" spans="1:23" ht="43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 t="shared" si="196"/>
        <v>100</v>
      </c>
      <c r="P1823" s="5">
        <f t="shared" si="197"/>
        <v>37.78</v>
      </c>
      <c r="Q1823" s="5" t="str">
        <f t="shared" si="198"/>
        <v>theater</v>
      </c>
      <c r="R1823" s="5" t="str">
        <f t="shared" si="199"/>
        <v>plays</v>
      </c>
      <c r="S1823" t="s">
        <v>8317</v>
      </c>
      <c r="T1823" t="s">
        <v>8318</v>
      </c>
      <c r="U1823" s="9">
        <f t="shared" si="200"/>
        <v>41894.91375</v>
      </c>
      <c r="V1823" s="9">
        <f t="shared" si="201"/>
        <v>41938.029861111114</v>
      </c>
      <c r="W1823">
        <f t="shared" si="202"/>
        <v>44</v>
      </c>
    </row>
    <row r="1824" spans="1:23" ht="43.2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 t="shared" si="196"/>
        <v>101</v>
      </c>
      <c r="P1824" s="5">
        <f t="shared" si="197"/>
        <v>72.05</v>
      </c>
      <c r="Q1824" s="5" t="str">
        <f t="shared" si="198"/>
        <v>theater</v>
      </c>
      <c r="R1824" s="5" t="str">
        <f t="shared" si="199"/>
        <v>plays</v>
      </c>
      <c r="S1824" t="s">
        <v>8317</v>
      </c>
      <c r="T1824" t="s">
        <v>8318</v>
      </c>
      <c r="U1824" s="9">
        <f t="shared" si="200"/>
        <v>41752.83457175926</v>
      </c>
      <c r="V1824" s="9">
        <f t="shared" si="201"/>
        <v>41782.83457175926</v>
      </c>
      <c r="W1824">
        <f t="shared" si="202"/>
        <v>30</v>
      </c>
    </row>
    <row r="1825" spans="1:23" ht="57.6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 t="shared" si="196"/>
        <v>107</v>
      </c>
      <c r="P1825" s="5">
        <f t="shared" si="197"/>
        <v>63.7</v>
      </c>
      <c r="Q1825" s="5" t="str">
        <f t="shared" si="198"/>
        <v>theater</v>
      </c>
      <c r="R1825" s="5" t="str">
        <f t="shared" si="199"/>
        <v>plays</v>
      </c>
      <c r="S1825" t="s">
        <v>8317</v>
      </c>
      <c r="T1825" t="s">
        <v>8318</v>
      </c>
      <c r="U1825" s="9">
        <f t="shared" si="200"/>
        <v>42448.821585648147</v>
      </c>
      <c r="V1825" s="9">
        <f t="shared" si="201"/>
        <v>42466.895833333328</v>
      </c>
      <c r="W1825">
        <f t="shared" si="202"/>
        <v>18</v>
      </c>
    </row>
    <row r="1826" spans="1:23" ht="43.2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 t="shared" si="196"/>
        <v>138</v>
      </c>
      <c r="P1826" s="5">
        <f t="shared" si="197"/>
        <v>28.41</v>
      </c>
      <c r="Q1826" s="5" t="str">
        <f t="shared" si="198"/>
        <v>theater</v>
      </c>
      <c r="R1826" s="5" t="str">
        <f t="shared" si="199"/>
        <v>plays</v>
      </c>
      <c r="S1826" t="s">
        <v>8317</v>
      </c>
      <c r="T1826" t="s">
        <v>8318</v>
      </c>
      <c r="U1826" s="9">
        <f t="shared" si="200"/>
        <v>42405.090300925927</v>
      </c>
      <c r="V1826" s="9">
        <f t="shared" si="201"/>
        <v>42414</v>
      </c>
      <c r="W1826">
        <f t="shared" si="202"/>
        <v>9</v>
      </c>
    </row>
    <row r="1827" spans="1:23" ht="43.2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 t="shared" si="196"/>
        <v>101</v>
      </c>
      <c r="P1827" s="5">
        <f t="shared" si="197"/>
        <v>103.21</v>
      </c>
      <c r="Q1827" s="5" t="str">
        <f t="shared" si="198"/>
        <v>theater</v>
      </c>
      <c r="R1827" s="5" t="str">
        <f t="shared" si="199"/>
        <v>plays</v>
      </c>
      <c r="S1827" t="s">
        <v>8317</v>
      </c>
      <c r="T1827" t="s">
        <v>8318</v>
      </c>
      <c r="U1827" s="9">
        <f t="shared" si="200"/>
        <v>42037.791238425925</v>
      </c>
      <c r="V1827" s="9">
        <f t="shared" si="201"/>
        <v>42067.791238425925</v>
      </c>
      <c r="W1827">
        <f t="shared" si="202"/>
        <v>30</v>
      </c>
    </row>
    <row r="1828" spans="1:23" ht="43.2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 t="shared" si="196"/>
        <v>109</v>
      </c>
      <c r="P1828" s="5">
        <f t="shared" si="197"/>
        <v>71.150000000000006</v>
      </c>
      <c r="Q1828" s="5" t="str">
        <f t="shared" si="198"/>
        <v>theater</v>
      </c>
      <c r="R1828" s="5" t="str">
        <f t="shared" si="199"/>
        <v>plays</v>
      </c>
      <c r="S1828" t="s">
        <v>8317</v>
      </c>
      <c r="T1828" t="s">
        <v>8318</v>
      </c>
      <c r="U1828" s="9">
        <f t="shared" si="200"/>
        <v>42323.562222222223</v>
      </c>
      <c r="V1828" s="9">
        <f t="shared" si="201"/>
        <v>42352</v>
      </c>
      <c r="W1828">
        <f t="shared" si="202"/>
        <v>29</v>
      </c>
    </row>
    <row r="1829" spans="1:23" ht="43.2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 t="shared" si="196"/>
        <v>140</v>
      </c>
      <c r="P1829" s="5">
        <f t="shared" si="197"/>
        <v>35</v>
      </c>
      <c r="Q1829" s="5" t="str">
        <f t="shared" si="198"/>
        <v>theater</v>
      </c>
      <c r="R1829" s="5" t="str">
        <f t="shared" si="199"/>
        <v>plays</v>
      </c>
      <c r="S1829" t="s">
        <v>8317</v>
      </c>
      <c r="T1829" t="s">
        <v>8318</v>
      </c>
      <c r="U1829" s="9">
        <f t="shared" si="200"/>
        <v>42088.911354166667</v>
      </c>
      <c r="V1829" s="9">
        <f t="shared" si="201"/>
        <v>42118.911354166667</v>
      </c>
      <c r="W1829">
        <f t="shared" si="202"/>
        <v>30</v>
      </c>
    </row>
    <row r="1830" spans="1:23" ht="43.2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 t="shared" si="196"/>
        <v>104</v>
      </c>
      <c r="P1830" s="5">
        <f t="shared" si="197"/>
        <v>81.78</v>
      </c>
      <c r="Q1830" s="5" t="str">
        <f t="shared" si="198"/>
        <v>theater</v>
      </c>
      <c r="R1830" s="5" t="str">
        <f t="shared" si="199"/>
        <v>plays</v>
      </c>
      <c r="S1830" t="s">
        <v>8317</v>
      </c>
      <c r="T1830" t="s">
        <v>8318</v>
      </c>
      <c r="U1830" s="9">
        <f t="shared" si="200"/>
        <v>42018.676898148144</v>
      </c>
      <c r="V1830" s="9">
        <f t="shared" si="201"/>
        <v>42040.290972222225</v>
      </c>
      <c r="W1830">
        <f t="shared" si="202"/>
        <v>22</v>
      </c>
    </row>
    <row r="1831" spans="1:23" ht="43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 t="shared" si="196"/>
        <v>103</v>
      </c>
      <c r="P1831" s="5">
        <f t="shared" si="197"/>
        <v>297.02999999999997</v>
      </c>
      <c r="Q1831" s="5" t="str">
        <f t="shared" si="198"/>
        <v>theater</v>
      </c>
      <c r="R1831" s="5" t="str">
        <f t="shared" si="199"/>
        <v>plays</v>
      </c>
      <c r="S1831" t="s">
        <v>8317</v>
      </c>
      <c r="T1831" t="s">
        <v>8318</v>
      </c>
      <c r="U1831" s="9">
        <f t="shared" si="200"/>
        <v>41884.617314814815</v>
      </c>
      <c r="V1831" s="9">
        <f t="shared" si="201"/>
        <v>41916.617314814815</v>
      </c>
      <c r="W1831">
        <f t="shared" si="202"/>
        <v>32</v>
      </c>
    </row>
    <row r="1832" spans="1:23" ht="43.2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 t="shared" si="196"/>
        <v>108</v>
      </c>
      <c r="P1832" s="5">
        <f t="shared" si="197"/>
        <v>46.61</v>
      </c>
      <c r="Q1832" s="5" t="str">
        <f t="shared" si="198"/>
        <v>theater</v>
      </c>
      <c r="R1832" s="5" t="str">
        <f t="shared" si="199"/>
        <v>plays</v>
      </c>
      <c r="S1832" t="s">
        <v>8317</v>
      </c>
      <c r="T1832" t="s">
        <v>8318</v>
      </c>
      <c r="U1832" s="9">
        <f t="shared" si="200"/>
        <v>41884.056747685187</v>
      </c>
      <c r="V1832" s="9">
        <f t="shared" si="201"/>
        <v>41903.083333333336</v>
      </c>
      <c r="W1832">
        <f t="shared" si="202"/>
        <v>19</v>
      </c>
    </row>
    <row r="1833" spans="1:23" ht="43.2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 t="shared" si="196"/>
        <v>100</v>
      </c>
      <c r="P1833" s="5">
        <f t="shared" si="197"/>
        <v>51.72</v>
      </c>
      <c r="Q1833" s="5" t="str">
        <f t="shared" si="198"/>
        <v>theater</v>
      </c>
      <c r="R1833" s="5" t="str">
        <f t="shared" si="199"/>
        <v>plays</v>
      </c>
      <c r="S1833" t="s">
        <v>8317</v>
      </c>
      <c r="T1833" t="s">
        <v>8318</v>
      </c>
      <c r="U1833" s="9">
        <f t="shared" si="200"/>
        <v>41792.645277777774</v>
      </c>
      <c r="V1833" s="9">
        <f t="shared" si="201"/>
        <v>41822.645277777774</v>
      </c>
      <c r="W1833">
        <f t="shared" si="202"/>
        <v>30</v>
      </c>
    </row>
    <row r="1834" spans="1:23" ht="43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 t="shared" si="196"/>
        <v>103</v>
      </c>
      <c r="P1834" s="5">
        <f t="shared" si="197"/>
        <v>40.29</v>
      </c>
      <c r="Q1834" s="5" t="str">
        <f t="shared" si="198"/>
        <v>theater</v>
      </c>
      <c r="R1834" s="5" t="str">
        <f t="shared" si="199"/>
        <v>plays</v>
      </c>
      <c r="S1834" t="s">
        <v>8317</v>
      </c>
      <c r="T1834" t="s">
        <v>8318</v>
      </c>
      <c r="U1834" s="9">
        <f t="shared" si="200"/>
        <v>42038.720451388886</v>
      </c>
      <c r="V1834" s="9">
        <f t="shared" si="201"/>
        <v>42063.708333333328</v>
      </c>
      <c r="W1834">
        <f t="shared" si="202"/>
        <v>25</v>
      </c>
    </row>
    <row r="1835" spans="1:23" ht="43.2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 t="shared" si="196"/>
        <v>130</v>
      </c>
      <c r="P1835" s="5">
        <f t="shared" si="197"/>
        <v>16.25</v>
      </c>
      <c r="Q1835" s="5" t="str">
        <f t="shared" si="198"/>
        <v>theater</v>
      </c>
      <c r="R1835" s="5" t="str">
        <f t="shared" si="199"/>
        <v>plays</v>
      </c>
      <c r="S1835" t="s">
        <v>8317</v>
      </c>
      <c r="T1835" t="s">
        <v>8318</v>
      </c>
      <c r="U1835" s="9">
        <f t="shared" si="200"/>
        <v>42662.021539351852</v>
      </c>
      <c r="V1835" s="9">
        <f t="shared" si="201"/>
        <v>42676.021539351852</v>
      </c>
      <c r="W1835">
        <f t="shared" si="202"/>
        <v>14</v>
      </c>
    </row>
    <row r="1836" spans="1:23" ht="43.2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 t="shared" si="196"/>
        <v>109</v>
      </c>
      <c r="P1836" s="5">
        <f t="shared" si="197"/>
        <v>30.15</v>
      </c>
      <c r="Q1836" s="5" t="str">
        <f t="shared" si="198"/>
        <v>theater</v>
      </c>
      <c r="R1836" s="5" t="str">
        <f t="shared" si="199"/>
        <v>plays</v>
      </c>
      <c r="S1836" t="s">
        <v>8317</v>
      </c>
      <c r="T1836" t="s">
        <v>8318</v>
      </c>
      <c r="U1836" s="9">
        <f t="shared" si="200"/>
        <v>41820.945613425924</v>
      </c>
      <c r="V1836" s="9">
        <f t="shared" si="201"/>
        <v>41850.945613425924</v>
      </c>
      <c r="W1836">
        <f t="shared" si="202"/>
        <v>30</v>
      </c>
    </row>
    <row r="1837" spans="1:23" ht="43.2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 t="shared" si="196"/>
        <v>100</v>
      </c>
      <c r="P1837" s="5">
        <f t="shared" si="197"/>
        <v>95.24</v>
      </c>
      <c r="Q1837" s="5" t="str">
        <f t="shared" si="198"/>
        <v>theater</v>
      </c>
      <c r="R1837" s="5" t="str">
        <f t="shared" si="199"/>
        <v>plays</v>
      </c>
      <c r="S1837" t="s">
        <v>8317</v>
      </c>
      <c r="T1837" t="s">
        <v>8318</v>
      </c>
      <c r="U1837" s="9">
        <f t="shared" si="200"/>
        <v>41839.730937500004</v>
      </c>
      <c r="V1837" s="9">
        <f t="shared" si="201"/>
        <v>41869.730937500004</v>
      </c>
      <c r="W1837">
        <f t="shared" si="202"/>
        <v>30</v>
      </c>
    </row>
    <row r="1838" spans="1:23" ht="43.2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 t="shared" si="196"/>
        <v>110</v>
      </c>
      <c r="P1838" s="5">
        <f t="shared" si="197"/>
        <v>52.21</v>
      </c>
      <c r="Q1838" s="5" t="str">
        <f t="shared" si="198"/>
        <v>theater</v>
      </c>
      <c r="R1838" s="5" t="str">
        <f t="shared" si="199"/>
        <v>plays</v>
      </c>
      <c r="S1838" t="s">
        <v>8317</v>
      </c>
      <c r="T1838" t="s">
        <v>8318</v>
      </c>
      <c r="U1838" s="9">
        <f t="shared" si="200"/>
        <v>42380.581180555557</v>
      </c>
      <c r="V1838" s="9">
        <f t="shared" si="201"/>
        <v>42405.916666666672</v>
      </c>
      <c r="W1838">
        <f t="shared" si="202"/>
        <v>25</v>
      </c>
    </row>
    <row r="1839" spans="1:23" ht="43.2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 t="shared" si="196"/>
        <v>100</v>
      </c>
      <c r="P1839" s="5">
        <f t="shared" si="197"/>
        <v>134.15</v>
      </c>
      <c r="Q1839" s="5" t="str">
        <f t="shared" si="198"/>
        <v>theater</v>
      </c>
      <c r="R1839" s="5" t="str">
        <f t="shared" si="199"/>
        <v>plays</v>
      </c>
      <c r="S1839" t="s">
        <v>8317</v>
      </c>
      <c r="T1839" t="s">
        <v>8318</v>
      </c>
      <c r="U1839" s="9">
        <f t="shared" si="200"/>
        <v>41776.063136574077</v>
      </c>
      <c r="V1839" s="9">
        <f t="shared" si="201"/>
        <v>41807.125</v>
      </c>
      <c r="W1839">
        <f t="shared" si="202"/>
        <v>31</v>
      </c>
    </row>
    <row r="1840" spans="1:23" ht="43.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 t="shared" si="196"/>
        <v>106</v>
      </c>
      <c r="P1840" s="5">
        <f t="shared" si="197"/>
        <v>62.83</v>
      </c>
      <c r="Q1840" s="5" t="str">
        <f t="shared" si="198"/>
        <v>theater</v>
      </c>
      <c r="R1840" s="5" t="str">
        <f t="shared" si="199"/>
        <v>plays</v>
      </c>
      <c r="S1840" t="s">
        <v>8317</v>
      </c>
      <c r="T1840" t="s">
        <v>8318</v>
      </c>
      <c r="U1840" s="9">
        <f t="shared" si="200"/>
        <v>41800.380428240744</v>
      </c>
      <c r="V1840" s="9">
        <f t="shared" si="201"/>
        <v>41830.380428240744</v>
      </c>
      <c r="W1840">
        <f t="shared" si="202"/>
        <v>30</v>
      </c>
    </row>
    <row r="1841" spans="1:23" ht="43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 t="shared" si="196"/>
        <v>112</v>
      </c>
      <c r="P1841" s="5">
        <f t="shared" si="197"/>
        <v>58.95</v>
      </c>
      <c r="Q1841" s="5" t="str">
        <f t="shared" si="198"/>
        <v>theater</v>
      </c>
      <c r="R1841" s="5" t="str">
        <f t="shared" si="199"/>
        <v>plays</v>
      </c>
      <c r="S1841" t="s">
        <v>8317</v>
      </c>
      <c r="T1841" t="s">
        <v>8318</v>
      </c>
      <c r="U1841" s="9">
        <f t="shared" si="200"/>
        <v>42572.61681712963</v>
      </c>
      <c r="V1841" s="9">
        <f t="shared" si="201"/>
        <v>42589.125</v>
      </c>
      <c r="W1841">
        <f t="shared" si="202"/>
        <v>17</v>
      </c>
    </row>
    <row r="1842" spans="1:23" ht="43.2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 t="shared" si="196"/>
        <v>106</v>
      </c>
      <c r="P1842" s="5">
        <f t="shared" si="197"/>
        <v>143.11000000000001</v>
      </c>
      <c r="Q1842" s="5" t="str">
        <f t="shared" si="198"/>
        <v>theater</v>
      </c>
      <c r="R1842" s="5" t="str">
        <f t="shared" si="199"/>
        <v>plays</v>
      </c>
      <c r="S1842" t="s">
        <v>8317</v>
      </c>
      <c r="T1842" t="s">
        <v>8318</v>
      </c>
      <c r="U1842" s="9">
        <f t="shared" si="200"/>
        <v>41851.541585648149</v>
      </c>
      <c r="V1842" s="9">
        <f t="shared" si="201"/>
        <v>41872.686111111114</v>
      </c>
      <c r="W1842">
        <f t="shared" si="202"/>
        <v>21</v>
      </c>
    </row>
    <row r="1843" spans="1:23" ht="57.6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 t="shared" si="196"/>
        <v>101</v>
      </c>
      <c r="P1843" s="5">
        <f t="shared" si="197"/>
        <v>84.17</v>
      </c>
      <c r="Q1843" s="5" t="str">
        <f t="shared" si="198"/>
        <v>theater</v>
      </c>
      <c r="R1843" s="5" t="str">
        <f t="shared" si="199"/>
        <v>plays</v>
      </c>
      <c r="S1843" t="s">
        <v>8317</v>
      </c>
      <c r="T1843" t="s">
        <v>8318</v>
      </c>
      <c r="U1843" s="9">
        <f t="shared" si="200"/>
        <v>42205.710879629631</v>
      </c>
      <c r="V1843" s="9">
        <f t="shared" si="201"/>
        <v>42235.710879629631</v>
      </c>
      <c r="W1843">
        <f t="shared" si="202"/>
        <v>30</v>
      </c>
    </row>
    <row r="1844" spans="1:23" ht="43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 t="shared" si="196"/>
        <v>104</v>
      </c>
      <c r="P1844" s="5">
        <f t="shared" si="197"/>
        <v>186.07</v>
      </c>
      <c r="Q1844" s="5" t="str">
        <f t="shared" si="198"/>
        <v>theater</v>
      </c>
      <c r="R1844" s="5" t="str">
        <f t="shared" si="199"/>
        <v>plays</v>
      </c>
      <c r="S1844" t="s">
        <v>8317</v>
      </c>
      <c r="T1844" t="s">
        <v>8318</v>
      </c>
      <c r="U1844" s="9">
        <f t="shared" si="200"/>
        <v>42100.927858796291</v>
      </c>
      <c r="V1844" s="9">
        <f t="shared" si="201"/>
        <v>42126.875</v>
      </c>
      <c r="W1844">
        <f t="shared" si="202"/>
        <v>26</v>
      </c>
    </row>
    <row r="1845" spans="1:23" ht="28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 t="shared" si="196"/>
        <v>135</v>
      </c>
      <c r="P1845" s="5">
        <f t="shared" si="197"/>
        <v>89.79</v>
      </c>
      <c r="Q1845" s="5" t="str">
        <f t="shared" si="198"/>
        <v>theater</v>
      </c>
      <c r="R1845" s="5" t="str">
        <f t="shared" si="199"/>
        <v>plays</v>
      </c>
      <c r="S1845" t="s">
        <v>8317</v>
      </c>
      <c r="T1845" t="s">
        <v>8318</v>
      </c>
      <c r="U1845" s="9">
        <f t="shared" si="200"/>
        <v>42374.911226851851</v>
      </c>
      <c r="V1845" s="9">
        <f t="shared" si="201"/>
        <v>42388.207638888889</v>
      </c>
      <c r="W1845">
        <f t="shared" si="202"/>
        <v>14</v>
      </c>
    </row>
    <row r="1846" spans="1:23" ht="43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 t="shared" si="196"/>
        <v>105</v>
      </c>
      <c r="P1846" s="5">
        <f t="shared" si="197"/>
        <v>64.16</v>
      </c>
      <c r="Q1846" s="5" t="str">
        <f t="shared" si="198"/>
        <v>theater</v>
      </c>
      <c r="R1846" s="5" t="str">
        <f t="shared" si="199"/>
        <v>plays</v>
      </c>
      <c r="S1846" t="s">
        <v>8317</v>
      </c>
      <c r="T1846" t="s">
        <v>8318</v>
      </c>
      <c r="U1846" s="9">
        <f t="shared" si="200"/>
        <v>41809.12300925926</v>
      </c>
      <c r="V1846" s="9">
        <f t="shared" si="201"/>
        <v>41831.677083333336</v>
      </c>
      <c r="W1846">
        <f t="shared" si="202"/>
        <v>22</v>
      </c>
    </row>
    <row r="1847" spans="1:23" ht="43.2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 t="shared" si="196"/>
        <v>103</v>
      </c>
      <c r="P1847" s="5">
        <f t="shared" si="197"/>
        <v>59.65</v>
      </c>
      <c r="Q1847" s="5" t="str">
        <f t="shared" si="198"/>
        <v>theater</v>
      </c>
      <c r="R1847" s="5" t="str">
        <f t="shared" si="199"/>
        <v>plays</v>
      </c>
      <c r="S1847" t="s">
        <v>8317</v>
      </c>
      <c r="T1847" t="s">
        <v>8318</v>
      </c>
      <c r="U1847" s="9">
        <f t="shared" si="200"/>
        <v>42294.429641203707</v>
      </c>
      <c r="V1847" s="9">
        <f t="shared" si="201"/>
        <v>42321.845138888893</v>
      </c>
      <c r="W1847">
        <f t="shared" si="202"/>
        <v>27</v>
      </c>
    </row>
    <row r="1848" spans="1:23" ht="43.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 t="shared" si="196"/>
        <v>100</v>
      </c>
      <c r="P1848" s="5">
        <f t="shared" si="197"/>
        <v>31.25</v>
      </c>
      <c r="Q1848" s="5" t="str">
        <f t="shared" si="198"/>
        <v>theater</v>
      </c>
      <c r="R1848" s="5" t="str">
        <f t="shared" si="199"/>
        <v>plays</v>
      </c>
      <c r="S1848" t="s">
        <v>8317</v>
      </c>
      <c r="T1848" t="s">
        <v>8318</v>
      </c>
      <c r="U1848" s="9">
        <f t="shared" si="200"/>
        <v>42124.841111111105</v>
      </c>
      <c r="V1848" s="9">
        <f t="shared" si="201"/>
        <v>42154.841111111105</v>
      </c>
      <c r="W1848">
        <f t="shared" si="202"/>
        <v>30</v>
      </c>
    </row>
    <row r="1849" spans="1:23" ht="43.2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 t="shared" si="196"/>
        <v>186</v>
      </c>
      <c r="P1849" s="5">
        <f t="shared" si="197"/>
        <v>41.22</v>
      </c>
      <c r="Q1849" s="5" t="str">
        <f t="shared" si="198"/>
        <v>theater</v>
      </c>
      <c r="R1849" s="5" t="str">
        <f t="shared" si="199"/>
        <v>plays</v>
      </c>
      <c r="S1849" t="s">
        <v>8317</v>
      </c>
      <c r="T1849" t="s">
        <v>8318</v>
      </c>
      <c r="U1849" s="9">
        <f t="shared" si="200"/>
        <v>41861.524837962963</v>
      </c>
      <c r="V1849" s="9">
        <f t="shared" si="201"/>
        <v>41891.524837962963</v>
      </c>
      <c r="W1849">
        <f t="shared" si="202"/>
        <v>30</v>
      </c>
    </row>
    <row r="1850" spans="1:23" ht="43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 t="shared" si="196"/>
        <v>289</v>
      </c>
      <c r="P1850" s="5">
        <f t="shared" si="197"/>
        <v>43.35</v>
      </c>
      <c r="Q1850" s="5" t="str">
        <f t="shared" si="198"/>
        <v>theater</v>
      </c>
      <c r="R1850" s="5" t="str">
        <f t="shared" si="199"/>
        <v>plays</v>
      </c>
      <c r="S1850" t="s">
        <v>8317</v>
      </c>
      <c r="T1850" t="s">
        <v>8318</v>
      </c>
      <c r="U1850" s="9">
        <f t="shared" si="200"/>
        <v>42521.291504629626</v>
      </c>
      <c r="V1850" s="9">
        <f t="shared" si="201"/>
        <v>42529.582638888889</v>
      </c>
      <c r="W1850">
        <f t="shared" si="202"/>
        <v>8</v>
      </c>
    </row>
    <row r="1851" spans="1:23" ht="43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 t="shared" si="196"/>
        <v>100</v>
      </c>
      <c r="P1851" s="5">
        <f t="shared" si="197"/>
        <v>64.52</v>
      </c>
      <c r="Q1851" s="5" t="str">
        <f t="shared" si="198"/>
        <v>theater</v>
      </c>
      <c r="R1851" s="5" t="str">
        <f t="shared" si="199"/>
        <v>plays</v>
      </c>
      <c r="S1851" t="s">
        <v>8317</v>
      </c>
      <c r="T1851" t="s">
        <v>8318</v>
      </c>
      <c r="U1851" s="9">
        <f t="shared" si="200"/>
        <v>42272.530509259261</v>
      </c>
      <c r="V1851" s="9">
        <f t="shared" si="201"/>
        <v>42300.530509259261</v>
      </c>
      <c r="W1851">
        <f t="shared" si="202"/>
        <v>28</v>
      </c>
    </row>
    <row r="1852" spans="1:23" ht="43.2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 t="shared" si="196"/>
        <v>108</v>
      </c>
      <c r="P1852" s="5">
        <f t="shared" si="197"/>
        <v>43.28</v>
      </c>
      <c r="Q1852" s="5" t="str">
        <f t="shared" si="198"/>
        <v>theater</v>
      </c>
      <c r="R1852" s="5" t="str">
        <f t="shared" si="199"/>
        <v>plays</v>
      </c>
      <c r="S1852" t="s">
        <v>8317</v>
      </c>
      <c r="T1852" t="s">
        <v>8318</v>
      </c>
      <c r="U1852" s="9">
        <f t="shared" si="200"/>
        <v>42016.832465277781</v>
      </c>
      <c r="V1852" s="9">
        <f t="shared" si="201"/>
        <v>42040.513888888891</v>
      </c>
      <c r="W1852">
        <f t="shared" si="202"/>
        <v>24</v>
      </c>
    </row>
    <row r="1853" spans="1:23" ht="28.8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 t="shared" si="196"/>
        <v>108</v>
      </c>
      <c r="P1853" s="5">
        <f t="shared" si="197"/>
        <v>77</v>
      </c>
      <c r="Q1853" s="5" t="str">
        <f t="shared" si="198"/>
        <v>theater</v>
      </c>
      <c r="R1853" s="5" t="str">
        <f t="shared" si="199"/>
        <v>plays</v>
      </c>
      <c r="S1853" t="s">
        <v>8317</v>
      </c>
      <c r="T1853" t="s">
        <v>8318</v>
      </c>
      <c r="U1853" s="9">
        <f t="shared" si="200"/>
        <v>42402.889027777783</v>
      </c>
      <c r="V1853" s="9">
        <f t="shared" si="201"/>
        <v>42447.847361111111</v>
      </c>
      <c r="W1853">
        <f t="shared" si="202"/>
        <v>45</v>
      </c>
    </row>
    <row r="1854" spans="1:23" ht="43.2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 t="shared" si="196"/>
        <v>110</v>
      </c>
      <c r="P1854" s="5">
        <f t="shared" si="197"/>
        <v>51.22</v>
      </c>
      <c r="Q1854" s="5" t="str">
        <f t="shared" si="198"/>
        <v>theater</v>
      </c>
      <c r="R1854" s="5" t="str">
        <f t="shared" si="199"/>
        <v>plays</v>
      </c>
      <c r="S1854" t="s">
        <v>8317</v>
      </c>
      <c r="T1854" t="s">
        <v>8318</v>
      </c>
      <c r="U1854" s="9">
        <f t="shared" si="200"/>
        <v>41960.119085648148</v>
      </c>
      <c r="V1854" s="9">
        <f t="shared" si="201"/>
        <v>41990.119085648148</v>
      </c>
      <c r="W1854">
        <f t="shared" si="202"/>
        <v>30</v>
      </c>
    </row>
    <row r="1855" spans="1:23" ht="43.2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 t="shared" si="196"/>
        <v>171</v>
      </c>
      <c r="P1855" s="5">
        <f t="shared" si="197"/>
        <v>68.25</v>
      </c>
      <c r="Q1855" s="5" t="str">
        <f t="shared" si="198"/>
        <v>theater</v>
      </c>
      <c r="R1855" s="5" t="str">
        <f t="shared" si="199"/>
        <v>plays</v>
      </c>
      <c r="S1855" t="s">
        <v>8317</v>
      </c>
      <c r="T1855" t="s">
        <v>8318</v>
      </c>
      <c r="U1855" s="9">
        <f t="shared" si="200"/>
        <v>42532.052523148144</v>
      </c>
      <c r="V1855" s="9">
        <f t="shared" si="201"/>
        <v>42560.166666666672</v>
      </c>
      <c r="W1855">
        <f t="shared" si="202"/>
        <v>28</v>
      </c>
    </row>
    <row r="1856" spans="1:23" ht="43.2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 t="shared" si="196"/>
        <v>152</v>
      </c>
      <c r="P1856" s="5">
        <f t="shared" si="197"/>
        <v>19.489999999999998</v>
      </c>
      <c r="Q1856" s="5" t="str">
        <f t="shared" si="198"/>
        <v>theater</v>
      </c>
      <c r="R1856" s="5" t="str">
        <f t="shared" si="199"/>
        <v>plays</v>
      </c>
      <c r="S1856" t="s">
        <v>8317</v>
      </c>
      <c r="T1856" t="s">
        <v>8318</v>
      </c>
      <c r="U1856" s="9">
        <f t="shared" si="200"/>
        <v>42036.704525462963</v>
      </c>
      <c r="V1856" s="9">
        <f t="shared" si="201"/>
        <v>42096.662858796291</v>
      </c>
      <c r="W1856">
        <f t="shared" si="202"/>
        <v>60</v>
      </c>
    </row>
    <row r="1857" spans="1:23" ht="43.2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 t="shared" si="196"/>
        <v>101</v>
      </c>
      <c r="P1857" s="5">
        <f t="shared" si="197"/>
        <v>41.13</v>
      </c>
      <c r="Q1857" s="5" t="str">
        <f t="shared" si="198"/>
        <v>theater</v>
      </c>
      <c r="R1857" s="5" t="str">
        <f t="shared" si="199"/>
        <v>plays</v>
      </c>
      <c r="S1857" t="s">
        <v>8317</v>
      </c>
      <c r="T1857" t="s">
        <v>8318</v>
      </c>
      <c r="U1857" s="9">
        <f t="shared" si="200"/>
        <v>42088.723692129628</v>
      </c>
      <c r="V1857" s="9">
        <f t="shared" si="201"/>
        <v>42115.723692129628</v>
      </c>
      <c r="W1857">
        <f t="shared" si="202"/>
        <v>27</v>
      </c>
    </row>
    <row r="1858" spans="1:23" ht="43.2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 t="shared" ref="O1858:O1921" si="203">ROUND((E1858/D1858)*100,0)</f>
        <v>153</v>
      </c>
      <c r="P1858" s="5">
        <f t="shared" ref="P1858:P1921" si="204">ROUND((E1858/L1858),2)</f>
        <v>41.41</v>
      </c>
      <c r="Q1858" s="5" t="str">
        <f t="shared" ref="Q1858:Q1921" si="205">LEFT(N1858,SEARCH("/",N1858)-1)</f>
        <v>theater</v>
      </c>
      <c r="R1858" s="5" t="str">
        <f t="shared" ref="R1858:R1921" si="206">RIGHT(N1858,LEN(N1858)-SEARCH("/",N1858))</f>
        <v>plays</v>
      </c>
      <c r="S1858" t="s">
        <v>8317</v>
      </c>
      <c r="T1858" t="s">
        <v>8318</v>
      </c>
      <c r="U1858" s="9">
        <f t="shared" ref="U1858:U1921" si="207">(((J1858/60)/60)/24)+DATE(1970,1,1)</f>
        <v>41820.639189814814</v>
      </c>
      <c r="V1858" s="9">
        <f t="shared" ref="V1858:V1921" si="208">(((I1858/60)/60)/24)+DATE(1970,1,1)</f>
        <v>41843.165972222225</v>
      </c>
      <c r="W1858">
        <f t="shared" ref="W1858:W1921" si="209">DATEDIF(U1858,V1858,"d")</f>
        <v>23</v>
      </c>
    </row>
    <row r="1859" spans="1:23" ht="43.2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 t="shared" si="203"/>
        <v>128</v>
      </c>
      <c r="P1859" s="5">
        <f t="shared" si="204"/>
        <v>27.5</v>
      </c>
      <c r="Q1859" s="5" t="str">
        <f t="shared" si="205"/>
        <v>theater</v>
      </c>
      <c r="R1859" s="5" t="str">
        <f t="shared" si="206"/>
        <v>plays</v>
      </c>
      <c r="S1859" t="s">
        <v>8317</v>
      </c>
      <c r="T1859" t="s">
        <v>8318</v>
      </c>
      <c r="U1859" s="9">
        <f t="shared" si="207"/>
        <v>42535.97865740741</v>
      </c>
      <c r="V1859" s="9">
        <f t="shared" si="208"/>
        <v>42595.97865740741</v>
      </c>
      <c r="W1859">
        <f t="shared" si="209"/>
        <v>60</v>
      </c>
    </row>
    <row r="1860" spans="1:23" ht="57.6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 t="shared" si="203"/>
        <v>101</v>
      </c>
      <c r="P1860" s="5">
        <f t="shared" si="204"/>
        <v>33.57</v>
      </c>
      <c r="Q1860" s="5" t="str">
        <f t="shared" si="205"/>
        <v>theater</v>
      </c>
      <c r="R1860" s="5" t="str">
        <f t="shared" si="206"/>
        <v>plays</v>
      </c>
      <c r="S1860" t="s">
        <v>8317</v>
      </c>
      <c r="T1860" t="s">
        <v>8318</v>
      </c>
      <c r="U1860" s="9">
        <f t="shared" si="207"/>
        <v>41821.698599537034</v>
      </c>
      <c r="V1860" s="9">
        <f t="shared" si="208"/>
        <v>41851.698599537034</v>
      </c>
      <c r="W1860">
        <f t="shared" si="209"/>
        <v>30</v>
      </c>
    </row>
    <row r="1861" spans="1:23" ht="43.2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 t="shared" si="203"/>
        <v>101</v>
      </c>
      <c r="P1861" s="5">
        <f t="shared" si="204"/>
        <v>145.87</v>
      </c>
      <c r="Q1861" s="5" t="str">
        <f t="shared" si="205"/>
        <v>theater</v>
      </c>
      <c r="R1861" s="5" t="str">
        <f t="shared" si="206"/>
        <v>plays</v>
      </c>
      <c r="S1861" t="s">
        <v>8317</v>
      </c>
      <c r="T1861" t="s">
        <v>8318</v>
      </c>
      <c r="U1861" s="9">
        <f t="shared" si="207"/>
        <v>42626.7503125</v>
      </c>
      <c r="V1861" s="9">
        <f t="shared" si="208"/>
        <v>42656.7503125</v>
      </c>
      <c r="W1861">
        <f t="shared" si="209"/>
        <v>30</v>
      </c>
    </row>
    <row r="1862" spans="1:23" ht="43.2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 t="shared" si="203"/>
        <v>191</v>
      </c>
      <c r="P1862" s="5">
        <f t="shared" si="204"/>
        <v>358.69</v>
      </c>
      <c r="Q1862" s="5" t="str">
        <f t="shared" si="205"/>
        <v>theater</v>
      </c>
      <c r="R1862" s="5" t="str">
        <f t="shared" si="206"/>
        <v>plays</v>
      </c>
      <c r="S1862" t="s">
        <v>8317</v>
      </c>
      <c r="T1862" t="s">
        <v>8318</v>
      </c>
      <c r="U1862" s="9">
        <f t="shared" si="207"/>
        <v>41821.205636574072</v>
      </c>
      <c r="V1862" s="9">
        <f t="shared" si="208"/>
        <v>41852.290972222225</v>
      </c>
      <c r="W1862">
        <f t="shared" si="209"/>
        <v>31</v>
      </c>
    </row>
    <row r="1863" spans="1:23" ht="28.8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 t="shared" si="203"/>
        <v>140</v>
      </c>
      <c r="P1863" s="5">
        <f t="shared" si="204"/>
        <v>50.98</v>
      </c>
      <c r="Q1863" s="5" t="str">
        <f t="shared" si="205"/>
        <v>theater</v>
      </c>
      <c r="R1863" s="5" t="str">
        <f t="shared" si="206"/>
        <v>plays</v>
      </c>
      <c r="S1863" t="s">
        <v>8317</v>
      </c>
      <c r="T1863" t="s">
        <v>8318</v>
      </c>
      <c r="U1863" s="9">
        <f t="shared" si="207"/>
        <v>42016.706678240742</v>
      </c>
      <c r="V1863" s="9">
        <f t="shared" si="208"/>
        <v>42047.249305555553</v>
      </c>
      <c r="W1863">
        <f t="shared" si="209"/>
        <v>31</v>
      </c>
    </row>
    <row r="1864" spans="1:23" ht="43.2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 t="shared" si="203"/>
        <v>124</v>
      </c>
      <c r="P1864" s="5">
        <f t="shared" si="204"/>
        <v>45.04</v>
      </c>
      <c r="Q1864" s="5" t="str">
        <f t="shared" si="205"/>
        <v>theater</v>
      </c>
      <c r="R1864" s="5" t="str">
        <f t="shared" si="206"/>
        <v>plays</v>
      </c>
      <c r="S1864" t="s">
        <v>8317</v>
      </c>
      <c r="T1864" t="s">
        <v>8318</v>
      </c>
      <c r="U1864" s="9">
        <f t="shared" si="207"/>
        <v>42011.202581018515</v>
      </c>
      <c r="V1864" s="9">
        <f t="shared" si="208"/>
        <v>42038.185416666667</v>
      </c>
      <c r="W1864">
        <f t="shared" si="209"/>
        <v>27</v>
      </c>
    </row>
    <row r="1865" spans="1:23" ht="43.2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 t="shared" si="203"/>
        <v>126</v>
      </c>
      <c r="P1865" s="5">
        <f t="shared" si="204"/>
        <v>17.53</v>
      </c>
      <c r="Q1865" s="5" t="str">
        <f t="shared" si="205"/>
        <v>theater</v>
      </c>
      <c r="R1865" s="5" t="str">
        <f t="shared" si="206"/>
        <v>plays</v>
      </c>
      <c r="S1865" t="s">
        <v>8317</v>
      </c>
      <c r="T1865" t="s">
        <v>8318</v>
      </c>
      <c r="U1865" s="9">
        <f t="shared" si="207"/>
        <v>42480.479861111111</v>
      </c>
      <c r="V1865" s="9">
        <f t="shared" si="208"/>
        <v>42510.479861111111</v>
      </c>
      <c r="W1865">
        <f t="shared" si="209"/>
        <v>30</v>
      </c>
    </row>
    <row r="1866" spans="1:23" ht="43.2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 t="shared" si="203"/>
        <v>190</v>
      </c>
      <c r="P1866" s="5">
        <f t="shared" si="204"/>
        <v>50</v>
      </c>
      <c r="Q1866" s="5" t="str">
        <f t="shared" si="205"/>
        <v>theater</v>
      </c>
      <c r="R1866" s="5" t="str">
        <f t="shared" si="206"/>
        <v>plays</v>
      </c>
      <c r="S1866" t="s">
        <v>8317</v>
      </c>
      <c r="T1866" t="s">
        <v>8318</v>
      </c>
      <c r="U1866" s="9">
        <f t="shared" si="207"/>
        <v>41852.527222222219</v>
      </c>
      <c r="V1866" s="9">
        <f t="shared" si="208"/>
        <v>41866.527222222219</v>
      </c>
      <c r="W1866">
        <f t="shared" si="209"/>
        <v>14</v>
      </c>
    </row>
    <row r="1867" spans="1:23" ht="43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 t="shared" si="203"/>
        <v>139</v>
      </c>
      <c r="P1867" s="5">
        <f t="shared" si="204"/>
        <v>57.92</v>
      </c>
      <c r="Q1867" s="5" t="str">
        <f t="shared" si="205"/>
        <v>theater</v>
      </c>
      <c r="R1867" s="5" t="str">
        <f t="shared" si="206"/>
        <v>plays</v>
      </c>
      <c r="S1867" t="s">
        <v>8317</v>
      </c>
      <c r="T1867" t="s">
        <v>8318</v>
      </c>
      <c r="U1867" s="9">
        <f t="shared" si="207"/>
        <v>42643.632858796293</v>
      </c>
      <c r="V1867" s="9">
        <f t="shared" si="208"/>
        <v>42672.125</v>
      </c>
      <c r="W1867">
        <f t="shared" si="209"/>
        <v>29</v>
      </c>
    </row>
    <row r="1868" spans="1:23" ht="43.2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 t="shared" si="203"/>
        <v>202</v>
      </c>
      <c r="P1868" s="5">
        <f t="shared" si="204"/>
        <v>29.71</v>
      </c>
      <c r="Q1868" s="5" t="str">
        <f t="shared" si="205"/>
        <v>theater</v>
      </c>
      <c r="R1868" s="5" t="str">
        <f t="shared" si="206"/>
        <v>plays</v>
      </c>
      <c r="S1868" t="s">
        <v>8317</v>
      </c>
      <c r="T1868" t="s">
        <v>8318</v>
      </c>
      <c r="U1868" s="9">
        <f t="shared" si="207"/>
        <v>42179.898472222223</v>
      </c>
      <c r="V1868" s="9">
        <f t="shared" si="208"/>
        <v>42195.75</v>
      </c>
      <c r="W1868">
        <f t="shared" si="209"/>
        <v>16</v>
      </c>
    </row>
    <row r="1869" spans="1:23" ht="43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 t="shared" si="203"/>
        <v>103</v>
      </c>
      <c r="P1869" s="5">
        <f t="shared" si="204"/>
        <v>90.68</v>
      </c>
      <c r="Q1869" s="5" t="str">
        <f t="shared" si="205"/>
        <v>theater</v>
      </c>
      <c r="R1869" s="5" t="str">
        <f t="shared" si="206"/>
        <v>plays</v>
      </c>
      <c r="S1869" t="s">
        <v>8317</v>
      </c>
      <c r="T1869" t="s">
        <v>8318</v>
      </c>
      <c r="U1869" s="9">
        <f t="shared" si="207"/>
        <v>42612.918807870374</v>
      </c>
      <c r="V1869" s="9">
        <f t="shared" si="208"/>
        <v>42654.165972222225</v>
      </c>
      <c r="W1869">
        <f t="shared" si="209"/>
        <v>42</v>
      </c>
    </row>
    <row r="1870" spans="1:23" ht="57.6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 t="shared" si="203"/>
        <v>102</v>
      </c>
      <c r="P1870" s="5">
        <f t="shared" si="204"/>
        <v>55.01</v>
      </c>
      <c r="Q1870" s="5" t="str">
        <f t="shared" si="205"/>
        <v>theater</v>
      </c>
      <c r="R1870" s="5" t="str">
        <f t="shared" si="206"/>
        <v>plays</v>
      </c>
      <c r="S1870" t="s">
        <v>8317</v>
      </c>
      <c r="T1870" t="s">
        <v>8318</v>
      </c>
      <c r="U1870" s="9">
        <f t="shared" si="207"/>
        <v>42575.130057870367</v>
      </c>
      <c r="V1870" s="9">
        <f t="shared" si="208"/>
        <v>42605.130057870367</v>
      </c>
      <c r="W1870">
        <f t="shared" si="209"/>
        <v>30</v>
      </c>
    </row>
    <row r="1871" spans="1:23" ht="43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 t="shared" si="203"/>
        <v>103</v>
      </c>
      <c r="P1871" s="5">
        <f t="shared" si="204"/>
        <v>57.22</v>
      </c>
      <c r="Q1871" s="5" t="str">
        <f t="shared" si="205"/>
        <v>theater</v>
      </c>
      <c r="R1871" s="5" t="str">
        <f t="shared" si="206"/>
        <v>plays</v>
      </c>
      <c r="S1871" t="s">
        <v>8317</v>
      </c>
      <c r="T1871" t="s">
        <v>8318</v>
      </c>
      <c r="U1871" s="9">
        <f t="shared" si="207"/>
        <v>42200.625833333332</v>
      </c>
      <c r="V1871" s="9">
        <f t="shared" si="208"/>
        <v>42225.666666666672</v>
      </c>
      <c r="W1871">
        <f t="shared" si="209"/>
        <v>25</v>
      </c>
    </row>
    <row r="1872" spans="1:23" ht="43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 t="shared" si="203"/>
        <v>127</v>
      </c>
      <c r="P1872" s="5">
        <f t="shared" si="204"/>
        <v>72.95</v>
      </c>
      <c r="Q1872" s="5" t="str">
        <f t="shared" si="205"/>
        <v>theater</v>
      </c>
      <c r="R1872" s="5" t="str">
        <f t="shared" si="206"/>
        <v>plays</v>
      </c>
      <c r="S1872" t="s">
        <v>8317</v>
      </c>
      <c r="T1872" t="s">
        <v>8318</v>
      </c>
      <c r="U1872" s="9">
        <f t="shared" si="207"/>
        <v>42420.019097222219</v>
      </c>
      <c r="V1872" s="9">
        <f t="shared" si="208"/>
        <v>42479.977430555555</v>
      </c>
      <c r="W1872">
        <f t="shared" si="209"/>
        <v>59</v>
      </c>
    </row>
    <row r="1873" spans="1:23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 t="shared" si="203"/>
        <v>101</v>
      </c>
      <c r="P1873" s="5">
        <f t="shared" si="204"/>
        <v>64.47</v>
      </c>
      <c r="Q1873" s="5" t="str">
        <f t="shared" si="205"/>
        <v>theater</v>
      </c>
      <c r="R1873" s="5" t="str">
        <f t="shared" si="206"/>
        <v>plays</v>
      </c>
      <c r="S1873" t="s">
        <v>8317</v>
      </c>
      <c r="T1873" t="s">
        <v>8318</v>
      </c>
      <c r="U1873" s="9">
        <f t="shared" si="207"/>
        <v>42053.671666666662</v>
      </c>
      <c r="V1873" s="9">
        <f t="shared" si="208"/>
        <v>42083.630000000005</v>
      </c>
      <c r="W1873">
        <f t="shared" si="209"/>
        <v>30</v>
      </c>
    </row>
    <row r="1874" spans="1:23" ht="43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 t="shared" si="203"/>
        <v>122</v>
      </c>
      <c r="P1874" s="5">
        <f t="shared" si="204"/>
        <v>716.35</v>
      </c>
      <c r="Q1874" s="5" t="str">
        <f t="shared" si="205"/>
        <v>theater</v>
      </c>
      <c r="R1874" s="5" t="str">
        <f t="shared" si="206"/>
        <v>plays</v>
      </c>
      <c r="S1874" t="s">
        <v>8317</v>
      </c>
      <c r="T1874" t="s">
        <v>8318</v>
      </c>
      <c r="U1874" s="9">
        <f t="shared" si="207"/>
        <v>42605.765381944439</v>
      </c>
      <c r="V1874" s="9">
        <f t="shared" si="208"/>
        <v>42634.125</v>
      </c>
      <c r="W1874">
        <f t="shared" si="209"/>
        <v>29</v>
      </c>
    </row>
    <row r="1875" spans="1:23" ht="57.6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 t="shared" si="203"/>
        <v>113</v>
      </c>
      <c r="P1875" s="5">
        <f t="shared" si="204"/>
        <v>50.4</v>
      </c>
      <c r="Q1875" s="5" t="str">
        <f t="shared" si="205"/>
        <v>theater</v>
      </c>
      <c r="R1875" s="5" t="str">
        <f t="shared" si="206"/>
        <v>plays</v>
      </c>
      <c r="S1875" t="s">
        <v>8317</v>
      </c>
      <c r="T1875" t="s">
        <v>8318</v>
      </c>
      <c r="U1875" s="9">
        <f t="shared" si="207"/>
        <v>42458.641724537039</v>
      </c>
      <c r="V1875" s="9">
        <f t="shared" si="208"/>
        <v>42488.641724537039</v>
      </c>
      <c r="W1875">
        <f t="shared" si="209"/>
        <v>30</v>
      </c>
    </row>
    <row r="1876" spans="1:23" ht="28.8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 t="shared" si="203"/>
        <v>150</v>
      </c>
      <c r="P1876" s="5">
        <f t="shared" si="204"/>
        <v>41.67</v>
      </c>
      <c r="Q1876" s="5" t="str">
        <f t="shared" si="205"/>
        <v>theater</v>
      </c>
      <c r="R1876" s="5" t="str">
        <f t="shared" si="206"/>
        <v>plays</v>
      </c>
      <c r="S1876" t="s">
        <v>8317</v>
      </c>
      <c r="T1876" t="s">
        <v>8318</v>
      </c>
      <c r="U1876" s="9">
        <f t="shared" si="207"/>
        <v>42529.022013888884</v>
      </c>
      <c r="V1876" s="9">
        <f t="shared" si="208"/>
        <v>42566.901388888888</v>
      </c>
      <c r="W1876">
        <f t="shared" si="209"/>
        <v>37</v>
      </c>
    </row>
    <row r="1877" spans="1:23" ht="43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 t="shared" si="203"/>
        <v>215</v>
      </c>
      <c r="P1877" s="5">
        <f t="shared" si="204"/>
        <v>35.770000000000003</v>
      </c>
      <c r="Q1877" s="5" t="str">
        <f t="shared" si="205"/>
        <v>theater</v>
      </c>
      <c r="R1877" s="5" t="str">
        <f t="shared" si="206"/>
        <v>plays</v>
      </c>
      <c r="S1877" t="s">
        <v>8317</v>
      </c>
      <c r="T1877" t="s">
        <v>8318</v>
      </c>
      <c r="U1877" s="9">
        <f t="shared" si="207"/>
        <v>41841.820486111108</v>
      </c>
      <c r="V1877" s="9">
        <f t="shared" si="208"/>
        <v>41882.833333333336</v>
      </c>
      <c r="W1877">
        <f t="shared" si="209"/>
        <v>41</v>
      </c>
    </row>
    <row r="1878" spans="1:23" ht="43.2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 t="shared" si="203"/>
        <v>102</v>
      </c>
      <c r="P1878" s="5">
        <f t="shared" si="204"/>
        <v>88.74</v>
      </c>
      <c r="Q1878" s="5" t="str">
        <f t="shared" si="205"/>
        <v>theater</v>
      </c>
      <c r="R1878" s="5" t="str">
        <f t="shared" si="206"/>
        <v>plays</v>
      </c>
      <c r="S1878" t="s">
        <v>8317</v>
      </c>
      <c r="T1878" t="s">
        <v>8318</v>
      </c>
      <c r="U1878" s="9">
        <f t="shared" si="207"/>
        <v>41928.170497685183</v>
      </c>
      <c r="V1878" s="9">
        <f t="shared" si="208"/>
        <v>41949.249305555553</v>
      </c>
      <c r="W1878">
        <f t="shared" si="209"/>
        <v>21</v>
      </c>
    </row>
    <row r="1879" spans="1:23" ht="43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 t="shared" si="203"/>
        <v>100</v>
      </c>
      <c r="P1879" s="5">
        <f t="shared" si="204"/>
        <v>148.47999999999999</v>
      </c>
      <c r="Q1879" s="5" t="str">
        <f t="shared" si="205"/>
        <v>theater</v>
      </c>
      <c r="R1879" s="5" t="str">
        <f t="shared" si="206"/>
        <v>plays</v>
      </c>
      <c r="S1879" t="s">
        <v>8317</v>
      </c>
      <c r="T1879" t="s">
        <v>8318</v>
      </c>
      <c r="U1879" s="9">
        <f t="shared" si="207"/>
        <v>42062.834444444445</v>
      </c>
      <c r="V1879" s="9">
        <f t="shared" si="208"/>
        <v>42083.852083333331</v>
      </c>
      <c r="W1879">
        <f t="shared" si="209"/>
        <v>21</v>
      </c>
    </row>
    <row r="1880" spans="1:23" ht="43.2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 t="shared" si="203"/>
        <v>101</v>
      </c>
      <c r="P1880" s="5">
        <f t="shared" si="204"/>
        <v>51.79</v>
      </c>
      <c r="Q1880" s="5" t="str">
        <f t="shared" si="205"/>
        <v>theater</v>
      </c>
      <c r="R1880" s="5" t="str">
        <f t="shared" si="206"/>
        <v>plays</v>
      </c>
      <c r="S1880" t="s">
        <v>8317</v>
      </c>
      <c r="T1880" t="s">
        <v>8318</v>
      </c>
      <c r="U1880" s="9">
        <f t="shared" si="207"/>
        <v>42541.501516203702</v>
      </c>
      <c r="V1880" s="9">
        <f t="shared" si="208"/>
        <v>42571.501516203702</v>
      </c>
      <c r="W1880">
        <f t="shared" si="209"/>
        <v>30</v>
      </c>
    </row>
    <row r="1881" spans="1:23" ht="43.2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 t="shared" si="203"/>
        <v>113</v>
      </c>
      <c r="P1881" s="5">
        <f t="shared" si="204"/>
        <v>20</v>
      </c>
      <c r="Q1881" s="5" t="str">
        <f t="shared" si="205"/>
        <v>theater</v>
      </c>
      <c r="R1881" s="5" t="str">
        <f t="shared" si="206"/>
        <v>plays</v>
      </c>
      <c r="S1881" t="s">
        <v>8317</v>
      </c>
      <c r="T1881" t="s">
        <v>8318</v>
      </c>
      <c r="U1881" s="9">
        <f t="shared" si="207"/>
        <v>41918.880833333329</v>
      </c>
      <c r="V1881" s="9">
        <f t="shared" si="208"/>
        <v>41946</v>
      </c>
      <c r="W1881">
        <f t="shared" si="209"/>
        <v>28</v>
      </c>
    </row>
    <row r="1882" spans="1:23" ht="43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 t="shared" si="203"/>
        <v>104</v>
      </c>
      <c r="P1882" s="5">
        <f t="shared" si="204"/>
        <v>52</v>
      </c>
      <c r="Q1882" s="5" t="str">
        <f t="shared" si="205"/>
        <v>theater</v>
      </c>
      <c r="R1882" s="5" t="str">
        <f t="shared" si="206"/>
        <v>plays</v>
      </c>
      <c r="S1882" t="s">
        <v>8317</v>
      </c>
      <c r="T1882" t="s">
        <v>8318</v>
      </c>
      <c r="U1882" s="9">
        <f t="shared" si="207"/>
        <v>41921.279976851853</v>
      </c>
      <c r="V1882" s="9">
        <f t="shared" si="208"/>
        <v>41939.125</v>
      </c>
      <c r="W1882">
        <f t="shared" si="209"/>
        <v>18</v>
      </c>
    </row>
    <row r="1883" spans="1:23" ht="43.2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 t="shared" si="203"/>
        <v>115</v>
      </c>
      <c r="P1883" s="5">
        <f t="shared" si="204"/>
        <v>53.23</v>
      </c>
      <c r="Q1883" s="5" t="str">
        <f t="shared" si="205"/>
        <v>theater</v>
      </c>
      <c r="R1883" s="5" t="str">
        <f t="shared" si="206"/>
        <v>plays</v>
      </c>
      <c r="S1883" t="s">
        <v>8317</v>
      </c>
      <c r="T1883" t="s">
        <v>8318</v>
      </c>
      <c r="U1883" s="9">
        <f t="shared" si="207"/>
        <v>42128.736608796295</v>
      </c>
      <c r="V1883" s="9">
        <f t="shared" si="208"/>
        <v>42141.125</v>
      </c>
      <c r="W1883">
        <f t="shared" si="209"/>
        <v>13</v>
      </c>
    </row>
    <row r="1884" spans="1:23" ht="43.2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 t="shared" si="203"/>
        <v>113</v>
      </c>
      <c r="P1884" s="5">
        <f t="shared" si="204"/>
        <v>39.6</v>
      </c>
      <c r="Q1884" s="5" t="str">
        <f t="shared" si="205"/>
        <v>theater</v>
      </c>
      <c r="R1884" s="5" t="str">
        <f t="shared" si="206"/>
        <v>plays</v>
      </c>
      <c r="S1884" t="s">
        <v>8317</v>
      </c>
      <c r="T1884" t="s">
        <v>8318</v>
      </c>
      <c r="U1884" s="9">
        <f t="shared" si="207"/>
        <v>42053.916921296302</v>
      </c>
      <c r="V1884" s="9">
        <f t="shared" si="208"/>
        <v>42079.875</v>
      </c>
      <c r="W1884">
        <f t="shared" si="209"/>
        <v>26</v>
      </c>
    </row>
    <row r="1885" spans="1:23" ht="43.2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 t="shared" si="203"/>
        <v>128</v>
      </c>
      <c r="P1885" s="5">
        <f t="shared" si="204"/>
        <v>34.25</v>
      </c>
      <c r="Q1885" s="5" t="str">
        <f t="shared" si="205"/>
        <v>theater</v>
      </c>
      <c r="R1885" s="5" t="str">
        <f t="shared" si="206"/>
        <v>plays</v>
      </c>
      <c r="S1885" t="s">
        <v>8317</v>
      </c>
      <c r="T1885" t="s">
        <v>8318</v>
      </c>
      <c r="U1885" s="9">
        <f t="shared" si="207"/>
        <v>41781.855092592588</v>
      </c>
      <c r="V1885" s="9">
        <f t="shared" si="208"/>
        <v>41811.855092592588</v>
      </c>
      <c r="W1885">
        <f t="shared" si="209"/>
        <v>30</v>
      </c>
    </row>
    <row r="1886" spans="1:23" ht="43.2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 t="shared" si="203"/>
        <v>143</v>
      </c>
      <c r="P1886" s="5">
        <f t="shared" si="204"/>
        <v>164.62</v>
      </c>
      <c r="Q1886" s="5" t="str">
        <f t="shared" si="205"/>
        <v>theater</v>
      </c>
      <c r="R1886" s="5" t="str">
        <f t="shared" si="206"/>
        <v>plays</v>
      </c>
      <c r="S1886" t="s">
        <v>8317</v>
      </c>
      <c r="T1886" t="s">
        <v>8318</v>
      </c>
      <c r="U1886" s="9">
        <f t="shared" si="207"/>
        <v>42171.317442129628</v>
      </c>
      <c r="V1886" s="9">
        <f t="shared" si="208"/>
        <v>42195.875</v>
      </c>
      <c r="W1886">
        <f t="shared" si="209"/>
        <v>24</v>
      </c>
    </row>
    <row r="1887" spans="1:23" ht="43.2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 t="shared" si="203"/>
        <v>119</v>
      </c>
      <c r="P1887" s="5">
        <f t="shared" si="204"/>
        <v>125.05</v>
      </c>
      <c r="Q1887" s="5" t="str">
        <f t="shared" si="205"/>
        <v>theater</v>
      </c>
      <c r="R1887" s="5" t="str">
        <f t="shared" si="206"/>
        <v>plays</v>
      </c>
      <c r="S1887" t="s">
        <v>8317</v>
      </c>
      <c r="T1887" t="s">
        <v>8318</v>
      </c>
      <c r="U1887" s="9">
        <f t="shared" si="207"/>
        <v>41989.24754629629</v>
      </c>
      <c r="V1887" s="9">
        <f t="shared" si="208"/>
        <v>42006.24754629629</v>
      </c>
      <c r="W1887">
        <f t="shared" si="209"/>
        <v>17</v>
      </c>
    </row>
    <row r="1888" spans="1:23" ht="43.2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 t="shared" si="203"/>
        <v>138</v>
      </c>
      <c r="P1888" s="5">
        <f t="shared" si="204"/>
        <v>51.88</v>
      </c>
      <c r="Q1888" s="5" t="str">
        <f t="shared" si="205"/>
        <v>theater</v>
      </c>
      <c r="R1888" s="5" t="str">
        <f t="shared" si="206"/>
        <v>plays</v>
      </c>
      <c r="S1888" t="s">
        <v>8317</v>
      </c>
      <c r="T1888" t="s">
        <v>8318</v>
      </c>
      <c r="U1888" s="9">
        <f t="shared" si="207"/>
        <v>41796.771597222221</v>
      </c>
      <c r="V1888" s="9">
        <f t="shared" si="208"/>
        <v>41826.771597222221</v>
      </c>
      <c r="W1888">
        <f t="shared" si="209"/>
        <v>30</v>
      </c>
    </row>
    <row r="1889" spans="1:23" ht="43.2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 t="shared" si="203"/>
        <v>160</v>
      </c>
      <c r="P1889" s="5">
        <f t="shared" si="204"/>
        <v>40.29</v>
      </c>
      <c r="Q1889" s="5" t="str">
        <f t="shared" si="205"/>
        <v>theater</v>
      </c>
      <c r="R1889" s="5" t="str">
        <f t="shared" si="206"/>
        <v>plays</v>
      </c>
      <c r="S1889" t="s">
        <v>8317</v>
      </c>
      <c r="T1889" t="s">
        <v>8318</v>
      </c>
      <c r="U1889" s="9">
        <f t="shared" si="207"/>
        <v>41793.668761574074</v>
      </c>
      <c r="V1889" s="9">
        <f t="shared" si="208"/>
        <v>41823.668761574074</v>
      </c>
      <c r="W1889">
        <f t="shared" si="209"/>
        <v>30</v>
      </c>
    </row>
    <row r="1890" spans="1:23" ht="57.6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 t="shared" si="203"/>
        <v>114</v>
      </c>
      <c r="P1890" s="5">
        <f t="shared" si="204"/>
        <v>64.91</v>
      </c>
      <c r="Q1890" s="5" t="str">
        <f t="shared" si="205"/>
        <v>theater</v>
      </c>
      <c r="R1890" s="5" t="str">
        <f t="shared" si="206"/>
        <v>plays</v>
      </c>
      <c r="S1890" t="s">
        <v>8317</v>
      </c>
      <c r="T1890" t="s">
        <v>8318</v>
      </c>
      <c r="U1890" s="9">
        <f t="shared" si="207"/>
        <v>42506.760405092587</v>
      </c>
      <c r="V1890" s="9">
        <f t="shared" si="208"/>
        <v>42536.760405092587</v>
      </c>
      <c r="W1890">
        <f t="shared" si="209"/>
        <v>30</v>
      </c>
    </row>
    <row r="1891" spans="1:23" ht="43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 t="shared" si="203"/>
        <v>101</v>
      </c>
      <c r="P1891" s="5">
        <f t="shared" si="204"/>
        <v>55.33</v>
      </c>
      <c r="Q1891" s="5" t="str">
        <f t="shared" si="205"/>
        <v>theater</v>
      </c>
      <c r="R1891" s="5" t="str">
        <f t="shared" si="206"/>
        <v>plays</v>
      </c>
      <c r="S1891" t="s">
        <v>8317</v>
      </c>
      <c r="T1891" t="s">
        <v>8318</v>
      </c>
      <c r="U1891" s="9">
        <f t="shared" si="207"/>
        <v>42372.693055555559</v>
      </c>
      <c r="V1891" s="9">
        <f t="shared" si="208"/>
        <v>42402.693055555559</v>
      </c>
      <c r="W1891">
        <f t="shared" si="209"/>
        <v>30</v>
      </c>
    </row>
    <row r="1892" spans="1:23" ht="43.2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 t="shared" si="203"/>
        <v>155</v>
      </c>
      <c r="P1892" s="5">
        <f t="shared" si="204"/>
        <v>83.14</v>
      </c>
      <c r="Q1892" s="5" t="str">
        <f t="shared" si="205"/>
        <v>theater</v>
      </c>
      <c r="R1892" s="5" t="str">
        <f t="shared" si="206"/>
        <v>plays</v>
      </c>
      <c r="S1892" t="s">
        <v>8317</v>
      </c>
      <c r="T1892" t="s">
        <v>8318</v>
      </c>
      <c r="U1892" s="9">
        <f t="shared" si="207"/>
        <v>42126.87501157407</v>
      </c>
      <c r="V1892" s="9">
        <f t="shared" si="208"/>
        <v>42158.290972222225</v>
      </c>
      <c r="W1892">
        <f t="shared" si="209"/>
        <v>32</v>
      </c>
    </row>
    <row r="1893" spans="1:23" ht="43.2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 t="shared" si="203"/>
        <v>128</v>
      </c>
      <c r="P1893" s="5">
        <f t="shared" si="204"/>
        <v>38.71</v>
      </c>
      <c r="Q1893" s="5" t="str">
        <f t="shared" si="205"/>
        <v>theater</v>
      </c>
      <c r="R1893" s="5" t="str">
        <f t="shared" si="206"/>
        <v>plays</v>
      </c>
      <c r="S1893" t="s">
        <v>8317</v>
      </c>
      <c r="T1893" t="s">
        <v>8318</v>
      </c>
      <c r="U1893" s="9">
        <f t="shared" si="207"/>
        <v>42149.940416666665</v>
      </c>
      <c r="V1893" s="9">
        <f t="shared" si="208"/>
        <v>42179.940416666665</v>
      </c>
      <c r="W1893">
        <f t="shared" si="209"/>
        <v>30</v>
      </c>
    </row>
    <row r="1894" spans="1:23" ht="57.6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 t="shared" si="203"/>
        <v>121</v>
      </c>
      <c r="P1894" s="5">
        <f t="shared" si="204"/>
        <v>125.38</v>
      </c>
      <c r="Q1894" s="5" t="str">
        <f t="shared" si="205"/>
        <v>theater</v>
      </c>
      <c r="R1894" s="5" t="str">
        <f t="shared" si="206"/>
        <v>plays</v>
      </c>
      <c r="S1894" t="s">
        <v>8317</v>
      </c>
      <c r="T1894" t="s">
        <v>8318</v>
      </c>
      <c r="U1894" s="9">
        <f t="shared" si="207"/>
        <v>42087.768055555556</v>
      </c>
      <c r="V1894" s="9">
        <f t="shared" si="208"/>
        <v>42111.666666666672</v>
      </c>
      <c r="W1894">
        <f t="shared" si="209"/>
        <v>24</v>
      </c>
    </row>
    <row r="1895" spans="1:23" ht="43.2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 t="shared" si="203"/>
        <v>113</v>
      </c>
      <c r="P1895" s="5">
        <f t="shared" si="204"/>
        <v>78.260000000000005</v>
      </c>
      <c r="Q1895" s="5" t="str">
        <f t="shared" si="205"/>
        <v>theater</v>
      </c>
      <c r="R1895" s="5" t="str">
        <f t="shared" si="206"/>
        <v>plays</v>
      </c>
      <c r="S1895" t="s">
        <v>8317</v>
      </c>
      <c r="T1895" t="s">
        <v>8318</v>
      </c>
      <c r="U1895" s="9">
        <f t="shared" si="207"/>
        <v>41753.635775462964</v>
      </c>
      <c r="V1895" s="9">
        <f t="shared" si="208"/>
        <v>41783.875</v>
      </c>
      <c r="W1895">
        <f t="shared" si="209"/>
        <v>30</v>
      </c>
    </row>
    <row r="1896" spans="1:23" ht="43.2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 t="shared" si="203"/>
        <v>128</v>
      </c>
      <c r="P1896" s="5">
        <f t="shared" si="204"/>
        <v>47.22</v>
      </c>
      <c r="Q1896" s="5" t="str">
        <f t="shared" si="205"/>
        <v>theater</v>
      </c>
      <c r="R1896" s="5" t="str">
        <f t="shared" si="206"/>
        <v>plays</v>
      </c>
      <c r="S1896" t="s">
        <v>8317</v>
      </c>
      <c r="T1896" t="s">
        <v>8318</v>
      </c>
      <c r="U1896" s="9">
        <f t="shared" si="207"/>
        <v>42443.802361111113</v>
      </c>
      <c r="V1896" s="9">
        <f t="shared" si="208"/>
        <v>42473.802361111113</v>
      </c>
      <c r="W1896">
        <f t="shared" si="209"/>
        <v>30</v>
      </c>
    </row>
    <row r="1897" spans="1:23" ht="43.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 t="shared" si="203"/>
        <v>158</v>
      </c>
      <c r="P1897" s="5">
        <f t="shared" si="204"/>
        <v>79.099999999999994</v>
      </c>
      <c r="Q1897" s="5" t="str">
        <f t="shared" si="205"/>
        <v>theater</v>
      </c>
      <c r="R1897" s="5" t="str">
        <f t="shared" si="206"/>
        <v>plays</v>
      </c>
      <c r="S1897" t="s">
        <v>8317</v>
      </c>
      <c r="T1897" t="s">
        <v>8318</v>
      </c>
      <c r="U1897" s="9">
        <f t="shared" si="207"/>
        <v>42121.249814814815</v>
      </c>
      <c r="V1897" s="9">
        <f t="shared" si="208"/>
        <v>42142.249814814815</v>
      </c>
      <c r="W1897">
        <f t="shared" si="209"/>
        <v>21</v>
      </c>
    </row>
    <row r="1898" spans="1:23" ht="43.2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 t="shared" si="203"/>
        <v>105</v>
      </c>
      <c r="P1898" s="5">
        <f t="shared" si="204"/>
        <v>114.29</v>
      </c>
      <c r="Q1898" s="5" t="str">
        <f t="shared" si="205"/>
        <v>theater</v>
      </c>
      <c r="R1898" s="5" t="str">
        <f t="shared" si="206"/>
        <v>plays</v>
      </c>
      <c r="S1898" t="s">
        <v>8317</v>
      </c>
      <c r="T1898" t="s">
        <v>8318</v>
      </c>
      <c r="U1898" s="9">
        <f t="shared" si="207"/>
        <v>42268.009224537032</v>
      </c>
      <c r="V1898" s="9">
        <f t="shared" si="208"/>
        <v>42303.009224537032</v>
      </c>
      <c r="W1898">
        <f t="shared" si="209"/>
        <v>35</v>
      </c>
    </row>
    <row r="1899" spans="1:23" ht="43.2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 t="shared" si="203"/>
        <v>100</v>
      </c>
      <c r="P1899" s="5">
        <f t="shared" si="204"/>
        <v>51.72</v>
      </c>
      <c r="Q1899" s="5" t="str">
        <f t="shared" si="205"/>
        <v>theater</v>
      </c>
      <c r="R1899" s="5" t="str">
        <f t="shared" si="206"/>
        <v>plays</v>
      </c>
      <c r="S1899" t="s">
        <v>8317</v>
      </c>
      <c r="T1899" t="s">
        <v>8318</v>
      </c>
      <c r="U1899" s="9">
        <f t="shared" si="207"/>
        <v>41848.866157407407</v>
      </c>
      <c r="V1899" s="9">
        <f t="shared" si="208"/>
        <v>41868.21597222222</v>
      </c>
      <c r="W1899">
        <f t="shared" si="209"/>
        <v>20</v>
      </c>
    </row>
    <row r="1900" spans="1:23" ht="43.2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 t="shared" si="203"/>
        <v>100</v>
      </c>
      <c r="P1900" s="5">
        <f t="shared" si="204"/>
        <v>30.77</v>
      </c>
      <c r="Q1900" s="5" t="str">
        <f t="shared" si="205"/>
        <v>theater</v>
      </c>
      <c r="R1900" s="5" t="str">
        <f t="shared" si="206"/>
        <v>plays</v>
      </c>
      <c r="S1900" t="s">
        <v>8317</v>
      </c>
      <c r="T1900" t="s">
        <v>8318</v>
      </c>
      <c r="U1900" s="9">
        <f t="shared" si="207"/>
        <v>42689.214988425927</v>
      </c>
      <c r="V1900" s="9">
        <f t="shared" si="208"/>
        <v>42700.25</v>
      </c>
      <c r="W1900">
        <f t="shared" si="209"/>
        <v>11</v>
      </c>
    </row>
    <row r="1901" spans="1:23" ht="43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 t="shared" si="203"/>
        <v>107</v>
      </c>
      <c r="P1901" s="5">
        <f t="shared" si="204"/>
        <v>74.209999999999994</v>
      </c>
      <c r="Q1901" s="5" t="str">
        <f t="shared" si="205"/>
        <v>theater</v>
      </c>
      <c r="R1901" s="5" t="str">
        <f t="shared" si="206"/>
        <v>plays</v>
      </c>
      <c r="S1901" t="s">
        <v>8317</v>
      </c>
      <c r="T1901" t="s">
        <v>8318</v>
      </c>
      <c r="U1901" s="9">
        <f t="shared" si="207"/>
        <v>41915.762835648151</v>
      </c>
      <c r="V1901" s="9">
        <f t="shared" si="208"/>
        <v>41944.720833333333</v>
      </c>
      <c r="W1901">
        <f t="shared" si="209"/>
        <v>29</v>
      </c>
    </row>
    <row r="1902" spans="1:23" ht="57.6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 t="shared" si="203"/>
        <v>124</v>
      </c>
      <c r="P1902" s="5">
        <f t="shared" si="204"/>
        <v>47.85</v>
      </c>
      <c r="Q1902" s="5" t="str">
        <f t="shared" si="205"/>
        <v>theater</v>
      </c>
      <c r="R1902" s="5" t="str">
        <f t="shared" si="206"/>
        <v>plays</v>
      </c>
      <c r="S1902" t="s">
        <v>8317</v>
      </c>
      <c r="T1902" t="s">
        <v>8318</v>
      </c>
      <c r="U1902" s="9">
        <f t="shared" si="207"/>
        <v>42584.846828703703</v>
      </c>
      <c r="V1902" s="9">
        <f t="shared" si="208"/>
        <v>42624.846828703703</v>
      </c>
      <c r="W1902">
        <f t="shared" si="209"/>
        <v>40</v>
      </c>
    </row>
    <row r="1903" spans="1:23" ht="57.6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 t="shared" si="203"/>
        <v>109</v>
      </c>
      <c r="P1903" s="5">
        <f t="shared" si="204"/>
        <v>34.409999999999997</v>
      </c>
      <c r="Q1903" s="5" t="str">
        <f t="shared" si="205"/>
        <v>theater</v>
      </c>
      <c r="R1903" s="5" t="str">
        <f t="shared" si="206"/>
        <v>plays</v>
      </c>
      <c r="S1903" t="s">
        <v>8317</v>
      </c>
      <c r="T1903" t="s">
        <v>8318</v>
      </c>
      <c r="U1903" s="9">
        <f t="shared" si="207"/>
        <v>42511.741944444439</v>
      </c>
      <c r="V1903" s="9">
        <f t="shared" si="208"/>
        <v>42523.916666666672</v>
      </c>
      <c r="W1903">
        <f t="shared" si="209"/>
        <v>12</v>
      </c>
    </row>
    <row r="1904" spans="1:23" ht="57.6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 t="shared" si="203"/>
        <v>102</v>
      </c>
      <c r="P1904" s="5">
        <f t="shared" si="204"/>
        <v>40.24</v>
      </c>
      <c r="Q1904" s="5" t="str">
        <f t="shared" si="205"/>
        <v>theater</v>
      </c>
      <c r="R1904" s="5" t="str">
        <f t="shared" si="206"/>
        <v>plays</v>
      </c>
      <c r="S1904" t="s">
        <v>8317</v>
      </c>
      <c r="T1904" t="s">
        <v>8318</v>
      </c>
      <c r="U1904" s="9">
        <f t="shared" si="207"/>
        <v>42459.15861111111</v>
      </c>
      <c r="V1904" s="9">
        <f t="shared" si="208"/>
        <v>42518.905555555553</v>
      </c>
      <c r="W1904">
        <f t="shared" si="209"/>
        <v>59</v>
      </c>
    </row>
    <row r="1905" spans="1:23" ht="43.2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 t="shared" si="203"/>
        <v>106</v>
      </c>
      <c r="P1905" s="5">
        <f t="shared" si="204"/>
        <v>60.29</v>
      </c>
      <c r="Q1905" s="5" t="str">
        <f t="shared" si="205"/>
        <v>theater</v>
      </c>
      <c r="R1905" s="5" t="str">
        <f t="shared" si="206"/>
        <v>plays</v>
      </c>
      <c r="S1905" t="s">
        <v>8317</v>
      </c>
      <c r="T1905" t="s">
        <v>8318</v>
      </c>
      <c r="U1905" s="9">
        <f t="shared" si="207"/>
        <v>42132.036168981482</v>
      </c>
      <c r="V1905" s="9">
        <f t="shared" si="208"/>
        <v>42186.290972222225</v>
      </c>
      <c r="W1905">
        <f t="shared" si="209"/>
        <v>54</v>
      </c>
    </row>
    <row r="1906" spans="1:23" ht="57.6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 t="shared" si="203"/>
        <v>106</v>
      </c>
      <c r="P1906" s="5">
        <f t="shared" si="204"/>
        <v>25.31</v>
      </c>
      <c r="Q1906" s="5" t="str">
        <f t="shared" si="205"/>
        <v>theater</v>
      </c>
      <c r="R1906" s="5" t="str">
        <f t="shared" si="206"/>
        <v>plays</v>
      </c>
      <c r="S1906" t="s">
        <v>8317</v>
      </c>
      <c r="T1906" t="s">
        <v>8318</v>
      </c>
      <c r="U1906" s="9">
        <f t="shared" si="207"/>
        <v>42419.91942129629</v>
      </c>
      <c r="V1906" s="9">
        <f t="shared" si="208"/>
        <v>42436.207638888889</v>
      </c>
      <c r="W1906">
        <f t="shared" si="209"/>
        <v>17</v>
      </c>
    </row>
    <row r="1907" spans="1:23" ht="43.2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 t="shared" si="203"/>
        <v>101</v>
      </c>
      <c r="P1907" s="5">
        <f t="shared" si="204"/>
        <v>35.950000000000003</v>
      </c>
      <c r="Q1907" s="5" t="str">
        <f t="shared" si="205"/>
        <v>theater</v>
      </c>
      <c r="R1907" s="5" t="str">
        <f t="shared" si="206"/>
        <v>plays</v>
      </c>
      <c r="S1907" t="s">
        <v>8317</v>
      </c>
      <c r="T1907" t="s">
        <v>8318</v>
      </c>
      <c r="U1907" s="9">
        <f t="shared" si="207"/>
        <v>42233.763831018514</v>
      </c>
      <c r="V1907" s="9">
        <f t="shared" si="208"/>
        <v>42258.763831018514</v>
      </c>
      <c r="W1907">
        <f t="shared" si="209"/>
        <v>25</v>
      </c>
    </row>
    <row r="1908" spans="1:23" ht="43.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 t="shared" si="203"/>
        <v>105</v>
      </c>
      <c r="P1908" s="5">
        <f t="shared" si="204"/>
        <v>136</v>
      </c>
      <c r="Q1908" s="5" t="str">
        <f t="shared" si="205"/>
        <v>theater</v>
      </c>
      <c r="R1908" s="5" t="str">
        <f t="shared" si="206"/>
        <v>plays</v>
      </c>
      <c r="S1908" t="s">
        <v>8317</v>
      </c>
      <c r="T1908" t="s">
        <v>8318</v>
      </c>
      <c r="U1908" s="9">
        <f t="shared" si="207"/>
        <v>42430.839398148149</v>
      </c>
      <c r="V1908" s="9">
        <f t="shared" si="208"/>
        <v>42445.165972222225</v>
      </c>
      <c r="W1908">
        <f t="shared" si="209"/>
        <v>15</v>
      </c>
    </row>
    <row r="1909" spans="1:23" ht="43.2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 t="shared" si="203"/>
        <v>108</v>
      </c>
      <c r="P1909" s="5">
        <f t="shared" si="204"/>
        <v>70.760000000000005</v>
      </c>
      <c r="Q1909" s="5" t="str">
        <f t="shared" si="205"/>
        <v>theater</v>
      </c>
      <c r="R1909" s="5" t="str">
        <f t="shared" si="206"/>
        <v>plays</v>
      </c>
      <c r="S1909" t="s">
        <v>8317</v>
      </c>
      <c r="T1909" t="s">
        <v>8318</v>
      </c>
      <c r="U1909" s="9">
        <f t="shared" si="207"/>
        <v>42545.478333333333</v>
      </c>
      <c r="V1909" s="9">
        <f t="shared" si="208"/>
        <v>42575.478333333333</v>
      </c>
      <c r="W1909">
        <f t="shared" si="209"/>
        <v>30</v>
      </c>
    </row>
    <row r="1910" spans="1:23" ht="43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 t="shared" si="203"/>
        <v>100</v>
      </c>
      <c r="P1910" s="5">
        <f t="shared" si="204"/>
        <v>125</v>
      </c>
      <c r="Q1910" s="5" t="str">
        <f t="shared" si="205"/>
        <v>theater</v>
      </c>
      <c r="R1910" s="5" t="str">
        <f t="shared" si="206"/>
        <v>plays</v>
      </c>
      <c r="S1910" t="s">
        <v>8317</v>
      </c>
      <c r="T1910" t="s">
        <v>8318</v>
      </c>
      <c r="U1910" s="9">
        <f t="shared" si="207"/>
        <v>42297.748738425929</v>
      </c>
      <c r="V1910" s="9">
        <f t="shared" si="208"/>
        <v>42327.790405092594</v>
      </c>
      <c r="W1910">
        <f t="shared" si="209"/>
        <v>30</v>
      </c>
    </row>
    <row r="1911" spans="1:23" ht="86.4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 t="shared" si="203"/>
        <v>104</v>
      </c>
      <c r="P1911" s="5">
        <f t="shared" si="204"/>
        <v>66.510000000000005</v>
      </c>
      <c r="Q1911" s="5" t="str">
        <f t="shared" si="205"/>
        <v>theater</v>
      </c>
      <c r="R1911" s="5" t="str">
        <f t="shared" si="206"/>
        <v>plays</v>
      </c>
      <c r="S1911" t="s">
        <v>8317</v>
      </c>
      <c r="T1911" t="s">
        <v>8318</v>
      </c>
      <c r="U1911" s="9">
        <f t="shared" si="207"/>
        <v>41760.935706018521</v>
      </c>
      <c r="V1911" s="9">
        <f t="shared" si="208"/>
        <v>41772.166666666664</v>
      </c>
      <c r="W1911">
        <f t="shared" si="209"/>
        <v>12</v>
      </c>
    </row>
    <row r="1912" spans="1:23" ht="43.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 t="shared" si="203"/>
        <v>102</v>
      </c>
      <c r="P1912" s="5">
        <f t="shared" si="204"/>
        <v>105</v>
      </c>
      <c r="Q1912" s="5" t="str">
        <f t="shared" si="205"/>
        <v>theater</v>
      </c>
      <c r="R1912" s="5" t="str">
        <f t="shared" si="206"/>
        <v>plays</v>
      </c>
      <c r="S1912" t="s">
        <v>8317</v>
      </c>
      <c r="T1912" t="s">
        <v>8318</v>
      </c>
      <c r="U1912" s="9">
        <f t="shared" si="207"/>
        <v>41829.734259259261</v>
      </c>
      <c r="V1912" s="9">
        <f t="shared" si="208"/>
        <v>41874.734259259261</v>
      </c>
      <c r="W1912">
        <f t="shared" si="209"/>
        <v>45</v>
      </c>
    </row>
    <row r="1913" spans="1:23" ht="43.2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 t="shared" si="203"/>
        <v>104</v>
      </c>
      <c r="P1913" s="5">
        <f t="shared" si="204"/>
        <v>145</v>
      </c>
      <c r="Q1913" s="5" t="str">
        <f t="shared" si="205"/>
        <v>theater</v>
      </c>
      <c r="R1913" s="5" t="str">
        <f t="shared" si="206"/>
        <v>plays</v>
      </c>
      <c r="S1913" t="s">
        <v>8317</v>
      </c>
      <c r="T1913" t="s">
        <v>8318</v>
      </c>
      <c r="U1913" s="9">
        <f t="shared" si="207"/>
        <v>42491.92288194444</v>
      </c>
      <c r="V1913" s="9">
        <f t="shared" si="208"/>
        <v>42521.92288194444</v>
      </c>
      <c r="W1913">
        <f t="shared" si="209"/>
        <v>30</v>
      </c>
    </row>
    <row r="1914" spans="1:23" ht="43.2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 t="shared" si="203"/>
        <v>180</v>
      </c>
      <c r="P1914" s="5">
        <f t="shared" si="204"/>
        <v>12</v>
      </c>
      <c r="Q1914" s="5" t="str">
        <f t="shared" si="205"/>
        <v>theater</v>
      </c>
      <c r="R1914" s="5" t="str">
        <f t="shared" si="206"/>
        <v>plays</v>
      </c>
      <c r="S1914" t="s">
        <v>8317</v>
      </c>
      <c r="T1914" t="s">
        <v>8318</v>
      </c>
      <c r="U1914" s="9">
        <f t="shared" si="207"/>
        <v>42477.729780092588</v>
      </c>
      <c r="V1914" s="9">
        <f t="shared" si="208"/>
        <v>42500.875</v>
      </c>
      <c r="W1914">
        <f t="shared" si="209"/>
        <v>23</v>
      </c>
    </row>
    <row r="1915" spans="1:23" ht="43.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 t="shared" si="203"/>
        <v>106</v>
      </c>
      <c r="P1915" s="5">
        <f t="shared" si="204"/>
        <v>96.67</v>
      </c>
      <c r="Q1915" s="5" t="str">
        <f t="shared" si="205"/>
        <v>theater</v>
      </c>
      <c r="R1915" s="5" t="str">
        <f t="shared" si="206"/>
        <v>plays</v>
      </c>
      <c r="S1915" t="s">
        <v>8317</v>
      </c>
      <c r="T1915" t="s">
        <v>8318</v>
      </c>
      <c r="U1915" s="9">
        <f t="shared" si="207"/>
        <v>41950.859560185185</v>
      </c>
      <c r="V1915" s="9">
        <f t="shared" si="208"/>
        <v>41964.204861111109</v>
      </c>
      <c r="W1915">
        <f t="shared" si="209"/>
        <v>14</v>
      </c>
    </row>
    <row r="1916" spans="1:23" ht="57.6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 t="shared" si="203"/>
        <v>101</v>
      </c>
      <c r="P1916" s="5">
        <f t="shared" si="204"/>
        <v>60.33</v>
      </c>
      <c r="Q1916" s="5" t="str">
        <f t="shared" si="205"/>
        <v>theater</v>
      </c>
      <c r="R1916" s="5" t="str">
        <f t="shared" si="206"/>
        <v>plays</v>
      </c>
      <c r="S1916" t="s">
        <v>8317</v>
      </c>
      <c r="T1916" t="s">
        <v>8318</v>
      </c>
      <c r="U1916" s="9">
        <f t="shared" si="207"/>
        <v>41802.62090277778</v>
      </c>
      <c r="V1916" s="9">
        <f t="shared" si="208"/>
        <v>41822.62090277778</v>
      </c>
      <c r="W1916">
        <f t="shared" si="209"/>
        <v>20</v>
      </c>
    </row>
    <row r="1917" spans="1:23" ht="43.2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 t="shared" si="203"/>
        <v>101</v>
      </c>
      <c r="P1917" s="5">
        <f t="shared" si="204"/>
        <v>79.89</v>
      </c>
      <c r="Q1917" s="5" t="str">
        <f t="shared" si="205"/>
        <v>theater</v>
      </c>
      <c r="R1917" s="5" t="str">
        <f t="shared" si="206"/>
        <v>plays</v>
      </c>
      <c r="S1917" t="s">
        <v>8317</v>
      </c>
      <c r="T1917" t="s">
        <v>8318</v>
      </c>
      <c r="U1917" s="9">
        <f t="shared" si="207"/>
        <v>41927.873784722222</v>
      </c>
      <c r="V1917" s="9">
        <f t="shared" si="208"/>
        <v>41950.770833333336</v>
      </c>
      <c r="W1917">
        <f t="shared" si="209"/>
        <v>23</v>
      </c>
    </row>
    <row r="1918" spans="1:23" ht="43.2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 t="shared" si="203"/>
        <v>100</v>
      </c>
      <c r="P1918" s="5">
        <f t="shared" si="204"/>
        <v>58.82</v>
      </c>
      <c r="Q1918" s="5" t="str">
        <f t="shared" si="205"/>
        <v>theater</v>
      </c>
      <c r="R1918" s="5" t="str">
        <f t="shared" si="206"/>
        <v>plays</v>
      </c>
      <c r="S1918" t="s">
        <v>8317</v>
      </c>
      <c r="T1918" t="s">
        <v>8318</v>
      </c>
      <c r="U1918" s="9">
        <f t="shared" si="207"/>
        <v>42057.536944444444</v>
      </c>
      <c r="V1918" s="9">
        <f t="shared" si="208"/>
        <v>42117.49527777778</v>
      </c>
      <c r="W1918">
        <f t="shared" si="209"/>
        <v>60</v>
      </c>
    </row>
    <row r="1919" spans="1:23" ht="43.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 t="shared" si="203"/>
        <v>118</v>
      </c>
      <c r="P1919" s="5">
        <f t="shared" si="204"/>
        <v>75.34</v>
      </c>
      <c r="Q1919" s="5" t="str">
        <f t="shared" si="205"/>
        <v>theater</v>
      </c>
      <c r="R1919" s="5" t="str">
        <f t="shared" si="206"/>
        <v>plays</v>
      </c>
      <c r="S1919" t="s">
        <v>8317</v>
      </c>
      <c r="T1919" t="s">
        <v>8318</v>
      </c>
      <c r="U1919" s="9">
        <f t="shared" si="207"/>
        <v>41781.096203703702</v>
      </c>
      <c r="V1919" s="9">
        <f t="shared" si="208"/>
        <v>41794.207638888889</v>
      </c>
      <c r="W1919">
        <f t="shared" si="209"/>
        <v>13</v>
      </c>
    </row>
    <row r="1920" spans="1:23" ht="43.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 t="shared" si="203"/>
        <v>110</v>
      </c>
      <c r="P1920" s="5">
        <f t="shared" si="204"/>
        <v>55</v>
      </c>
      <c r="Q1920" s="5" t="str">
        <f t="shared" si="205"/>
        <v>theater</v>
      </c>
      <c r="R1920" s="5" t="str">
        <f t="shared" si="206"/>
        <v>plays</v>
      </c>
      <c r="S1920" t="s">
        <v>8317</v>
      </c>
      <c r="T1920" t="s">
        <v>8318</v>
      </c>
      <c r="U1920" s="9">
        <f t="shared" si="207"/>
        <v>42020.846666666665</v>
      </c>
      <c r="V1920" s="9">
        <f t="shared" si="208"/>
        <v>42037.207638888889</v>
      </c>
      <c r="W1920">
        <f t="shared" si="209"/>
        <v>17</v>
      </c>
    </row>
    <row r="1921" spans="1:23" ht="43.2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 t="shared" si="203"/>
        <v>103</v>
      </c>
      <c r="P1921" s="5">
        <f t="shared" si="204"/>
        <v>66.959999999999994</v>
      </c>
      <c r="Q1921" s="5" t="str">
        <f t="shared" si="205"/>
        <v>theater</v>
      </c>
      <c r="R1921" s="5" t="str">
        <f t="shared" si="206"/>
        <v>plays</v>
      </c>
      <c r="S1921" t="s">
        <v>8317</v>
      </c>
      <c r="T1921" t="s">
        <v>8318</v>
      </c>
      <c r="U1921" s="9">
        <f t="shared" si="207"/>
        <v>42125.772812499999</v>
      </c>
      <c r="V1921" s="9">
        <f t="shared" si="208"/>
        <v>42155.772812499999</v>
      </c>
      <c r="W1921">
        <f t="shared" si="209"/>
        <v>30</v>
      </c>
    </row>
    <row r="1922" spans="1:23" ht="43.2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 t="shared" ref="O1922:O1985" si="210">ROUND((E1922/D1922)*100,0)</f>
        <v>100</v>
      </c>
      <c r="P1922" s="5">
        <f t="shared" ref="P1922:P1985" si="211">ROUND((E1922/L1922),2)</f>
        <v>227.27</v>
      </c>
      <c r="Q1922" s="5" t="str">
        <f t="shared" ref="Q1922:Q1985" si="212">LEFT(N1922,SEARCH("/",N1922)-1)</f>
        <v>theater</v>
      </c>
      <c r="R1922" s="5" t="str">
        <f t="shared" ref="R1922:R1985" si="213">RIGHT(N1922,LEN(N1922)-SEARCH("/",N1922))</f>
        <v>plays</v>
      </c>
      <c r="S1922" t="s">
        <v>8317</v>
      </c>
      <c r="T1922" t="s">
        <v>8318</v>
      </c>
      <c r="U1922" s="9">
        <f t="shared" ref="U1922:U1985" si="214">(((J1922/60)/60)/24)+DATE(1970,1,1)</f>
        <v>41856.010069444441</v>
      </c>
      <c r="V1922" s="9">
        <f t="shared" ref="V1922:V1985" si="215">(((I1922/60)/60)/24)+DATE(1970,1,1)</f>
        <v>41890.125</v>
      </c>
      <c r="W1922">
        <f t="shared" ref="W1922:W1985" si="216">DATEDIF(U1922,V1922,"d")</f>
        <v>34</v>
      </c>
    </row>
    <row r="1923" spans="1:23" ht="43.2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 t="shared" si="210"/>
        <v>100</v>
      </c>
      <c r="P1923" s="5">
        <f t="shared" si="211"/>
        <v>307.69</v>
      </c>
      <c r="Q1923" s="5" t="str">
        <f t="shared" si="212"/>
        <v>theater</v>
      </c>
      <c r="R1923" s="5" t="str">
        <f t="shared" si="213"/>
        <v>plays</v>
      </c>
      <c r="S1923" t="s">
        <v>8317</v>
      </c>
      <c r="T1923" t="s">
        <v>8318</v>
      </c>
      <c r="U1923" s="9">
        <f t="shared" si="214"/>
        <v>41794.817523148151</v>
      </c>
      <c r="V1923" s="9">
        <f t="shared" si="215"/>
        <v>41824.458333333336</v>
      </c>
      <c r="W1923">
        <f t="shared" si="216"/>
        <v>30</v>
      </c>
    </row>
    <row r="1924" spans="1:23" ht="43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 t="shared" si="210"/>
        <v>110</v>
      </c>
      <c r="P1924" s="5">
        <f t="shared" si="211"/>
        <v>50.02</v>
      </c>
      <c r="Q1924" s="5" t="str">
        <f t="shared" si="212"/>
        <v>theater</v>
      </c>
      <c r="R1924" s="5" t="str">
        <f t="shared" si="213"/>
        <v>plays</v>
      </c>
      <c r="S1924" t="s">
        <v>8317</v>
      </c>
      <c r="T1924" t="s">
        <v>8318</v>
      </c>
      <c r="U1924" s="9">
        <f t="shared" si="214"/>
        <v>41893.783553240741</v>
      </c>
      <c r="V1924" s="9">
        <f t="shared" si="215"/>
        <v>41914.597916666666</v>
      </c>
      <c r="W1924">
        <f t="shared" si="216"/>
        <v>21</v>
      </c>
    </row>
    <row r="1925" spans="1:23" ht="43.2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 t="shared" si="210"/>
        <v>101</v>
      </c>
      <c r="P1925" s="5">
        <f t="shared" si="211"/>
        <v>72.39</v>
      </c>
      <c r="Q1925" s="5" t="str">
        <f t="shared" si="212"/>
        <v>theater</v>
      </c>
      <c r="R1925" s="5" t="str">
        <f t="shared" si="213"/>
        <v>plays</v>
      </c>
      <c r="S1925" t="s">
        <v>8317</v>
      </c>
      <c r="T1925" t="s">
        <v>8318</v>
      </c>
      <c r="U1925" s="9">
        <f t="shared" si="214"/>
        <v>42037.598958333328</v>
      </c>
      <c r="V1925" s="9">
        <f t="shared" si="215"/>
        <v>42067.598958333328</v>
      </c>
      <c r="W1925">
        <f t="shared" si="216"/>
        <v>30</v>
      </c>
    </row>
    <row r="1926" spans="1:23" ht="43.2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 t="shared" si="210"/>
        <v>101</v>
      </c>
      <c r="P1926" s="5">
        <f t="shared" si="211"/>
        <v>95.95</v>
      </c>
      <c r="Q1926" s="5" t="str">
        <f t="shared" si="212"/>
        <v>theater</v>
      </c>
      <c r="R1926" s="5" t="str">
        <f t="shared" si="213"/>
        <v>plays</v>
      </c>
      <c r="S1926" t="s">
        <v>8317</v>
      </c>
      <c r="T1926" t="s">
        <v>8318</v>
      </c>
      <c r="U1926" s="9">
        <f t="shared" si="214"/>
        <v>42227.824212962965</v>
      </c>
      <c r="V1926" s="9">
        <f t="shared" si="215"/>
        <v>42253.57430555555</v>
      </c>
      <c r="W1926">
        <f t="shared" si="216"/>
        <v>26</v>
      </c>
    </row>
    <row r="1927" spans="1:23" ht="57.6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 t="shared" si="210"/>
        <v>169</v>
      </c>
      <c r="P1927" s="5">
        <f t="shared" si="211"/>
        <v>45.62</v>
      </c>
      <c r="Q1927" s="5" t="str">
        <f t="shared" si="212"/>
        <v>theater</v>
      </c>
      <c r="R1927" s="5" t="str">
        <f t="shared" si="213"/>
        <v>plays</v>
      </c>
      <c r="S1927" t="s">
        <v>8317</v>
      </c>
      <c r="T1927" t="s">
        <v>8318</v>
      </c>
      <c r="U1927" s="9">
        <f t="shared" si="214"/>
        <v>41881.361342592594</v>
      </c>
      <c r="V1927" s="9">
        <f t="shared" si="215"/>
        <v>41911.361342592594</v>
      </c>
      <c r="W1927">
        <f t="shared" si="216"/>
        <v>30</v>
      </c>
    </row>
    <row r="1928" spans="1:23" ht="43.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 t="shared" si="210"/>
        <v>100</v>
      </c>
      <c r="P1928" s="5">
        <f t="shared" si="211"/>
        <v>41.03</v>
      </c>
      <c r="Q1928" s="5" t="str">
        <f t="shared" si="212"/>
        <v>theater</v>
      </c>
      <c r="R1928" s="5" t="str">
        <f t="shared" si="213"/>
        <v>plays</v>
      </c>
      <c r="S1928" t="s">
        <v>8317</v>
      </c>
      <c r="T1928" t="s">
        <v>8318</v>
      </c>
      <c r="U1928" s="9">
        <f t="shared" si="214"/>
        <v>42234.789884259255</v>
      </c>
      <c r="V1928" s="9">
        <f t="shared" si="215"/>
        <v>42262.420833333337</v>
      </c>
      <c r="W1928">
        <f t="shared" si="216"/>
        <v>28</v>
      </c>
    </row>
    <row r="1929" spans="1:23" ht="43.2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 t="shared" si="210"/>
        <v>114</v>
      </c>
      <c r="P1929" s="5">
        <f t="shared" si="211"/>
        <v>56.83</v>
      </c>
      <c r="Q1929" s="5" t="str">
        <f t="shared" si="212"/>
        <v>theater</v>
      </c>
      <c r="R1929" s="5" t="str">
        <f t="shared" si="213"/>
        <v>plays</v>
      </c>
      <c r="S1929" t="s">
        <v>8317</v>
      </c>
      <c r="T1929" t="s">
        <v>8318</v>
      </c>
      <c r="U1929" s="9">
        <f t="shared" si="214"/>
        <v>42581.397546296299</v>
      </c>
      <c r="V1929" s="9">
        <f t="shared" si="215"/>
        <v>42638.958333333328</v>
      </c>
      <c r="W1929">
        <f t="shared" si="216"/>
        <v>57</v>
      </c>
    </row>
    <row r="1930" spans="1:23" ht="43.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 t="shared" si="210"/>
        <v>102</v>
      </c>
      <c r="P1930" s="5">
        <f t="shared" si="211"/>
        <v>137.24</v>
      </c>
      <c r="Q1930" s="5" t="str">
        <f t="shared" si="212"/>
        <v>theater</v>
      </c>
      <c r="R1930" s="5" t="str">
        <f t="shared" si="213"/>
        <v>plays</v>
      </c>
      <c r="S1930" t="s">
        <v>8317</v>
      </c>
      <c r="T1930" t="s">
        <v>8318</v>
      </c>
      <c r="U1930" s="9">
        <f t="shared" si="214"/>
        <v>41880.76357638889</v>
      </c>
      <c r="V1930" s="9">
        <f t="shared" si="215"/>
        <v>41895.166666666664</v>
      </c>
      <c r="W1930">
        <f t="shared" si="216"/>
        <v>15</v>
      </c>
    </row>
    <row r="1931" spans="1:23" ht="43.2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 t="shared" si="210"/>
        <v>106</v>
      </c>
      <c r="P1931" s="5">
        <f t="shared" si="211"/>
        <v>75.709999999999994</v>
      </c>
      <c r="Q1931" s="5" t="str">
        <f t="shared" si="212"/>
        <v>theater</v>
      </c>
      <c r="R1931" s="5" t="str">
        <f t="shared" si="213"/>
        <v>plays</v>
      </c>
      <c r="S1931" t="s">
        <v>8317</v>
      </c>
      <c r="T1931" t="s">
        <v>8318</v>
      </c>
      <c r="U1931" s="9">
        <f t="shared" si="214"/>
        <v>42214.6956712963</v>
      </c>
      <c r="V1931" s="9">
        <f t="shared" si="215"/>
        <v>42225.666666666672</v>
      </c>
      <c r="W1931">
        <f t="shared" si="216"/>
        <v>11</v>
      </c>
    </row>
    <row r="1932" spans="1:23" ht="43.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 t="shared" si="210"/>
        <v>102</v>
      </c>
      <c r="P1932" s="5">
        <f t="shared" si="211"/>
        <v>99</v>
      </c>
      <c r="Q1932" s="5" t="str">
        <f t="shared" si="212"/>
        <v>theater</v>
      </c>
      <c r="R1932" s="5" t="str">
        <f t="shared" si="213"/>
        <v>plays</v>
      </c>
      <c r="S1932" t="s">
        <v>8317</v>
      </c>
      <c r="T1932" t="s">
        <v>8318</v>
      </c>
      <c r="U1932" s="9">
        <f t="shared" si="214"/>
        <v>42460.335312499999</v>
      </c>
      <c r="V1932" s="9">
        <f t="shared" si="215"/>
        <v>42488.249305555553</v>
      </c>
      <c r="W1932">
        <f t="shared" si="216"/>
        <v>28</v>
      </c>
    </row>
    <row r="1933" spans="1:23" ht="43.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 t="shared" si="210"/>
        <v>117</v>
      </c>
      <c r="P1933" s="5">
        <f t="shared" si="211"/>
        <v>81.569999999999993</v>
      </c>
      <c r="Q1933" s="5" t="str">
        <f t="shared" si="212"/>
        <v>theater</v>
      </c>
      <c r="R1933" s="5" t="str">
        <f t="shared" si="213"/>
        <v>plays</v>
      </c>
      <c r="S1933" t="s">
        <v>8317</v>
      </c>
      <c r="T1933" t="s">
        <v>8318</v>
      </c>
      <c r="U1933" s="9">
        <f t="shared" si="214"/>
        <v>42167.023206018523</v>
      </c>
      <c r="V1933" s="9">
        <f t="shared" si="215"/>
        <v>42196.165972222225</v>
      </c>
      <c r="W1933">
        <f t="shared" si="216"/>
        <v>29</v>
      </c>
    </row>
    <row r="1934" spans="1:23" ht="43.2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 t="shared" si="210"/>
        <v>101</v>
      </c>
      <c r="P1934" s="5">
        <f t="shared" si="211"/>
        <v>45.11</v>
      </c>
      <c r="Q1934" s="5" t="str">
        <f t="shared" si="212"/>
        <v>theater</v>
      </c>
      <c r="R1934" s="5" t="str">
        <f t="shared" si="213"/>
        <v>plays</v>
      </c>
      <c r="S1934" t="s">
        <v>8317</v>
      </c>
      <c r="T1934" t="s">
        <v>8318</v>
      </c>
      <c r="U1934" s="9">
        <f t="shared" si="214"/>
        <v>42733.50136574074</v>
      </c>
      <c r="V1934" s="9">
        <f t="shared" si="215"/>
        <v>42753.50136574074</v>
      </c>
      <c r="W1934">
        <f t="shared" si="216"/>
        <v>20</v>
      </c>
    </row>
    <row r="1935" spans="1:23" ht="43.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 t="shared" si="210"/>
        <v>132</v>
      </c>
      <c r="P1935" s="5">
        <f t="shared" si="211"/>
        <v>36.67</v>
      </c>
      <c r="Q1935" s="5" t="str">
        <f t="shared" si="212"/>
        <v>theater</v>
      </c>
      <c r="R1935" s="5" t="str">
        <f t="shared" si="213"/>
        <v>plays</v>
      </c>
      <c r="S1935" t="s">
        <v>8317</v>
      </c>
      <c r="T1935" t="s">
        <v>8318</v>
      </c>
      <c r="U1935" s="9">
        <f t="shared" si="214"/>
        <v>42177.761782407411</v>
      </c>
      <c r="V1935" s="9">
        <f t="shared" si="215"/>
        <v>42198.041666666672</v>
      </c>
      <c r="W1935">
        <f t="shared" si="216"/>
        <v>21</v>
      </c>
    </row>
    <row r="1936" spans="1:23" ht="43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 t="shared" si="210"/>
        <v>100</v>
      </c>
      <c r="P1936" s="5">
        <f t="shared" si="211"/>
        <v>125</v>
      </c>
      <c r="Q1936" s="5" t="str">
        <f t="shared" si="212"/>
        <v>theater</v>
      </c>
      <c r="R1936" s="5" t="str">
        <f t="shared" si="213"/>
        <v>plays</v>
      </c>
      <c r="S1936" t="s">
        <v>8317</v>
      </c>
      <c r="T1936" t="s">
        <v>8318</v>
      </c>
      <c r="U1936" s="9">
        <f t="shared" si="214"/>
        <v>42442.623344907406</v>
      </c>
      <c r="V1936" s="9">
        <f t="shared" si="215"/>
        <v>42470.833333333328</v>
      </c>
      <c r="W1936">
        <f t="shared" si="216"/>
        <v>28</v>
      </c>
    </row>
    <row r="1937" spans="1:23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 t="shared" si="210"/>
        <v>128</v>
      </c>
      <c r="P1937" s="5">
        <f t="shared" si="211"/>
        <v>49.23</v>
      </c>
      <c r="Q1937" s="5" t="str">
        <f t="shared" si="212"/>
        <v>theater</v>
      </c>
      <c r="R1937" s="5" t="str">
        <f t="shared" si="213"/>
        <v>plays</v>
      </c>
      <c r="S1937" t="s">
        <v>8317</v>
      </c>
      <c r="T1937" t="s">
        <v>8318</v>
      </c>
      <c r="U1937" s="9">
        <f t="shared" si="214"/>
        <v>42521.654328703706</v>
      </c>
      <c r="V1937" s="9">
        <f t="shared" si="215"/>
        <v>42551.654328703706</v>
      </c>
      <c r="W1937">
        <f t="shared" si="216"/>
        <v>30</v>
      </c>
    </row>
    <row r="1938" spans="1:23" ht="57.6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 t="shared" si="210"/>
        <v>119</v>
      </c>
      <c r="P1938" s="5">
        <f t="shared" si="211"/>
        <v>42.3</v>
      </c>
      <c r="Q1938" s="5" t="str">
        <f t="shared" si="212"/>
        <v>theater</v>
      </c>
      <c r="R1938" s="5" t="str">
        <f t="shared" si="213"/>
        <v>plays</v>
      </c>
      <c r="S1938" t="s">
        <v>8317</v>
      </c>
      <c r="T1938" t="s">
        <v>8318</v>
      </c>
      <c r="U1938" s="9">
        <f t="shared" si="214"/>
        <v>41884.599849537037</v>
      </c>
      <c r="V1938" s="9">
        <f t="shared" si="215"/>
        <v>41900.165972222225</v>
      </c>
      <c r="W1938">
        <f t="shared" si="216"/>
        <v>16</v>
      </c>
    </row>
    <row r="1939" spans="1:23" ht="57.6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 t="shared" si="210"/>
        <v>126</v>
      </c>
      <c r="P1939" s="5">
        <f t="shared" si="211"/>
        <v>78.88</v>
      </c>
      <c r="Q1939" s="5" t="str">
        <f t="shared" si="212"/>
        <v>theater</v>
      </c>
      <c r="R1939" s="5" t="str">
        <f t="shared" si="213"/>
        <v>plays</v>
      </c>
      <c r="S1939" t="s">
        <v>8317</v>
      </c>
      <c r="T1939" t="s">
        <v>8318</v>
      </c>
      <c r="U1939" s="9">
        <f t="shared" si="214"/>
        <v>42289.761192129634</v>
      </c>
      <c r="V1939" s="9">
        <f t="shared" si="215"/>
        <v>42319.802858796291</v>
      </c>
      <c r="W1939">
        <f t="shared" si="216"/>
        <v>30</v>
      </c>
    </row>
    <row r="1940" spans="1:23" ht="43.2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 t="shared" si="210"/>
        <v>156</v>
      </c>
      <c r="P1940" s="5">
        <f t="shared" si="211"/>
        <v>38.28</v>
      </c>
      <c r="Q1940" s="5" t="str">
        <f t="shared" si="212"/>
        <v>theater</v>
      </c>
      <c r="R1940" s="5" t="str">
        <f t="shared" si="213"/>
        <v>plays</v>
      </c>
      <c r="S1940" t="s">
        <v>8317</v>
      </c>
      <c r="T1940" t="s">
        <v>8318</v>
      </c>
      <c r="U1940" s="9">
        <f t="shared" si="214"/>
        <v>42243.6252662037</v>
      </c>
      <c r="V1940" s="9">
        <f t="shared" si="215"/>
        <v>42278.6252662037</v>
      </c>
      <c r="W1940">
        <f t="shared" si="216"/>
        <v>35</v>
      </c>
    </row>
    <row r="1941" spans="1:23" ht="43.2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 t="shared" si="210"/>
        <v>103</v>
      </c>
      <c r="P1941" s="5">
        <f t="shared" si="211"/>
        <v>44.85</v>
      </c>
      <c r="Q1941" s="5" t="str">
        <f t="shared" si="212"/>
        <v>theater</v>
      </c>
      <c r="R1941" s="5" t="str">
        <f t="shared" si="213"/>
        <v>plays</v>
      </c>
      <c r="S1941" t="s">
        <v>8317</v>
      </c>
      <c r="T1941" t="s">
        <v>8318</v>
      </c>
      <c r="U1941" s="9">
        <f t="shared" si="214"/>
        <v>42248.640162037031</v>
      </c>
      <c r="V1941" s="9">
        <f t="shared" si="215"/>
        <v>42279.75</v>
      </c>
      <c r="W1941">
        <f t="shared" si="216"/>
        <v>31</v>
      </c>
    </row>
    <row r="1942" spans="1:23" ht="43.2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 t="shared" si="210"/>
        <v>153</v>
      </c>
      <c r="P1942" s="5">
        <f t="shared" si="211"/>
        <v>13.53</v>
      </c>
      <c r="Q1942" s="5" t="str">
        <f t="shared" si="212"/>
        <v>theater</v>
      </c>
      <c r="R1942" s="5" t="str">
        <f t="shared" si="213"/>
        <v>plays</v>
      </c>
      <c r="S1942" t="s">
        <v>8317</v>
      </c>
      <c r="T1942" t="s">
        <v>8318</v>
      </c>
      <c r="U1942" s="9">
        <f t="shared" si="214"/>
        <v>42328.727141203708</v>
      </c>
      <c r="V1942" s="9">
        <f t="shared" si="215"/>
        <v>42358.499305555553</v>
      </c>
      <c r="W1942">
        <f t="shared" si="216"/>
        <v>30</v>
      </c>
    </row>
    <row r="1943" spans="1:23" ht="43.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 t="shared" si="210"/>
        <v>180</v>
      </c>
      <c r="P1943" s="5">
        <f t="shared" si="211"/>
        <v>43.5</v>
      </c>
      <c r="Q1943" s="5" t="str">
        <f t="shared" si="212"/>
        <v>theater</v>
      </c>
      <c r="R1943" s="5" t="str">
        <f t="shared" si="213"/>
        <v>plays</v>
      </c>
      <c r="S1943" t="s">
        <v>8317</v>
      </c>
      <c r="T1943" t="s">
        <v>8318</v>
      </c>
      <c r="U1943" s="9">
        <f t="shared" si="214"/>
        <v>41923.354351851849</v>
      </c>
      <c r="V1943" s="9">
        <f t="shared" si="215"/>
        <v>41960.332638888889</v>
      </c>
      <c r="W1943">
        <f t="shared" si="216"/>
        <v>37</v>
      </c>
    </row>
    <row r="1944" spans="1:23" ht="43.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 t="shared" si="210"/>
        <v>128</v>
      </c>
      <c r="P1944" s="5">
        <f t="shared" si="211"/>
        <v>30.95</v>
      </c>
      <c r="Q1944" s="5" t="str">
        <f t="shared" si="212"/>
        <v>theater</v>
      </c>
      <c r="R1944" s="5" t="str">
        <f t="shared" si="213"/>
        <v>plays</v>
      </c>
      <c r="S1944" t="s">
        <v>8317</v>
      </c>
      <c r="T1944" t="s">
        <v>8318</v>
      </c>
      <c r="U1944" s="9">
        <f t="shared" si="214"/>
        <v>42571.420601851853</v>
      </c>
      <c r="V1944" s="9">
        <f t="shared" si="215"/>
        <v>42599.420601851853</v>
      </c>
      <c r="W1944">
        <f t="shared" si="216"/>
        <v>28</v>
      </c>
    </row>
    <row r="1945" spans="1:23" ht="43.2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 t="shared" si="210"/>
        <v>120</v>
      </c>
      <c r="P1945" s="5">
        <f t="shared" si="211"/>
        <v>55.23</v>
      </c>
      <c r="Q1945" s="5" t="str">
        <f t="shared" si="212"/>
        <v>theater</v>
      </c>
      <c r="R1945" s="5" t="str">
        <f t="shared" si="213"/>
        <v>plays</v>
      </c>
      <c r="S1945" t="s">
        <v>8317</v>
      </c>
      <c r="T1945" t="s">
        <v>8318</v>
      </c>
      <c r="U1945" s="9">
        <f t="shared" si="214"/>
        <v>42600.756041666667</v>
      </c>
      <c r="V1945" s="9">
        <f t="shared" si="215"/>
        <v>42621.756041666667</v>
      </c>
      <c r="W1945">
        <f t="shared" si="216"/>
        <v>21</v>
      </c>
    </row>
    <row r="1946" spans="1:23" ht="57.6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 t="shared" si="210"/>
        <v>123</v>
      </c>
      <c r="P1946" s="5">
        <f t="shared" si="211"/>
        <v>46.13</v>
      </c>
      <c r="Q1946" s="5" t="str">
        <f t="shared" si="212"/>
        <v>theater</v>
      </c>
      <c r="R1946" s="5" t="str">
        <f t="shared" si="213"/>
        <v>plays</v>
      </c>
      <c r="S1946" t="s">
        <v>8317</v>
      </c>
      <c r="T1946" t="s">
        <v>8318</v>
      </c>
      <c r="U1946" s="9">
        <f t="shared" si="214"/>
        <v>42517.003368055557</v>
      </c>
      <c r="V1946" s="9">
        <f t="shared" si="215"/>
        <v>42547.003368055557</v>
      </c>
      <c r="W1946">
        <f t="shared" si="216"/>
        <v>30</v>
      </c>
    </row>
    <row r="1947" spans="1:23" ht="43.2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 t="shared" si="210"/>
        <v>105</v>
      </c>
      <c r="P1947" s="5">
        <f t="shared" si="211"/>
        <v>39.380000000000003</v>
      </c>
      <c r="Q1947" s="5" t="str">
        <f t="shared" si="212"/>
        <v>theater</v>
      </c>
      <c r="R1947" s="5" t="str">
        <f t="shared" si="213"/>
        <v>plays</v>
      </c>
      <c r="S1947" t="s">
        <v>8317</v>
      </c>
      <c r="T1947" t="s">
        <v>8318</v>
      </c>
      <c r="U1947" s="9">
        <f t="shared" si="214"/>
        <v>42222.730034722219</v>
      </c>
      <c r="V1947" s="9">
        <f t="shared" si="215"/>
        <v>42247.730034722219</v>
      </c>
      <c r="W1947">
        <f t="shared" si="216"/>
        <v>25</v>
      </c>
    </row>
    <row r="1948" spans="1:23" ht="43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 t="shared" si="210"/>
        <v>102</v>
      </c>
      <c r="P1948" s="5">
        <f t="shared" si="211"/>
        <v>66.150000000000006</v>
      </c>
      <c r="Q1948" s="5" t="str">
        <f t="shared" si="212"/>
        <v>theater</v>
      </c>
      <c r="R1948" s="5" t="str">
        <f t="shared" si="213"/>
        <v>plays</v>
      </c>
      <c r="S1948" t="s">
        <v>8317</v>
      </c>
      <c r="T1948" t="s">
        <v>8318</v>
      </c>
      <c r="U1948" s="9">
        <f t="shared" si="214"/>
        <v>41829.599791666667</v>
      </c>
      <c r="V1948" s="9">
        <f t="shared" si="215"/>
        <v>41889.599791666667</v>
      </c>
      <c r="W1948">
        <f t="shared" si="216"/>
        <v>60</v>
      </c>
    </row>
    <row r="1949" spans="1:23" ht="43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 t="shared" si="210"/>
        <v>105</v>
      </c>
      <c r="P1949" s="5">
        <f t="shared" si="211"/>
        <v>54.14</v>
      </c>
      <c r="Q1949" s="5" t="str">
        <f t="shared" si="212"/>
        <v>theater</v>
      </c>
      <c r="R1949" s="5" t="str">
        <f t="shared" si="213"/>
        <v>plays</v>
      </c>
      <c r="S1949" t="s">
        <v>8317</v>
      </c>
      <c r="T1949" t="s">
        <v>8318</v>
      </c>
      <c r="U1949" s="9">
        <f t="shared" si="214"/>
        <v>42150.755312499998</v>
      </c>
      <c r="V1949" s="9">
        <f t="shared" si="215"/>
        <v>42180.755312499998</v>
      </c>
      <c r="W1949">
        <f t="shared" si="216"/>
        <v>30</v>
      </c>
    </row>
    <row r="1950" spans="1:23" ht="28.8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 t="shared" si="210"/>
        <v>100</v>
      </c>
      <c r="P1950" s="5">
        <f t="shared" si="211"/>
        <v>104.17</v>
      </c>
      <c r="Q1950" s="5" t="str">
        <f t="shared" si="212"/>
        <v>theater</v>
      </c>
      <c r="R1950" s="5" t="str">
        <f t="shared" si="213"/>
        <v>plays</v>
      </c>
      <c r="S1950" t="s">
        <v>8317</v>
      </c>
      <c r="T1950" t="s">
        <v>8318</v>
      </c>
      <c r="U1950" s="9">
        <f t="shared" si="214"/>
        <v>42040.831678240742</v>
      </c>
      <c r="V1950" s="9">
        <f t="shared" si="215"/>
        <v>42070.831678240742</v>
      </c>
      <c r="W1950">
        <f t="shared" si="216"/>
        <v>30</v>
      </c>
    </row>
    <row r="1951" spans="1:23" ht="43.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 t="shared" si="210"/>
        <v>100</v>
      </c>
      <c r="P1951" s="5">
        <f t="shared" si="211"/>
        <v>31.38</v>
      </c>
      <c r="Q1951" s="5" t="str">
        <f t="shared" si="212"/>
        <v>theater</v>
      </c>
      <c r="R1951" s="5" t="str">
        <f t="shared" si="213"/>
        <v>plays</v>
      </c>
      <c r="S1951" t="s">
        <v>8317</v>
      </c>
      <c r="T1951" t="s">
        <v>8318</v>
      </c>
      <c r="U1951" s="9">
        <f t="shared" si="214"/>
        <v>42075.807395833333</v>
      </c>
      <c r="V1951" s="9">
        <f t="shared" si="215"/>
        <v>42105.807395833333</v>
      </c>
      <c r="W1951">
        <f t="shared" si="216"/>
        <v>30</v>
      </c>
    </row>
    <row r="1952" spans="1:23" ht="43.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 t="shared" si="210"/>
        <v>102</v>
      </c>
      <c r="P1952" s="5">
        <f t="shared" si="211"/>
        <v>59.21</v>
      </c>
      <c r="Q1952" s="5" t="str">
        <f t="shared" si="212"/>
        <v>theater</v>
      </c>
      <c r="R1952" s="5" t="str">
        <f t="shared" si="213"/>
        <v>plays</v>
      </c>
      <c r="S1952" t="s">
        <v>8317</v>
      </c>
      <c r="T1952" t="s">
        <v>8318</v>
      </c>
      <c r="U1952" s="9">
        <f t="shared" si="214"/>
        <v>42073.660694444443</v>
      </c>
      <c r="V1952" s="9">
        <f t="shared" si="215"/>
        <v>42095.165972222225</v>
      </c>
      <c r="W1952">
        <f t="shared" si="216"/>
        <v>22</v>
      </c>
    </row>
    <row r="1953" spans="1:23" ht="43.2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 t="shared" si="210"/>
        <v>114</v>
      </c>
      <c r="P1953" s="5">
        <f t="shared" si="211"/>
        <v>119.18</v>
      </c>
      <c r="Q1953" s="5" t="str">
        <f t="shared" si="212"/>
        <v>theater</v>
      </c>
      <c r="R1953" s="5" t="str">
        <f t="shared" si="213"/>
        <v>plays</v>
      </c>
      <c r="S1953" t="s">
        <v>8317</v>
      </c>
      <c r="T1953" t="s">
        <v>8318</v>
      </c>
      <c r="U1953" s="9">
        <f t="shared" si="214"/>
        <v>42480.078715277778</v>
      </c>
      <c r="V1953" s="9">
        <f t="shared" si="215"/>
        <v>42504.165972222225</v>
      </c>
      <c r="W1953">
        <f t="shared" si="216"/>
        <v>24</v>
      </c>
    </row>
    <row r="1954" spans="1:23" ht="43.2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 t="shared" si="210"/>
        <v>102</v>
      </c>
      <c r="P1954" s="5">
        <f t="shared" si="211"/>
        <v>164.62</v>
      </c>
      <c r="Q1954" s="5" t="str">
        <f t="shared" si="212"/>
        <v>theater</v>
      </c>
      <c r="R1954" s="5" t="str">
        <f t="shared" si="213"/>
        <v>plays</v>
      </c>
      <c r="S1954" t="s">
        <v>8317</v>
      </c>
      <c r="T1954" t="s">
        <v>8318</v>
      </c>
      <c r="U1954" s="9">
        <f t="shared" si="214"/>
        <v>42411.942291666666</v>
      </c>
      <c r="V1954" s="9">
        <f t="shared" si="215"/>
        <v>42434.041666666672</v>
      </c>
      <c r="W1954">
        <f t="shared" si="216"/>
        <v>23</v>
      </c>
    </row>
    <row r="1955" spans="1:23" ht="43.2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 t="shared" si="210"/>
        <v>102</v>
      </c>
      <c r="P1955" s="5">
        <f t="shared" si="211"/>
        <v>24.29</v>
      </c>
      <c r="Q1955" s="5" t="str">
        <f t="shared" si="212"/>
        <v>theater</v>
      </c>
      <c r="R1955" s="5" t="str">
        <f t="shared" si="213"/>
        <v>plays</v>
      </c>
      <c r="S1955" t="s">
        <v>8317</v>
      </c>
      <c r="T1955" t="s">
        <v>8318</v>
      </c>
      <c r="U1955" s="9">
        <f t="shared" si="214"/>
        <v>42223.394363425927</v>
      </c>
      <c r="V1955" s="9">
        <f t="shared" si="215"/>
        <v>42251.394363425927</v>
      </c>
      <c r="W1955">
        <f t="shared" si="216"/>
        <v>28</v>
      </c>
    </row>
    <row r="1956" spans="1:23" ht="43.2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 t="shared" si="210"/>
        <v>105</v>
      </c>
      <c r="P1956" s="5">
        <f t="shared" si="211"/>
        <v>40.94</v>
      </c>
      <c r="Q1956" s="5" t="str">
        <f t="shared" si="212"/>
        <v>theater</v>
      </c>
      <c r="R1956" s="5" t="str">
        <f t="shared" si="213"/>
        <v>plays</v>
      </c>
      <c r="S1956" t="s">
        <v>8317</v>
      </c>
      <c r="T1956" t="s">
        <v>8318</v>
      </c>
      <c r="U1956" s="9">
        <f t="shared" si="214"/>
        <v>42462.893495370372</v>
      </c>
      <c r="V1956" s="9">
        <f t="shared" si="215"/>
        <v>42492.893495370372</v>
      </c>
      <c r="W1956">
        <f t="shared" si="216"/>
        <v>30</v>
      </c>
    </row>
    <row r="1957" spans="1:23" ht="43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 t="shared" si="210"/>
        <v>102</v>
      </c>
      <c r="P1957" s="5">
        <f t="shared" si="211"/>
        <v>61.1</v>
      </c>
      <c r="Q1957" s="5" t="str">
        <f t="shared" si="212"/>
        <v>theater</v>
      </c>
      <c r="R1957" s="5" t="str">
        <f t="shared" si="213"/>
        <v>plays</v>
      </c>
      <c r="S1957" t="s">
        <v>8317</v>
      </c>
      <c r="T1957" t="s">
        <v>8318</v>
      </c>
      <c r="U1957" s="9">
        <f t="shared" si="214"/>
        <v>41753.515856481477</v>
      </c>
      <c r="V1957" s="9">
        <f t="shared" si="215"/>
        <v>41781.921527777777</v>
      </c>
      <c r="W1957">
        <f t="shared" si="216"/>
        <v>28</v>
      </c>
    </row>
    <row r="1958" spans="1:23" ht="43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 t="shared" si="210"/>
        <v>100</v>
      </c>
      <c r="P1958" s="5">
        <f t="shared" si="211"/>
        <v>38.65</v>
      </c>
      <c r="Q1958" s="5" t="str">
        <f t="shared" si="212"/>
        <v>theater</v>
      </c>
      <c r="R1958" s="5" t="str">
        <f t="shared" si="213"/>
        <v>plays</v>
      </c>
      <c r="S1958" t="s">
        <v>8317</v>
      </c>
      <c r="T1958" t="s">
        <v>8318</v>
      </c>
      <c r="U1958" s="9">
        <f t="shared" si="214"/>
        <v>41788.587083333332</v>
      </c>
      <c r="V1958" s="9">
        <f t="shared" si="215"/>
        <v>41818.587083333332</v>
      </c>
      <c r="W1958">
        <f t="shared" si="216"/>
        <v>30</v>
      </c>
    </row>
    <row r="1959" spans="1:23" ht="43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 t="shared" si="210"/>
        <v>106</v>
      </c>
      <c r="P1959" s="5">
        <f t="shared" si="211"/>
        <v>56.2</v>
      </c>
      <c r="Q1959" s="5" t="str">
        <f t="shared" si="212"/>
        <v>theater</v>
      </c>
      <c r="R1959" s="5" t="str">
        <f t="shared" si="213"/>
        <v>plays</v>
      </c>
      <c r="S1959" t="s">
        <v>8317</v>
      </c>
      <c r="T1959" t="s">
        <v>8318</v>
      </c>
      <c r="U1959" s="9">
        <f t="shared" si="214"/>
        <v>42196.028703703705</v>
      </c>
      <c r="V1959" s="9">
        <f t="shared" si="215"/>
        <v>42228</v>
      </c>
      <c r="W1959">
        <f t="shared" si="216"/>
        <v>32</v>
      </c>
    </row>
    <row r="1960" spans="1:23" ht="43.2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 t="shared" si="210"/>
        <v>113</v>
      </c>
      <c r="P1960" s="5">
        <f t="shared" si="211"/>
        <v>107</v>
      </c>
      <c r="Q1960" s="5" t="str">
        <f t="shared" si="212"/>
        <v>theater</v>
      </c>
      <c r="R1960" s="5" t="str">
        <f t="shared" si="213"/>
        <v>plays</v>
      </c>
      <c r="S1960" t="s">
        <v>8317</v>
      </c>
      <c r="T1960" t="s">
        <v>8318</v>
      </c>
      <c r="U1960" s="9">
        <f t="shared" si="214"/>
        <v>42016.050451388888</v>
      </c>
      <c r="V1960" s="9">
        <f t="shared" si="215"/>
        <v>42046.708333333328</v>
      </c>
      <c r="W1960">
        <f t="shared" si="216"/>
        <v>30</v>
      </c>
    </row>
    <row r="1961" spans="1:23" ht="43.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 t="shared" si="210"/>
        <v>100</v>
      </c>
      <c r="P1961" s="5">
        <f t="shared" si="211"/>
        <v>171.43</v>
      </c>
      <c r="Q1961" s="5" t="str">
        <f t="shared" si="212"/>
        <v>theater</v>
      </c>
      <c r="R1961" s="5" t="str">
        <f t="shared" si="213"/>
        <v>plays</v>
      </c>
      <c r="S1961" t="s">
        <v>8317</v>
      </c>
      <c r="T1961" t="s">
        <v>8318</v>
      </c>
      <c r="U1961" s="9">
        <f t="shared" si="214"/>
        <v>42661.442060185189</v>
      </c>
      <c r="V1961" s="9">
        <f t="shared" si="215"/>
        <v>42691.483726851846</v>
      </c>
      <c r="W1961">
        <f t="shared" si="216"/>
        <v>30</v>
      </c>
    </row>
    <row r="1962" spans="1:23" ht="43.2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 t="shared" si="210"/>
        <v>100</v>
      </c>
      <c r="P1962" s="5">
        <f t="shared" si="211"/>
        <v>110.5</v>
      </c>
      <c r="Q1962" s="5" t="str">
        <f t="shared" si="212"/>
        <v>theater</v>
      </c>
      <c r="R1962" s="5" t="str">
        <f t="shared" si="213"/>
        <v>plays</v>
      </c>
      <c r="S1962" t="s">
        <v>8317</v>
      </c>
      <c r="T1962" t="s">
        <v>8318</v>
      </c>
      <c r="U1962" s="9">
        <f t="shared" si="214"/>
        <v>41808.649583333332</v>
      </c>
      <c r="V1962" s="9">
        <f t="shared" si="215"/>
        <v>41868.649583333332</v>
      </c>
      <c r="W1962">
        <f t="shared" si="216"/>
        <v>60</v>
      </c>
    </row>
    <row r="1963" spans="1:23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 t="shared" si="210"/>
        <v>100</v>
      </c>
      <c r="P1963" s="5">
        <f t="shared" si="211"/>
        <v>179.28</v>
      </c>
      <c r="Q1963" s="5" t="str">
        <f t="shared" si="212"/>
        <v>theater</v>
      </c>
      <c r="R1963" s="5" t="str">
        <f t="shared" si="213"/>
        <v>plays</v>
      </c>
      <c r="S1963" t="s">
        <v>8317</v>
      </c>
      <c r="T1963" t="s">
        <v>8318</v>
      </c>
      <c r="U1963" s="9">
        <f t="shared" si="214"/>
        <v>41730.276747685188</v>
      </c>
      <c r="V1963" s="9">
        <f t="shared" si="215"/>
        <v>41764.276747685188</v>
      </c>
      <c r="W1963">
        <f t="shared" si="216"/>
        <v>34</v>
      </c>
    </row>
    <row r="1964" spans="1:23" ht="43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 t="shared" si="210"/>
        <v>144</v>
      </c>
      <c r="P1964" s="5">
        <f t="shared" si="211"/>
        <v>22.91</v>
      </c>
      <c r="Q1964" s="5" t="str">
        <f t="shared" si="212"/>
        <v>theater</v>
      </c>
      <c r="R1964" s="5" t="str">
        <f t="shared" si="213"/>
        <v>plays</v>
      </c>
      <c r="S1964" t="s">
        <v>8317</v>
      </c>
      <c r="T1964" t="s">
        <v>8318</v>
      </c>
      <c r="U1964" s="9">
        <f t="shared" si="214"/>
        <v>42139.816840277781</v>
      </c>
      <c r="V1964" s="9">
        <f t="shared" si="215"/>
        <v>42181.875</v>
      </c>
      <c r="W1964">
        <f t="shared" si="216"/>
        <v>42</v>
      </c>
    </row>
    <row r="1965" spans="1:23" ht="57.6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 t="shared" si="210"/>
        <v>104</v>
      </c>
      <c r="P1965" s="5">
        <f t="shared" si="211"/>
        <v>43.13</v>
      </c>
      <c r="Q1965" s="5" t="str">
        <f t="shared" si="212"/>
        <v>theater</v>
      </c>
      <c r="R1965" s="5" t="str">
        <f t="shared" si="213"/>
        <v>plays</v>
      </c>
      <c r="S1965" t="s">
        <v>8317</v>
      </c>
      <c r="T1965" t="s">
        <v>8318</v>
      </c>
      <c r="U1965" s="9">
        <f t="shared" si="214"/>
        <v>42194.096157407403</v>
      </c>
      <c r="V1965" s="9">
        <f t="shared" si="215"/>
        <v>42216.373611111107</v>
      </c>
      <c r="W1965">
        <f t="shared" si="216"/>
        <v>22</v>
      </c>
    </row>
    <row r="1966" spans="1:23" ht="43.2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 t="shared" si="210"/>
        <v>108</v>
      </c>
      <c r="P1966" s="5">
        <f t="shared" si="211"/>
        <v>46.89</v>
      </c>
      <c r="Q1966" s="5" t="str">
        <f t="shared" si="212"/>
        <v>theater</v>
      </c>
      <c r="R1966" s="5" t="str">
        <f t="shared" si="213"/>
        <v>plays</v>
      </c>
      <c r="S1966" t="s">
        <v>8317</v>
      </c>
      <c r="T1966" t="s">
        <v>8318</v>
      </c>
      <c r="U1966" s="9">
        <f t="shared" si="214"/>
        <v>42115.889652777783</v>
      </c>
      <c r="V1966" s="9">
        <f t="shared" si="215"/>
        <v>42151.114583333328</v>
      </c>
      <c r="W1966">
        <f t="shared" si="216"/>
        <v>36</v>
      </c>
    </row>
    <row r="1967" spans="1:23" ht="115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 t="shared" si="210"/>
        <v>102</v>
      </c>
      <c r="P1967" s="5">
        <f t="shared" si="211"/>
        <v>47.41</v>
      </c>
      <c r="Q1967" s="5" t="str">
        <f t="shared" si="212"/>
        <v>theater</v>
      </c>
      <c r="R1967" s="5" t="str">
        <f t="shared" si="213"/>
        <v>plays</v>
      </c>
      <c r="S1967" t="s">
        <v>8317</v>
      </c>
      <c r="T1967" t="s">
        <v>8318</v>
      </c>
      <c r="U1967" s="9">
        <f t="shared" si="214"/>
        <v>42203.680300925931</v>
      </c>
      <c r="V1967" s="9">
        <f t="shared" si="215"/>
        <v>42221.774999999994</v>
      </c>
      <c r="W1967">
        <f t="shared" si="216"/>
        <v>18</v>
      </c>
    </row>
    <row r="1968" spans="1:23" ht="43.2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 t="shared" si="210"/>
        <v>149</v>
      </c>
      <c r="P1968" s="5">
        <f t="shared" si="211"/>
        <v>15.13</v>
      </c>
      <c r="Q1968" s="5" t="str">
        <f t="shared" si="212"/>
        <v>theater</v>
      </c>
      <c r="R1968" s="5" t="str">
        <f t="shared" si="213"/>
        <v>plays</v>
      </c>
      <c r="S1968" t="s">
        <v>8317</v>
      </c>
      <c r="T1968" t="s">
        <v>8318</v>
      </c>
      <c r="U1968" s="9">
        <f t="shared" si="214"/>
        <v>42433.761886574073</v>
      </c>
      <c r="V1968" s="9">
        <f t="shared" si="215"/>
        <v>42442.916666666672</v>
      </c>
      <c r="W1968">
        <f t="shared" si="216"/>
        <v>9</v>
      </c>
    </row>
    <row r="1969" spans="1:23" ht="43.2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 t="shared" si="210"/>
        <v>105</v>
      </c>
      <c r="P1969" s="5">
        <f t="shared" si="211"/>
        <v>21.1</v>
      </c>
      <c r="Q1969" s="5" t="str">
        <f t="shared" si="212"/>
        <v>theater</v>
      </c>
      <c r="R1969" s="5" t="str">
        <f t="shared" si="213"/>
        <v>plays</v>
      </c>
      <c r="S1969" t="s">
        <v>8317</v>
      </c>
      <c r="T1969" t="s">
        <v>8318</v>
      </c>
      <c r="U1969" s="9">
        <f t="shared" si="214"/>
        <v>42555.671944444446</v>
      </c>
      <c r="V1969" s="9">
        <f t="shared" si="215"/>
        <v>42583.791666666672</v>
      </c>
      <c r="W1969">
        <f t="shared" si="216"/>
        <v>28</v>
      </c>
    </row>
    <row r="1970" spans="1:23" ht="28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 t="shared" si="210"/>
        <v>101</v>
      </c>
      <c r="P1970" s="5">
        <f t="shared" si="211"/>
        <v>59.12</v>
      </c>
      <c r="Q1970" s="5" t="str">
        <f t="shared" si="212"/>
        <v>theater</v>
      </c>
      <c r="R1970" s="5" t="str">
        <f t="shared" si="213"/>
        <v>plays</v>
      </c>
      <c r="S1970" t="s">
        <v>8317</v>
      </c>
      <c r="T1970" t="s">
        <v>8318</v>
      </c>
      <c r="U1970" s="9">
        <f t="shared" si="214"/>
        <v>42236.623252314821</v>
      </c>
      <c r="V1970" s="9">
        <f t="shared" si="215"/>
        <v>42282.666666666672</v>
      </c>
      <c r="W1970">
        <f t="shared" si="216"/>
        <v>46</v>
      </c>
    </row>
    <row r="1971" spans="1:23" ht="43.2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 t="shared" si="210"/>
        <v>131</v>
      </c>
      <c r="P1971" s="5">
        <f t="shared" si="211"/>
        <v>97.92</v>
      </c>
      <c r="Q1971" s="5" t="str">
        <f t="shared" si="212"/>
        <v>theater</v>
      </c>
      <c r="R1971" s="5" t="str">
        <f t="shared" si="213"/>
        <v>plays</v>
      </c>
      <c r="S1971" t="s">
        <v>8317</v>
      </c>
      <c r="T1971" t="s">
        <v>8318</v>
      </c>
      <c r="U1971" s="9">
        <f t="shared" si="214"/>
        <v>41974.743148148147</v>
      </c>
      <c r="V1971" s="9">
        <f t="shared" si="215"/>
        <v>42004.743148148147</v>
      </c>
      <c r="W1971">
        <f t="shared" si="216"/>
        <v>30</v>
      </c>
    </row>
    <row r="1972" spans="1:23" ht="43.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 t="shared" si="210"/>
        <v>105</v>
      </c>
      <c r="P1972" s="5">
        <f t="shared" si="211"/>
        <v>55.13</v>
      </c>
      <c r="Q1972" s="5" t="str">
        <f t="shared" si="212"/>
        <v>theater</v>
      </c>
      <c r="R1972" s="5" t="str">
        <f t="shared" si="213"/>
        <v>plays</v>
      </c>
      <c r="S1972" t="s">
        <v>8317</v>
      </c>
      <c r="T1972" t="s">
        <v>8318</v>
      </c>
      <c r="U1972" s="9">
        <f t="shared" si="214"/>
        <v>41997.507905092592</v>
      </c>
      <c r="V1972" s="9">
        <f t="shared" si="215"/>
        <v>42027.507905092592</v>
      </c>
      <c r="W1972">
        <f t="shared" si="216"/>
        <v>30</v>
      </c>
    </row>
    <row r="1973" spans="1:23" ht="43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 t="shared" si="210"/>
        <v>109</v>
      </c>
      <c r="P1973" s="5">
        <f t="shared" si="211"/>
        <v>26.54</v>
      </c>
      <c r="Q1973" s="5" t="str">
        <f t="shared" si="212"/>
        <v>theater</v>
      </c>
      <c r="R1973" s="5" t="str">
        <f t="shared" si="213"/>
        <v>plays</v>
      </c>
      <c r="S1973" t="s">
        <v>8317</v>
      </c>
      <c r="T1973" t="s">
        <v>8318</v>
      </c>
      <c r="U1973" s="9">
        <f t="shared" si="214"/>
        <v>42135.810694444444</v>
      </c>
      <c r="V1973" s="9">
        <f t="shared" si="215"/>
        <v>42165.810694444444</v>
      </c>
      <c r="W1973">
        <f t="shared" si="216"/>
        <v>30</v>
      </c>
    </row>
    <row r="1974" spans="1:23" ht="43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 t="shared" si="210"/>
        <v>111</v>
      </c>
      <c r="P1974" s="5">
        <f t="shared" si="211"/>
        <v>58.42</v>
      </c>
      <c r="Q1974" s="5" t="str">
        <f t="shared" si="212"/>
        <v>theater</v>
      </c>
      <c r="R1974" s="5" t="str">
        <f t="shared" si="213"/>
        <v>plays</v>
      </c>
      <c r="S1974" t="s">
        <v>8317</v>
      </c>
      <c r="T1974" t="s">
        <v>8318</v>
      </c>
      <c r="U1974" s="9">
        <f t="shared" si="214"/>
        <v>41869.740671296298</v>
      </c>
      <c r="V1974" s="9">
        <f t="shared" si="215"/>
        <v>41899.740671296298</v>
      </c>
      <c r="W1974">
        <f t="shared" si="216"/>
        <v>30</v>
      </c>
    </row>
    <row r="1975" spans="1:23" ht="43.2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 t="shared" si="210"/>
        <v>100</v>
      </c>
      <c r="P1975" s="5">
        <f t="shared" si="211"/>
        <v>122.54</v>
      </c>
      <c r="Q1975" s="5" t="str">
        <f t="shared" si="212"/>
        <v>theater</v>
      </c>
      <c r="R1975" s="5" t="str">
        <f t="shared" si="213"/>
        <v>plays</v>
      </c>
      <c r="S1975" t="s">
        <v>8317</v>
      </c>
      <c r="T1975" t="s">
        <v>8318</v>
      </c>
      <c r="U1975" s="9">
        <f t="shared" si="214"/>
        <v>41982.688611111109</v>
      </c>
      <c r="V1975" s="9">
        <f t="shared" si="215"/>
        <v>42012.688611111109</v>
      </c>
      <c r="W1975">
        <f t="shared" si="216"/>
        <v>30</v>
      </c>
    </row>
    <row r="1976" spans="1:23" ht="43.2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 t="shared" si="210"/>
        <v>114</v>
      </c>
      <c r="P1976" s="5">
        <f t="shared" si="211"/>
        <v>87.96</v>
      </c>
      <c r="Q1976" s="5" t="str">
        <f t="shared" si="212"/>
        <v>theater</v>
      </c>
      <c r="R1976" s="5" t="str">
        <f t="shared" si="213"/>
        <v>plays</v>
      </c>
      <c r="S1976" t="s">
        <v>8317</v>
      </c>
      <c r="T1976" t="s">
        <v>8318</v>
      </c>
      <c r="U1976" s="9">
        <f t="shared" si="214"/>
        <v>41976.331979166673</v>
      </c>
      <c r="V1976" s="9">
        <f t="shared" si="215"/>
        <v>42004.291666666672</v>
      </c>
      <c r="W1976">
        <f t="shared" si="216"/>
        <v>28</v>
      </c>
    </row>
    <row r="1977" spans="1:23" ht="43.2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 t="shared" si="210"/>
        <v>122</v>
      </c>
      <c r="P1977" s="5">
        <f t="shared" si="211"/>
        <v>73.239999999999995</v>
      </c>
      <c r="Q1977" s="5" t="str">
        <f t="shared" si="212"/>
        <v>theater</v>
      </c>
      <c r="R1977" s="5" t="str">
        <f t="shared" si="213"/>
        <v>plays</v>
      </c>
      <c r="S1977" t="s">
        <v>8317</v>
      </c>
      <c r="T1977" t="s">
        <v>8318</v>
      </c>
      <c r="U1977" s="9">
        <f t="shared" si="214"/>
        <v>41912.858946759261</v>
      </c>
      <c r="V1977" s="9">
        <f t="shared" si="215"/>
        <v>41942.858946759261</v>
      </c>
      <c r="W1977">
        <f t="shared" si="216"/>
        <v>30</v>
      </c>
    </row>
    <row r="1978" spans="1:23" ht="28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 t="shared" si="210"/>
        <v>100</v>
      </c>
      <c r="P1978" s="5">
        <f t="shared" si="211"/>
        <v>55.56</v>
      </c>
      <c r="Q1978" s="5" t="str">
        <f t="shared" si="212"/>
        <v>theater</v>
      </c>
      <c r="R1978" s="5" t="str">
        <f t="shared" si="213"/>
        <v>plays</v>
      </c>
      <c r="S1978" t="s">
        <v>8317</v>
      </c>
      <c r="T1978" t="s">
        <v>8318</v>
      </c>
      <c r="U1978" s="9">
        <f t="shared" si="214"/>
        <v>42146.570393518516</v>
      </c>
      <c r="V1978" s="9">
        <f t="shared" si="215"/>
        <v>42176.570393518516</v>
      </c>
      <c r="W1978">
        <f t="shared" si="216"/>
        <v>30</v>
      </c>
    </row>
    <row r="1979" spans="1:23" ht="43.2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 t="shared" si="210"/>
        <v>103</v>
      </c>
      <c r="P1979" s="5">
        <f t="shared" si="211"/>
        <v>39.54</v>
      </c>
      <c r="Q1979" s="5" t="str">
        <f t="shared" si="212"/>
        <v>theater</v>
      </c>
      <c r="R1979" s="5" t="str">
        <f t="shared" si="213"/>
        <v>plays</v>
      </c>
      <c r="S1979" t="s">
        <v>8317</v>
      </c>
      <c r="T1979" t="s">
        <v>8318</v>
      </c>
      <c r="U1979" s="9">
        <f t="shared" si="214"/>
        <v>41921.375532407408</v>
      </c>
      <c r="V1979" s="9">
        <f t="shared" si="215"/>
        <v>41951.417199074072</v>
      </c>
      <c r="W1979">
        <f t="shared" si="216"/>
        <v>30</v>
      </c>
    </row>
    <row r="1980" spans="1:23" ht="43.2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 t="shared" si="210"/>
        <v>106</v>
      </c>
      <c r="P1980" s="5">
        <f t="shared" si="211"/>
        <v>136.78</v>
      </c>
      <c r="Q1980" s="5" t="str">
        <f t="shared" si="212"/>
        <v>theater</v>
      </c>
      <c r="R1980" s="5" t="str">
        <f t="shared" si="213"/>
        <v>plays</v>
      </c>
      <c r="S1980" t="s">
        <v>8317</v>
      </c>
      <c r="T1980" t="s">
        <v>8318</v>
      </c>
      <c r="U1980" s="9">
        <f t="shared" si="214"/>
        <v>41926.942685185182</v>
      </c>
      <c r="V1980" s="9">
        <f t="shared" si="215"/>
        <v>41956.984351851846</v>
      </c>
      <c r="W1980">
        <f t="shared" si="216"/>
        <v>30</v>
      </c>
    </row>
    <row r="1981" spans="1:23" ht="43.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 t="shared" si="210"/>
        <v>101</v>
      </c>
      <c r="P1981" s="5">
        <f t="shared" si="211"/>
        <v>99.34</v>
      </c>
      <c r="Q1981" s="5" t="str">
        <f t="shared" si="212"/>
        <v>theater</v>
      </c>
      <c r="R1981" s="5" t="str">
        <f t="shared" si="213"/>
        <v>plays</v>
      </c>
      <c r="S1981" t="s">
        <v>8317</v>
      </c>
      <c r="T1981" t="s">
        <v>8318</v>
      </c>
      <c r="U1981" s="9">
        <f t="shared" si="214"/>
        <v>42561.783877314811</v>
      </c>
      <c r="V1981" s="9">
        <f t="shared" si="215"/>
        <v>42593.165972222225</v>
      </c>
      <c r="W1981">
        <f t="shared" si="216"/>
        <v>32</v>
      </c>
    </row>
    <row r="1982" spans="1:23" ht="43.2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 t="shared" si="210"/>
        <v>100</v>
      </c>
      <c r="P1982" s="5">
        <f t="shared" si="211"/>
        <v>20</v>
      </c>
      <c r="Q1982" s="5" t="str">
        <f t="shared" si="212"/>
        <v>theater</v>
      </c>
      <c r="R1982" s="5" t="str">
        <f t="shared" si="213"/>
        <v>plays</v>
      </c>
      <c r="S1982" t="s">
        <v>8317</v>
      </c>
      <c r="T1982" t="s">
        <v>8318</v>
      </c>
      <c r="U1982" s="9">
        <f t="shared" si="214"/>
        <v>42649.54923611111</v>
      </c>
      <c r="V1982" s="9">
        <f t="shared" si="215"/>
        <v>42709.590902777782</v>
      </c>
      <c r="W1982">
        <f t="shared" si="216"/>
        <v>60</v>
      </c>
    </row>
    <row r="1983" spans="1:23" ht="43.2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 t="shared" si="210"/>
        <v>130</v>
      </c>
      <c r="P1983" s="5">
        <f t="shared" si="211"/>
        <v>28.89</v>
      </c>
      <c r="Q1983" s="5" t="str">
        <f t="shared" si="212"/>
        <v>theater</v>
      </c>
      <c r="R1983" s="5" t="str">
        <f t="shared" si="213"/>
        <v>plays</v>
      </c>
      <c r="S1983" t="s">
        <v>8317</v>
      </c>
      <c r="T1983" t="s">
        <v>8318</v>
      </c>
      <c r="U1983" s="9">
        <f t="shared" si="214"/>
        <v>42093.786840277782</v>
      </c>
      <c r="V1983" s="9">
        <f t="shared" si="215"/>
        <v>42120.26944444445</v>
      </c>
      <c r="W1983">
        <f t="shared" si="216"/>
        <v>27</v>
      </c>
    </row>
    <row r="1984" spans="1:23" ht="43.2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 t="shared" si="210"/>
        <v>100</v>
      </c>
      <c r="P1984" s="5">
        <f t="shared" si="211"/>
        <v>40.549999999999997</v>
      </c>
      <c r="Q1984" s="5" t="str">
        <f t="shared" si="212"/>
        <v>theater</v>
      </c>
      <c r="R1984" s="5" t="str">
        <f t="shared" si="213"/>
        <v>plays</v>
      </c>
      <c r="S1984" t="s">
        <v>8317</v>
      </c>
      <c r="T1984" t="s">
        <v>8318</v>
      </c>
      <c r="U1984" s="9">
        <f t="shared" si="214"/>
        <v>42460.733530092592</v>
      </c>
      <c r="V1984" s="9">
        <f t="shared" si="215"/>
        <v>42490.733530092592</v>
      </c>
      <c r="W1984">
        <f t="shared" si="216"/>
        <v>30</v>
      </c>
    </row>
    <row r="1985" spans="1:23" ht="43.2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 t="shared" si="210"/>
        <v>100</v>
      </c>
      <c r="P1985" s="5">
        <f t="shared" si="211"/>
        <v>35.71</v>
      </c>
      <c r="Q1985" s="5" t="str">
        <f t="shared" si="212"/>
        <v>theater</v>
      </c>
      <c r="R1985" s="5" t="str">
        <f t="shared" si="213"/>
        <v>plays</v>
      </c>
      <c r="S1985" t="s">
        <v>8317</v>
      </c>
      <c r="T1985" t="s">
        <v>8318</v>
      </c>
      <c r="U1985" s="9">
        <f t="shared" si="214"/>
        <v>42430.762222222227</v>
      </c>
      <c r="V1985" s="9">
        <f t="shared" si="215"/>
        <v>42460.720555555556</v>
      </c>
      <c r="W1985">
        <f t="shared" si="216"/>
        <v>30</v>
      </c>
    </row>
    <row r="1986" spans="1:23" ht="43.2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 t="shared" ref="O1986:O2049" si="217">ROUND((E1986/D1986)*100,0)</f>
        <v>114</v>
      </c>
      <c r="P1986" s="5">
        <f t="shared" ref="P1986:P2049" si="218">ROUND((E1986/L1986),2)</f>
        <v>37.96</v>
      </c>
      <c r="Q1986" s="5" t="str">
        <f t="shared" ref="Q1986:Q2049" si="219">LEFT(N1986,SEARCH("/",N1986)-1)</f>
        <v>theater</v>
      </c>
      <c r="R1986" s="5" t="str">
        <f t="shared" ref="R1986:R2049" si="220">RIGHT(N1986,LEN(N1986)-SEARCH("/",N1986))</f>
        <v>plays</v>
      </c>
      <c r="S1986" t="s">
        <v>8317</v>
      </c>
      <c r="T1986" t="s">
        <v>8318</v>
      </c>
      <c r="U1986" s="9">
        <f t="shared" ref="U1986:U2049" si="221">(((J1986/60)/60)/24)+DATE(1970,1,1)</f>
        <v>42026.176180555558</v>
      </c>
      <c r="V1986" s="9">
        <f t="shared" ref="V1986:V2049" si="222">(((I1986/60)/60)/24)+DATE(1970,1,1)</f>
        <v>42064.207638888889</v>
      </c>
      <c r="W1986">
        <f t="shared" ref="W1986:W2049" si="223">DATEDIF(U1986,V1986,"d")</f>
        <v>38</v>
      </c>
    </row>
    <row r="1987" spans="1:23" ht="43.2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 t="shared" si="217"/>
        <v>100</v>
      </c>
      <c r="P1987" s="5">
        <f t="shared" si="218"/>
        <v>33.33</v>
      </c>
      <c r="Q1987" s="5" t="str">
        <f t="shared" si="219"/>
        <v>theater</v>
      </c>
      <c r="R1987" s="5" t="str">
        <f t="shared" si="220"/>
        <v>plays</v>
      </c>
      <c r="S1987" t="s">
        <v>8317</v>
      </c>
      <c r="T1987" t="s">
        <v>8318</v>
      </c>
      <c r="U1987" s="9">
        <f t="shared" si="221"/>
        <v>41836.471180555556</v>
      </c>
      <c r="V1987" s="9">
        <f t="shared" si="222"/>
        <v>41850.471180555556</v>
      </c>
      <c r="W1987">
        <f t="shared" si="223"/>
        <v>14</v>
      </c>
    </row>
    <row r="1988" spans="1:23" ht="43.2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 t="shared" si="217"/>
        <v>287</v>
      </c>
      <c r="P1988" s="5">
        <f t="shared" si="218"/>
        <v>58.57</v>
      </c>
      <c r="Q1988" s="5" t="str">
        <f t="shared" si="219"/>
        <v>theater</v>
      </c>
      <c r="R1988" s="5" t="str">
        <f t="shared" si="220"/>
        <v>plays</v>
      </c>
      <c r="S1988" t="s">
        <v>8317</v>
      </c>
      <c r="T1988" t="s">
        <v>8318</v>
      </c>
      <c r="U1988" s="9">
        <f t="shared" si="221"/>
        <v>42451.095856481479</v>
      </c>
      <c r="V1988" s="9">
        <f t="shared" si="222"/>
        <v>42465.095856481479</v>
      </c>
      <c r="W1988">
        <f t="shared" si="223"/>
        <v>14</v>
      </c>
    </row>
    <row r="1989" spans="1:23" ht="43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 t="shared" si="217"/>
        <v>109</v>
      </c>
      <c r="P1989" s="5">
        <f t="shared" si="218"/>
        <v>135.63</v>
      </c>
      <c r="Q1989" s="5" t="str">
        <f t="shared" si="219"/>
        <v>theater</v>
      </c>
      <c r="R1989" s="5" t="str">
        <f t="shared" si="220"/>
        <v>plays</v>
      </c>
      <c r="S1989" t="s">
        <v>8317</v>
      </c>
      <c r="T1989" t="s">
        <v>8318</v>
      </c>
      <c r="U1989" s="9">
        <f t="shared" si="221"/>
        <v>42418.425983796296</v>
      </c>
      <c r="V1989" s="9">
        <f t="shared" si="222"/>
        <v>42478.384317129632</v>
      </c>
      <c r="W1989">
        <f t="shared" si="223"/>
        <v>60</v>
      </c>
    </row>
    <row r="1990" spans="1:23" ht="86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 t="shared" si="217"/>
        <v>116</v>
      </c>
      <c r="P1990" s="5">
        <f t="shared" si="218"/>
        <v>30.94</v>
      </c>
      <c r="Q1990" s="5" t="str">
        <f t="shared" si="219"/>
        <v>theater</v>
      </c>
      <c r="R1990" s="5" t="str">
        <f t="shared" si="220"/>
        <v>plays</v>
      </c>
      <c r="S1990" t="s">
        <v>8317</v>
      </c>
      <c r="T1990" t="s">
        <v>8318</v>
      </c>
      <c r="U1990" s="9">
        <f t="shared" si="221"/>
        <v>42168.316481481481</v>
      </c>
      <c r="V1990" s="9">
        <f t="shared" si="222"/>
        <v>42198.316481481481</v>
      </c>
      <c r="W1990">
        <f t="shared" si="223"/>
        <v>30</v>
      </c>
    </row>
    <row r="1991" spans="1:23" ht="43.2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 t="shared" si="217"/>
        <v>119</v>
      </c>
      <c r="P1991" s="5">
        <f t="shared" si="218"/>
        <v>176.09</v>
      </c>
      <c r="Q1991" s="5" t="str">
        <f t="shared" si="219"/>
        <v>theater</v>
      </c>
      <c r="R1991" s="5" t="str">
        <f t="shared" si="220"/>
        <v>plays</v>
      </c>
      <c r="S1991" t="s">
        <v>8317</v>
      </c>
      <c r="T1991" t="s">
        <v>8318</v>
      </c>
      <c r="U1991" s="9">
        <f t="shared" si="221"/>
        <v>41964.716319444444</v>
      </c>
      <c r="V1991" s="9">
        <f t="shared" si="222"/>
        <v>41994.716319444444</v>
      </c>
      <c r="W1991">
        <f t="shared" si="223"/>
        <v>30</v>
      </c>
    </row>
    <row r="1992" spans="1:23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 t="shared" si="217"/>
        <v>109</v>
      </c>
      <c r="P1992" s="5">
        <f t="shared" si="218"/>
        <v>151.97999999999999</v>
      </c>
      <c r="Q1992" s="5" t="str">
        <f t="shared" si="219"/>
        <v>theater</v>
      </c>
      <c r="R1992" s="5" t="str">
        <f t="shared" si="220"/>
        <v>plays</v>
      </c>
      <c r="S1992" t="s">
        <v>8317</v>
      </c>
      <c r="T1992" t="s">
        <v>8318</v>
      </c>
      <c r="U1992" s="9">
        <f t="shared" si="221"/>
        <v>42576.697569444441</v>
      </c>
      <c r="V1992" s="9">
        <f t="shared" si="222"/>
        <v>42636.697569444441</v>
      </c>
      <c r="W1992">
        <f t="shared" si="223"/>
        <v>60</v>
      </c>
    </row>
    <row r="1993" spans="1:23" ht="43.2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 t="shared" si="217"/>
        <v>127</v>
      </c>
      <c r="P1993" s="5">
        <f t="shared" si="218"/>
        <v>22.61</v>
      </c>
      <c r="Q1993" s="5" t="str">
        <f t="shared" si="219"/>
        <v>theater</v>
      </c>
      <c r="R1993" s="5" t="str">
        <f t="shared" si="220"/>
        <v>plays</v>
      </c>
      <c r="S1993" t="s">
        <v>8317</v>
      </c>
      <c r="T1993" t="s">
        <v>8318</v>
      </c>
      <c r="U1993" s="9">
        <f t="shared" si="221"/>
        <v>42503.539976851855</v>
      </c>
      <c r="V1993" s="9">
        <f t="shared" si="222"/>
        <v>42548.791666666672</v>
      </c>
      <c r="W1993">
        <f t="shared" si="223"/>
        <v>45</v>
      </c>
    </row>
    <row r="1994" spans="1:23" ht="43.2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 t="shared" si="217"/>
        <v>101</v>
      </c>
      <c r="P1994" s="5">
        <f t="shared" si="218"/>
        <v>18.27</v>
      </c>
      <c r="Q1994" s="5" t="str">
        <f t="shared" si="219"/>
        <v>theater</v>
      </c>
      <c r="R1994" s="5" t="str">
        <f t="shared" si="220"/>
        <v>plays</v>
      </c>
      <c r="S1994" t="s">
        <v>8317</v>
      </c>
      <c r="T1994" t="s">
        <v>8318</v>
      </c>
      <c r="U1994" s="9">
        <f t="shared" si="221"/>
        <v>42101.828819444447</v>
      </c>
      <c r="V1994" s="9">
        <f t="shared" si="222"/>
        <v>42123.958333333328</v>
      </c>
      <c r="W1994">
        <f t="shared" si="223"/>
        <v>22</v>
      </c>
    </row>
    <row r="1995" spans="1:23" ht="43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 t="shared" si="217"/>
        <v>128</v>
      </c>
      <c r="P1995" s="5">
        <f t="shared" si="218"/>
        <v>82.26</v>
      </c>
      <c r="Q1995" s="5" t="str">
        <f t="shared" si="219"/>
        <v>theater</v>
      </c>
      <c r="R1995" s="5" t="str">
        <f t="shared" si="220"/>
        <v>plays</v>
      </c>
      <c r="S1995" t="s">
        <v>8317</v>
      </c>
      <c r="T1995" t="s">
        <v>8318</v>
      </c>
      <c r="U1995" s="9">
        <f t="shared" si="221"/>
        <v>42125.647534722222</v>
      </c>
      <c r="V1995" s="9">
        <f t="shared" si="222"/>
        <v>42150.647534722222</v>
      </c>
      <c r="W1995">
        <f t="shared" si="223"/>
        <v>25</v>
      </c>
    </row>
    <row r="1996" spans="1:23" ht="43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 t="shared" si="217"/>
        <v>100</v>
      </c>
      <c r="P1996" s="5">
        <f t="shared" si="218"/>
        <v>68.53</v>
      </c>
      <c r="Q1996" s="5" t="str">
        <f t="shared" si="219"/>
        <v>theater</v>
      </c>
      <c r="R1996" s="5" t="str">
        <f t="shared" si="220"/>
        <v>plays</v>
      </c>
      <c r="S1996" t="s">
        <v>8317</v>
      </c>
      <c r="T1996" t="s">
        <v>8318</v>
      </c>
      <c r="U1996" s="9">
        <f t="shared" si="221"/>
        <v>41902.333726851852</v>
      </c>
      <c r="V1996" s="9">
        <f t="shared" si="222"/>
        <v>41932.333726851852</v>
      </c>
      <c r="W1996">
        <f t="shared" si="223"/>
        <v>30</v>
      </c>
    </row>
    <row r="1997" spans="1:23" ht="43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 t="shared" si="217"/>
        <v>175</v>
      </c>
      <c r="P1997" s="5">
        <f t="shared" si="218"/>
        <v>68.06</v>
      </c>
      <c r="Q1997" s="5" t="str">
        <f t="shared" si="219"/>
        <v>theater</v>
      </c>
      <c r="R1997" s="5" t="str">
        <f t="shared" si="220"/>
        <v>plays</v>
      </c>
      <c r="S1997" t="s">
        <v>8317</v>
      </c>
      <c r="T1997" t="s">
        <v>8318</v>
      </c>
      <c r="U1997" s="9">
        <f t="shared" si="221"/>
        <v>42003.948425925926</v>
      </c>
      <c r="V1997" s="9">
        <f t="shared" si="222"/>
        <v>42028.207638888889</v>
      </c>
      <c r="W1997">
        <f t="shared" si="223"/>
        <v>25</v>
      </c>
    </row>
    <row r="1998" spans="1:23" ht="43.2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 t="shared" si="217"/>
        <v>127</v>
      </c>
      <c r="P1998" s="5">
        <f t="shared" si="218"/>
        <v>72.709999999999994</v>
      </c>
      <c r="Q1998" s="5" t="str">
        <f t="shared" si="219"/>
        <v>theater</v>
      </c>
      <c r="R1998" s="5" t="str">
        <f t="shared" si="220"/>
        <v>plays</v>
      </c>
      <c r="S1998" t="s">
        <v>8317</v>
      </c>
      <c r="T1998" t="s">
        <v>8318</v>
      </c>
      <c r="U1998" s="9">
        <f t="shared" si="221"/>
        <v>41988.829942129625</v>
      </c>
      <c r="V1998" s="9">
        <f t="shared" si="222"/>
        <v>42046.207638888889</v>
      </c>
      <c r="W1998">
        <f t="shared" si="223"/>
        <v>58</v>
      </c>
    </row>
    <row r="1999" spans="1:23" ht="43.2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 t="shared" si="217"/>
        <v>111</v>
      </c>
      <c r="P1999" s="5">
        <f t="shared" si="218"/>
        <v>77.19</v>
      </c>
      <c r="Q1999" s="5" t="str">
        <f t="shared" si="219"/>
        <v>theater</v>
      </c>
      <c r="R1999" s="5" t="str">
        <f t="shared" si="220"/>
        <v>plays</v>
      </c>
      <c r="S1999" t="s">
        <v>8317</v>
      </c>
      <c r="T1999" t="s">
        <v>8318</v>
      </c>
      <c r="U1999" s="9">
        <f t="shared" si="221"/>
        <v>41974.898599537039</v>
      </c>
      <c r="V1999" s="9">
        <f t="shared" si="222"/>
        <v>42009.851388888885</v>
      </c>
      <c r="W1999">
        <f t="shared" si="223"/>
        <v>35</v>
      </c>
    </row>
    <row r="2000" spans="1:23" ht="43.2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 t="shared" si="217"/>
        <v>126</v>
      </c>
      <c r="P2000" s="5">
        <f t="shared" si="218"/>
        <v>55.97</v>
      </c>
      <c r="Q2000" s="5" t="str">
        <f t="shared" si="219"/>
        <v>theater</v>
      </c>
      <c r="R2000" s="5" t="str">
        <f t="shared" si="220"/>
        <v>plays</v>
      </c>
      <c r="S2000" t="s">
        <v>8317</v>
      </c>
      <c r="T2000" t="s">
        <v>8318</v>
      </c>
      <c r="U2000" s="9">
        <f t="shared" si="221"/>
        <v>42592.066921296297</v>
      </c>
      <c r="V2000" s="9">
        <f t="shared" si="222"/>
        <v>42617.066921296297</v>
      </c>
      <c r="W2000">
        <f t="shared" si="223"/>
        <v>25</v>
      </c>
    </row>
    <row r="2001" spans="1:23" ht="28.8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 t="shared" si="217"/>
        <v>119</v>
      </c>
      <c r="P2001" s="5">
        <f t="shared" si="218"/>
        <v>49.69</v>
      </c>
      <c r="Q2001" s="5" t="str">
        <f t="shared" si="219"/>
        <v>theater</v>
      </c>
      <c r="R2001" s="5" t="str">
        <f t="shared" si="220"/>
        <v>plays</v>
      </c>
      <c r="S2001" t="s">
        <v>8317</v>
      </c>
      <c r="T2001" t="s">
        <v>8318</v>
      </c>
      <c r="U2001" s="9">
        <f t="shared" si="221"/>
        <v>42050.008368055554</v>
      </c>
      <c r="V2001" s="9">
        <f t="shared" si="222"/>
        <v>42076.290972222225</v>
      </c>
      <c r="W2001">
        <f t="shared" si="223"/>
        <v>26</v>
      </c>
    </row>
    <row r="2002" spans="1:23" ht="43.2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 t="shared" si="217"/>
        <v>108</v>
      </c>
      <c r="P2002" s="5">
        <f t="shared" si="218"/>
        <v>79</v>
      </c>
      <c r="Q2002" s="5" t="str">
        <f t="shared" si="219"/>
        <v>theater</v>
      </c>
      <c r="R2002" s="5" t="str">
        <f t="shared" si="220"/>
        <v>plays</v>
      </c>
      <c r="S2002" t="s">
        <v>8317</v>
      </c>
      <c r="T2002" t="s">
        <v>8318</v>
      </c>
      <c r="U2002" s="9">
        <f t="shared" si="221"/>
        <v>41856.715069444443</v>
      </c>
      <c r="V2002" s="9">
        <f t="shared" si="222"/>
        <v>41877.715069444443</v>
      </c>
      <c r="W2002">
        <f t="shared" si="223"/>
        <v>21</v>
      </c>
    </row>
    <row r="2003" spans="1:23" ht="28.8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 t="shared" si="217"/>
        <v>103</v>
      </c>
      <c r="P2003" s="5">
        <f t="shared" si="218"/>
        <v>77.73</v>
      </c>
      <c r="Q2003" s="5" t="str">
        <f t="shared" si="219"/>
        <v>theater</v>
      </c>
      <c r="R2003" s="5" t="str">
        <f t="shared" si="220"/>
        <v>plays</v>
      </c>
      <c r="S2003" t="s">
        <v>8317</v>
      </c>
      <c r="T2003" t="s">
        <v>8318</v>
      </c>
      <c r="U2003" s="9">
        <f t="shared" si="221"/>
        <v>42417.585532407407</v>
      </c>
      <c r="V2003" s="9">
        <f t="shared" si="222"/>
        <v>42432.249305555553</v>
      </c>
      <c r="W2003">
        <f t="shared" si="223"/>
        <v>15</v>
      </c>
    </row>
    <row r="2004" spans="1:23" ht="43.2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 t="shared" si="217"/>
        <v>110</v>
      </c>
      <c r="P2004" s="5">
        <f t="shared" si="218"/>
        <v>40.78</v>
      </c>
      <c r="Q2004" s="5" t="str">
        <f t="shared" si="219"/>
        <v>theater</v>
      </c>
      <c r="R2004" s="5" t="str">
        <f t="shared" si="220"/>
        <v>plays</v>
      </c>
      <c r="S2004" t="s">
        <v>8317</v>
      </c>
      <c r="T2004" t="s">
        <v>8318</v>
      </c>
      <c r="U2004" s="9">
        <f t="shared" si="221"/>
        <v>41866.79886574074</v>
      </c>
      <c r="V2004" s="9">
        <f t="shared" si="222"/>
        <v>41885.207638888889</v>
      </c>
      <c r="W2004">
        <f t="shared" si="223"/>
        <v>19</v>
      </c>
    </row>
    <row r="2005" spans="1:23" ht="43.2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 t="shared" si="217"/>
        <v>202</v>
      </c>
      <c r="P2005" s="5">
        <f t="shared" si="218"/>
        <v>59.41</v>
      </c>
      <c r="Q2005" s="5" t="str">
        <f t="shared" si="219"/>
        <v>theater</v>
      </c>
      <c r="R2005" s="5" t="str">
        <f t="shared" si="220"/>
        <v>plays</v>
      </c>
      <c r="S2005" t="s">
        <v>8317</v>
      </c>
      <c r="T2005" t="s">
        <v>8318</v>
      </c>
      <c r="U2005" s="9">
        <f t="shared" si="221"/>
        <v>42220.79487268519</v>
      </c>
      <c r="V2005" s="9">
        <f t="shared" si="222"/>
        <v>42246</v>
      </c>
      <c r="W2005">
        <f t="shared" si="223"/>
        <v>26</v>
      </c>
    </row>
    <row r="2006" spans="1:23" ht="28.8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 t="shared" si="217"/>
        <v>130</v>
      </c>
      <c r="P2006" s="5">
        <f t="shared" si="218"/>
        <v>3.25</v>
      </c>
      <c r="Q2006" s="5" t="str">
        <f t="shared" si="219"/>
        <v>theater</v>
      </c>
      <c r="R2006" s="5" t="str">
        <f t="shared" si="220"/>
        <v>plays</v>
      </c>
      <c r="S2006" t="s">
        <v>8317</v>
      </c>
      <c r="T2006" t="s">
        <v>8318</v>
      </c>
      <c r="U2006" s="9">
        <f t="shared" si="221"/>
        <v>42628.849120370374</v>
      </c>
      <c r="V2006" s="9">
        <f t="shared" si="222"/>
        <v>42656.849120370374</v>
      </c>
      <c r="W2006">
        <f t="shared" si="223"/>
        <v>28</v>
      </c>
    </row>
    <row r="2007" spans="1:23" ht="43.2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 t="shared" si="217"/>
        <v>104</v>
      </c>
      <c r="P2007" s="5">
        <f t="shared" si="218"/>
        <v>39.380000000000003</v>
      </c>
      <c r="Q2007" s="5" t="str">
        <f t="shared" si="219"/>
        <v>theater</v>
      </c>
      <c r="R2007" s="5" t="str">
        <f t="shared" si="220"/>
        <v>plays</v>
      </c>
      <c r="S2007" t="s">
        <v>8317</v>
      </c>
      <c r="T2007" t="s">
        <v>8318</v>
      </c>
      <c r="U2007" s="9">
        <f t="shared" si="221"/>
        <v>41990.99863425926</v>
      </c>
      <c r="V2007" s="9">
        <f t="shared" si="222"/>
        <v>42020.99863425926</v>
      </c>
      <c r="W2007">
        <f t="shared" si="223"/>
        <v>30</v>
      </c>
    </row>
    <row r="2008" spans="1:23" ht="57.6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 t="shared" si="217"/>
        <v>100</v>
      </c>
      <c r="P2008" s="5">
        <f t="shared" si="218"/>
        <v>81.67</v>
      </c>
      <c r="Q2008" s="5" t="str">
        <f t="shared" si="219"/>
        <v>theater</v>
      </c>
      <c r="R2008" s="5" t="str">
        <f t="shared" si="220"/>
        <v>plays</v>
      </c>
      <c r="S2008" t="s">
        <v>8317</v>
      </c>
      <c r="T2008" t="s">
        <v>8318</v>
      </c>
      <c r="U2008" s="9">
        <f t="shared" si="221"/>
        <v>42447.894432870366</v>
      </c>
      <c r="V2008" s="9">
        <f t="shared" si="222"/>
        <v>42507.894432870366</v>
      </c>
      <c r="W2008">
        <f t="shared" si="223"/>
        <v>60</v>
      </c>
    </row>
    <row r="2009" spans="1:23" ht="43.2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 t="shared" si="217"/>
        <v>171</v>
      </c>
      <c r="P2009" s="5">
        <f t="shared" si="218"/>
        <v>44.91</v>
      </c>
      <c r="Q2009" s="5" t="str">
        <f t="shared" si="219"/>
        <v>theater</v>
      </c>
      <c r="R2009" s="5" t="str">
        <f t="shared" si="220"/>
        <v>plays</v>
      </c>
      <c r="S2009" t="s">
        <v>8317</v>
      </c>
      <c r="T2009" t="s">
        <v>8318</v>
      </c>
      <c r="U2009" s="9">
        <f t="shared" si="221"/>
        <v>42283.864351851851</v>
      </c>
      <c r="V2009" s="9">
        <f t="shared" si="222"/>
        <v>42313.906018518523</v>
      </c>
      <c r="W2009">
        <f t="shared" si="223"/>
        <v>30</v>
      </c>
    </row>
    <row r="2010" spans="1:23" ht="43.2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 t="shared" si="217"/>
        <v>113</v>
      </c>
      <c r="P2010" s="5">
        <f t="shared" si="218"/>
        <v>49.06</v>
      </c>
      <c r="Q2010" s="5" t="str">
        <f t="shared" si="219"/>
        <v>theater</v>
      </c>
      <c r="R2010" s="5" t="str">
        <f t="shared" si="220"/>
        <v>plays</v>
      </c>
      <c r="S2010" t="s">
        <v>8317</v>
      </c>
      <c r="T2010" t="s">
        <v>8318</v>
      </c>
      <c r="U2010" s="9">
        <f t="shared" si="221"/>
        <v>42483.015694444446</v>
      </c>
      <c r="V2010" s="9">
        <f t="shared" si="222"/>
        <v>42489.290972222225</v>
      </c>
      <c r="W2010">
        <f t="shared" si="223"/>
        <v>6</v>
      </c>
    </row>
    <row r="2011" spans="1:23" ht="57.6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 t="shared" si="217"/>
        <v>184</v>
      </c>
      <c r="P2011" s="5">
        <f t="shared" si="218"/>
        <v>30.67</v>
      </c>
      <c r="Q2011" s="5" t="str">
        <f t="shared" si="219"/>
        <v>theater</v>
      </c>
      <c r="R2011" s="5" t="str">
        <f t="shared" si="220"/>
        <v>plays</v>
      </c>
      <c r="S2011" t="s">
        <v>8317</v>
      </c>
      <c r="T2011" t="s">
        <v>8318</v>
      </c>
      <c r="U2011" s="9">
        <f t="shared" si="221"/>
        <v>42383.793124999997</v>
      </c>
      <c r="V2011" s="9">
        <f t="shared" si="222"/>
        <v>42413.793124999997</v>
      </c>
      <c r="W2011">
        <f t="shared" si="223"/>
        <v>30</v>
      </c>
    </row>
    <row r="2012" spans="1:23" ht="43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 t="shared" si="217"/>
        <v>130</v>
      </c>
      <c r="P2012" s="5">
        <f t="shared" si="218"/>
        <v>61.06</v>
      </c>
      <c r="Q2012" s="5" t="str">
        <f t="shared" si="219"/>
        <v>theater</v>
      </c>
      <c r="R2012" s="5" t="str">
        <f t="shared" si="220"/>
        <v>plays</v>
      </c>
      <c r="S2012" t="s">
        <v>8317</v>
      </c>
      <c r="T2012" t="s">
        <v>8318</v>
      </c>
      <c r="U2012" s="9">
        <f t="shared" si="221"/>
        <v>42566.604826388888</v>
      </c>
      <c r="V2012" s="9">
        <f t="shared" si="222"/>
        <v>42596.604826388888</v>
      </c>
      <c r="W2012">
        <f t="shared" si="223"/>
        <v>30</v>
      </c>
    </row>
    <row r="2013" spans="1:23" ht="28.8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 t="shared" si="217"/>
        <v>105</v>
      </c>
      <c r="P2013" s="5">
        <f t="shared" si="218"/>
        <v>29</v>
      </c>
      <c r="Q2013" s="5" t="str">
        <f t="shared" si="219"/>
        <v>theater</v>
      </c>
      <c r="R2013" s="5" t="str">
        <f t="shared" si="220"/>
        <v>plays</v>
      </c>
      <c r="S2013" t="s">
        <v>8317</v>
      </c>
      <c r="T2013" t="s">
        <v>8318</v>
      </c>
      <c r="U2013" s="9">
        <f t="shared" si="221"/>
        <v>42338.963912037041</v>
      </c>
      <c r="V2013" s="9">
        <f t="shared" si="222"/>
        <v>42353</v>
      </c>
      <c r="W2013">
        <f t="shared" si="223"/>
        <v>15</v>
      </c>
    </row>
    <row r="2014" spans="1:23" ht="43.2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 t="shared" si="217"/>
        <v>100</v>
      </c>
      <c r="P2014" s="5">
        <f t="shared" si="218"/>
        <v>29.63</v>
      </c>
      <c r="Q2014" s="5" t="str">
        <f t="shared" si="219"/>
        <v>theater</v>
      </c>
      <c r="R2014" s="5" t="str">
        <f t="shared" si="220"/>
        <v>plays</v>
      </c>
      <c r="S2014" t="s">
        <v>8317</v>
      </c>
      <c r="T2014" t="s">
        <v>8318</v>
      </c>
      <c r="U2014" s="9">
        <f t="shared" si="221"/>
        <v>42506.709375000006</v>
      </c>
      <c r="V2014" s="9">
        <f t="shared" si="222"/>
        <v>42538.583333333328</v>
      </c>
      <c r="W2014">
        <f t="shared" si="223"/>
        <v>32</v>
      </c>
    </row>
    <row r="2015" spans="1:23" ht="43.2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 t="shared" si="217"/>
        <v>153</v>
      </c>
      <c r="P2015" s="5">
        <f t="shared" si="218"/>
        <v>143.1</v>
      </c>
      <c r="Q2015" s="5" t="str">
        <f t="shared" si="219"/>
        <v>theater</v>
      </c>
      <c r="R2015" s="5" t="str">
        <f t="shared" si="220"/>
        <v>plays</v>
      </c>
      <c r="S2015" t="s">
        <v>8317</v>
      </c>
      <c r="T2015" t="s">
        <v>8318</v>
      </c>
      <c r="U2015" s="9">
        <f t="shared" si="221"/>
        <v>42429.991724537031</v>
      </c>
      <c r="V2015" s="9">
        <f t="shared" si="222"/>
        <v>42459.950057870374</v>
      </c>
      <c r="W2015">
        <f t="shared" si="223"/>
        <v>30</v>
      </c>
    </row>
    <row r="2016" spans="1:23" ht="43.2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 t="shared" si="217"/>
        <v>162</v>
      </c>
      <c r="P2016" s="5">
        <f t="shared" si="218"/>
        <v>52.35</v>
      </c>
      <c r="Q2016" s="5" t="str">
        <f t="shared" si="219"/>
        <v>theater</v>
      </c>
      <c r="R2016" s="5" t="str">
        <f t="shared" si="220"/>
        <v>plays</v>
      </c>
      <c r="S2016" t="s">
        <v>8317</v>
      </c>
      <c r="T2016" t="s">
        <v>8318</v>
      </c>
      <c r="U2016" s="9">
        <f t="shared" si="221"/>
        <v>42203.432129629626</v>
      </c>
      <c r="V2016" s="9">
        <f t="shared" si="222"/>
        <v>42233.432129629626</v>
      </c>
      <c r="W2016">
        <f t="shared" si="223"/>
        <v>30</v>
      </c>
    </row>
    <row r="2017" spans="1:23" ht="43.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 t="shared" si="217"/>
        <v>136</v>
      </c>
      <c r="P2017" s="5">
        <f t="shared" si="218"/>
        <v>66.67</v>
      </c>
      <c r="Q2017" s="5" t="str">
        <f t="shared" si="219"/>
        <v>theater</v>
      </c>
      <c r="R2017" s="5" t="str">
        <f t="shared" si="220"/>
        <v>plays</v>
      </c>
      <c r="S2017" t="s">
        <v>8317</v>
      </c>
      <c r="T2017" t="s">
        <v>8318</v>
      </c>
      <c r="U2017" s="9">
        <f t="shared" si="221"/>
        <v>42072.370381944449</v>
      </c>
      <c r="V2017" s="9">
        <f t="shared" si="222"/>
        <v>42102.370381944449</v>
      </c>
      <c r="W2017">
        <f t="shared" si="223"/>
        <v>30</v>
      </c>
    </row>
    <row r="2018" spans="1:23" ht="43.2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 t="shared" si="217"/>
        <v>144</v>
      </c>
      <c r="P2018" s="5">
        <f t="shared" si="218"/>
        <v>126.67</v>
      </c>
      <c r="Q2018" s="5" t="str">
        <f t="shared" si="219"/>
        <v>theater</v>
      </c>
      <c r="R2018" s="5" t="str">
        <f t="shared" si="220"/>
        <v>plays</v>
      </c>
      <c r="S2018" t="s">
        <v>8317</v>
      </c>
      <c r="T2018" t="s">
        <v>8318</v>
      </c>
      <c r="U2018" s="9">
        <f t="shared" si="221"/>
        <v>41789.726979166669</v>
      </c>
      <c r="V2018" s="9">
        <f t="shared" si="222"/>
        <v>41799.726979166669</v>
      </c>
      <c r="W2018">
        <f t="shared" si="223"/>
        <v>10</v>
      </c>
    </row>
    <row r="2019" spans="1:23" ht="43.2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 t="shared" si="217"/>
        <v>100</v>
      </c>
      <c r="P2019" s="5">
        <f t="shared" si="218"/>
        <v>62.5</v>
      </c>
      <c r="Q2019" s="5" t="str">
        <f t="shared" si="219"/>
        <v>theater</v>
      </c>
      <c r="R2019" s="5" t="str">
        <f t="shared" si="220"/>
        <v>plays</v>
      </c>
      <c r="S2019" t="s">
        <v>8317</v>
      </c>
      <c r="T2019" t="s">
        <v>8318</v>
      </c>
      <c r="U2019" s="9">
        <f t="shared" si="221"/>
        <v>41788.58997685185</v>
      </c>
      <c r="V2019" s="9">
        <f t="shared" si="222"/>
        <v>41818.58997685185</v>
      </c>
      <c r="W2019">
        <f t="shared" si="223"/>
        <v>30</v>
      </c>
    </row>
    <row r="2020" spans="1:23" ht="43.2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 t="shared" si="217"/>
        <v>101</v>
      </c>
      <c r="P2020" s="5">
        <f t="shared" si="218"/>
        <v>35.49</v>
      </c>
      <c r="Q2020" s="5" t="str">
        <f t="shared" si="219"/>
        <v>theater</v>
      </c>
      <c r="R2020" s="5" t="str">
        <f t="shared" si="220"/>
        <v>plays</v>
      </c>
      <c r="S2020" t="s">
        <v>8317</v>
      </c>
      <c r="T2020" t="s">
        <v>8318</v>
      </c>
      <c r="U2020" s="9">
        <f t="shared" si="221"/>
        <v>42144.041851851856</v>
      </c>
      <c r="V2020" s="9">
        <f t="shared" si="222"/>
        <v>42174.041851851856</v>
      </c>
      <c r="W2020">
        <f t="shared" si="223"/>
        <v>30</v>
      </c>
    </row>
    <row r="2021" spans="1:23" ht="43.2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 t="shared" si="217"/>
        <v>107</v>
      </c>
      <c r="P2021" s="5">
        <f t="shared" si="218"/>
        <v>37.08</v>
      </c>
      <c r="Q2021" s="5" t="str">
        <f t="shared" si="219"/>
        <v>theater</v>
      </c>
      <c r="R2021" s="5" t="str">
        <f t="shared" si="220"/>
        <v>plays</v>
      </c>
      <c r="S2021" t="s">
        <v>8317</v>
      </c>
      <c r="T2021" t="s">
        <v>8318</v>
      </c>
      <c r="U2021" s="9">
        <f t="shared" si="221"/>
        <v>42318.593703703707</v>
      </c>
      <c r="V2021" s="9">
        <f t="shared" si="222"/>
        <v>42348.593703703707</v>
      </c>
      <c r="W2021">
        <f t="shared" si="223"/>
        <v>30</v>
      </c>
    </row>
    <row r="2022" spans="1:23" ht="43.2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 t="shared" si="217"/>
        <v>125</v>
      </c>
      <c r="P2022" s="5">
        <f t="shared" si="218"/>
        <v>69.33</v>
      </c>
      <c r="Q2022" s="5" t="str">
        <f t="shared" si="219"/>
        <v>theater</v>
      </c>
      <c r="R2022" s="5" t="str">
        <f t="shared" si="220"/>
        <v>plays</v>
      </c>
      <c r="S2022" t="s">
        <v>8317</v>
      </c>
      <c r="T2022" t="s">
        <v>8318</v>
      </c>
      <c r="U2022" s="9">
        <f t="shared" si="221"/>
        <v>42052.949814814812</v>
      </c>
      <c r="V2022" s="9">
        <f t="shared" si="222"/>
        <v>42082.908148148148</v>
      </c>
      <c r="W2022">
        <f t="shared" si="223"/>
        <v>30</v>
      </c>
    </row>
    <row r="2023" spans="1:23" ht="43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 t="shared" si="217"/>
        <v>119</v>
      </c>
      <c r="P2023" s="5">
        <f t="shared" si="218"/>
        <v>17.25</v>
      </c>
      <c r="Q2023" s="5" t="str">
        <f t="shared" si="219"/>
        <v>theater</v>
      </c>
      <c r="R2023" s="5" t="str">
        <f t="shared" si="220"/>
        <v>plays</v>
      </c>
      <c r="S2023" t="s">
        <v>8317</v>
      </c>
      <c r="T2023" t="s">
        <v>8318</v>
      </c>
      <c r="U2023" s="9">
        <f t="shared" si="221"/>
        <v>42779.610289351855</v>
      </c>
      <c r="V2023" s="9">
        <f t="shared" si="222"/>
        <v>42794</v>
      </c>
      <c r="W2023">
        <f t="shared" si="223"/>
        <v>15</v>
      </c>
    </row>
    <row r="2024" spans="1:23" ht="43.2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 t="shared" si="217"/>
        <v>101</v>
      </c>
      <c r="P2024" s="5">
        <f t="shared" si="218"/>
        <v>36.07</v>
      </c>
      <c r="Q2024" s="5" t="str">
        <f t="shared" si="219"/>
        <v>theater</v>
      </c>
      <c r="R2024" s="5" t="str">
        <f t="shared" si="220"/>
        <v>plays</v>
      </c>
      <c r="S2024" t="s">
        <v>8317</v>
      </c>
      <c r="T2024" t="s">
        <v>8318</v>
      </c>
      <c r="U2024" s="9">
        <f t="shared" si="221"/>
        <v>42128.627893518518</v>
      </c>
      <c r="V2024" s="9">
        <f t="shared" si="222"/>
        <v>42158.627893518518</v>
      </c>
      <c r="W2024">
        <f t="shared" si="223"/>
        <v>30</v>
      </c>
    </row>
    <row r="2025" spans="1:23" ht="43.2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 t="shared" si="217"/>
        <v>113</v>
      </c>
      <c r="P2025" s="5">
        <f t="shared" si="218"/>
        <v>66.47</v>
      </c>
      <c r="Q2025" s="5" t="str">
        <f t="shared" si="219"/>
        <v>theater</v>
      </c>
      <c r="R2025" s="5" t="str">
        <f t="shared" si="220"/>
        <v>plays</v>
      </c>
      <c r="S2025" t="s">
        <v>8317</v>
      </c>
      <c r="T2025" t="s">
        <v>8318</v>
      </c>
      <c r="U2025" s="9">
        <f t="shared" si="221"/>
        <v>42661.132245370376</v>
      </c>
      <c r="V2025" s="9">
        <f t="shared" si="222"/>
        <v>42693.916666666672</v>
      </c>
      <c r="W2025">
        <f t="shared" si="223"/>
        <v>32</v>
      </c>
    </row>
    <row r="2026" spans="1:23" ht="43.2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 t="shared" si="217"/>
        <v>105</v>
      </c>
      <c r="P2026" s="5">
        <f t="shared" si="218"/>
        <v>56.07</v>
      </c>
      <c r="Q2026" s="5" t="str">
        <f t="shared" si="219"/>
        <v>theater</v>
      </c>
      <c r="R2026" s="5" t="str">
        <f t="shared" si="220"/>
        <v>plays</v>
      </c>
      <c r="S2026" t="s">
        <v>8317</v>
      </c>
      <c r="T2026" t="s">
        <v>8318</v>
      </c>
      <c r="U2026" s="9">
        <f t="shared" si="221"/>
        <v>42037.938206018516</v>
      </c>
      <c r="V2026" s="9">
        <f t="shared" si="222"/>
        <v>42068.166666666672</v>
      </c>
      <c r="W2026">
        <f t="shared" si="223"/>
        <v>31</v>
      </c>
    </row>
    <row r="2027" spans="1:23" ht="43.2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 t="shared" si="217"/>
        <v>110</v>
      </c>
      <c r="P2027" s="5">
        <f t="shared" si="218"/>
        <v>47.03</v>
      </c>
      <c r="Q2027" s="5" t="str">
        <f t="shared" si="219"/>
        <v>theater</v>
      </c>
      <c r="R2027" s="5" t="str">
        <f t="shared" si="220"/>
        <v>plays</v>
      </c>
      <c r="S2027" t="s">
        <v>8317</v>
      </c>
      <c r="T2027" t="s">
        <v>8318</v>
      </c>
      <c r="U2027" s="9">
        <f t="shared" si="221"/>
        <v>42619.935694444444</v>
      </c>
      <c r="V2027" s="9">
        <f t="shared" si="222"/>
        <v>42643.875</v>
      </c>
      <c r="W2027">
        <f t="shared" si="223"/>
        <v>24</v>
      </c>
    </row>
    <row r="2028" spans="1:23" ht="28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 t="shared" si="217"/>
        <v>100</v>
      </c>
      <c r="P2028" s="5">
        <f t="shared" si="218"/>
        <v>47.67</v>
      </c>
      <c r="Q2028" s="5" t="str">
        <f t="shared" si="219"/>
        <v>theater</v>
      </c>
      <c r="R2028" s="5" t="str">
        <f t="shared" si="220"/>
        <v>plays</v>
      </c>
      <c r="S2028" t="s">
        <v>8317</v>
      </c>
      <c r="T2028" t="s">
        <v>8318</v>
      </c>
      <c r="U2028" s="9">
        <f t="shared" si="221"/>
        <v>41877.221886574072</v>
      </c>
      <c r="V2028" s="9">
        <f t="shared" si="222"/>
        <v>41910.140972222223</v>
      </c>
      <c r="W2028">
        <f t="shared" si="223"/>
        <v>33</v>
      </c>
    </row>
    <row r="2029" spans="1:23" ht="28.8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 t="shared" si="217"/>
        <v>120</v>
      </c>
      <c r="P2029" s="5">
        <f t="shared" si="218"/>
        <v>88.24</v>
      </c>
      <c r="Q2029" s="5" t="str">
        <f t="shared" si="219"/>
        <v>theater</v>
      </c>
      <c r="R2029" s="5" t="str">
        <f t="shared" si="220"/>
        <v>plays</v>
      </c>
      <c r="S2029" t="s">
        <v>8317</v>
      </c>
      <c r="T2029" t="s">
        <v>8318</v>
      </c>
      <c r="U2029" s="9">
        <f t="shared" si="221"/>
        <v>41828.736921296295</v>
      </c>
      <c r="V2029" s="9">
        <f t="shared" si="222"/>
        <v>41846.291666666664</v>
      </c>
      <c r="W2029">
        <f t="shared" si="223"/>
        <v>18</v>
      </c>
    </row>
    <row r="2030" spans="1:23" ht="72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 t="shared" si="217"/>
        <v>105</v>
      </c>
      <c r="P2030" s="5">
        <f t="shared" si="218"/>
        <v>80.72</v>
      </c>
      <c r="Q2030" s="5" t="str">
        <f t="shared" si="219"/>
        <v>theater</v>
      </c>
      <c r="R2030" s="5" t="str">
        <f t="shared" si="220"/>
        <v>plays</v>
      </c>
      <c r="S2030" t="s">
        <v>8317</v>
      </c>
      <c r="T2030" t="s">
        <v>8318</v>
      </c>
      <c r="U2030" s="9">
        <f t="shared" si="221"/>
        <v>42545.774189814809</v>
      </c>
      <c r="V2030" s="9">
        <f t="shared" si="222"/>
        <v>42605.774189814809</v>
      </c>
      <c r="W2030">
        <f t="shared" si="223"/>
        <v>60</v>
      </c>
    </row>
    <row r="2031" spans="1:23" ht="57.6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 t="shared" si="217"/>
        <v>103</v>
      </c>
      <c r="P2031" s="5">
        <f t="shared" si="218"/>
        <v>39.49</v>
      </c>
      <c r="Q2031" s="5" t="str">
        <f t="shared" si="219"/>
        <v>theater</v>
      </c>
      <c r="R2031" s="5" t="str">
        <f t="shared" si="220"/>
        <v>plays</v>
      </c>
      <c r="S2031" t="s">
        <v>8317</v>
      </c>
      <c r="T2031" t="s">
        <v>8318</v>
      </c>
      <c r="U2031" s="9">
        <f t="shared" si="221"/>
        <v>42157.652511574073</v>
      </c>
      <c r="V2031" s="9">
        <f t="shared" si="222"/>
        <v>42187.652511574073</v>
      </c>
      <c r="W2031">
        <f t="shared" si="223"/>
        <v>30</v>
      </c>
    </row>
    <row r="2032" spans="1:23" ht="43.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 t="shared" si="217"/>
        <v>102</v>
      </c>
      <c r="P2032" s="5">
        <f t="shared" si="218"/>
        <v>84.85</v>
      </c>
      <c r="Q2032" s="5" t="str">
        <f t="shared" si="219"/>
        <v>theater</v>
      </c>
      <c r="R2032" s="5" t="str">
        <f t="shared" si="220"/>
        <v>plays</v>
      </c>
      <c r="S2032" t="s">
        <v>8317</v>
      </c>
      <c r="T2032" t="s">
        <v>8318</v>
      </c>
      <c r="U2032" s="9">
        <f t="shared" si="221"/>
        <v>41846.667326388888</v>
      </c>
      <c r="V2032" s="9">
        <f t="shared" si="222"/>
        <v>41867.667326388888</v>
      </c>
      <c r="W2032">
        <f t="shared" si="223"/>
        <v>21</v>
      </c>
    </row>
    <row r="2033" spans="1:23" ht="43.2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 t="shared" si="217"/>
        <v>100</v>
      </c>
      <c r="P2033" s="5">
        <f t="shared" si="218"/>
        <v>68.97</v>
      </c>
      <c r="Q2033" s="5" t="str">
        <f t="shared" si="219"/>
        <v>theater</v>
      </c>
      <c r="R2033" s="5" t="str">
        <f t="shared" si="220"/>
        <v>plays</v>
      </c>
      <c r="S2033" t="s">
        <v>8317</v>
      </c>
      <c r="T2033" t="s">
        <v>8318</v>
      </c>
      <c r="U2033" s="9">
        <f t="shared" si="221"/>
        <v>42460.741747685184</v>
      </c>
      <c r="V2033" s="9">
        <f t="shared" si="222"/>
        <v>42511.165972222225</v>
      </c>
      <c r="W2033">
        <f t="shared" si="223"/>
        <v>51</v>
      </c>
    </row>
    <row r="2034" spans="1:23" ht="28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 t="shared" si="217"/>
        <v>100</v>
      </c>
      <c r="P2034" s="5">
        <f t="shared" si="218"/>
        <v>550.04</v>
      </c>
      <c r="Q2034" s="5" t="str">
        <f t="shared" si="219"/>
        <v>theater</v>
      </c>
      <c r="R2034" s="5" t="str">
        <f t="shared" si="220"/>
        <v>plays</v>
      </c>
      <c r="S2034" t="s">
        <v>8317</v>
      </c>
      <c r="T2034" t="s">
        <v>8318</v>
      </c>
      <c r="U2034" s="9">
        <f t="shared" si="221"/>
        <v>41887.292187500003</v>
      </c>
      <c r="V2034" s="9">
        <f t="shared" si="222"/>
        <v>41917.292187500003</v>
      </c>
      <c r="W2034">
        <f t="shared" si="223"/>
        <v>30</v>
      </c>
    </row>
    <row r="2035" spans="1:23" ht="43.2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 t="shared" si="217"/>
        <v>104</v>
      </c>
      <c r="P2035" s="5">
        <f t="shared" si="218"/>
        <v>97.5</v>
      </c>
      <c r="Q2035" s="5" t="str">
        <f t="shared" si="219"/>
        <v>theater</v>
      </c>
      <c r="R2035" s="5" t="str">
        <f t="shared" si="220"/>
        <v>plays</v>
      </c>
      <c r="S2035" t="s">
        <v>8317</v>
      </c>
      <c r="T2035" t="s">
        <v>8318</v>
      </c>
      <c r="U2035" s="9">
        <f t="shared" si="221"/>
        <v>41780.712893518517</v>
      </c>
      <c r="V2035" s="9">
        <f t="shared" si="222"/>
        <v>41806.712893518517</v>
      </c>
      <c r="W2035">
        <f t="shared" si="223"/>
        <v>26</v>
      </c>
    </row>
    <row r="2036" spans="1:23" ht="43.2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 t="shared" si="217"/>
        <v>100</v>
      </c>
      <c r="P2036" s="5">
        <f t="shared" si="218"/>
        <v>29.41</v>
      </c>
      <c r="Q2036" s="5" t="str">
        <f t="shared" si="219"/>
        <v>theater</v>
      </c>
      <c r="R2036" s="5" t="str">
        <f t="shared" si="220"/>
        <v>plays</v>
      </c>
      <c r="S2036" t="s">
        <v>8317</v>
      </c>
      <c r="T2036" t="s">
        <v>8318</v>
      </c>
      <c r="U2036" s="9">
        <f t="shared" si="221"/>
        <v>42381.478981481487</v>
      </c>
      <c r="V2036" s="9">
        <f t="shared" si="222"/>
        <v>42402.478981481487</v>
      </c>
      <c r="W2036">
        <f t="shared" si="223"/>
        <v>21</v>
      </c>
    </row>
    <row r="2037" spans="1:23" ht="43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 t="shared" si="217"/>
        <v>104</v>
      </c>
      <c r="P2037" s="5">
        <f t="shared" si="218"/>
        <v>57.78</v>
      </c>
      <c r="Q2037" s="5" t="str">
        <f t="shared" si="219"/>
        <v>theater</v>
      </c>
      <c r="R2037" s="5" t="str">
        <f t="shared" si="220"/>
        <v>plays</v>
      </c>
      <c r="S2037" t="s">
        <v>8317</v>
      </c>
      <c r="T2037" t="s">
        <v>8318</v>
      </c>
      <c r="U2037" s="9">
        <f t="shared" si="221"/>
        <v>41828.646319444444</v>
      </c>
      <c r="V2037" s="9">
        <f t="shared" si="222"/>
        <v>41861.665972222225</v>
      </c>
      <c r="W2037">
        <f t="shared" si="223"/>
        <v>33</v>
      </c>
    </row>
    <row r="2038" spans="1:23" ht="43.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 t="shared" si="217"/>
        <v>251</v>
      </c>
      <c r="P2038" s="5">
        <f t="shared" si="218"/>
        <v>44.24</v>
      </c>
      <c r="Q2038" s="5" t="str">
        <f t="shared" si="219"/>
        <v>theater</v>
      </c>
      <c r="R2038" s="5" t="str">
        <f t="shared" si="220"/>
        <v>plays</v>
      </c>
      <c r="S2038" t="s">
        <v>8317</v>
      </c>
      <c r="T2038" t="s">
        <v>8318</v>
      </c>
      <c r="U2038" s="9">
        <f t="shared" si="221"/>
        <v>42596.644699074073</v>
      </c>
      <c r="V2038" s="9">
        <f t="shared" si="222"/>
        <v>42607.165972222225</v>
      </c>
      <c r="W2038">
        <f t="shared" si="223"/>
        <v>11</v>
      </c>
    </row>
    <row r="2039" spans="1:23" ht="43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 t="shared" si="217"/>
        <v>101</v>
      </c>
      <c r="P2039" s="5">
        <f t="shared" si="218"/>
        <v>60.91</v>
      </c>
      <c r="Q2039" s="5" t="str">
        <f t="shared" si="219"/>
        <v>theater</v>
      </c>
      <c r="R2039" s="5" t="str">
        <f t="shared" si="220"/>
        <v>plays</v>
      </c>
      <c r="S2039" t="s">
        <v>8317</v>
      </c>
      <c r="T2039" t="s">
        <v>8318</v>
      </c>
      <c r="U2039" s="9">
        <f t="shared" si="221"/>
        <v>42191.363506944443</v>
      </c>
      <c r="V2039" s="9">
        <f t="shared" si="222"/>
        <v>42221.363506944443</v>
      </c>
      <c r="W2039">
        <f t="shared" si="223"/>
        <v>30</v>
      </c>
    </row>
    <row r="2040" spans="1:23" ht="57.6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 t="shared" si="217"/>
        <v>174</v>
      </c>
      <c r="P2040" s="5">
        <f t="shared" si="218"/>
        <v>68.84</v>
      </c>
      <c r="Q2040" s="5" t="str">
        <f t="shared" si="219"/>
        <v>theater</v>
      </c>
      <c r="R2040" s="5" t="str">
        <f t="shared" si="220"/>
        <v>plays</v>
      </c>
      <c r="S2040" t="s">
        <v>8317</v>
      </c>
      <c r="T2040" t="s">
        <v>8318</v>
      </c>
      <c r="U2040" s="9">
        <f t="shared" si="221"/>
        <v>42440.416504629626</v>
      </c>
      <c r="V2040" s="9">
        <f t="shared" si="222"/>
        <v>42463.708333333328</v>
      </c>
      <c r="W2040">
        <f t="shared" si="223"/>
        <v>23</v>
      </c>
    </row>
    <row r="2041" spans="1:23" ht="57.6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 t="shared" si="217"/>
        <v>116</v>
      </c>
      <c r="P2041" s="5">
        <f t="shared" si="218"/>
        <v>73.58</v>
      </c>
      <c r="Q2041" s="5" t="str">
        <f t="shared" si="219"/>
        <v>theater</v>
      </c>
      <c r="R2041" s="5" t="str">
        <f t="shared" si="220"/>
        <v>plays</v>
      </c>
      <c r="S2041" t="s">
        <v>8317</v>
      </c>
      <c r="T2041" t="s">
        <v>8318</v>
      </c>
      <c r="U2041" s="9">
        <f t="shared" si="221"/>
        <v>42173.803217592591</v>
      </c>
      <c r="V2041" s="9">
        <f t="shared" si="222"/>
        <v>42203.290972222225</v>
      </c>
      <c r="W2041">
        <f t="shared" si="223"/>
        <v>30</v>
      </c>
    </row>
    <row r="2042" spans="1:23" ht="43.2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 t="shared" si="217"/>
        <v>106</v>
      </c>
      <c r="P2042" s="5">
        <f t="shared" si="218"/>
        <v>115.02</v>
      </c>
      <c r="Q2042" s="5" t="str">
        <f t="shared" si="219"/>
        <v>theater</v>
      </c>
      <c r="R2042" s="5" t="str">
        <f t="shared" si="220"/>
        <v>plays</v>
      </c>
      <c r="S2042" t="s">
        <v>8317</v>
      </c>
      <c r="T2042" t="s">
        <v>8318</v>
      </c>
      <c r="U2042" s="9">
        <f t="shared" si="221"/>
        <v>42737.910138888896</v>
      </c>
      <c r="V2042" s="9">
        <f t="shared" si="222"/>
        <v>42767.957638888889</v>
      </c>
      <c r="W2042">
        <f t="shared" si="223"/>
        <v>30</v>
      </c>
    </row>
    <row r="2043" spans="1:23" ht="43.2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 t="shared" si="217"/>
        <v>111</v>
      </c>
      <c r="P2043" s="5">
        <f t="shared" si="218"/>
        <v>110.75</v>
      </c>
      <c r="Q2043" s="5" t="str">
        <f t="shared" si="219"/>
        <v>theater</v>
      </c>
      <c r="R2043" s="5" t="str">
        <f t="shared" si="220"/>
        <v>plays</v>
      </c>
      <c r="S2043" t="s">
        <v>8317</v>
      </c>
      <c r="T2043" t="s">
        <v>8318</v>
      </c>
      <c r="U2043" s="9">
        <f t="shared" si="221"/>
        <v>42499.629849537043</v>
      </c>
      <c r="V2043" s="9">
        <f t="shared" si="222"/>
        <v>42522.904166666667</v>
      </c>
      <c r="W2043">
        <f t="shared" si="223"/>
        <v>23</v>
      </c>
    </row>
    <row r="2044" spans="1:23" ht="28.8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 t="shared" si="217"/>
        <v>101</v>
      </c>
      <c r="P2044" s="5">
        <f t="shared" si="218"/>
        <v>75.5</v>
      </c>
      <c r="Q2044" s="5" t="str">
        <f t="shared" si="219"/>
        <v>theater</v>
      </c>
      <c r="R2044" s="5" t="str">
        <f t="shared" si="220"/>
        <v>plays</v>
      </c>
      <c r="S2044" t="s">
        <v>8317</v>
      </c>
      <c r="T2044" t="s">
        <v>8318</v>
      </c>
      <c r="U2044" s="9">
        <f t="shared" si="221"/>
        <v>41775.858564814815</v>
      </c>
      <c r="V2044" s="9">
        <f t="shared" si="222"/>
        <v>41822.165972222225</v>
      </c>
      <c r="W2044">
        <f t="shared" si="223"/>
        <v>47</v>
      </c>
    </row>
    <row r="2045" spans="1:23" ht="43.2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 t="shared" si="217"/>
        <v>102</v>
      </c>
      <c r="P2045" s="5">
        <f t="shared" si="218"/>
        <v>235.46</v>
      </c>
      <c r="Q2045" s="5" t="str">
        <f t="shared" si="219"/>
        <v>theater</v>
      </c>
      <c r="R2045" s="5" t="str">
        <f t="shared" si="220"/>
        <v>plays</v>
      </c>
      <c r="S2045" t="s">
        <v>8317</v>
      </c>
      <c r="T2045" t="s">
        <v>8318</v>
      </c>
      <c r="U2045" s="9">
        <f t="shared" si="221"/>
        <v>42055.277199074073</v>
      </c>
      <c r="V2045" s="9">
        <f t="shared" si="222"/>
        <v>42082.610416666663</v>
      </c>
      <c r="W2045">
        <f t="shared" si="223"/>
        <v>27</v>
      </c>
    </row>
    <row r="2046" spans="1:23" ht="57.6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 t="shared" si="217"/>
        <v>100</v>
      </c>
      <c r="P2046" s="5">
        <f t="shared" si="218"/>
        <v>11.36</v>
      </c>
      <c r="Q2046" s="5" t="str">
        <f t="shared" si="219"/>
        <v>theater</v>
      </c>
      <c r="R2046" s="5" t="str">
        <f t="shared" si="220"/>
        <v>plays</v>
      </c>
      <c r="S2046" t="s">
        <v>8317</v>
      </c>
      <c r="T2046" t="s">
        <v>8318</v>
      </c>
      <c r="U2046" s="9">
        <f t="shared" si="221"/>
        <v>41971.881076388891</v>
      </c>
      <c r="V2046" s="9">
        <f t="shared" si="222"/>
        <v>41996.881076388891</v>
      </c>
      <c r="W2046">
        <f t="shared" si="223"/>
        <v>25</v>
      </c>
    </row>
    <row r="2047" spans="1:23" ht="43.2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 t="shared" si="217"/>
        <v>111</v>
      </c>
      <c r="P2047" s="5">
        <f t="shared" si="218"/>
        <v>92.5</v>
      </c>
      <c r="Q2047" s="5" t="str">
        <f t="shared" si="219"/>
        <v>theater</v>
      </c>
      <c r="R2047" s="5" t="str">
        <f t="shared" si="220"/>
        <v>plays</v>
      </c>
      <c r="S2047" t="s">
        <v>8317</v>
      </c>
      <c r="T2047" t="s">
        <v>8318</v>
      </c>
      <c r="U2047" s="9">
        <f t="shared" si="221"/>
        <v>42447.896666666667</v>
      </c>
      <c r="V2047" s="9">
        <f t="shared" si="222"/>
        <v>42470.166666666672</v>
      </c>
      <c r="W2047">
        <f t="shared" si="223"/>
        <v>23</v>
      </c>
    </row>
    <row r="2048" spans="1:23" ht="57.6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 t="shared" si="217"/>
        <v>101</v>
      </c>
      <c r="P2048" s="5">
        <f t="shared" si="218"/>
        <v>202.85</v>
      </c>
      <c r="Q2048" s="5" t="str">
        <f t="shared" si="219"/>
        <v>theater</v>
      </c>
      <c r="R2048" s="5" t="str">
        <f t="shared" si="220"/>
        <v>plays</v>
      </c>
      <c r="S2048" t="s">
        <v>8317</v>
      </c>
      <c r="T2048" t="s">
        <v>8318</v>
      </c>
      <c r="U2048" s="9">
        <f t="shared" si="221"/>
        <v>42064.220069444447</v>
      </c>
      <c r="V2048" s="9">
        <f t="shared" si="222"/>
        <v>42094.178402777776</v>
      </c>
      <c r="W2048">
        <f t="shared" si="223"/>
        <v>30</v>
      </c>
    </row>
    <row r="2049" spans="1:23" ht="43.2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 t="shared" si="217"/>
        <v>104</v>
      </c>
      <c r="P2049" s="5">
        <f t="shared" si="218"/>
        <v>26</v>
      </c>
      <c r="Q2049" s="5" t="str">
        <f t="shared" si="219"/>
        <v>theater</v>
      </c>
      <c r="R2049" s="5" t="str">
        <f t="shared" si="220"/>
        <v>plays</v>
      </c>
      <c r="S2049" t="s">
        <v>8317</v>
      </c>
      <c r="T2049" t="s">
        <v>8318</v>
      </c>
      <c r="U2049" s="9">
        <f t="shared" si="221"/>
        <v>42665.451736111107</v>
      </c>
      <c r="V2049" s="9">
        <f t="shared" si="222"/>
        <v>42725.493402777778</v>
      </c>
      <c r="W2049">
        <f t="shared" si="223"/>
        <v>60</v>
      </c>
    </row>
    <row r="2050" spans="1:23" ht="43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 t="shared" ref="O2050:O2113" si="224">ROUND((E2050/D2050)*100,0)</f>
        <v>109</v>
      </c>
      <c r="P2050" s="5">
        <f t="shared" ref="P2050:P2113" si="225">ROUND((E2050/L2050),2)</f>
        <v>46.05</v>
      </c>
      <c r="Q2050" s="5" t="str">
        <f t="shared" ref="Q2050:Q2113" si="226">LEFT(N2050,SEARCH("/",N2050)-1)</f>
        <v>theater</v>
      </c>
      <c r="R2050" s="5" t="str">
        <f t="shared" ref="R2050:R2113" si="227">RIGHT(N2050,LEN(N2050)-SEARCH("/",N2050))</f>
        <v>plays</v>
      </c>
      <c r="S2050" t="s">
        <v>8317</v>
      </c>
      <c r="T2050" t="s">
        <v>8318</v>
      </c>
      <c r="U2050" s="9">
        <f t="shared" ref="U2050:U2113" si="228">(((J2050/60)/60)/24)+DATE(1970,1,1)</f>
        <v>42523.248715277776</v>
      </c>
      <c r="V2050" s="9">
        <f t="shared" ref="V2050:V2113" si="229">(((I2050/60)/60)/24)+DATE(1970,1,1)</f>
        <v>42537.248715277776</v>
      </c>
      <c r="W2050">
        <f t="shared" ref="W2050:W2113" si="230">DATEDIF(U2050,V2050,"d")</f>
        <v>14</v>
      </c>
    </row>
    <row r="2051" spans="1:23" ht="43.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 t="shared" si="224"/>
        <v>115</v>
      </c>
      <c r="P2051" s="5">
        <f t="shared" si="225"/>
        <v>51</v>
      </c>
      <c r="Q2051" s="5" t="str">
        <f t="shared" si="226"/>
        <v>theater</v>
      </c>
      <c r="R2051" s="5" t="str">
        <f t="shared" si="227"/>
        <v>plays</v>
      </c>
      <c r="S2051" t="s">
        <v>8317</v>
      </c>
      <c r="T2051" t="s">
        <v>8318</v>
      </c>
      <c r="U2051" s="9">
        <f t="shared" si="228"/>
        <v>42294.808124999996</v>
      </c>
      <c r="V2051" s="9">
        <f t="shared" si="229"/>
        <v>42305.829166666663</v>
      </c>
      <c r="W2051">
        <f t="shared" si="230"/>
        <v>11</v>
      </c>
    </row>
    <row r="2052" spans="1:23" ht="28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 t="shared" si="224"/>
        <v>100</v>
      </c>
      <c r="P2052" s="5">
        <f t="shared" si="225"/>
        <v>31.58</v>
      </c>
      <c r="Q2052" s="5" t="str">
        <f t="shared" si="226"/>
        <v>theater</v>
      </c>
      <c r="R2052" s="5" t="str">
        <f t="shared" si="227"/>
        <v>plays</v>
      </c>
      <c r="S2052" t="s">
        <v>8317</v>
      </c>
      <c r="T2052" t="s">
        <v>8318</v>
      </c>
      <c r="U2052" s="9">
        <f t="shared" si="228"/>
        <v>41822.90488425926</v>
      </c>
      <c r="V2052" s="9">
        <f t="shared" si="229"/>
        <v>41844.291666666664</v>
      </c>
      <c r="W2052">
        <f t="shared" si="230"/>
        <v>22</v>
      </c>
    </row>
    <row r="2053" spans="1:23" ht="43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 t="shared" si="224"/>
        <v>103</v>
      </c>
      <c r="P2053" s="5">
        <f t="shared" si="225"/>
        <v>53.36</v>
      </c>
      <c r="Q2053" s="5" t="str">
        <f t="shared" si="226"/>
        <v>theater</v>
      </c>
      <c r="R2053" s="5" t="str">
        <f t="shared" si="227"/>
        <v>plays</v>
      </c>
      <c r="S2053" t="s">
        <v>8317</v>
      </c>
      <c r="T2053" t="s">
        <v>8318</v>
      </c>
      <c r="U2053" s="9">
        <f t="shared" si="228"/>
        <v>42173.970127314817</v>
      </c>
      <c r="V2053" s="9">
        <f t="shared" si="229"/>
        <v>42203.970127314817</v>
      </c>
      <c r="W2053">
        <f t="shared" si="230"/>
        <v>30</v>
      </c>
    </row>
    <row r="2054" spans="1:23" ht="43.2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 t="shared" si="224"/>
        <v>104</v>
      </c>
      <c r="P2054" s="5">
        <f t="shared" si="225"/>
        <v>36.96</v>
      </c>
      <c r="Q2054" s="5" t="str">
        <f t="shared" si="226"/>
        <v>theater</v>
      </c>
      <c r="R2054" s="5" t="str">
        <f t="shared" si="227"/>
        <v>plays</v>
      </c>
      <c r="S2054" t="s">
        <v>8317</v>
      </c>
      <c r="T2054" t="s">
        <v>8318</v>
      </c>
      <c r="U2054" s="9">
        <f t="shared" si="228"/>
        <v>42185.556157407409</v>
      </c>
      <c r="V2054" s="9">
        <f t="shared" si="229"/>
        <v>42208.772916666669</v>
      </c>
      <c r="W2054">
        <f t="shared" si="230"/>
        <v>23</v>
      </c>
    </row>
    <row r="2055" spans="1:23" ht="43.2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 t="shared" si="224"/>
        <v>138</v>
      </c>
      <c r="P2055" s="5">
        <f t="shared" si="225"/>
        <v>81.290000000000006</v>
      </c>
      <c r="Q2055" s="5" t="str">
        <f t="shared" si="226"/>
        <v>theater</v>
      </c>
      <c r="R2055" s="5" t="str">
        <f t="shared" si="227"/>
        <v>plays</v>
      </c>
      <c r="S2055" t="s">
        <v>8317</v>
      </c>
      <c r="T2055" t="s">
        <v>8318</v>
      </c>
      <c r="U2055" s="9">
        <f t="shared" si="228"/>
        <v>42136.675196759257</v>
      </c>
      <c r="V2055" s="9">
        <f t="shared" si="229"/>
        <v>42166.675196759257</v>
      </c>
      <c r="W2055">
        <f t="shared" si="230"/>
        <v>30</v>
      </c>
    </row>
    <row r="2056" spans="1:23" ht="43.2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 t="shared" si="224"/>
        <v>110</v>
      </c>
      <c r="P2056" s="5">
        <f t="shared" si="225"/>
        <v>20.079999999999998</v>
      </c>
      <c r="Q2056" s="5" t="str">
        <f t="shared" si="226"/>
        <v>theater</v>
      </c>
      <c r="R2056" s="5" t="str">
        <f t="shared" si="227"/>
        <v>plays</v>
      </c>
      <c r="S2056" t="s">
        <v>8317</v>
      </c>
      <c r="T2056" t="s">
        <v>8318</v>
      </c>
      <c r="U2056" s="9">
        <f t="shared" si="228"/>
        <v>42142.514016203699</v>
      </c>
      <c r="V2056" s="9">
        <f t="shared" si="229"/>
        <v>42155.958333333328</v>
      </c>
      <c r="W2056">
        <f t="shared" si="230"/>
        <v>13</v>
      </c>
    </row>
    <row r="2057" spans="1:23" ht="43.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 t="shared" si="224"/>
        <v>101</v>
      </c>
      <c r="P2057" s="5">
        <f t="shared" si="225"/>
        <v>88.25</v>
      </c>
      <c r="Q2057" s="5" t="str">
        <f t="shared" si="226"/>
        <v>theater</v>
      </c>
      <c r="R2057" s="5" t="str">
        <f t="shared" si="227"/>
        <v>plays</v>
      </c>
      <c r="S2057" t="s">
        <v>8317</v>
      </c>
      <c r="T2057" t="s">
        <v>8318</v>
      </c>
      <c r="U2057" s="9">
        <f t="shared" si="228"/>
        <v>41820.62809027778</v>
      </c>
      <c r="V2057" s="9">
        <f t="shared" si="229"/>
        <v>41841.165972222225</v>
      </c>
      <c r="W2057">
        <f t="shared" si="230"/>
        <v>21</v>
      </c>
    </row>
    <row r="2058" spans="1:23" ht="57.6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 t="shared" si="224"/>
        <v>102</v>
      </c>
      <c r="P2058" s="5">
        <f t="shared" si="225"/>
        <v>53.44</v>
      </c>
      <c r="Q2058" s="5" t="str">
        <f t="shared" si="226"/>
        <v>theater</v>
      </c>
      <c r="R2058" s="5" t="str">
        <f t="shared" si="227"/>
        <v>plays</v>
      </c>
      <c r="S2058" t="s">
        <v>8317</v>
      </c>
      <c r="T2058" t="s">
        <v>8318</v>
      </c>
      <c r="U2058" s="9">
        <f t="shared" si="228"/>
        <v>41878.946574074071</v>
      </c>
      <c r="V2058" s="9">
        <f t="shared" si="229"/>
        <v>41908.946574074071</v>
      </c>
      <c r="W2058">
        <f t="shared" si="230"/>
        <v>30</v>
      </c>
    </row>
    <row r="2059" spans="1:23" ht="43.2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 t="shared" si="224"/>
        <v>114</v>
      </c>
      <c r="P2059" s="5">
        <f t="shared" si="225"/>
        <v>39.869999999999997</v>
      </c>
      <c r="Q2059" s="5" t="str">
        <f t="shared" si="226"/>
        <v>theater</v>
      </c>
      <c r="R2059" s="5" t="str">
        <f t="shared" si="227"/>
        <v>plays</v>
      </c>
      <c r="S2059" t="s">
        <v>8317</v>
      </c>
      <c r="T2059" t="s">
        <v>8318</v>
      </c>
      <c r="U2059" s="9">
        <f t="shared" si="228"/>
        <v>41914.295104166667</v>
      </c>
      <c r="V2059" s="9">
        <f t="shared" si="229"/>
        <v>41948.536111111112</v>
      </c>
      <c r="W2059">
        <f t="shared" si="230"/>
        <v>34</v>
      </c>
    </row>
    <row r="2060" spans="1:23" ht="43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 t="shared" si="224"/>
        <v>100</v>
      </c>
      <c r="P2060" s="5">
        <f t="shared" si="225"/>
        <v>145.16</v>
      </c>
      <c r="Q2060" s="5" t="str">
        <f t="shared" si="226"/>
        <v>theater</v>
      </c>
      <c r="R2060" s="5" t="str">
        <f t="shared" si="227"/>
        <v>plays</v>
      </c>
      <c r="S2060" t="s">
        <v>8317</v>
      </c>
      <c r="T2060" t="s">
        <v>8318</v>
      </c>
      <c r="U2060" s="9">
        <f t="shared" si="228"/>
        <v>42556.873020833329</v>
      </c>
      <c r="V2060" s="9">
        <f t="shared" si="229"/>
        <v>42616.873020833329</v>
      </c>
      <c r="W2060">
        <f t="shared" si="230"/>
        <v>60</v>
      </c>
    </row>
    <row r="2061" spans="1:23" ht="43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 t="shared" si="224"/>
        <v>140</v>
      </c>
      <c r="P2061" s="5">
        <f t="shared" si="225"/>
        <v>23.33</v>
      </c>
      <c r="Q2061" s="5" t="str">
        <f t="shared" si="226"/>
        <v>theater</v>
      </c>
      <c r="R2061" s="5" t="str">
        <f t="shared" si="227"/>
        <v>plays</v>
      </c>
      <c r="S2061" t="s">
        <v>8317</v>
      </c>
      <c r="T2061" t="s">
        <v>8318</v>
      </c>
      <c r="U2061" s="9">
        <f t="shared" si="228"/>
        <v>42493.597013888888</v>
      </c>
      <c r="V2061" s="9">
        <f t="shared" si="229"/>
        <v>42505.958333333328</v>
      </c>
      <c r="W2061">
        <f t="shared" si="230"/>
        <v>12</v>
      </c>
    </row>
    <row r="2062" spans="1:23" ht="43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 t="shared" si="224"/>
        <v>129</v>
      </c>
      <c r="P2062" s="5">
        <f t="shared" si="225"/>
        <v>64.38</v>
      </c>
      <c r="Q2062" s="5" t="str">
        <f t="shared" si="226"/>
        <v>theater</v>
      </c>
      <c r="R2062" s="5" t="str">
        <f t="shared" si="227"/>
        <v>plays</v>
      </c>
      <c r="S2062" t="s">
        <v>8317</v>
      </c>
      <c r="T2062" t="s">
        <v>8318</v>
      </c>
      <c r="U2062" s="9">
        <f t="shared" si="228"/>
        <v>41876.815787037034</v>
      </c>
      <c r="V2062" s="9">
        <f t="shared" si="229"/>
        <v>41894.815787037034</v>
      </c>
      <c r="W2062">
        <f t="shared" si="230"/>
        <v>18</v>
      </c>
    </row>
    <row r="2063" spans="1:23" ht="43.2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 t="shared" si="224"/>
        <v>103</v>
      </c>
      <c r="P2063" s="5">
        <f t="shared" si="225"/>
        <v>62.05</v>
      </c>
      <c r="Q2063" s="5" t="str">
        <f t="shared" si="226"/>
        <v>theater</v>
      </c>
      <c r="R2063" s="5" t="str">
        <f t="shared" si="227"/>
        <v>plays</v>
      </c>
      <c r="S2063" t="s">
        <v>8317</v>
      </c>
      <c r="T2063" t="s">
        <v>8318</v>
      </c>
      <c r="U2063" s="9">
        <f t="shared" si="228"/>
        <v>41802.574282407404</v>
      </c>
      <c r="V2063" s="9">
        <f t="shared" si="229"/>
        <v>41823.165972222225</v>
      </c>
      <c r="W2063">
        <f t="shared" si="230"/>
        <v>21</v>
      </c>
    </row>
    <row r="2064" spans="1:23" ht="43.2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 t="shared" si="224"/>
        <v>103</v>
      </c>
      <c r="P2064" s="5">
        <f t="shared" si="225"/>
        <v>66.13</v>
      </c>
      <c r="Q2064" s="5" t="str">
        <f t="shared" si="226"/>
        <v>theater</v>
      </c>
      <c r="R2064" s="5" t="str">
        <f t="shared" si="227"/>
        <v>plays</v>
      </c>
      <c r="S2064" t="s">
        <v>8317</v>
      </c>
      <c r="T2064" t="s">
        <v>8318</v>
      </c>
      <c r="U2064" s="9">
        <f t="shared" si="228"/>
        <v>42120.531226851846</v>
      </c>
      <c r="V2064" s="9">
        <f t="shared" si="229"/>
        <v>42155.531226851846</v>
      </c>
      <c r="W2064">
        <f t="shared" si="230"/>
        <v>35</v>
      </c>
    </row>
    <row r="2065" spans="1:23" ht="43.2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 t="shared" si="224"/>
        <v>110</v>
      </c>
      <c r="P2065" s="5">
        <f t="shared" si="225"/>
        <v>73.400000000000006</v>
      </c>
      <c r="Q2065" s="5" t="str">
        <f t="shared" si="226"/>
        <v>theater</v>
      </c>
      <c r="R2065" s="5" t="str">
        <f t="shared" si="227"/>
        <v>plays</v>
      </c>
      <c r="S2065" t="s">
        <v>8317</v>
      </c>
      <c r="T2065" t="s">
        <v>8318</v>
      </c>
      <c r="U2065" s="9">
        <f t="shared" si="228"/>
        <v>41786.761354166665</v>
      </c>
      <c r="V2065" s="9">
        <f t="shared" si="229"/>
        <v>41821.207638888889</v>
      </c>
      <c r="W2065">
        <f t="shared" si="230"/>
        <v>35</v>
      </c>
    </row>
    <row r="2066" spans="1:23" ht="43.2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 t="shared" si="224"/>
        <v>113</v>
      </c>
      <c r="P2066" s="5">
        <f t="shared" si="225"/>
        <v>99.5</v>
      </c>
      <c r="Q2066" s="5" t="str">
        <f t="shared" si="226"/>
        <v>theater</v>
      </c>
      <c r="R2066" s="5" t="str">
        <f t="shared" si="227"/>
        <v>plays</v>
      </c>
      <c r="S2066" t="s">
        <v>8317</v>
      </c>
      <c r="T2066" t="s">
        <v>8318</v>
      </c>
      <c r="U2066" s="9">
        <f t="shared" si="228"/>
        <v>42627.454097222217</v>
      </c>
      <c r="V2066" s="9">
        <f t="shared" si="229"/>
        <v>42648.454097222217</v>
      </c>
      <c r="W2066">
        <f t="shared" si="230"/>
        <v>21</v>
      </c>
    </row>
    <row r="2067" spans="1:23" ht="57.6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 t="shared" si="224"/>
        <v>112</v>
      </c>
      <c r="P2067" s="5">
        <f t="shared" si="225"/>
        <v>62.17</v>
      </c>
      <c r="Q2067" s="5" t="str">
        <f t="shared" si="226"/>
        <v>theater</v>
      </c>
      <c r="R2067" s="5" t="str">
        <f t="shared" si="227"/>
        <v>plays</v>
      </c>
      <c r="S2067" t="s">
        <v>8317</v>
      </c>
      <c r="T2067" t="s">
        <v>8318</v>
      </c>
      <c r="U2067" s="9">
        <f t="shared" si="228"/>
        <v>42374.651504629626</v>
      </c>
      <c r="V2067" s="9">
        <f t="shared" si="229"/>
        <v>42384.651504629626</v>
      </c>
      <c r="W2067">
        <f t="shared" si="230"/>
        <v>10</v>
      </c>
    </row>
    <row r="2068" spans="1:23" ht="43.2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 t="shared" si="224"/>
        <v>139</v>
      </c>
      <c r="P2068" s="5">
        <f t="shared" si="225"/>
        <v>62.33</v>
      </c>
      <c r="Q2068" s="5" t="str">
        <f t="shared" si="226"/>
        <v>theater</v>
      </c>
      <c r="R2068" s="5" t="str">
        <f t="shared" si="227"/>
        <v>plays</v>
      </c>
      <c r="S2068" t="s">
        <v>8317</v>
      </c>
      <c r="T2068" t="s">
        <v>8318</v>
      </c>
      <c r="U2068" s="9">
        <f t="shared" si="228"/>
        <v>41772.685393518521</v>
      </c>
      <c r="V2068" s="9">
        <f t="shared" si="229"/>
        <v>41806.290972222225</v>
      </c>
      <c r="W2068">
        <f t="shared" si="230"/>
        <v>34</v>
      </c>
    </row>
    <row r="2069" spans="1:23" ht="43.2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 t="shared" si="224"/>
        <v>111</v>
      </c>
      <c r="P2069" s="5">
        <f t="shared" si="225"/>
        <v>58.79</v>
      </c>
      <c r="Q2069" s="5" t="str">
        <f t="shared" si="226"/>
        <v>theater</v>
      </c>
      <c r="R2069" s="5" t="str">
        <f t="shared" si="227"/>
        <v>plays</v>
      </c>
      <c r="S2069" t="s">
        <v>8317</v>
      </c>
      <c r="T2069" t="s">
        <v>8318</v>
      </c>
      <c r="U2069" s="9">
        <f t="shared" si="228"/>
        <v>42633.116851851853</v>
      </c>
      <c r="V2069" s="9">
        <f t="shared" si="229"/>
        <v>42663.116851851853</v>
      </c>
      <c r="W2069">
        <f t="shared" si="230"/>
        <v>30</v>
      </c>
    </row>
    <row r="2070" spans="1:23" ht="43.2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 t="shared" si="224"/>
        <v>139</v>
      </c>
      <c r="P2070" s="5">
        <f t="shared" si="225"/>
        <v>45.35</v>
      </c>
      <c r="Q2070" s="5" t="str">
        <f t="shared" si="226"/>
        <v>theater</v>
      </c>
      <c r="R2070" s="5" t="str">
        <f t="shared" si="227"/>
        <v>plays</v>
      </c>
      <c r="S2070" t="s">
        <v>8317</v>
      </c>
      <c r="T2070" t="s">
        <v>8318</v>
      </c>
      <c r="U2070" s="9">
        <f t="shared" si="228"/>
        <v>42219.180393518516</v>
      </c>
      <c r="V2070" s="9">
        <f t="shared" si="229"/>
        <v>42249.180393518516</v>
      </c>
      <c r="W2070">
        <f t="shared" si="230"/>
        <v>30</v>
      </c>
    </row>
    <row r="2071" spans="1:23" ht="43.2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 t="shared" si="224"/>
        <v>106</v>
      </c>
      <c r="P2071" s="5">
        <f t="shared" si="225"/>
        <v>41.94</v>
      </c>
      <c r="Q2071" s="5" t="str">
        <f t="shared" si="226"/>
        <v>theater</v>
      </c>
      <c r="R2071" s="5" t="str">
        <f t="shared" si="227"/>
        <v>plays</v>
      </c>
      <c r="S2071" t="s">
        <v>8317</v>
      </c>
      <c r="T2071" t="s">
        <v>8318</v>
      </c>
      <c r="U2071" s="9">
        <f t="shared" si="228"/>
        <v>41753.593275462961</v>
      </c>
      <c r="V2071" s="9">
        <f t="shared" si="229"/>
        <v>41778.875</v>
      </c>
      <c r="W2071">
        <f t="shared" si="230"/>
        <v>25</v>
      </c>
    </row>
    <row r="2072" spans="1:23" ht="43.2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 t="shared" si="224"/>
        <v>101</v>
      </c>
      <c r="P2072" s="5">
        <f t="shared" si="225"/>
        <v>59.17</v>
      </c>
      <c r="Q2072" s="5" t="str">
        <f t="shared" si="226"/>
        <v>theater</v>
      </c>
      <c r="R2072" s="5" t="str">
        <f t="shared" si="227"/>
        <v>plays</v>
      </c>
      <c r="S2072" t="s">
        <v>8317</v>
      </c>
      <c r="T2072" t="s">
        <v>8318</v>
      </c>
      <c r="U2072" s="9">
        <f t="shared" si="228"/>
        <v>42230.662731481483</v>
      </c>
      <c r="V2072" s="9">
        <f t="shared" si="229"/>
        <v>42245.165972222225</v>
      </c>
      <c r="W2072">
        <f t="shared" si="230"/>
        <v>15</v>
      </c>
    </row>
    <row r="2073" spans="1:23" ht="43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 t="shared" si="224"/>
        <v>100</v>
      </c>
      <c r="P2073" s="5">
        <f t="shared" si="225"/>
        <v>200.49</v>
      </c>
      <c r="Q2073" s="5" t="str">
        <f t="shared" si="226"/>
        <v>theater</v>
      </c>
      <c r="R2073" s="5" t="str">
        <f t="shared" si="227"/>
        <v>plays</v>
      </c>
      <c r="S2073" t="s">
        <v>8317</v>
      </c>
      <c r="T2073" t="s">
        <v>8318</v>
      </c>
      <c r="U2073" s="9">
        <f t="shared" si="228"/>
        <v>41787.218229166669</v>
      </c>
      <c r="V2073" s="9">
        <f t="shared" si="229"/>
        <v>41817.218229166669</v>
      </c>
      <c r="W2073">
        <f t="shared" si="230"/>
        <v>30</v>
      </c>
    </row>
    <row r="2074" spans="1:23" ht="43.2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 t="shared" si="224"/>
        <v>109</v>
      </c>
      <c r="P2074" s="5">
        <f t="shared" si="225"/>
        <v>83.97</v>
      </c>
      <c r="Q2074" s="5" t="str">
        <f t="shared" si="226"/>
        <v>theater</v>
      </c>
      <c r="R2074" s="5" t="str">
        <f t="shared" si="227"/>
        <v>plays</v>
      </c>
      <c r="S2074" t="s">
        <v>8317</v>
      </c>
      <c r="T2074" t="s">
        <v>8318</v>
      </c>
      <c r="U2074" s="9">
        <f t="shared" si="228"/>
        <v>41829.787083333329</v>
      </c>
      <c r="V2074" s="9">
        <f t="shared" si="229"/>
        <v>41859.787083333329</v>
      </c>
      <c r="W2074">
        <f t="shared" si="230"/>
        <v>30</v>
      </c>
    </row>
    <row r="2075" spans="1:23" ht="43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 t="shared" si="224"/>
        <v>118</v>
      </c>
      <c r="P2075" s="5">
        <f t="shared" si="225"/>
        <v>57.26</v>
      </c>
      <c r="Q2075" s="5" t="str">
        <f t="shared" si="226"/>
        <v>theater</v>
      </c>
      <c r="R2075" s="5" t="str">
        <f t="shared" si="227"/>
        <v>plays</v>
      </c>
      <c r="S2075" t="s">
        <v>8317</v>
      </c>
      <c r="T2075" t="s">
        <v>8318</v>
      </c>
      <c r="U2075" s="9">
        <f t="shared" si="228"/>
        <v>42147.826840277776</v>
      </c>
      <c r="V2075" s="9">
        <f t="shared" si="229"/>
        <v>42176.934027777781</v>
      </c>
      <c r="W2075">
        <f t="shared" si="230"/>
        <v>29</v>
      </c>
    </row>
    <row r="2076" spans="1:23" ht="43.2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 t="shared" si="224"/>
        <v>120</v>
      </c>
      <c r="P2076" s="5">
        <f t="shared" si="225"/>
        <v>58.06</v>
      </c>
      <c r="Q2076" s="5" t="str">
        <f t="shared" si="226"/>
        <v>theater</v>
      </c>
      <c r="R2076" s="5" t="str">
        <f t="shared" si="227"/>
        <v>plays</v>
      </c>
      <c r="S2076" t="s">
        <v>8317</v>
      </c>
      <c r="T2076" t="s">
        <v>8318</v>
      </c>
      <c r="U2076" s="9">
        <f t="shared" si="228"/>
        <v>41940.598182870373</v>
      </c>
      <c r="V2076" s="9">
        <f t="shared" si="229"/>
        <v>41970.639849537038</v>
      </c>
      <c r="W2076">
        <f t="shared" si="230"/>
        <v>30</v>
      </c>
    </row>
    <row r="2077" spans="1:23" ht="28.8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 t="shared" si="224"/>
        <v>128</v>
      </c>
      <c r="P2077" s="5">
        <f t="shared" si="225"/>
        <v>186.8</v>
      </c>
      <c r="Q2077" s="5" t="str">
        <f t="shared" si="226"/>
        <v>theater</v>
      </c>
      <c r="R2077" s="5" t="str">
        <f t="shared" si="227"/>
        <v>plays</v>
      </c>
      <c r="S2077" t="s">
        <v>8317</v>
      </c>
      <c r="T2077" t="s">
        <v>8318</v>
      </c>
      <c r="U2077" s="9">
        <f t="shared" si="228"/>
        <v>42020.700567129628</v>
      </c>
      <c r="V2077" s="9">
        <f t="shared" si="229"/>
        <v>42065.207638888889</v>
      </c>
      <c r="W2077">
        <f t="shared" si="230"/>
        <v>45</v>
      </c>
    </row>
    <row r="2078" spans="1:23" ht="28.8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 t="shared" si="224"/>
        <v>126</v>
      </c>
      <c r="P2078" s="5">
        <f t="shared" si="225"/>
        <v>74.12</v>
      </c>
      <c r="Q2078" s="5" t="str">
        <f t="shared" si="226"/>
        <v>theater</v>
      </c>
      <c r="R2078" s="5" t="str">
        <f t="shared" si="227"/>
        <v>plays</v>
      </c>
      <c r="S2078" t="s">
        <v>8317</v>
      </c>
      <c r="T2078" t="s">
        <v>8318</v>
      </c>
      <c r="U2078" s="9">
        <f t="shared" si="228"/>
        <v>41891.96503472222</v>
      </c>
      <c r="V2078" s="9">
        <f t="shared" si="229"/>
        <v>41901</v>
      </c>
      <c r="W2078">
        <f t="shared" si="230"/>
        <v>10</v>
      </c>
    </row>
    <row r="2079" spans="1:23" ht="43.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 t="shared" si="224"/>
        <v>129</v>
      </c>
      <c r="P2079" s="5">
        <f t="shared" si="225"/>
        <v>30.71</v>
      </c>
      <c r="Q2079" s="5" t="str">
        <f t="shared" si="226"/>
        <v>theater</v>
      </c>
      <c r="R2079" s="5" t="str">
        <f t="shared" si="227"/>
        <v>plays</v>
      </c>
      <c r="S2079" t="s">
        <v>8317</v>
      </c>
      <c r="T2079" t="s">
        <v>8318</v>
      </c>
      <c r="U2079" s="9">
        <f t="shared" si="228"/>
        <v>42309.191307870366</v>
      </c>
      <c r="V2079" s="9">
        <f t="shared" si="229"/>
        <v>42338.9375</v>
      </c>
      <c r="W2079">
        <f t="shared" si="230"/>
        <v>29</v>
      </c>
    </row>
    <row r="2080" spans="1:23" ht="57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 t="shared" si="224"/>
        <v>107</v>
      </c>
      <c r="P2080" s="5">
        <f t="shared" si="225"/>
        <v>62.67</v>
      </c>
      <c r="Q2080" s="5" t="str">
        <f t="shared" si="226"/>
        <v>theater</v>
      </c>
      <c r="R2080" s="5" t="str">
        <f t="shared" si="227"/>
        <v>plays</v>
      </c>
      <c r="S2080" t="s">
        <v>8317</v>
      </c>
      <c r="T2080" t="s">
        <v>8318</v>
      </c>
      <c r="U2080" s="9">
        <f t="shared" si="228"/>
        <v>42490.133877314816</v>
      </c>
      <c r="V2080" s="9">
        <f t="shared" si="229"/>
        <v>42527.083333333328</v>
      </c>
      <c r="W2080">
        <f t="shared" si="230"/>
        <v>37</v>
      </c>
    </row>
    <row r="2081" spans="1:23" ht="57.6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 t="shared" si="224"/>
        <v>100</v>
      </c>
      <c r="P2081" s="5">
        <f t="shared" si="225"/>
        <v>121.36</v>
      </c>
      <c r="Q2081" s="5" t="str">
        <f t="shared" si="226"/>
        <v>theater</v>
      </c>
      <c r="R2081" s="5" t="str">
        <f t="shared" si="227"/>
        <v>plays</v>
      </c>
      <c r="S2081" t="s">
        <v>8317</v>
      </c>
      <c r="T2081" t="s">
        <v>8318</v>
      </c>
      <c r="U2081" s="9">
        <f t="shared" si="228"/>
        <v>41995.870486111111</v>
      </c>
      <c r="V2081" s="9">
        <f t="shared" si="229"/>
        <v>42015.870486111111</v>
      </c>
      <c r="W2081">
        <f t="shared" si="230"/>
        <v>20</v>
      </c>
    </row>
    <row r="2082" spans="1:23" ht="43.2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 t="shared" si="224"/>
        <v>155</v>
      </c>
      <c r="P2082" s="5">
        <f t="shared" si="225"/>
        <v>39.74</v>
      </c>
      <c r="Q2082" s="5" t="str">
        <f t="shared" si="226"/>
        <v>theater</v>
      </c>
      <c r="R2082" s="5" t="str">
        <f t="shared" si="227"/>
        <v>plays</v>
      </c>
      <c r="S2082" t="s">
        <v>8317</v>
      </c>
      <c r="T2082" t="s">
        <v>8318</v>
      </c>
      <c r="U2082" s="9">
        <f t="shared" si="228"/>
        <v>41988.617083333331</v>
      </c>
      <c r="V2082" s="9">
        <f t="shared" si="229"/>
        <v>42048.617083333331</v>
      </c>
      <c r="W2082">
        <f t="shared" si="230"/>
        <v>60</v>
      </c>
    </row>
    <row r="2083" spans="1:23" ht="43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 t="shared" si="224"/>
        <v>108</v>
      </c>
      <c r="P2083" s="5">
        <f t="shared" si="225"/>
        <v>72</v>
      </c>
      <c r="Q2083" s="5" t="str">
        <f t="shared" si="226"/>
        <v>theater</v>
      </c>
      <c r="R2083" s="5" t="str">
        <f t="shared" si="227"/>
        <v>plays</v>
      </c>
      <c r="S2083" t="s">
        <v>8317</v>
      </c>
      <c r="T2083" t="s">
        <v>8318</v>
      </c>
      <c r="U2083" s="9">
        <f t="shared" si="228"/>
        <v>42479.465833333335</v>
      </c>
      <c r="V2083" s="9">
        <f t="shared" si="229"/>
        <v>42500.465833333335</v>
      </c>
      <c r="W2083">
        <f t="shared" si="230"/>
        <v>21</v>
      </c>
    </row>
    <row r="2084" spans="1:23" ht="43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 t="shared" si="224"/>
        <v>111</v>
      </c>
      <c r="P2084" s="5">
        <f t="shared" si="225"/>
        <v>40.630000000000003</v>
      </c>
      <c r="Q2084" s="5" t="str">
        <f t="shared" si="226"/>
        <v>theater</v>
      </c>
      <c r="R2084" s="5" t="str">
        <f t="shared" si="227"/>
        <v>plays</v>
      </c>
      <c r="S2084" t="s">
        <v>8317</v>
      </c>
      <c r="T2084" t="s">
        <v>8318</v>
      </c>
      <c r="U2084" s="9">
        <f t="shared" si="228"/>
        <v>42401.806562500002</v>
      </c>
      <c r="V2084" s="9">
        <f t="shared" si="229"/>
        <v>42431.806562500002</v>
      </c>
      <c r="W2084">
        <f t="shared" si="230"/>
        <v>30</v>
      </c>
    </row>
    <row r="2085" spans="1:23" ht="43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 t="shared" si="224"/>
        <v>101</v>
      </c>
      <c r="P2085" s="5">
        <f t="shared" si="225"/>
        <v>63</v>
      </c>
      <c r="Q2085" s="5" t="str">
        <f t="shared" si="226"/>
        <v>theater</v>
      </c>
      <c r="R2085" s="5" t="str">
        <f t="shared" si="227"/>
        <v>plays</v>
      </c>
      <c r="S2085" t="s">
        <v>8317</v>
      </c>
      <c r="T2085" t="s">
        <v>8318</v>
      </c>
      <c r="U2085" s="9">
        <f t="shared" si="228"/>
        <v>41897.602037037039</v>
      </c>
      <c r="V2085" s="9">
        <f t="shared" si="229"/>
        <v>41927.602037037039</v>
      </c>
      <c r="W2085">
        <f t="shared" si="230"/>
        <v>30</v>
      </c>
    </row>
    <row r="2086" spans="1:23" ht="28.8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 t="shared" si="224"/>
        <v>121</v>
      </c>
      <c r="P2086" s="5">
        <f t="shared" si="225"/>
        <v>33.67</v>
      </c>
      <c r="Q2086" s="5" t="str">
        <f t="shared" si="226"/>
        <v>theater</v>
      </c>
      <c r="R2086" s="5" t="str">
        <f t="shared" si="227"/>
        <v>plays</v>
      </c>
      <c r="S2086" t="s">
        <v>8317</v>
      </c>
      <c r="T2086" t="s">
        <v>8318</v>
      </c>
      <c r="U2086" s="9">
        <f t="shared" si="228"/>
        <v>41882.585648148146</v>
      </c>
      <c r="V2086" s="9">
        <f t="shared" si="229"/>
        <v>41912.666666666664</v>
      </c>
      <c r="W2086">
        <f t="shared" si="230"/>
        <v>30</v>
      </c>
    </row>
    <row r="2087" spans="1:23" ht="43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 t="shared" si="224"/>
        <v>100</v>
      </c>
      <c r="P2087" s="5">
        <f t="shared" si="225"/>
        <v>38.590000000000003</v>
      </c>
      <c r="Q2087" s="5" t="str">
        <f t="shared" si="226"/>
        <v>theater</v>
      </c>
      <c r="R2087" s="5" t="str">
        <f t="shared" si="227"/>
        <v>plays</v>
      </c>
      <c r="S2087" t="s">
        <v>8317</v>
      </c>
      <c r="T2087" t="s">
        <v>8318</v>
      </c>
      <c r="U2087" s="9">
        <f t="shared" si="228"/>
        <v>42129.541585648149</v>
      </c>
      <c r="V2087" s="9">
        <f t="shared" si="229"/>
        <v>42159.541585648149</v>
      </c>
      <c r="W2087">
        <f t="shared" si="230"/>
        <v>30</v>
      </c>
    </row>
    <row r="2088" spans="1:23" ht="57.6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 t="shared" si="224"/>
        <v>109</v>
      </c>
      <c r="P2088" s="5">
        <f t="shared" si="225"/>
        <v>155.94999999999999</v>
      </c>
      <c r="Q2088" s="5" t="str">
        <f t="shared" si="226"/>
        <v>theater</v>
      </c>
      <c r="R2088" s="5" t="str">
        <f t="shared" si="227"/>
        <v>plays</v>
      </c>
      <c r="S2088" t="s">
        <v>8317</v>
      </c>
      <c r="T2088" t="s">
        <v>8318</v>
      </c>
      <c r="U2088" s="9">
        <f t="shared" si="228"/>
        <v>42524.53800925926</v>
      </c>
      <c r="V2088" s="9">
        <f t="shared" si="229"/>
        <v>42561.957638888889</v>
      </c>
      <c r="W2088">
        <f t="shared" si="230"/>
        <v>37</v>
      </c>
    </row>
    <row r="2089" spans="1:23" ht="43.2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 t="shared" si="224"/>
        <v>123</v>
      </c>
      <c r="P2089" s="5">
        <f t="shared" si="225"/>
        <v>43.2</v>
      </c>
      <c r="Q2089" s="5" t="str">
        <f t="shared" si="226"/>
        <v>theater</v>
      </c>
      <c r="R2089" s="5" t="str">
        <f t="shared" si="227"/>
        <v>plays</v>
      </c>
      <c r="S2089" t="s">
        <v>8317</v>
      </c>
      <c r="T2089" t="s">
        <v>8318</v>
      </c>
      <c r="U2089" s="9">
        <f t="shared" si="228"/>
        <v>42556.504490740743</v>
      </c>
      <c r="V2089" s="9">
        <f t="shared" si="229"/>
        <v>42595.290972222225</v>
      </c>
      <c r="W2089">
        <f t="shared" si="230"/>
        <v>39</v>
      </c>
    </row>
    <row r="2090" spans="1:23" ht="43.2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 t="shared" si="224"/>
        <v>136</v>
      </c>
      <c r="P2090" s="5">
        <f t="shared" si="225"/>
        <v>15.15</v>
      </c>
      <c r="Q2090" s="5" t="str">
        <f t="shared" si="226"/>
        <v>theater</v>
      </c>
      <c r="R2090" s="5" t="str">
        <f t="shared" si="227"/>
        <v>plays</v>
      </c>
      <c r="S2090" t="s">
        <v>8317</v>
      </c>
      <c r="T2090" t="s">
        <v>8318</v>
      </c>
      <c r="U2090" s="9">
        <f t="shared" si="228"/>
        <v>42461.689745370371</v>
      </c>
      <c r="V2090" s="9">
        <f t="shared" si="229"/>
        <v>42521.689745370371</v>
      </c>
      <c r="W2090">
        <f t="shared" si="230"/>
        <v>60</v>
      </c>
    </row>
    <row r="2091" spans="1:23" ht="43.2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 t="shared" si="224"/>
        <v>103</v>
      </c>
      <c r="P2091" s="5">
        <f t="shared" si="225"/>
        <v>83.57</v>
      </c>
      <c r="Q2091" s="5" t="str">
        <f t="shared" si="226"/>
        <v>theater</v>
      </c>
      <c r="R2091" s="5" t="str">
        <f t="shared" si="227"/>
        <v>plays</v>
      </c>
      <c r="S2091" t="s">
        <v>8317</v>
      </c>
      <c r="T2091" t="s">
        <v>8318</v>
      </c>
      <c r="U2091" s="9">
        <f t="shared" si="228"/>
        <v>41792.542986111112</v>
      </c>
      <c r="V2091" s="9">
        <f t="shared" si="229"/>
        <v>41813.75</v>
      </c>
      <c r="W2091">
        <f t="shared" si="230"/>
        <v>21</v>
      </c>
    </row>
    <row r="2092" spans="1:23" ht="43.2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 t="shared" si="224"/>
        <v>121</v>
      </c>
      <c r="P2092" s="5">
        <f t="shared" si="225"/>
        <v>140</v>
      </c>
      <c r="Q2092" s="5" t="str">
        <f t="shared" si="226"/>
        <v>theater</v>
      </c>
      <c r="R2092" s="5" t="str">
        <f t="shared" si="227"/>
        <v>plays</v>
      </c>
      <c r="S2092" t="s">
        <v>8317</v>
      </c>
      <c r="T2092" t="s">
        <v>8318</v>
      </c>
      <c r="U2092" s="9">
        <f t="shared" si="228"/>
        <v>41879.913761574076</v>
      </c>
      <c r="V2092" s="9">
        <f t="shared" si="229"/>
        <v>41894.913761574076</v>
      </c>
      <c r="W2092">
        <f t="shared" si="230"/>
        <v>15</v>
      </c>
    </row>
    <row r="2093" spans="1:23" ht="43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 t="shared" si="224"/>
        <v>186</v>
      </c>
      <c r="P2093" s="5">
        <f t="shared" si="225"/>
        <v>80.87</v>
      </c>
      <c r="Q2093" s="5" t="str">
        <f t="shared" si="226"/>
        <v>theater</v>
      </c>
      <c r="R2093" s="5" t="str">
        <f t="shared" si="227"/>
        <v>plays</v>
      </c>
      <c r="S2093" t="s">
        <v>8317</v>
      </c>
      <c r="T2093" t="s">
        <v>8318</v>
      </c>
      <c r="U2093" s="9">
        <f t="shared" si="228"/>
        <v>42552.048356481479</v>
      </c>
      <c r="V2093" s="9">
        <f t="shared" si="229"/>
        <v>42573.226388888885</v>
      </c>
      <c r="W2093">
        <f t="shared" si="230"/>
        <v>21</v>
      </c>
    </row>
    <row r="2094" spans="1:23" ht="57.6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 t="shared" si="224"/>
        <v>300</v>
      </c>
      <c r="P2094" s="5">
        <f t="shared" si="225"/>
        <v>53.85</v>
      </c>
      <c r="Q2094" s="5" t="str">
        <f t="shared" si="226"/>
        <v>theater</v>
      </c>
      <c r="R2094" s="5" t="str">
        <f t="shared" si="227"/>
        <v>plays</v>
      </c>
      <c r="S2094" t="s">
        <v>8317</v>
      </c>
      <c r="T2094" t="s">
        <v>8318</v>
      </c>
      <c r="U2094" s="9">
        <f t="shared" si="228"/>
        <v>41810.142199074071</v>
      </c>
      <c r="V2094" s="9">
        <f t="shared" si="229"/>
        <v>41824.142199074071</v>
      </c>
      <c r="W2094">
        <f t="shared" si="230"/>
        <v>14</v>
      </c>
    </row>
    <row r="2095" spans="1:23" ht="43.2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 t="shared" si="224"/>
        <v>108</v>
      </c>
      <c r="P2095" s="5">
        <f t="shared" si="225"/>
        <v>30.93</v>
      </c>
      <c r="Q2095" s="5" t="str">
        <f t="shared" si="226"/>
        <v>theater</v>
      </c>
      <c r="R2095" s="5" t="str">
        <f t="shared" si="227"/>
        <v>plays</v>
      </c>
      <c r="S2095" t="s">
        <v>8317</v>
      </c>
      <c r="T2095" t="s">
        <v>8318</v>
      </c>
      <c r="U2095" s="9">
        <f t="shared" si="228"/>
        <v>41785.707708333335</v>
      </c>
      <c r="V2095" s="9">
        <f t="shared" si="229"/>
        <v>41815.707708333335</v>
      </c>
      <c r="W2095">
        <f t="shared" si="230"/>
        <v>30</v>
      </c>
    </row>
    <row r="2096" spans="1:23" ht="28.8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 t="shared" si="224"/>
        <v>141</v>
      </c>
      <c r="P2096" s="5">
        <f t="shared" si="225"/>
        <v>67.959999999999994</v>
      </c>
      <c r="Q2096" s="5" t="str">
        <f t="shared" si="226"/>
        <v>theater</v>
      </c>
      <c r="R2096" s="5" t="str">
        <f t="shared" si="227"/>
        <v>plays</v>
      </c>
      <c r="S2096" t="s">
        <v>8317</v>
      </c>
      <c r="T2096" t="s">
        <v>8318</v>
      </c>
      <c r="U2096" s="9">
        <f t="shared" si="228"/>
        <v>42072.576249999998</v>
      </c>
      <c r="V2096" s="9">
        <f t="shared" si="229"/>
        <v>42097.576249999998</v>
      </c>
      <c r="W2096">
        <f t="shared" si="230"/>
        <v>25</v>
      </c>
    </row>
    <row r="2097" spans="1:23" ht="28.8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 t="shared" si="224"/>
        <v>114</v>
      </c>
      <c r="P2097" s="5">
        <f t="shared" si="225"/>
        <v>27.14</v>
      </c>
      <c r="Q2097" s="5" t="str">
        <f t="shared" si="226"/>
        <v>theater</v>
      </c>
      <c r="R2097" s="5" t="str">
        <f t="shared" si="227"/>
        <v>plays</v>
      </c>
      <c r="S2097" t="s">
        <v>8317</v>
      </c>
      <c r="T2097" t="s">
        <v>8318</v>
      </c>
      <c r="U2097" s="9">
        <f t="shared" si="228"/>
        <v>41779.724224537036</v>
      </c>
      <c r="V2097" s="9">
        <f t="shared" si="229"/>
        <v>41805.666666666664</v>
      </c>
      <c r="W2097">
        <f t="shared" si="230"/>
        <v>26</v>
      </c>
    </row>
    <row r="2098" spans="1:23" ht="57.6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 t="shared" si="224"/>
        <v>154</v>
      </c>
      <c r="P2098" s="5">
        <f t="shared" si="225"/>
        <v>110.87</v>
      </c>
      <c r="Q2098" s="5" t="str">
        <f t="shared" si="226"/>
        <v>theater</v>
      </c>
      <c r="R2098" s="5" t="str">
        <f t="shared" si="227"/>
        <v>plays</v>
      </c>
      <c r="S2098" t="s">
        <v>8317</v>
      </c>
      <c r="T2098" t="s">
        <v>8318</v>
      </c>
      <c r="U2098" s="9">
        <f t="shared" si="228"/>
        <v>42134.172071759262</v>
      </c>
      <c r="V2098" s="9">
        <f t="shared" si="229"/>
        <v>42155.290972222225</v>
      </c>
      <c r="W2098">
        <f t="shared" si="230"/>
        <v>21</v>
      </c>
    </row>
    <row r="2099" spans="1:23" ht="43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 t="shared" si="224"/>
        <v>102</v>
      </c>
      <c r="P2099" s="5">
        <f t="shared" si="225"/>
        <v>106.84</v>
      </c>
      <c r="Q2099" s="5" t="str">
        <f t="shared" si="226"/>
        <v>theater</v>
      </c>
      <c r="R2099" s="5" t="str">
        <f t="shared" si="227"/>
        <v>plays</v>
      </c>
      <c r="S2099" t="s">
        <v>8317</v>
      </c>
      <c r="T2099" t="s">
        <v>8318</v>
      </c>
      <c r="U2099" s="9">
        <f t="shared" si="228"/>
        <v>42505.738032407404</v>
      </c>
      <c r="V2099" s="9">
        <f t="shared" si="229"/>
        <v>42525.738032407404</v>
      </c>
      <c r="W2099">
        <f t="shared" si="230"/>
        <v>20</v>
      </c>
    </row>
    <row r="2100" spans="1:23" ht="43.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 t="shared" si="224"/>
        <v>102</v>
      </c>
      <c r="P2100" s="5">
        <f t="shared" si="225"/>
        <v>105.52</v>
      </c>
      <c r="Q2100" s="5" t="str">
        <f t="shared" si="226"/>
        <v>theater</v>
      </c>
      <c r="R2100" s="5" t="str">
        <f t="shared" si="227"/>
        <v>plays</v>
      </c>
      <c r="S2100" t="s">
        <v>8317</v>
      </c>
      <c r="T2100" t="s">
        <v>8318</v>
      </c>
      <c r="U2100" s="9">
        <f t="shared" si="228"/>
        <v>42118.556331018524</v>
      </c>
      <c r="V2100" s="9">
        <f t="shared" si="229"/>
        <v>42150.165972222225</v>
      </c>
      <c r="W2100">
        <f t="shared" si="230"/>
        <v>32</v>
      </c>
    </row>
    <row r="2101" spans="1:23" ht="43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 t="shared" si="224"/>
        <v>103</v>
      </c>
      <c r="P2101" s="5">
        <f t="shared" si="225"/>
        <v>132.96</v>
      </c>
      <c r="Q2101" s="5" t="str">
        <f t="shared" si="226"/>
        <v>theater</v>
      </c>
      <c r="R2101" s="5" t="str">
        <f t="shared" si="227"/>
        <v>plays</v>
      </c>
      <c r="S2101" t="s">
        <v>8317</v>
      </c>
      <c r="T2101" t="s">
        <v>8318</v>
      </c>
      <c r="U2101" s="9">
        <f t="shared" si="228"/>
        <v>42036.995590277773</v>
      </c>
      <c r="V2101" s="9">
        <f t="shared" si="229"/>
        <v>42094.536111111112</v>
      </c>
      <c r="W2101">
        <f t="shared" si="230"/>
        <v>58</v>
      </c>
    </row>
    <row r="2102" spans="1:23" ht="43.2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 t="shared" si="224"/>
        <v>156</v>
      </c>
      <c r="P2102" s="5">
        <f t="shared" si="225"/>
        <v>51.92</v>
      </c>
      <c r="Q2102" s="5" t="str">
        <f t="shared" si="226"/>
        <v>theater</v>
      </c>
      <c r="R2102" s="5" t="str">
        <f t="shared" si="227"/>
        <v>plays</v>
      </c>
      <c r="S2102" t="s">
        <v>8317</v>
      </c>
      <c r="T2102" t="s">
        <v>8318</v>
      </c>
      <c r="U2102" s="9">
        <f t="shared" si="228"/>
        <v>42360.887835648144</v>
      </c>
      <c r="V2102" s="9">
        <f t="shared" si="229"/>
        <v>42390.887835648144</v>
      </c>
      <c r="W2102">
        <f t="shared" si="230"/>
        <v>30</v>
      </c>
    </row>
    <row r="2103" spans="1:23" ht="43.2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 t="shared" si="224"/>
        <v>101</v>
      </c>
      <c r="P2103" s="5">
        <f t="shared" si="225"/>
        <v>310</v>
      </c>
      <c r="Q2103" s="5" t="str">
        <f t="shared" si="226"/>
        <v>theater</v>
      </c>
      <c r="R2103" s="5" t="str">
        <f t="shared" si="227"/>
        <v>plays</v>
      </c>
      <c r="S2103" t="s">
        <v>8317</v>
      </c>
      <c r="T2103" t="s">
        <v>8318</v>
      </c>
      <c r="U2103" s="9">
        <f t="shared" si="228"/>
        <v>42102.866307870368</v>
      </c>
      <c r="V2103" s="9">
        <f t="shared" si="229"/>
        <v>42133.866307870368</v>
      </c>
      <c r="W2103">
        <f t="shared" si="230"/>
        <v>31</v>
      </c>
    </row>
    <row r="2104" spans="1:23" ht="43.2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 t="shared" si="224"/>
        <v>239</v>
      </c>
      <c r="P2104" s="5">
        <f t="shared" si="225"/>
        <v>26.02</v>
      </c>
      <c r="Q2104" s="5" t="str">
        <f t="shared" si="226"/>
        <v>theater</v>
      </c>
      <c r="R2104" s="5" t="str">
        <f t="shared" si="227"/>
        <v>plays</v>
      </c>
      <c r="S2104" t="s">
        <v>8317</v>
      </c>
      <c r="T2104" t="s">
        <v>8318</v>
      </c>
      <c r="U2104" s="9">
        <f t="shared" si="228"/>
        <v>42032.716145833328</v>
      </c>
      <c r="V2104" s="9">
        <f t="shared" si="229"/>
        <v>42062.716145833328</v>
      </c>
      <c r="W2104">
        <f t="shared" si="230"/>
        <v>30</v>
      </c>
    </row>
    <row r="2105" spans="1:23" ht="28.8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 t="shared" si="224"/>
        <v>210</v>
      </c>
      <c r="P2105" s="5">
        <f t="shared" si="225"/>
        <v>105</v>
      </c>
      <c r="Q2105" s="5" t="str">
        <f t="shared" si="226"/>
        <v>theater</v>
      </c>
      <c r="R2105" s="5" t="str">
        <f t="shared" si="227"/>
        <v>plays</v>
      </c>
      <c r="S2105" t="s">
        <v>8317</v>
      </c>
      <c r="T2105" t="s">
        <v>8318</v>
      </c>
      <c r="U2105" s="9">
        <f t="shared" si="228"/>
        <v>42147.729930555557</v>
      </c>
      <c r="V2105" s="9">
        <f t="shared" si="229"/>
        <v>42177.729930555557</v>
      </c>
      <c r="W2105">
        <f t="shared" si="230"/>
        <v>30</v>
      </c>
    </row>
    <row r="2106" spans="1:23" ht="28.8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 t="shared" si="224"/>
        <v>105</v>
      </c>
      <c r="P2106" s="5">
        <f t="shared" si="225"/>
        <v>86.23</v>
      </c>
      <c r="Q2106" s="5" t="str">
        <f t="shared" si="226"/>
        <v>theater</v>
      </c>
      <c r="R2106" s="5" t="str">
        <f t="shared" si="227"/>
        <v>plays</v>
      </c>
      <c r="S2106" t="s">
        <v>8317</v>
      </c>
      <c r="T2106" t="s">
        <v>8318</v>
      </c>
      <c r="U2106" s="9">
        <f t="shared" si="228"/>
        <v>42165.993125000001</v>
      </c>
      <c r="V2106" s="9">
        <f t="shared" si="229"/>
        <v>42187.993125000001</v>
      </c>
      <c r="W2106">
        <f t="shared" si="230"/>
        <v>22</v>
      </c>
    </row>
    <row r="2107" spans="1:23" ht="57.6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 t="shared" si="224"/>
        <v>101</v>
      </c>
      <c r="P2107" s="5">
        <f t="shared" si="225"/>
        <v>114.55</v>
      </c>
      <c r="Q2107" s="5" t="str">
        <f t="shared" si="226"/>
        <v>theater</v>
      </c>
      <c r="R2107" s="5" t="str">
        <f t="shared" si="227"/>
        <v>plays</v>
      </c>
      <c r="S2107" t="s">
        <v>8317</v>
      </c>
      <c r="T2107" t="s">
        <v>8318</v>
      </c>
      <c r="U2107" s="9">
        <f t="shared" si="228"/>
        <v>41927.936157407406</v>
      </c>
      <c r="V2107" s="9">
        <f t="shared" si="229"/>
        <v>41948.977824074071</v>
      </c>
      <c r="W2107">
        <f t="shared" si="230"/>
        <v>21</v>
      </c>
    </row>
    <row r="2108" spans="1:23" ht="57.6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 t="shared" si="224"/>
        <v>111</v>
      </c>
      <c r="P2108" s="5">
        <f t="shared" si="225"/>
        <v>47.66</v>
      </c>
      <c r="Q2108" s="5" t="str">
        <f t="shared" si="226"/>
        <v>theater</v>
      </c>
      <c r="R2108" s="5" t="str">
        <f t="shared" si="227"/>
        <v>plays</v>
      </c>
      <c r="S2108" t="s">
        <v>8317</v>
      </c>
      <c r="T2108" t="s">
        <v>8318</v>
      </c>
      <c r="U2108" s="9">
        <f t="shared" si="228"/>
        <v>42381.671840277777</v>
      </c>
      <c r="V2108" s="9">
        <f t="shared" si="229"/>
        <v>42411.957638888889</v>
      </c>
      <c r="W2108">
        <f t="shared" si="230"/>
        <v>30</v>
      </c>
    </row>
    <row r="2109" spans="1:23" ht="28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 t="shared" si="224"/>
        <v>102</v>
      </c>
      <c r="P2109" s="5">
        <f t="shared" si="225"/>
        <v>72.89</v>
      </c>
      <c r="Q2109" s="5" t="str">
        <f t="shared" si="226"/>
        <v>theater</v>
      </c>
      <c r="R2109" s="5" t="str">
        <f t="shared" si="227"/>
        <v>plays</v>
      </c>
      <c r="S2109" t="s">
        <v>8317</v>
      </c>
      <c r="T2109" t="s">
        <v>8318</v>
      </c>
      <c r="U2109" s="9">
        <f t="shared" si="228"/>
        <v>41943.753032407411</v>
      </c>
      <c r="V2109" s="9">
        <f t="shared" si="229"/>
        <v>41973.794699074075</v>
      </c>
      <c r="W2109">
        <f t="shared" si="230"/>
        <v>30</v>
      </c>
    </row>
    <row r="2110" spans="1:23" ht="43.2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 t="shared" si="224"/>
        <v>103</v>
      </c>
      <c r="P2110" s="5">
        <f t="shared" si="225"/>
        <v>49.55</v>
      </c>
      <c r="Q2110" s="5" t="str">
        <f t="shared" si="226"/>
        <v>theater</v>
      </c>
      <c r="R2110" s="5" t="str">
        <f t="shared" si="227"/>
        <v>plays</v>
      </c>
      <c r="S2110" t="s">
        <v>8317</v>
      </c>
      <c r="T2110" t="s">
        <v>8318</v>
      </c>
      <c r="U2110" s="9">
        <f t="shared" si="228"/>
        <v>42465.491435185191</v>
      </c>
      <c r="V2110" s="9">
        <f t="shared" si="229"/>
        <v>42494.958333333328</v>
      </c>
      <c r="W2110">
        <f t="shared" si="230"/>
        <v>29</v>
      </c>
    </row>
    <row r="2111" spans="1:23" ht="43.2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 t="shared" si="224"/>
        <v>127</v>
      </c>
      <c r="P2111" s="5">
        <f t="shared" si="225"/>
        <v>25.4</v>
      </c>
      <c r="Q2111" s="5" t="str">
        <f t="shared" si="226"/>
        <v>theater</v>
      </c>
      <c r="R2111" s="5" t="str">
        <f t="shared" si="227"/>
        <v>plays</v>
      </c>
      <c r="S2111" t="s">
        <v>8317</v>
      </c>
      <c r="T2111" t="s">
        <v>8318</v>
      </c>
      <c r="U2111" s="9">
        <f t="shared" si="228"/>
        <v>42401.945219907408</v>
      </c>
      <c r="V2111" s="9">
        <f t="shared" si="229"/>
        <v>42418.895833333328</v>
      </c>
      <c r="W2111">
        <f t="shared" si="230"/>
        <v>17</v>
      </c>
    </row>
    <row r="2112" spans="1:23" ht="43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 t="shared" si="224"/>
        <v>339</v>
      </c>
      <c r="P2112" s="5">
        <f t="shared" si="225"/>
        <v>62.59</v>
      </c>
      <c r="Q2112" s="5" t="str">
        <f t="shared" si="226"/>
        <v>theater</v>
      </c>
      <c r="R2112" s="5" t="str">
        <f t="shared" si="227"/>
        <v>plays</v>
      </c>
      <c r="S2112" t="s">
        <v>8317</v>
      </c>
      <c r="T2112" t="s">
        <v>8318</v>
      </c>
      <c r="U2112" s="9">
        <f t="shared" si="228"/>
        <v>42462.140868055561</v>
      </c>
      <c r="V2112" s="9">
        <f t="shared" si="229"/>
        <v>42489.875</v>
      </c>
      <c r="W2112">
        <f t="shared" si="230"/>
        <v>27</v>
      </c>
    </row>
    <row r="2113" spans="1:23" ht="43.2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 t="shared" si="224"/>
        <v>101</v>
      </c>
      <c r="P2113" s="5">
        <f t="shared" si="225"/>
        <v>61.06</v>
      </c>
      <c r="Q2113" s="5" t="str">
        <f t="shared" si="226"/>
        <v>theater</v>
      </c>
      <c r="R2113" s="5" t="str">
        <f t="shared" si="227"/>
        <v>plays</v>
      </c>
      <c r="S2113" t="s">
        <v>8317</v>
      </c>
      <c r="T2113" t="s">
        <v>8318</v>
      </c>
      <c r="U2113" s="9">
        <f t="shared" si="228"/>
        <v>42632.348310185189</v>
      </c>
      <c r="V2113" s="9">
        <f t="shared" si="229"/>
        <v>42663.204861111109</v>
      </c>
      <c r="W2113">
        <f t="shared" si="230"/>
        <v>31</v>
      </c>
    </row>
    <row r="2114" spans="1:23" ht="43.2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 t="shared" ref="O2114:O2177" si="231">ROUND((E2114/D2114)*100,0)</f>
        <v>104</v>
      </c>
      <c r="P2114" s="5">
        <f t="shared" ref="P2114:P2177" si="232">ROUND((E2114/L2114),2)</f>
        <v>99.54</v>
      </c>
      <c r="Q2114" s="5" t="str">
        <f t="shared" ref="Q2114:Q2177" si="233">LEFT(N2114,SEARCH("/",N2114)-1)</f>
        <v>theater</v>
      </c>
      <c r="R2114" s="5" t="str">
        <f t="shared" ref="R2114:R2177" si="234">RIGHT(N2114,LEN(N2114)-SEARCH("/",N2114))</f>
        <v>musical</v>
      </c>
      <c r="S2114" t="s">
        <v>8317</v>
      </c>
      <c r="T2114" t="s">
        <v>8359</v>
      </c>
      <c r="U2114" s="9">
        <f t="shared" ref="U2114:U2177" si="235">(((J2114/60)/60)/24)+DATE(1970,1,1)</f>
        <v>42395.706435185188</v>
      </c>
      <c r="V2114" s="9">
        <f t="shared" ref="V2114:V2177" si="236">(((I2114/60)/60)/24)+DATE(1970,1,1)</f>
        <v>42416.249305555553</v>
      </c>
      <c r="W2114">
        <f t="shared" ref="W2114:W2177" si="237">DATEDIF(U2114,V2114,"d")</f>
        <v>21</v>
      </c>
    </row>
    <row r="2115" spans="1:23" ht="43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 t="shared" si="231"/>
        <v>105</v>
      </c>
      <c r="P2115" s="5">
        <f t="shared" si="232"/>
        <v>75</v>
      </c>
      <c r="Q2115" s="5" t="str">
        <f t="shared" si="233"/>
        <v>theater</v>
      </c>
      <c r="R2115" s="5" t="str">
        <f t="shared" si="234"/>
        <v>musical</v>
      </c>
      <c r="S2115" t="s">
        <v>8317</v>
      </c>
      <c r="T2115" t="s">
        <v>8359</v>
      </c>
      <c r="U2115" s="9">
        <f t="shared" si="235"/>
        <v>42458.127175925925</v>
      </c>
      <c r="V2115" s="9">
        <f t="shared" si="236"/>
        <v>42489.165972222225</v>
      </c>
      <c r="W2115">
        <f t="shared" si="237"/>
        <v>31</v>
      </c>
    </row>
    <row r="2116" spans="1:23" ht="86.4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 t="shared" si="231"/>
        <v>100</v>
      </c>
      <c r="P2116" s="5">
        <f t="shared" si="232"/>
        <v>215.25</v>
      </c>
      <c r="Q2116" s="5" t="str">
        <f t="shared" si="233"/>
        <v>theater</v>
      </c>
      <c r="R2116" s="5" t="str">
        <f t="shared" si="234"/>
        <v>musical</v>
      </c>
      <c r="S2116" t="s">
        <v>8317</v>
      </c>
      <c r="T2116" t="s">
        <v>8359</v>
      </c>
      <c r="U2116" s="9">
        <f t="shared" si="235"/>
        <v>42016.981574074074</v>
      </c>
      <c r="V2116" s="9">
        <f t="shared" si="236"/>
        <v>42045.332638888889</v>
      </c>
      <c r="W2116">
        <f t="shared" si="237"/>
        <v>29</v>
      </c>
    </row>
    <row r="2117" spans="1:23" ht="43.2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 t="shared" si="231"/>
        <v>133</v>
      </c>
      <c r="P2117" s="5">
        <f t="shared" si="232"/>
        <v>120.55</v>
      </c>
      <c r="Q2117" s="5" t="str">
        <f t="shared" si="233"/>
        <v>theater</v>
      </c>
      <c r="R2117" s="5" t="str">
        <f t="shared" si="234"/>
        <v>musical</v>
      </c>
      <c r="S2117" t="s">
        <v>8317</v>
      </c>
      <c r="T2117" t="s">
        <v>8359</v>
      </c>
      <c r="U2117" s="9">
        <f t="shared" si="235"/>
        <v>42403.035567129627</v>
      </c>
      <c r="V2117" s="9">
        <f t="shared" si="236"/>
        <v>42462.993900462956</v>
      </c>
      <c r="W2117">
        <f t="shared" si="237"/>
        <v>59</v>
      </c>
    </row>
    <row r="2118" spans="1:23" ht="57.6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 t="shared" si="231"/>
        <v>113</v>
      </c>
      <c r="P2118" s="5">
        <f t="shared" si="232"/>
        <v>37.67</v>
      </c>
      <c r="Q2118" s="5" t="str">
        <f t="shared" si="233"/>
        <v>theater</v>
      </c>
      <c r="R2118" s="5" t="str">
        <f t="shared" si="234"/>
        <v>musical</v>
      </c>
      <c r="S2118" t="s">
        <v>8317</v>
      </c>
      <c r="T2118" t="s">
        <v>8359</v>
      </c>
      <c r="U2118" s="9">
        <f t="shared" si="235"/>
        <v>42619.802488425921</v>
      </c>
      <c r="V2118" s="9">
        <f t="shared" si="236"/>
        <v>42659.875</v>
      </c>
      <c r="W2118">
        <f t="shared" si="237"/>
        <v>40</v>
      </c>
    </row>
    <row r="2119" spans="1:23" ht="43.2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 t="shared" si="231"/>
        <v>103</v>
      </c>
      <c r="P2119" s="5">
        <f t="shared" si="232"/>
        <v>172.23</v>
      </c>
      <c r="Q2119" s="5" t="str">
        <f t="shared" si="233"/>
        <v>theater</v>
      </c>
      <c r="R2119" s="5" t="str">
        <f t="shared" si="234"/>
        <v>musical</v>
      </c>
      <c r="S2119" t="s">
        <v>8317</v>
      </c>
      <c r="T2119" t="s">
        <v>8359</v>
      </c>
      <c r="U2119" s="9">
        <f t="shared" si="235"/>
        <v>42128.824074074073</v>
      </c>
      <c r="V2119" s="9">
        <f t="shared" si="236"/>
        <v>42158</v>
      </c>
      <c r="W2119">
        <f t="shared" si="237"/>
        <v>30</v>
      </c>
    </row>
    <row r="2120" spans="1:23" ht="43.2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 t="shared" si="231"/>
        <v>120</v>
      </c>
      <c r="P2120" s="5">
        <f t="shared" si="232"/>
        <v>111.11</v>
      </c>
      <c r="Q2120" s="5" t="str">
        <f t="shared" si="233"/>
        <v>theater</v>
      </c>
      <c r="R2120" s="5" t="str">
        <f t="shared" si="234"/>
        <v>musical</v>
      </c>
      <c r="S2120" t="s">
        <v>8317</v>
      </c>
      <c r="T2120" t="s">
        <v>8359</v>
      </c>
      <c r="U2120" s="9">
        <f t="shared" si="235"/>
        <v>41808.881215277775</v>
      </c>
      <c r="V2120" s="9">
        <f t="shared" si="236"/>
        <v>41846.207638888889</v>
      </c>
      <c r="W2120">
        <f t="shared" si="237"/>
        <v>38</v>
      </c>
    </row>
    <row r="2121" spans="1:23" ht="43.2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 t="shared" si="231"/>
        <v>130</v>
      </c>
      <c r="P2121" s="5">
        <f t="shared" si="232"/>
        <v>25.46</v>
      </c>
      <c r="Q2121" s="5" t="str">
        <f t="shared" si="233"/>
        <v>theater</v>
      </c>
      <c r="R2121" s="5" t="str">
        <f t="shared" si="234"/>
        <v>musical</v>
      </c>
      <c r="S2121" t="s">
        <v>8317</v>
      </c>
      <c r="T2121" t="s">
        <v>8359</v>
      </c>
      <c r="U2121" s="9">
        <f t="shared" si="235"/>
        <v>42445.866979166662</v>
      </c>
      <c r="V2121" s="9">
        <f t="shared" si="236"/>
        <v>42475.866979166662</v>
      </c>
      <c r="W2121">
        <f t="shared" si="237"/>
        <v>30</v>
      </c>
    </row>
    <row r="2122" spans="1:23" ht="43.2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 t="shared" si="231"/>
        <v>101</v>
      </c>
      <c r="P2122" s="5">
        <f t="shared" si="232"/>
        <v>267.64999999999998</v>
      </c>
      <c r="Q2122" s="5" t="str">
        <f t="shared" si="233"/>
        <v>theater</v>
      </c>
      <c r="R2122" s="5" t="str">
        <f t="shared" si="234"/>
        <v>musical</v>
      </c>
      <c r="S2122" t="s">
        <v>8317</v>
      </c>
      <c r="T2122" t="s">
        <v>8359</v>
      </c>
      <c r="U2122" s="9">
        <f t="shared" si="235"/>
        <v>41771.814791666664</v>
      </c>
      <c r="V2122" s="9">
        <f t="shared" si="236"/>
        <v>41801.814791666664</v>
      </c>
      <c r="W2122">
        <f t="shared" si="237"/>
        <v>30</v>
      </c>
    </row>
    <row r="2123" spans="1:23" ht="43.2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 t="shared" si="231"/>
        <v>109</v>
      </c>
      <c r="P2123" s="5">
        <f t="shared" si="232"/>
        <v>75.959999999999994</v>
      </c>
      <c r="Q2123" s="5" t="str">
        <f t="shared" si="233"/>
        <v>theater</v>
      </c>
      <c r="R2123" s="5" t="str">
        <f t="shared" si="234"/>
        <v>musical</v>
      </c>
      <c r="S2123" t="s">
        <v>8317</v>
      </c>
      <c r="T2123" t="s">
        <v>8359</v>
      </c>
      <c r="U2123" s="9">
        <f t="shared" si="235"/>
        <v>41954.850868055553</v>
      </c>
      <c r="V2123" s="9">
        <f t="shared" si="236"/>
        <v>41974.850868055553</v>
      </c>
      <c r="W2123">
        <f t="shared" si="237"/>
        <v>20</v>
      </c>
    </row>
    <row r="2124" spans="1:23" ht="28.8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 t="shared" si="231"/>
        <v>102</v>
      </c>
      <c r="P2124" s="5">
        <f t="shared" si="232"/>
        <v>59.04</v>
      </c>
      <c r="Q2124" s="5" t="str">
        <f t="shared" si="233"/>
        <v>theater</v>
      </c>
      <c r="R2124" s="5" t="str">
        <f t="shared" si="234"/>
        <v>musical</v>
      </c>
      <c r="S2124" t="s">
        <v>8317</v>
      </c>
      <c r="T2124" t="s">
        <v>8359</v>
      </c>
      <c r="U2124" s="9">
        <f t="shared" si="235"/>
        <v>41747.471504629626</v>
      </c>
      <c r="V2124" s="9">
        <f t="shared" si="236"/>
        <v>41778.208333333336</v>
      </c>
      <c r="W2124">
        <f t="shared" si="237"/>
        <v>31</v>
      </c>
    </row>
    <row r="2125" spans="1:23" ht="28.8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 t="shared" si="231"/>
        <v>110</v>
      </c>
      <c r="P2125" s="5">
        <f t="shared" si="232"/>
        <v>50.11</v>
      </c>
      <c r="Q2125" s="5" t="str">
        <f t="shared" si="233"/>
        <v>theater</v>
      </c>
      <c r="R2125" s="5" t="str">
        <f t="shared" si="234"/>
        <v>musical</v>
      </c>
      <c r="S2125" t="s">
        <v>8317</v>
      </c>
      <c r="T2125" t="s">
        <v>8359</v>
      </c>
      <c r="U2125" s="9">
        <f t="shared" si="235"/>
        <v>42182.108252314814</v>
      </c>
      <c r="V2125" s="9">
        <f t="shared" si="236"/>
        <v>42242.108252314814</v>
      </c>
      <c r="W2125">
        <f t="shared" si="237"/>
        <v>60</v>
      </c>
    </row>
    <row r="2126" spans="1:23" ht="43.2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 t="shared" si="231"/>
        <v>101</v>
      </c>
      <c r="P2126" s="5">
        <f t="shared" si="232"/>
        <v>55.5</v>
      </c>
      <c r="Q2126" s="5" t="str">
        <f t="shared" si="233"/>
        <v>theater</v>
      </c>
      <c r="R2126" s="5" t="str">
        <f t="shared" si="234"/>
        <v>musical</v>
      </c>
      <c r="S2126" t="s">
        <v>8317</v>
      </c>
      <c r="T2126" t="s">
        <v>8359</v>
      </c>
      <c r="U2126" s="9">
        <f t="shared" si="235"/>
        <v>41739.525300925925</v>
      </c>
      <c r="V2126" s="9">
        <f t="shared" si="236"/>
        <v>41764.525300925925</v>
      </c>
      <c r="W2126">
        <f t="shared" si="237"/>
        <v>25</v>
      </c>
    </row>
    <row r="2127" spans="1:23" ht="57.6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 t="shared" si="231"/>
        <v>100</v>
      </c>
      <c r="P2127" s="5">
        <f t="shared" si="232"/>
        <v>166.67</v>
      </c>
      <c r="Q2127" s="5" t="str">
        <f t="shared" si="233"/>
        <v>theater</v>
      </c>
      <c r="R2127" s="5" t="str">
        <f t="shared" si="234"/>
        <v>musical</v>
      </c>
      <c r="S2127" t="s">
        <v>8317</v>
      </c>
      <c r="T2127" t="s">
        <v>8359</v>
      </c>
      <c r="U2127" s="9">
        <f t="shared" si="235"/>
        <v>42173.466863425929</v>
      </c>
      <c r="V2127" s="9">
        <f t="shared" si="236"/>
        <v>42226.958333333328</v>
      </c>
      <c r="W2127">
        <f t="shared" si="237"/>
        <v>53</v>
      </c>
    </row>
    <row r="2128" spans="1:23" ht="43.2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 t="shared" si="231"/>
        <v>106</v>
      </c>
      <c r="P2128" s="5">
        <f t="shared" si="232"/>
        <v>47.43</v>
      </c>
      <c r="Q2128" s="5" t="str">
        <f t="shared" si="233"/>
        <v>theater</v>
      </c>
      <c r="R2128" s="5" t="str">
        <f t="shared" si="234"/>
        <v>musical</v>
      </c>
      <c r="S2128" t="s">
        <v>8317</v>
      </c>
      <c r="T2128" t="s">
        <v>8359</v>
      </c>
      <c r="U2128" s="9">
        <f t="shared" si="235"/>
        <v>42193.813530092593</v>
      </c>
      <c r="V2128" s="9">
        <f t="shared" si="236"/>
        <v>42218.813530092593</v>
      </c>
      <c r="W2128">
        <f t="shared" si="237"/>
        <v>25</v>
      </c>
    </row>
    <row r="2129" spans="1:23" ht="28.8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 t="shared" si="231"/>
        <v>100</v>
      </c>
      <c r="P2129" s="5">
        <f t="shared" si="232"/>
        <v>64.94</v>
      </c>
      <c r="Q2129" s="5" t="str">
        <f t="shared" si="233"/>
        <v>theater</v>
      </c>
      <c r="R2129" s="5" t="str">
        <f t="shared" si="234"/>
        <v>musical</v>
      </c>
      <c r="S2129" t="s">
        <v>8317</v>
      </c>
      <c r="T2129" t="s">
        <v>8359</v>
      </c>
      <c r="U2129" s="9">
        <f t="shared" si="235"/>
        <v>42065.750300925924</v>
      </c>
      <c r="V2129" s="9">
        <f t="shared" si="236"/>
        <v>42095.708634259259</v>
      </c>
      <c r="W2129">
        <f t="shared" si="237"/>
        <v>30</v>
      </c>
    </row>
    <row r="2130" spans="1:23" ht="43.2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 t="shared" si="231"/>
        <v>100</v>
      </c>
      <c r="P2130" s="5">
        <f t="shared" si="232"/>
        <v>55.56</v>
      </c>
      <c r="Q2130" s="5" t="str">
        <f t="shared" si="233"/>
        <v>theater</v>
      </c>
      <c r="R2130" s="5" t="str">
        <f t="shared" si="234"/>
        <v>musical</v>
      </c>
      <c r="S2130" t="s">
        <v>8317</v>
      </c>
      <c r="T2130" t="s">
        <v>8359</v>
      </c>
      <c r="U2130" s="9">
        <f t="shared" si="235"/>
        <v>42499.842962962968</v>
      </c>
      <c r="V2130" s="9">
        <f t="shared" si="236"/>
        <v>42519.024999999994</v>
      </c>
      <c r="W2130">
        <f t="shared" si="237"/>
        <v>20</v>
      </c>
    </row>
    <row r="2131" spans="1:23" ht="43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 t="shared" si="231"/>
        <v>113</v>
      </c>
      <c r="P2131" s="5">
        <f t="shared" si="232"/>
        <v>74.22</v>
      </c>
      <c r="Q2131" s="5" t="str">
        <f t="shared" si="233"/>
        <v>theater</v>
      </c>
      <c r="R2131" s="5" t="str">
        <f t="shared" si="234"/>
        <v>musical</v>
      </c>
      <c r="S2131" t="s">
        <v>8317</v>
      </c>
      <c r="T2131" t="s">
        <v>8359</v>
      </c>
      <c r="U2131" s="9">
        <f t="shared" si="235"/>
        <v>41820.776412037041</v>
      </c>
      <c r="V2131" s="9">
        <f t="shared" si="236"/>
        <v>41850.776412037041</v>
      </c>
      <c r="W2131">
        <f t="shared" si="237"/>
        <v>30</v>
      </c>
    </row>
    <row r="2132" spans="1:23" ht="43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 t="shared" si="231"/>
        <v>103</v>
      </c>
      <c r="P2132" s="5">
        <f t="shared" si="232"/>
        <v>106.93</v>
      </c>
      <c r="Q2132" s="5" t="str">
        <f t="shared" si="233"/>
        <v>theater</v>
      </c>
      <c r="R2132" s="5" t="str">
        <f t="shared" si="234"/>
        <v>musical</v>
      </c>
      <c r="S2132" t="s">
        <v>8317</v>
      </c>
      <c r="T2132" t="s">
        <v>8359</v>
      </c>
      <c r="U2132" s="9">
        <f t="shared" si="235"/>
        <v>41788.167187500003</v>
      </c>
      <c r="V2132" s="9">
        <f t="shared" si="236"/>
        <v>41823.167187500003</v>
      </c>
      <c r="W2132">
        <f t="shared" si="237"/>
        <v>35</v>
      </c>
    </row>
    <row r="2133" spans="1:23" ht="43.2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 t="shared" si="231"/>
        <v>117</v>
      </c>
      <c r="P2133" s="5">
        <f t="shared" si="232"/>
        <v>41.7</v>
      </c>
      <c r="Q2133" s="5" t="str">
        <f t="shared" si="233"/>
        <v>theater</v>
      </c>
      <c r="R2133" s="5" t="str">
        <f t="shared" si="234"/>
        <v>musical</v>
      </c>
      <c r="S2133" t="s">
        <v>8317</v>
      </c>
      <c r="T2133" t="s">
        <v>8359</v>
      </c>
      <c r="U2133" s="9">
        <f t="shared" si="235"/>
        <v>42050.019641203704</v>
      </c>
      <c r="V2133" s="9">
        <f t="shared" si="236"/>
        <v>42064.207638888889</v>
      </c>
      <c r="W2133">
        <f t="shared" si="237"/>
        <v>14</v>
      </c>
    </row>
    <row r="2134" spans="1:23" ht="43.2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 t="shared" si="231"/>
        <v>108</v>
      </c>
      <c r="P2134" s="5">
        <f t="shared" si="232"/>
        <v>74.239999999999995</v>
      </c>
      <c r="Q2134" s="5" t="str">
        <f t="shared" si="233"/>
        <v>theater</v>
      </c>
      <c r="R2134" s="5" t="str">
        <f t="shared" si="234"/>
        <v>musical</v>
      </c>
      <c r="S2134" t="s">
        <v>8317</v>
      </c>
      <c r="T2134" t="s">
        <v>8359</v>
      </c>
      <c r="U2134" s="9">
        <f t="shared" si="235"/>
        <v>41772.727893518517</v>
      </c>
      <c r="V2134" s="9">
        <f t="shared" si="236"/>
        <v>41802.727893518517</v>
      </c>
      <c r="W2134">
        <f t="shared" si="237"/>
        <v>30</v>
      </c>
    </row>
    <row r="2135" spans="1:23" ht="43.2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 t="shared" si="231"/>
        <v>100</v>
      </c>
      <c r="P2135" s="5">
        <f t="shared" si="232"/>
        <v>73.33</v>
      </c>
      <c r="Q2135" s="5" t="str">
        <f t="shared" si="233"/>
        <v>theater</v>
      </c>
      <c r="R2135" s="5" t="str">
        <f t="shared" si="234"/>
        <v>musical</v>
      </c>
      <c r="S2135" t="s">
        <v>8317</v>
      </c>
      <c r="T2135" t="s">
        <v>8359</v>
      </c>
      <c r="U2135" s="9">
        <f t="shared" si="235"/>
        <v>42445.598136574074</v>
      </c>
      <c r="V2135" s="9">
        <f t="shared" si="236"/>
        <v>42475.598136574074</v>
      </c>
      <c r="W2135">
        <f t="shared" si="237"/>
        <v>30</v>
      </c>
    </row>
    <row r="2136" spans="1:23" ht="43.2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 t="shared" si="231"/>
        <v>100</v>
      </c>
      <c r="P2136" s="5">
        <f t="shared" si="232"/>
        <v>100</v>
      </c>
      <c r="Q2136" s="5" t="str">
        <f t="shared" si="233"/>
        <v>theater</v>
      </c>
      <c r="R2136" s="5" t="str">
        <f t="shared" si="234"/>
        <v>musical</v>
      </c>
      <c r="S2136" t="s">
        <v>8317</v>
      </c>
      <c r="T2136" t="s">
        <v>8359</v>
      </c>
      <c r="U2136" s="9">
        <f t="shared" si="235"/>
        <v>42138.930671296301</v>
      </c>
      <c r="V2136" s="9">
        <f t="shared" si="236"/>
        <v>42168.930671296301</v>
      </c>
      <c r="W2136">
        <f t="shared" si="237"/>
        <v>30</v>
      </c>
    </row>
    <row r="2137" spans="1:23" ht="28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 t="shared" si="231"/>
        <v>146</v>
      </c>
      <c r="P2137" s="5">
        <f t="shared" si="232"/>
        <v>38.42</v>
      </c>
      <c r="Q2137" s="5" t="str">
        <f t="shared" si="233"/>
        <v>theater</v>
      </c>
      <c r="R2137" s="5" t="str">
        <f t="shared" si="234"/>
        <v>musical</v>
      </c>
      <c r="S2137" t="s">
        <v>8317</v>
      </c>
      <c r="T2137" t="s">
        <v>8359</v>
      </c>
      <c r="U2137" s="9">
        <f t="shared" si="235"/>
        <v>42493.857083333336</v>
      </c>
      <c r="V2137" s="9">
        <f t="shared" si="236"/>
        <v>42508</v>
      </c>
      <c r="W2137">
        <f t="shared" si="237"/>
        <v>15</v>
      </c>
    </row>
    <row r="2138" spans="1:23" ht="43.2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 t="shared" si="231"/>
        <v>110</v>
      </c>
      <c r="P2138" s="5">
        <f t="shared" si="232"/>
        <v>166.97</v>
      </c>
      <c r="Q2138" s="5" t="str">
        <f t="shared" si="233"/>
        <v>theater</v>
      </c>
      <c r="R2138" s="5" t="str">
        <f t="shared" si="234"/>
        <v>musical</v>
      </c>
      <c r="S2138" t="s">
        <v>8317</v>
      </c>
      <c r="T2138" t="s">
        <v>8359</v>
      </c>
      <c r="U2138" s="9">
        <f t="shared" si="235"/>
        <v>42682.616967592592</v>
      </c>
      <c r="V2138" s="9">
        <f t="shared" si="236"/>
        <v>42703.25</v>
      </c>
      <c r="W2138">
        <f t="shared" si="237"/>
        <v>21</v>
      </c>
    </row>
    <row r="2139" spans="1:23" ht="28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 t="shared" si="231"/>
        <v>108</v>
      </c>
      <c r="P2139" s="5">
        <f t="shared" si="232"/>
        <v>94.91</v>
      </c>
      <c r="Q2139" s="5" t="str">
        <f t="shared" si="233"/>
        <v>theater</v>
      </c>
      <c r="R2139" s="5" t="str">
        <f t="shared" si="234"/>
        <v>musical</v>
      </c>
      <c r="S2139" t="s">
        <v>8317</v>
      </c>
      <c r="T2139" t="s">
        <v>8359</v>
      </c>
      <c r="U2139" s="9">
        <f t="shared" si="235"/>
        <v>42656.005173611105</v>
      </c>
      <c r="V2139" s="9">
        <f t="shared" si="236"/>
        <v>42689.088888888888</v>
      </c>
      <c r="W2139">
        <f t="shared" si="237"/>
        <v>33</v>
      </c>
    </row>
    <row r="2140" spans="1:23" ht="57.6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 t="shared" si="231"/>
        <v>100</v>
      </c>
      <c r="P2140" s="5">
        <f t="shared" si="232"/>
        <v>100</v>
      </c>
      <c r="Q2140" s="5" t="str">
        <f t="shared" si="233"/>
        <v>theater</v>
      </c>
      <c r="R2140" s="5" t="str">
        <f t="shared" si="234"/>
        <v>musical</v>
      </c>
      <c r="S2140" t="s">
        <v>8317</v>
      </c>
      <c r="T2140" t="s">
        <v>8359</v>
      </c>
      <c r="U2140" s="9">
        <f t="shared" si="235"/>
        <v>42087.792303240742</v>
      </c>
      <c r="V2140" s="9">
        <f t="shared" si="236"/>
        <v>42103.792303240742</v>
      </c>
      <c r="W2140">
        <f t="shared" si="237"/>
        <v>16</v>
      </c>
    </row>
    <row r="2141" spans="1:23" ht="43.2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 t="shared" si="231"/>
        <v>100</v>
      </c>
      <c r="P2141" s="5">
        <f t="shared" si="232"/>
        <v>143.21</v>
      </c>
      <c r="Q2141" s="5" t="str">
        <f t="shared" si="233"/>
        <v>theater</v>
      </c>
      <c r="R2141" s="5" t="str">
        <f t="shared" si="234"/>
        <v>musical</v>
      </c>
      <c r="S2141" t="s">
        <v>8317</v>
      </c>
      <c r="T2141" t="s">
        <v>8359</v>
      </c>
      <c r="U2141" s="9">
        <f t="shared" si="235"/>
        <v>42075.942627314813</v>
      </c>
      <c r="V2141" s="9">
        <f t="shared" si="236"/>
        <v>42103.166666666672</v>
      </c>
      <c r="W2141">
        <f t="shared" si="237"/>
        <v>28</v>
      </c>
    </row>
    <row r="2142" spans="1:23" ht="57.6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 t="shared" si="231"/>
        <v>107</v>
      </c>
      <c r="P2142" s="5">
        <f t="shared" si="232"/>
        <v>90.82</v>
      </c>
      <c r="Q2142" s="5" t="str">
        <f t="shared" si="233"/>
        <v>theater</v>
      </c>
      <c r="R2142" s="5" t="str">
        <f t="shared" si="234"/>
        <v>musical</v>
      </c>
      <c r="S2142" t="s">
        <v>8317</v>
      </c>
      <c r="T2142" t="s">
        <v>8359</v>
      </c>
      <c r="U2142" s="9">
        <f t="shared" si="235"/>
        <v>41814.367800925924</v>
      </c>
      <c r="V2142" s="9">
        <f t="shared" si="236"/>
        <v>41852.041666666664</v>
      </c>
      <c r="W2142">
        <f t="shared" si="237"/>
        <v>38</v>
      </c>
    </row>
    <row r="2143" spans="1:23" ht="43.2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 t="shared" si="231"/>
        <v>143</v>
      </c>
      <c r="P2143" s="5">
        <f t="shared" si="232"/>
        <v>48.54</v>
      </c>
      <c r="Q2143" s="5" t="str">
        <f t="shared" si="233"/>
        <v>theater</v>
      </c>
      <c r="R2143" s="5" t="str">
        <f t="shared" si="234"/>
        <v>musical</v>
      </c>
      <c r="S2143" t="s">
        <v>8317</v>
      </c>
      <c r="T2143" t="s">
        <v>8359</v>
      </c>
      <c r="U2143" s="9">
        <f t="shared" si="235"/>
        <v>41887.111354166671</v>
      </c>
      <c r="V2143" s="9">
        <f t="shared" si="236"/>
        <v>41909.166666666664</v>
      </c>
      <c r="W2143">
        <f t="shared" si="237"/>
        <v>22</v>
      </c>
    </row>
    <row r="2144" spans="1:23" ht="28.8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 t="shared" si="231"/>
        <v>105</v>
      </c>
      <c r="P2144" s="5">
        <f t="shared" si="232"/>
        <v>70.03</v>
      </c>
      <c r="Q2144" s="5" t="str">
        <f t="shared" si="233"/>
        <v>theater</v>
      </c>
      <c r="R2144" s="5" t="str">
        <f t="shared" si="234"/>
        <v>musical</v>
      </c>
      <c r="S2144" t="s">
        <v>8317</v>
      </c>
      <c r="T2144" t="s">
        <v>8359</v>
      </c>
      <c r="U2144" s="9">
        <f t="shared" si="235"/>
        <v>41989.819212962961</v>
      </c>
      <c r="V2144" s="9">
        <f t="shared" si="236"/>
        <v>42049.819212962961</v>
      </c>
      <c r="W2144">
        <f t="shared" si="237"/>
        <v>60</v>
      </c>
    </row>
    <row r="2145" spans="1:23" ht="28.8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 t="shared" si="231"/>
        <v>104</v>
      </c>
      <c r="P2145" s="5">
        <f t="shared" si="232"/>
        <v>135.63</v>
      </c>
      <c r="Q2145" s="5" t="str">
        <f t="shared" si="233"/>
        <v>theater</v>
      </c>
      <c r="R2145" s="5" t="str">
        <f t="shared" si="234"/>
        <v>musical</v>
      </c>
      <c r="S2145" t="s">
        <v>8317</v>
      </c>
      <c r="T2145" t="s">
        <v>8359</v>
      </c>
      <c r="U2145" s="9">
        <f t="shared" si="235"/>
        <v>42425.735416666663</v>
      </c>
      <c r="V2145" s="9">
        <f t="shared" si="236"/>
        <v>42455.693750000006</v>
      </c>
      <c r="W2145">
        <f t="shared" si="237"/>
        <v>30</v>
      </c>
    </row>
    <row r="2146" spans="1:23" ht="43.2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 t="shared" si="231"/>
        <v>120</v>
      </c>
      <c r="P2146" s="5">
        <f t="shared" si="232"/>
        <v>100</v>
      </c>
      <c r="Q2146" s="5" t="str">
        <f t="shared" si="233"/>
        <v>theater</v>
      </c>
      <c r="R2146" s="5" t="str">
        <f t="shared" si="234"/>
        <v>musical</v>
      </c>
      <c r="S2146" t="s">
        <v>8317</v>
      </c>
      <c r="T2146" t="s">
        <v>8359</v>
      </c>
      <c r="U2146" s="9">
        <f t="shared" si="235"/>
        <v>42166.219733796301</v>
      </c>
      <c r="V2146" s="9">
        <f t="shared" si="236"/>
        <v>42198.837499999994</v>
      </c>
      <c r="W2146">
        <f t="shared" si="237"/>
        <v>32</v>
      </c>
    </row>
    <row r="2147" spans="1:23" ht="57.6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 t="shared" si="231"/>
        <v>110</v>
      </c>
      <c r="P2147" s="5">
        <f t="shared" si="232"/>
        <v>94.9</v>
      </c>
      <c r="Q2147" s="5" t="str">
        <f t="shared" si="233"/>
        <v>theater</v>
      </c>
      <c r="R2147" s="5" t="str">
        <f t="shared" si="234"/>
        <v>musical</v>
      </c>
      <c r="S2147" t="s">
        <v>8317</v>
      </c>
      <c r="T2147" t="s">
        <v>8359</v>
      </c>
      <c r="U2147" s="9">
        <f t="shared" si="235"/>
        <v>41865.882928240739</v>
      </c>
      <c r="V2147" s="9">
        <f t="shared" si="236"/>
        <v>41890.882928240739</v>
      </c>
      <c r="W2147">
        <f t="shared" si="237"/>
        <v>25</v>
      </c>
    </row>
    <row r="2148" spans="1:23" ht="43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 t="shared" si="231"/>
        <v>102</v>
      </c>
      <c r="P2148" s="5">
        <f t="shared" si="232"/>
        <v>75.37</v>
      </c>
      <c r="Q2148" s="5" t="str">
        <f t="shared" si="233"/>
        <v>theater</v>
      </c>
      <c r="R2148" s="5" t="str">
        <f t="shared" si="234"/>
        <v>musical</v>
      </c>
      <c r="S2148" t="s">
        <v>8317</v>
      </c>
      <c r="T2148" t="s">
        <v>8359</v>
      </c>
      <c r="U2148" s="9">
        <f t="shared" si="235"/>
        <v>42546.862233796302</v>
      </c>
      <c r="V2148" s="9">
        <f t="shared" si="236"/>
        <v>42575.958333333328</v>
      </c>
      <c r="W2148">
        <f t="shared" si="237"/>
        <v>29</v>
      </c>
    </row>
    <row r="2149" spans="1:23" ht="43.2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 t="shared" si="231"/>
        <v>129</v>
      </c>
      <c r="P2149" s="5">
        <f t="shared" si="232"/>
        <v>64.459999999999994</v>
      </c>
      <c r="Q2149" s="5" t="str">
        <f t="shared" si="233"/>
        <v>theater</v>
      </c>
      <c r="R2149" s="5" t="str">
        <f t="shared" si="234"/>
        <v>musical</v>
      </c>
      <c r="S2149" t="s">
        <v>8317</v>
      </c>
      <c r="T2149" t="s">
        <v>8359</v>
      </c>
      <c r="U2149" s="9">
        <f t="shared" si="235"/>
        <v>42420.140277777777</v>
      </c>
      <c r="V2149" s="9">
        <f t="shared" si="236"/>
        <v>42444.666666666672</v>
      </c>
      <c r="W2149">
        <f t="shared" si="237"/>
        <v>24</v>
      </c>
    </row>
    <row r="2150" spans="1:23" ht="43.2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 t="shared" si="231"/>
        <v>115</v>
      </c>
      <c r="P2150" s="5">
        <f t="shared" si="232"/>
        <v>115</v>
      </c>
      <c r="Q2150" s="5" t="str">
        <f t="shared" si="233"/>
        <v>theater</v>
      </c>
      <c r="R2150" s="5" t="str">
        <f t="shared" si="234"/>
        <v>musical</v>
      </c>
      <c r="S2150" t="s">
        <v>8317</v>
      </c>
      <c r="T2150" t="s">
        <v>8359</v>
      </c>
      <c r="U2150" s="9">
        <f t="shared" si="235"/>
        <v>42531.980694444443</v>
      </c>
      <c r="V2150" s="9">
        <f t="shared" si="236"/>
        <v>42561.980694444443</v>
      </c>
      <c r="W2150">
        <f t="shared" si="237"/>
        <v>30</v>
      </c>
    </row>
    <row r="2151" spans="1:23" ht="43.2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 t="shared" si="231"/>
        <v>151</v>
      </c>
      <c r="P2151" s="5">
        <f t="shared" si="232"/>
        <v>100.5</v>
      </c>
      <c r="Q2151" s="5" t="str">
        <f t="shared" si="233"/>
        <v>theater</v>
      </c>
      <c r="R2151" s="5" t="str">
        <f t="shared" si="234"/>
        <v>musical</v>
      </c>
      <c r="S2151" t="s">
        <v>8317</v>
      </c>
      <c r="T2151" t="s">
        <v>8359</v>
      </c>
      <c r="U2151" s="9">
        <f t="shared" si="235"/>
        <v>42548.63853009259</v>
      </c>
      <c r="V2151" s="9">
        <f t="shared" si="236"/>
        <v>42584.418749999997</v>
      </c>
      <c r="W2151">
        <f t="shared" si="237"/>
        <v>36</v>
      </c>
    </row>
    <row r="2152" spans="1:23" ht="43.2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 t="shared" si="231"/>
        <v>111</v>
      </c>
      <c r="P2152" s="5">
        <f t="shared" si="232"/>
        <v>93.77</v>
      </c>
      <c r="Q2152" s="5" t="str">
        <f t="shared" si="233"/>
        <v>theater</v>
      </c>
      <c r="R2152" s="5" t="str">
        <f t="shared" si="234"/>
        <v>musical</v>
      </c>
      <c r="S2152" t="s">
        <v>8317</v>
      </c>
      <c r="T2152" t="s">
        <v>8359</v>
      </c>
      <c r="U2152" s="9">
        <f t="shared" si="235"/>
        <v>42487.037905092591</v>
      </c>
      <c r="V2152" s="9">
        <f t="shared" si="236"/>
        <v>42517.037905092591</v>
      </c>
      <c r="W2152">
        <f t="shared" si="237"/>
        <v>30</v>
      </c>
    </row>
    <row r="2153" spans="1:23" ht="43.2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 t="shared" si="231"/>
        <v>100</v>
      </c>
      <c r="P2153" s="5">
        <f t="shared" si="232"/>
        <v>35.1</v>
      </c>
      <c r="Q2153" s="5" t="str">
        <f t="shared" si="233"/>
        <v>theater</v>
      </c>
      <c r="R2153" s="5" t="str">
        <f t="shared" si="234"/>
        <v>musical</v>
      </c>
      <c r="S2153" t="s">
        <v>8317</v>
      </c>
      <c r="T2153" t="s">
        <v>8359</v>
      </c>
      <c r="U2153" s="9">
        <f t="shared" si="235"/>
        <v>42167.534791666665</v>
      </c>
      <c r="V2153" s="9">
        <f t="shared" si="236"/>
        <v>42196.165972222225</v>
      </c>
      <c r="W2153">
        <f t="shared" si="237"/>
        <v>29</v>
      </c>
    </row>
    <row r="2154" spans="1:23" ht="43.2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 t="shared" si="231"/>
        <v>100</v>
      </c>
      <c r="P2154" s="5">
        <f t="shared" si="232"/>
        <v>41.67</v>
      </c>
      <c r="Q2154" s="5" t="str">
        <f t="shared" si="233"/>
        <v>theater</v>
      </c>
      <c r="R2154" s="5" t="str">
        <f t="shared" si="234"/>
        <v>plays</v>
      </c>
      <c r="S2154" t="s">
        <v>8317</v>
      </c>
      <c r="T2154" t="s">
        <v>8318</v>
      </c>
      <c r="U2154" s="9">
        <f t="shared" si="235"/>
        <v>42059.453923611116</v>
      </c>
      <c r="V2154" s="9">
        <f t="shared" si="236"/>
        <v>42119.412256944444</v>
      </c>
      <c r="W2154">
        <f t="shared" si="237"/>
        <v>60</v>
      </c>
    </row>
    <row r="2155" spans="1:23" ht="43.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 t="shared" si="231"/>
        <v>101</v>
      </c>
      <c r="P2155" s="5">
        <f t="shared" si="232"/>
        <v>53.29</v>
      </c>
      <c r="Q2155" s="5" t="str">
        <f t="shared" si="233"/>
        <v>theater</v>
      </c>
      <c r="R2155" s="5" t="str">
        <f t="shared" si="234"/>
        <v>plays</v>
      </c>
      <c r="S2155" t="s">
        <v>8317</v>
      </c>
      <c r="T2155" t="s">
        <v>8318</v>
      </c>
      <c r="U2155" s="9">
        <f t="shared" si="235"/>
        <v>41800.526701388888</v>
      </c>
      <c r="V2155" s="9">
        <f t="shared" si="236"/>
        <v>41850.958333333336</v>
      </c>
      <c r="W2155">
        <f t="shared" si="237"/>
        <v>50</v>
      </c>
    </row>
    <row r="2156" spans="1:23" ht="43.2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 t="shared" si="231"/>
        <v>122</v>
      </c>
      <c r="P2156" s="5">
        <f t="shared" si="232"/>
        <v>70.23</v>
      </c>
      <c r="Q2156" s="5" t="str">
        <f t="shared" si="233"/>
        <v>theater</v>
      </c>
      <c r="R2156" s="5" t="str">
        <f t="shared" si="234"/>
        <v>plays</v>
      </c>
      <c r="S2156" t="s">
        <v>8317</v>
      </c>
      <c r="T2156" t="s">
        <v>8318</v>
      </c>
      <c r="U2156" s="9">
        <f t="shared" si="235"/>
        <v>42054.849050925928</v>
      </c>
      <c r="V2156" s="9">
        <f t="shared" si="236"/>
        <v>42084.807384259257</v>
      </c>
      <c r="W2156">
        <f t="shared" si="237"/>
        <v>30</v>
      </c>
    </row>
    <row r="2157" spans="1:23" ht="43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 t="shared" si="231"/>
        <v>330</v>
      </c>
      <c r="P2157" s="5">
        <f t="shared" si="232"/>
        <v>43.42</v>
      </c>
      <c r="Q2157" s="5" t="str">
        <f t="shared" si="233"/>
        <v>theater</v>
      </c>
      <c r="R2157" s="5" t="str">
        <f t="shared" si="234"/>
        <v>plays</v>
      </c>
      <c r="S2157" t="s">
        <v>8317</v>
      </c>
      <c r="T2157" t="s">
        <v>8318</v>
      </c>
      <c r="U2157" s="9">
        <f t="shared" si="235"/>
        <v>42487.62700231481</v>
      </c>
      <c r="V2157" s="9">
        <f t="shared" si="236"/>
        <v>42521.458333333328</v>
      </c>
      <c r="W2157">
        <f t="shared" si="237"/>
        <v>34</v>
      </c>
    </row>
    <row r="2158" spans="1:23" ht="43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 t="shared" si="231"/>
        <v>110</v>
      </c>
      <c r="P2158" s="5">
        <f t="shared" si="232"/>
        <v>199.18</v>
      </c>
      <c r="Q2158" s="5" t="str">
        <f t="shared" si="233"/>
        <v>theater</v>
      </c>
      <c r="R2158" s="5" t="str">
        <f t="shared" si="234"/>
        <v>plays</v>
      </c>
      <c r="S2158" t="s">
        <v>8317</v>
      </c>
      <c r="T2158" t="s">
        <v>8318</v>
      </c>
      <c r="U2158" s="9">
        <f t="shared" si="235"/>
        <v>42109.751250000001</v>
      </c>
      <c r="V2158" s="9">
        <f t="shared" si="236"/>
        <v>42156.165972222225</v>
      </c>
      <c r="W2158">
        <f t="shared" si="237"/>
        <v>47</v>
      </c>
    </row>
    <row r="2159" spans="1:23" ht="43.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 t="shared" si="231"/>
        <v>101</v>
      </c>
      <c r="P2159" s="5">
        <f t="shared" si="232"/>
        <v>78.52</v>
      </c>
      <c r="Q2159" s="5" t="str">
        <f t="shared" si="233"/>
        <v>theater</v>
      </c>
      <c r="R2159" s="5" t="str">
        <f t="shared" si="234"/>
        <v>plays</v>
      </c>
      <c r="S2159" t="s">
        <v>8317</v>
      </c>
      <c r="T2159" t="s">
        <v>8318</v>
      </c>
      <c r="U2159" s="9">
        <f t="shared" si="235"/>
        <v>42497.275706018518</v>
      </c>
      <c r="V2159" s="9">
        <f t="shared" si="236"/>
        <v>42535.904861111107</v>
      </c>
      <c r="W2159">
        <f t="shared" si="237"/>
        <v>38</v>
      </c>
    </row>
    <row r="2160" spans="1:23" ht="43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 t="shared" si="231"/>
        <v>140</v>
      </c>
      <c r="P2160" s="5">
        <f t="shared" si="232"/>
        <v>61.82</v>
      </c>
      <c r="Q2160" s="5" t="str">
        <f t="shared" si="233"/>
        <v>theater</v>
      </c>
      <c r="R2160" s="5" t="str">
        <f t="shared" si="234"/>
        <v>plays</v>
      </c>
      <c r="S2160" t="s">
        <v>8317</v>
      </c>
      <c r="T2160" t="s">
        <v>8318</v>
      </c>
      <c r="U2160" s="9">
        <f t="shared" si="235"/>
        <v>42058.904074074075</v>
      </c>
      <c r="V2160" s="9">
        <f t="shared" si="236"/>
        <v>42095.165972222225</v>
      </c>
      <c r="W2160">
        <f t="shared" si="237"/>
        <v>37</v>
      </c>
    </row>
    <row r="2161" spans="1:23" ht="28.8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 t="shared" si="231"/>
        <v>100</v>
      </c>
      <c r="P2161" s="5">
        <f t="shared" si="232"/>
        <v>50</v>
      </c>
      <c r="Q2161" s="5" t="str">
        <f t="shared" si="233"/>
        <v>theater</v>
      </c>
      <c r="R2161" s="5" t="str">
        <f t="shared" si="234"/>
        <v>plays</v>
      </c>
      <c r="S2161" t="s">
        <v>8317</v>
      </c>
      <c r="T2161" t="s">
        <v>8318</v>
      </c>
      <c r="U2161" s="9">
        <f t="shared" si="235"/>
        <v>42207.259918981479</v>
      </c>
      <c r="V2161" s="9">
        <f t="shared" si="236"/>
        <v>42236.958333333328</v>
      </c>
      <c r="W2161">
        <f t="shared" si="237"/>
        <v>29</v>
      </c>
    </row>
    <row r="2162" spans="1:23" ht="57.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 t="shared" si="231"/>
        <v>119</v>
      </c>
      <c r="P2162" s="5">
        <f t="shared" si="232"/>
        <v>48.34</v>
      </c>
      <c r="Q2162" s="5" t="str">
        <f t="shared" si="233"/>
        <v>theater</v>
      </c>
      <c r="R2162" s="5" t="str">
        <f t="shared" si="234"/>
        <v>plays</v>
      </c>
      <c r="S2162" t="s">
        <v>8317</v>
      </c>
      <c r="T2162" t="s">
        <v>8318</v>
      </c>
      <c r="U2162" s="9">
        <f t="shared" si="235"/>
        <v>41807.690081018518</v>
      </c>
      <c r="V2162" s="9">
        <f t="shared" si="236"/>
        <v>41837.690081018518</v>
      </c>
      <c r="W2162">
        <f t="shared" si="237"/>
        <v>30</v>
      </c>
    </row>
    <row r="2163" spans="1:23" ht="43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 t="shared" si="231"/>
        <v>107</v>
      </c>
      <c r="P2163" s="5">
        <f t="shared" si="232"/>
        <v>107.25</v>
      </c>
      <c r="Q2163" s="5" t="str">
        <f t="shared" si="233"/>
        <v>theater</v>
      </c>
      <c r="R2163" s="5" t="str">
        <f t="shared" si="234"/>
        <v>plays</v>
      </c>
      <c r="S2163" t="s">
        <v>8317</v>
      </c>
      <c r="T2163" t="s">
        <v>8318</v>
      </c>
      <c r="U2163" s="9">
        <f t="shared" si="235"/>
        <v>42284.69694444444</v>
      </c>
      <c r="V2163" s="9">
        <f t="shared" si="236"/>
        <v>42301.165972222225</v>
      </c>
      <c r="W2163">
        <f t="shared" si="237"/>
        <v>17</v>
      </c>
    </row>
    <row r="2164" spans="1:23" ht="43.2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 t="shared" si="231"/>
        <v>228</v>
      </c>
      <c r="P2164" s="5">
        <f t="shared" si="232"/>
        <v>57</v>
      </c>
      <c r="Q2164" s="5" t="str">
        <f t="shared" si="233"/>
        <v>theater</v>
      </c>
      <c r="R2164" s="5" t="str">
        <f t="shared" si="234"/>
        <v>plays</v>
      </c>
      <c r="S2164" t="s">
        <v>8317</v>
      </c>
      <c r="T2164" t="s">
        <v>8318</v>
      </c>
      <c r="U2164" s="9">
        <f t="shared" si="235"/>
        <v>42045.84238425926</v>
      </c>
      <c r="V2164" s="9">
        <f t="shared" si="236"/>
        <v>42075.800717592589</v>
      </c>
      <c r="W2164">
        <f t="shared" si="237"/>
        <v>30</v>
      </c>
    </row>
    <row r="2165" spans="1:23" ht="43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 t="shared" si="231"/>
        <v>106</v>
      </c>
      <c r="P2165" s="5">
        <f t="shared" si="232"/>
        <v>40.92</v>
      </c>
      <c r="Q2165" s="5" t="str">
        <f t="shared" si="233"/>
        <v>theater</v>
      </c>
      <c r="R2165" s="5" t="str">
        <f t="shared" si="234"/>
        <v>plays</v>
      </c>
      <c r="S2165" t="s">
        <v>8317</v>
      </c>
      <c r="T2165" t="s">
        <v>8318</v>
      </c>
      <c r="U2165" s="9">
        <f t="shared" si="235"/>
        <v>42184.209537037037</v>
      </c>
      <c r="V2165" s="9">
        <f t="shared" si="236"/>
        <v>42202.876388888893</v>
      </c>
      <c r="W2165">
        <f t="shared" si="237"/>
        <v>18</v>
      </c>
    </row>
    <row r="2166" spans="1:23" ht="43.2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 t="shared" si="231"/>
        <v>143</v>
      </c>
      <c r="P2166" s="5">
        <f t="shared" si="232"/>
        <v>21.5</v>
      </c>
      <c r="Q2166" s="5" t="str">
        <f t="shared" si="233"/>
        <v>theater</v>
      </c>
      <c r="R2166" s="5" t="str">
        <f t="shared" si="234"/>
        <v>plays</v>
      </c>
      <c r="S2166" t="s">
        <v>8317</v>
      </c>
      <c r="T2166" t="s">
        <v>8318</v>
      </c>
      <c r="U2166" s="9">
        <f t="shared" si="235"/>
        <v>42160.651817129634</v>
      </c>
      <c r="V2166" s="9">
        <f t="shared" si="236"/>
        <v>42190.651817129634</v>
      </c>
      <c r="W2166">
        <f t="shared" si="237"/>
        <v>30</v>
      </c>
    </row>
    <row r="2167" spans="1:23" ht="43.2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 t="shared" si="231"/>
        <v>105</v>
      </c>
      <c r="P2167" s="5">
        <f t="shared" si="232"/>
        <v>79.540000000000006</v>
      </c>
      <c r="Q2167" s="5" t="str">
        <f t="shared" si="233"/>
        <v>theater</v>
      </c>
      <c r="R2167" s="5" t="str">
        <f t="shared" si="234"/>
        <v>plays</v>
      </c>
      <c r="S2167" t="s">
        <v>8317</v>
      </c>
      <c r="T2167" t="s">
        <v>8318</v>
      </c>
      <c r="U2167" s="9">
        <f t="shared" si="235"/>
        <v>42341.180636574078</v>
      </c>
      <c r="V2167" s="9">
        <f t="shared" si="236"/>
        <v>42373.180636574078</v>
      </c>
      <c r="W2167">
        <f t="shared" si="237"/>
        <v>32</v>
      </c>
    </row>
    <row r="2168" spans="1:23" ht="57.6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 t="shared" si="231"/>
        <v>110</v>
      </c>
      <c r="P2168" s="5">
        <f t="shared" si="232"/>
        <v>72.38</v>
      </c>
      <c r="Q2168" s="5" t="str">
        <f t="shared" si="233"/>
        <v>theater</v>
      </c>
      <c r="R2168" s="5" t="str">
        <f t="shared" si="234"/>
        <v>plays</v>
      </c>
      <c r="S2168" t="s">
        <v>8317</v>
      </c>
      <c r="T2168" t="s">
        <v>8318</v>
      </c>
      <c r="U2168" s="9">
        <f t="shared" si="235"/>
        <v>42329.838159722218</v>
      </c>
      <c r="V2168" s="9">
        <f t="shared" si="236"/>
        <v>42388.957638888889</v>
      </c>
      <c r="W2168">
        <f t="shared" si="237"/>
        <v>59</v>
      </c>
    </row>
    <row r="2169" spans="1:23" ht="43.2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 t="shared" si="231"/>
        <v>106</v>
      </c>
      <c r="P2169" s="5">
        <f t="shared" si="232"/>
        <v>64.63</v>
      </c>
      <c r="Q2169" s="5" t="str">
        <f t="shared" si="233"/>
        <v>theater</v>
      </c>
      <c r="R2169" s="5" t="str">
        <f t="shared" si="234"/>
        <v>plays</v>
      </c>
      <c r="S2169" t="s">
        <v>8317</v>
      </c>
      <c r="T2169" t="s">
        <v>8318</v>
      </c>
      <c r="U2169" s="9">
        <f t="shared" si="235"/>
        <v>42170.910231481481</v>
      </c>
      <c r="V2169" s="9">
        <f t="shared" si="236"/>
        <v>42205.165972222225</v>
      </c>
      <c r="W2169">
        <f t="shared" si="237"/>
        <v>35</v>
      </c>
    </row>
    <row r="2170" spans="1:23" ht="43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 t="shared" si="231"/>
        <v>108</v>
      </c>
      <c r="P2170" s="5">
        <f t="shared" si="232"/>
        <v>38.57</v>
      </c>
      <c r="Q2170" s="5" t="str">
        <f t="shared" si="233"/>
        <v>theater</v>
      </c>
      <c r="R2170" s="5" t="str">
        <f t="shared" si="234"/>
        <v>plays</v>
      </c>
      <c r="S2170" t="s">
        <v>8317</v>
      </c>
      <c r="T2170" t="s">
        <v>8318</v>
      </c>
      <c r="U2170" s="9">
        <f t="shared" si="235"/>
        <v>42571.626192129625</v>
      </c>
      <c r="V2170" s="9">
        <f t="shared" si="236"/>
        <v>42583.570138888885</v>
      </c>
      <c r="W2170">
        <f t="shared" si="237"/>
        <v>12</v>
      </c>
    </row>
    <row r="2171" spans="1:23" ht="43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 t="shared" si="231"/>
        <v>105</v>
      </c>
      <c r="P2171" s="5">
        <f t="shared" si="232"/>
        <v>107.57</v>
      </c>
      <c r="Q2171" s="5" t="str">
        <f t="shared" si="233"/>
        <v>theater</v>
      </c>
      <c r="R2171" s="5" t="str">
        <f t="shared" si="234"/>
        <v>plays</v>
      </c>
      <c r="S2171" t="s">
        <v>8317</v>
      </c>
      <c r="T2171" t="s">
        <v>8318</v>
      </c>
      <c r="U2171" s="9">
        <f t="shared" si="235"/>
        <v>42151.069606481484</v>
      </c>
      <c r="V2171" s="9">
        <f t="shared" si="236"/>
        <v>42172.069606481484</v>
      </c>
      <c r="W2171">
        <f t="shared" si="237"/>
        <v>21</v>
      </c>
    </row>
    <row r="2172" spans="1:23" ht="28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 t="shared" si="231"/>
        <v>119</v>
      </c>
      <c r="P2172" s="5">
        <f t="shared" si="232"/>
        <v>27.5</v>
      </c>
      <c r="Q2172" s="5" t="str">
        <f t="shared" si="233"/>
        <v>theater</v>
      </c>
      <c r="R2172" s="5" t="str">
        <f t="shared" si="234"/>
        <v>plays</v>
      </c>
      <c r="S2172" t="s">
        <v>8317</v>
      </c>
      <c r="T2172" t="s">
        <v>8318</v>
      </c>
      <c r="U2172" s="9">
        <f t="shared" si="235"/>
        <v>42101.423541666663</v>
      </c>
      <c r="V2172" s="9">
        <f t="shared" si="236"/>
        <v>42131.423541666663</v>
      </c>
      <c r="W2172">
        <f t="shared" si="237"/>
        <v>30</v>
      </c>
    </row>
    <row r="2173" spans="1:23" ht="57.6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 t="shared" si="231"/>
        <v>153</v>
      </c>
      <c r="P2173" s="5">
        <f t="shared" si="232"/>
        <v>70.459999999999994</v>
      </c>
      <c r="Q2173" s="5" t="str">
        <f t="shared" si="233"/>
        <v>theater</v>
      </c>
      <c r="R2173" s="5" t="str">
        <f t="shared" si="234"/>
        <v>plays</v>
      </c>
      <c r="S2173" t="s">
        <v>8317</v>
      </c>
      <c r="T2173" t="s">
        <v>8318</v>
      </c>
      <c r="U2173" s="9">
        <f t="shared" si="235"/>
        <v>42034.928252314814</v>
      </c>
      <c r="V2173" s="9">
        <f t="shared" si="236"/>
        <v>42090</v>
      </c>
      <c r="W2173">
        <f t="shared" si="237"/>
        <v>56</v>
      </c>
    </row>
    <row r="2174" spans="1:23" ht="43.2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 t="shared" si="231"/>
        <v>100</v>
      </c>
      <c r="P2174" s="5">
        <f t="shared" si="232"/>
        <v>178.57</v>
      </c>
      <c r="Q2174" s="5" t="str">
        <f t="shared" si="233"/>
        <v>theater</v>
      </c>
      <c r="R2174" s="5" t="str">
        <f t="shared" si="234"/>
        <v>plays</v>
      </c>
      <c r="S2174" t="s">
        <v>8317</v>
      </c>
      <c r="T2174" t="s">
        <v>8318</v>
      </c>
      <c r="U2174" s="9">
        <f t="shared" si="235"/>
        <v>41944.527627314819</v>
      </c>
      <c r="V2174" s="9">
        <f t="shared" si="236"/>
        <v>42004.569293981483</v>
      </c>
      <c r="W2174">
        <f t="shared" si="237"/>
        <v>60</v>
      </c>
    </row>
    <row r="2175" spans="1:23" ht="43.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 t="shared" si="231"/>
        <v>100</v>
      </c>
      <c r="P2175" s="5">
        <f t="shared" si="232"/>
        <v>62.63</v>
      </c>
      <c r="Q2175" s="5" t="str">
        <f t="shared" si="233"/>
        <v>theater</v>
      </c>
      <c r="R2175" s="5" t="str">
        <f t="shared" si="234"/>
        <v>plays</v>
      </c>
      <c r="S2175" t="s">
        <v>8317</v>
      </c>
      <c r="T2175" t="s">
        <v>8318</v>
      </c>
      <c r="U2175" s="9">
        <f t="shared" si="235"/>
        <v>42593.865405092598</v>
      </c>
      <c r="V2175" s="9">
        <f t="shared" si="236"/>
        <v>42613.865405092598</v>
      </c>
      <c r="W2175">
        <f t="shared" si="237"/>
        <v>20</v>
      </c>
    </row>
    <row r="2176" spans="1:23" ht="43.2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 t="shared" si="231"/>
        <v>225</v>
      </c>
      <c r="P2176" s="5">
        <f t="shared" si="232"/>
        <v>75</v>
      </c>
      <c r="Q2176" s="5" t="str">
        <f t="shared" si="233"/>
        <v>theater</v>
      </c>
      <c r="R2176" s="5" t="str">
        <f t="shared" si="234"/>
        <v>plays</v>
      </c>
      <c r="S2176" t="s">
        <v>8317</v>
      </c>
      <c r="T2176" t="s">
        <v>8318</v>
      </c>
      <c r="U2176" s="9">
        <f t="shared" si="235"/>
        <v>42503.740868055553</v>
      </c>
      <c r="V2176" s="9">
        <f t="shared" si="236"/>
        <v>42517.740868055553</v>
      </c>
      <c r="W2176">
        <f t="shared" si="237"/>
        <v>14</v>
      </c>
    </row>
    <row r="2177" spans="1:23" ht="57.6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 t="shared" si="231"/>
        <v>106</v>
      </c>
      <c r="P2177" s="5">
        <f t="shared" si="232"/>
        <v>58.9</v>
      </c>
      <c r="Q2177" s="5" t="str">
        <f t="shared" si="233"/>
        <v>theater</v>
      </c>
      <c r="R2177" s="5" t="str">
        <f t="shared" si="234"/>
        <v>plays</v>
      </c>
      <c r="S2177" t="s">
        <v>8317</v>
      </c>
      <c r="T2177" t="s">
        <v>8318</v>
      </c>
      <c r="U2177" s="9">
        <f t="shared" si="235"/>
        <v>41927.848900462966</v>
      </c>
      <c r="V2177" s="9">
        <f t="shared" si="236"/>
        <v>41948.890567129631</v>
      </c>
      <c r="W2177">
        <f t="shared" si="237"/>
        <v>21</v>
      </c>
    </row>
    <row r="2178" spans="1:23" ht="43.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 t="shared" ref="O2178:O2241" si="238">ROUND((E2178/D2178)*100,0)</f>
        <v>105</v>
      </c>
      <c r="P2178" s="5">
        <f t="shared" ref="P2178:P2241" si="239">ROUND((E2178/L2178),2)</f>
        <v>139.56</v>
      </c>
      <c r="Q2178" s="5" t="str">
        <f t="shared" ref="Q2178:Q2241" si="240">LEFT(N2178,SEARCH("/",N2178)-1)</f>
        <v>theater</v>
      </c>
      <c r="R2178" s="5" t="str">
        <f t="shared" ref="R2178:R2241" si="241">RIGHT(N2178,LEN(N2178)-SEARCH("/",N2178))</f>
        <v>plays</v>
      </c>
      <c r="S2178" t="s">
        <v>8317</v>
      </c>
      <c r="T2178" t="s">
        <v>8318</v>
      </c>
      <c r="U2178" s="9">
        <f t="shared" ref="U2178:U2241" si="242">(((J2178/60)/60)/24)+DATE(1970,1,1)</f>
        <v>42375.114988425921</v>
      </c>
      <c r="V2178" s="9">
        <f t="shared" ref="V2178:V2241" si="243">(((I2178/60)/60)/24)+DATE(1970,1,1)</f>
        <v>42420.114988425921</v>
      </c>
      <c r="W2178">
        <f t="shared" ref="W2178:W2241" si="244">DATEDIF(U2178,V2178,"d")</f>
        <v>45</v>
      </c>
    </row>
    <row r="2179" spans="1:23" ht="57.6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 t="shared" si="238"/>
        <v>117</v>
      </c>
      <c r="P2179" s="5">
        <f t="shared" si="239"/>
        <v>70</v>
      </c>
      <c r="Q2179" s="5" t="str">
        <f t="shared" si="240"/>
        <v>theater</v>
      </c>
      <c r="R2179" s="5" t="str">
        <f t="shared" si="241"/>
        <v>plays</v>
      </c>
      <c r="S2179" t="s">
        <v>8317</v>
      </c>
      <c r="T2179" t="s">
        <v>8318</v>
      </c>
      <c r="U2179" s="9">
        <f t="shared" si="242"/>
        <v>41963.872361111105</v>
      </c>
      <c r="V2179" s="9">
        <f t="shared" si="243"/>
        <v>41974.797916666663</v>
      </c>
      <c r="W2179">
        <f t="shared" si="244"/>
        <v>11</v>
      </c>
    </row>
    <row r="2180" spans="1:23" ht="43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 t="shared" si="238"/>
        <v>109</v>
      </c>
      <c r="P2180" s="5">
        <f t="shared" si="239"/>
        <v>57.39</v>
      </c>
      <c r="Q2180" s="5" t="str">
        <f t="shared" si="240"/>
        <v>theater</v>
      </c>
      <c r="R2180" s="5" t="str">
        <f t="shared" si="241"/>
        <v>plays</v>
      </c>
      <c r="S2180" t="s">
        <v>8317</v>
      </c>
      <c r="T2180" t="s">
        <v>8318</v>
      </c>
      <c r="U2180" s="9">
        <f t="shared" si="242"/>
        <v>42143.445219907408</v>
      </c>
      <c r="V2180" s="9">
        <f t="shared" si="243"/>
        <v>42173.445219907408</v>
      </c>
      <c r="W2180">
        <f t="shared" si="244"/>
        <v>30</v>
      </c>
    </row>
    <row r="2181" spans="1:23" ht="43.2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 t="shared" si="238"/>
        <v>160</v>
      </c>
      <c r="P2181" s="5">
        <f t="shared" si="239"/>
        <v>40</v>
      </c>
      <c r="Q2181" s="5" t="str">
        <f t="shared" si="240"/>
        <v>theater</v>
      </c>
      <c r="R2181" s="5" t="str">
        <f t="shared" si="241"/>
        <v>plays</v>
      </c>
      <c r="S2181" t="s">
        <v>8317</v>
      </c>
      <c r="T2181" t="s">
        <v>8318</v>
      </c>
      <c r="U2181" s="9">
        <f t="shared" si="242"/>
        <v>42460.94222222222</v>
      </c>
      <c r="V2181" s="9">
        <f t="shared" si="243"/>
        <v>42481.94222222222</v>
      </c>
      <c r="W2181">
        <f t="shared" si="244"/>
        <v>21</v>
      </c>
    </row>
    <row r="2182" spans="1:23" ht="43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 t="shared" si="238"/>
        <v>113</v>
      </c>
      <c r="P2182" s="5">
        <f t="shared" si="239"/>
        <v>64.290000000000006</v>
      </c>
      <c r="Q2182" s="5" t="str">
        <f t="shared" si="240"/>
        <v>theater</v>
      </c>
      <c r="R2182" s="5" t="str">
        <f t="shared" si="241"/>
        <v>plays</v>
      </c>
      <c r="S2182" t="s">
        <v>8317</v>
      </c>
      <c r="T2182" t="s">
        <v>8318</v>
      </c>
      <c r="U2182" s="9">
        <f t="shared" si="242"/>
        <v>42553.926527777774</v>
      </c>
      <c r="V2182" s="9">
        <f t="shared" si="243"/>
        <v>42585.172916666663</v>
      </c>
      <c r="W2182">
        <f t="shared" si="244"/>
        <v>32</v>
      </c>
    </row>
    <row r="2183" spans="1:23" ht="28.8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 t="shared" si="238"/>
        <v>102</v>
      </c>
      <c r="P2183" s="5">
        <f t="shared" si="239"/>
        <v>120.12</v>
      </c>
      <c r="Q2183" s="5" t="str">
        <f t="shared" si="240"/>
        <v>theater</v>
      </c>
      <c r="R2183" s="5" t="str">
        <f t="shared" si="241"/>
        <v>plays</v>
      </c>
      <c r="S2183" t="s">
        <v>8317</v>
      </c>
      <c r="T2183" t="s">
        <v>8318</v>
      </c>
      <c r="U2183" s="9">
        <f t="shared" si="242"/>
        <v>42152.765717592592</v>
      </c>
      <c r="V2183" s="9">
        <f t="shared" si="243"/>
        <v>42188.765717592592</v>
      </c>
      <c r="W2183">
        <f t="shared" si="244"/>
        <v>36</v>
      </c>
    </row>
    <row r="2184" spans="1:23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 t="shared" si="238"/>
        <v>101</v>
      </c>
      <c r="P2184" s="5">
        <f t="shared" si="239"/>
        <v>1008.24</v>
      </c>
      <c r="Q2184" s="5" t="str">
        <f t="shared" si="240"/>
        <v>theater</v>
      </c>
      <c r="R2184" s="5" t="str">
        <f t="shared" si="241"/>
        <v>plays</v>
      </c>
      <c r="S2184" t="s">
        <v>8317</v>
      </c>
      <c r="T2184" t="s">
        <v>8318</v>
      </c>
      <c r="U2184" s="9">
        <f t="shared" si="242"/>
        <v>42116.710752314815</v>
      </c>
      <c r="V2184" s="9">
        <f t="shared" si="243"/>
        <v>42146.710752314815</v>
      </c>
      <c r="W2184">
        <f t="shared" si="244"/>
        <v>30</v>
      </c>
    </row>
    <row r="2185" spans="1:23" ht="43.2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 t="shared" si="238"/>
        <v>101</v>
      </c>
      <c r="P2185" s="5">
        <f t="shared" si="239"/>
        <v>63.28</v>
      </c>
      <c r="Q2185" s="5" t="str">
        <f t="shared" si="240"/>
        <v>theater</v>
      </c>
      <c r="R2185" s="5" t="str">
        <f t="shared" si="241"/>
        <v>plays</v>
      </c>
      <c r="S2185" t="s">
        <v>8317</v>
      </c>
      <c r="T2185" t="s">
        <v>8318</v>
      </c>
      <c r="U2185" s="9">
        <f t="shared" si="242"/>
        <v>42155.142638888887</v>
      </c>
      <c r="V2185" s="9">
        <f t="shared" si="243"/>
        <v>42215.142638888887</v>
      </c>
      <c r="W2185">
        <f t="shared" si="244"/>
        <v>60</v>
      </c>
    </row>
    <row r="2186" spans="1:23" ht="43.2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 t="shared" si="238"/>
        <v>6500</v>
      </c>
      <c r="P2186" s="5">
        <f t="shared" si="239"/>
        <v>21.67</v>
      </c>
      <c r="Q2186" s="5" t="str">
        <f t="shared" si="240"/>
        <v>theater</v>
      </c>
      <c r="R2186" s="5" t="str">
        <f t="shared" si="241"/>
        <v>plays</v>
      </c>
      <c r="S2186" t="s">
        <v>8317</v>
      </c>
      <c r="T2186" t="s">
        <v>8318</v>
      </c>
      <c r="U2186" s="9">
        <f t="shared" si="242"/>
        <v>42432.701724537037</v>
      </c>
      <c r="V2186" s="9">
        <f t="shared" si="243"/>
        <v>42457.660057870366</v>
      </c>
      <c r="W2186">
        <f t="shared" si="244"/>
        <v>25</v>
      </c>
    </row>
    <row r="2187" spans="1:23" ht="57.6" x14ac:dyDescent="0.3">
      <c r="A2187">
        <v>120</v>
      </c>
      <c r="B2187" s="3" t="s">
        <v>122</v>
      </c>
      <c r="C2187" s="3" t="s">
        <v>4231</v>
      </c>
      <c r="D2187">
        <v>70000</v>
      </c>
      <c r="E2187">
        <v>10</v>
      </c>
      <c r="F2187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>
        <f t="shared" si="238"/>
        <v>0</v>
      </c>
      <c r="P2187" s="5">
        <f t="shared" si="239"/>
        <v>10</v>
      </c>
      <c r="Q2187" s="5" t="str">
        <f t="shared" si="240"/>
        <v>film &amp; video</v>
      </c>
      <c r="R2187" s="5" t="str">
        <f t="shared" si="241"/>
        <v>science fiction</v>
      </c>
      <c r="S2187" t="s">
        <v>8310</v>
      </c>
      <c r="T2187" t="s">
        <v>8313</v>
      </c>
      <c r="U2187" s="9">
        <f t="shared" si="242"/>
        <v>42616.049849537041</v>
      </c>
      <c r="V2187" s="9">
        <f t="shared" si="243"/>
        <v>42646.049849537041</v>
      </c>
      <c r="W2187">
        <f t="shared" si="244"/>
        <v>30</v>
      </c>
    </row>
    <row r="2188" spans="1:23" ht="57.6" x14ac:dyDescent="0.3">
      <c r="A2188">
        <v>121</v>
      </c>
      <c r="B2188" s="3" t="s">
        <v>123</v>
      </c>
      <c r="C2188" s="3" t="s">
        <v>4232</v>
      </c>
      <c r="D2188">
        <v>3000</v>
      </c>
      <c r="E2188">
        <v>1</v>
      </c>
      <c r="F2188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>
        <f t="shared" si="238"/>
        <v>0</v>
      </c>
      <c r="P2188" s="5">
        <f t="shared" si="239"/>
        <v>1</v>
      </c>
      <c r="Q2188" s="5" t="str">
        <f t="shared" si="240"/>
        <v>film &amp; video</v>
      </c>
      <c r="R2188" s="5" t="str">
        <f t="shared" si="241"/>
        <v>science fiction</v>
      </c>
      <c r="S2188" t="s">
        <v>8310</v>
      </c>
      <c r="T2188" t="s">
        <v>8313</v>
      </c>
      <c r="U2188" s="9">
        <f t="shared" si="242"/>
        <v>42096.704976851848</v>
      </c>
      <c r="V2188" s="9">
        <f t="shared" si="243"/>
        <v>42112.427777777775</v>
      </c>
      <c r="W2188">
        <f t="shared" si="244"/>
        <v>16</v>
      </c>
    </row>
    <row r="2189" spans="1:23" ht="28.8" x14ac:dyDescent="0.3">
      <c r="A2189">
        <v>122</v>
      </c>
      <c r="B2189" s="3" t="s">
        <v>124</v>
      </c>
      <c r="C2189" s="3" t="s">
        <v>4233</v>
      </c>
      <c r="D2189">
        <v>100000000</v>
      </c>
      <c r="E2189">
        <v>0</v>
      </c>
      <c r="F2189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>
        <f t="shared" si="238"/>
        <v>0</v>
      </c>
      <c r="P2189" s="5" t="e">
        <f t="shared" si="239"/>
        <v>#DIV/0!</v>
      </c>
      <c r="Q2189" s="5" t="str">
        <f t="shared" si="240"/>
        <v>film &amp; video</v>
      </c>
      <c r="R2189" s="5" t="str">
        <f t="shared" si="241"/>
        <v>science fiction</v>
      </c>
      <c r="S2189" t="s">
        <v>8310</v>
      </c>
      <c r="T2189" t="s">
        <v>8313</v>
      </c>
      <c r="U2189" s="9">
        <f t="shared" si="242"/>
        <v>42593.431793981479</v>
      </c>
      <c r="V2189" s="9">
        <f t="shared" si="243"/>
        <v>42653.431793981479</v>
      </c>
      <c r="W2189">
        <f t="shared" si="244"/>
        <v>60</v>
      </c>
    </row>
    <row r="2190" spans="1:23" ht="43.2" x14ac:dyDescent="0.3">
      <c r="A2190">
        <v>123</v>
      </c>
      <c r="B2190" s="3" t="s">
        <v>125</v>
      </c>
      <c r="C2190" s="3" t="s">
        <v>4234</v>
      </c>
      <c r="D2190">
        <v>55000</v>
      </c>
      <c r="E2190">
        <v>151</v>
      </c>
      <c r="F2190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>
        <f t="shared" si="238"/>
        <v>0</v>
      </c>
      <c r="P2190" s="5">
        <f t="shared" si="239"/>
        <v>25.17</v>
      </c>
      <c r="Q2190" s="5" t="str">
        <f t="shared" si="240"/>
        <v>film &amp; video</v>
      </c>
      <c r="R2190" s="5" t="str">
        <f t="shared" si="241"/>
        <v>science fiction</v>
      </c>
      <c r="S2190" t="s">
        <v>8310</v>
      </c>
      <c r="T2190" t="s">
        <v>8313</v>
      </c>
      <c r="U2190" s="9">
        <f t="shared" si="242"/>
        <v>41904.781990740739</v>
      </c>
      <c r="V2190" s="9">
        <f t="shared" si="243"/>
        <v>41940.916666666664</v>
      </c>
      <c r="W2190">
        <f t="shared" si="244"/>
        <v>36</v>
      </c>
    </row>
    <row r="2191" spans="1:23" ht="43.2" x14ac:dyDescent="0.3">
      <c r="A2191">
        <v>124</v>
      </c>
      <c r="B2191" s="3" t="s">
        <v>126</v>
      </c>
      <c r="C2191" s="3" t="s">
        <v>4235</v>
      </c>
      <c r="D2191">
        <v>4000</v>
      </c>
      <c r="E2191">
        <v>0</v>
      </c>
      <c r="F2191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>
        <f t="shared" si="238"/>
        <v>0</v>
      </c>
      <c r="P2191" s="5" t="e">
        <f t="shared" si="239"/>
        <v>#DIV/0!</v>
      </c>
      <c r="Q2191" s="5" t="str">
        <f t="shared" si="240"/>
        <v>film &amp; video</v>
      </c>
      <c r="R2191" s="5" t="str">
        <f t="shared" si="241"/>
        <v>science fiction</v>
      </c>
      <c r="S2191" t="s">
        <v>8310</v>
      </c>
      <c r="T2191" t="s">
        <v>8313</v>
      </c>
      <c r="U2191" s="9">
        <f t="shared" si="242"/>
        <v>42114.928726851853</v>
      </c>
      <c r="V2191" s="9">
        <f t="shared" si="243"/>
        <v>42139.928726851853</v>
      </c>
      <c r="W2191">
        <f t="shared" si="244"/>
        <v>25</v>
      </c>
    </row>
    <row r="2192" spans="1:23" ht="43.2" x14ac:dyDescent="0.3">
      <c r="A2192">
        <v>125</v>
      </c>
      <c r="B2192" s="3" t="s">
        <v>127</v>
      </c>
      <c r="C2192" s="3" t="s">
        <v>4236</v>
      </c>
      <c r="D2192">
        <v>500</v>
      </c>
      <c r="E2192">
        <v>70</v>
      </c>
      <c r="F2192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>
        <f t="shared" si="238"/>
        <v>14</v>
      </c>
      <c r="P2192" s="5">
        <f t="shared" si="239"/>
        <v>11.67</v>
      </c>
      <c r="Q2192" s="5" t="str">
        <f t="shared" si="240"/>
        <v>film &amp; video</v>
      </c>
      <c r="R2192" s="5" t="str">
        <f t="shared" si="241"/>
        <v>science fiction</v>
      </c>
      <c r="S2192" t="s">
        <v>8310</v>
      </c>
      <c r="T2192" t="s">
        <v>8313</v>
      </c>
      <c r="U2192" s="9">
        <f t="shared" si="242"/>
        <v>42709.993981481486</v>
      </c>
      <c r="V2192" s="9">
        <f t="shared" si="243"/>
        <v>42769.993981481486</v>
      </c>
      <c r="W2192">
        <f t="shared" si="244"/>
        <v>60</v>
      </c>
    </row>
    <row r="2193" spans="1:23" ht="43.2" x14ac:dyDescent="0.3">
      <c r="A2193">
        <v>126</v>
      </c>
      <c r="B2193" s="3" t="s">
        <v>128</v>
      </c>
      <c r="C2193" s="3" t="s">
        <v>4237</v>
      </c>
      <c r="D2193">
        <v>25000</v>
      </c>
      <c r="E2193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>
        <f t="shared" si="238"/>
        <v>6</v>
      </c>
      <c r="P2193" s="5">
        <f t="shared" si="239"/>
        <v>106.69</v>
      </c>
      <c r="Q2193" s="5" t="str">
        <f t="shared" si="240"/>
        <v>film &amp; video</v>
      </c>
      <c r="R2193" s="5" t="str">
        <f t="shared" si="241"/>
        <v>science fiction</v>
      </c>
      <c r="S2193" t="s">
        <v>8310</v>
      </c>
      <c r="T2193" t="s">
        <v>8313</v>
      </c>
      <c r="U2193" s="9">
        <f t="shared" si="242"/>
        <v>42135.589548611111</v>
      </c>
      <c r="V2193" s="9">
        <f t="shared" si="243"/>
        <v>42166.083333333328</v>
      </c>
      <c r="W2193">
        <f t="shared" si="244"/>
        <v>31</v>
      </c>
    </row>
    <row r="2194" spans="1:23" ht="43.2" x14ac:dyDescent="0.3">
      <c r="A2194">
        <v>127</v>
      </c>
      <c r="B2194" s="3" t="s">
        <v>129</v>
      </c>
      <c r="C2194" s="3" t="s">
        <v>4238</v>
      </c>
      <c r="D2194">
        <v>8000</v>
      </c>
      <c r="E2194">
        <v>190</v>
      </c>
      <c r="F2194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>
        <f t="shared" si="238"/>
        <v>2</v>
      </c>
      <c r="P2194" s="5">
        <f t="shared" si="239"/>
        <v>47.5</v>
      </c>
      <c r="Q2194" s="5" t="str">
        <f t="shared" si="240"/>
        <v>film &amp; video</v>
      </c>
      <c r="R2194" s="5" t="str">
        <f t="shared" si="241"/>
        <v>science fiction</v>
      </c>
      <c r="S2194" t="s">
        <v>8310</v>
      </c>
      <c r="T2194" t="s">
        <v>8313</v>
      </c>
      <c r="U2194" s="9">
        <f t="shared" si="242"/>
        <v>42067.62431712963</v>
      </c>
      <c r="V2194" s="9">
        <f t="shared" si="243"/>
        <v>42097.582650462966</v>
      </c>
      <c r="W2194">
        <f t="shared" si="244"/>
        <v>30</v>
      </c>
    </row>
    <row r="2195" spans="1:23" ht="28.8" x14ac:dyDescent="0.3">
      <c r="A2195">
        <v>128</v>
      </c>
      <c r="B2195" s="3" t="s">
        <v>130</v>
      </c>
      <c r="C2195" s="3" t="s">
        <v>4239</v>
      </c>
      <c r="D2195">
        <v>100000</v>
      </c>
      <c r="E2195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>
        <f t="shared" si="238"/>
        <v>2</v>
      </c>
      <c r="P2195" s="5">
        <f t="shared" si="239"/>
        <v>311.17</v>
      </c>
      <c r="Q2195" s="5" t="str">
        <f t="shared" si="240"/>
        <v>film &amp; video</v>
      </c>
      <c r="R2195" s="5" t="str">
        <f t="shared" si="241"/>
        <v>science fiction</v>
      </c>
      <c r="S2195" t="s">
        <v>8310</v>
      </c>
      <c r="T2195" t="s">
        <v>8313</v>
      </c>
      <c r="U2195" s="9">
        <f t="shared" si="242"/>
        <v>42628.22792824074</v>
      </c>
      <c r="V2195" s="9">
        <f t="shared" si="243"/>
        <v>42663.22792824074</v>
      </c>
      <c r="W2195">
        <f t="shared" si="244"/>
        <v>35</v>
      </c>
    </row>
    <row r="2196" spans="1:23" ht="57.6" x14ac:dyDescent="0.3">
      <c r="A2196">
        <v>129</v>
      </c>
      <c r="B2196" s="3" t="s">
        <v>131</v>
      </c>
      <c r="C2196" s="3" t="s">
        <v>4240</v>
      </c>
      <c r="D2196">
        <v>20000</v>
      </c>
      <c r="E2196">
        <v>0</v>
      </c>
      <c r="F2196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>
        <f t="shared" si="238"/>
        <v>0</v>
      </c>
      <c r="P2196" s="5" t="e">
        <f t="shared" si="239"/>
        <v>#DIV/0!</v>
      </c>
      <c r="Q2196" s="5" t="str">
        <f t="shared" si="240"/>
        <v>film &amp; video</v>
      </c>
      <c r="R2196" s="5" t="str">
        <f t="shared" si="241"/>
        <v>science fiction</v>
      </c>
      <c r="S2196" t="s">
        <v>8310</v>
      </c>
      <c r="T2196" t="s">
        <v>8313</v>
      </c>
      <c r="U2196" s="9">
        <f t="shared" si="242"/>
        <v>41882.937303240738</v>
      </c>
      <c r="V2196" s="9">
        <f t="shared" si="243"/>
        <v>41942.937303240738</v>
      </c>
      <c r="W2196">
        <f t="shared" si="244"/>
        <v>60</v>
      </c>
    </row>
    <row r="2197" spans="1:23" ht="43.2" x14ac:dyDescent="0.3">
      <c r="A2197">
        <v>130</v>
      </c>
      <c r="B2197" s="3" t="s">
        <v>132</v>
      </c>
      <c r="C2197" s="3" t="s">
        <v>4241</v>
      </c>
      <c r="D2197">
        <v>600</v>
      </c>
      <c r="E2197">
        <v>0</v>
      </c>
      <c r="F2197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>
        <f t="shared" si="238"/>
        <v>0</v>
      </c>
      <c r="P2197" s="5" t="e">
        <f t="shared" si="239"/>
        <v>#DIV/0!</v>
      </c>
      <c r="Q2197" s="5" t="str">
        <f t="shared" si="240"/>
        <v>film &amp; video</v>
      </c>
      <c r="R2197" s="5" t="str">
        <f t="shared" si="241"/>
        <v>science fiction</v>
      </c>
      <c r="S2197" t="s">
        <v>8310</v>
      </c>
      <c r="T2197" t="s">
        <v>8313</v>
      </c>
      <c r="U2197" s="9">
        <f t="shared" si="242"/>
        <v>41778.915416666663</v>
      </c>
      <c r="V2197" s="9">
        <f t="shared" si="243"/>
        <v>41806.844444444447</v>
      </c>
      <c r="W2197">
        <f t="shared" si="244"/>
        <v>28</v>
      </c>
    </row>
    <row r="2198" spans="1:23" x14ac:dyDescent="0.3">
      <c r="A2198">
        <v>131</v>
      </c>
      <c r="B2198" s="3" t="s">
        <v>133</v>
      </c>
      <c r="C2198" s="3" t="s">
        <v>4242</v>
      </c>
      <c r="D2198">
        <v>1200</v>
      </c>
      <c r="E2198">
        <v>0</v>
      </c>
      <c r="F2198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>
        <f t="shared" si="238"/>
        <v>0</v>
      </c>
      <c r="P2198" s="5" t="e">
        <f t="shared" si="239"/>
        <v>#DIV/0!</v>
      </c>
      <c r="Q2198" s="5" t="str">
        <f t="shared" si="240"/>
        <v>film &amp; video</v>
      </c>
      <c r="R2198" s="5" t="str">
        <f t="shared" si="241"/>
        <v>science fiction</v>
      </c>
      <c r="S2198" t="s">
        <v>8310</v>
      </c>
      <c r="T2198" t="s">
        <v>8313</v>
      </c>
      <c r="U2198" s="9">
        <f t="shared" si="242"/>
        <v>42541.837511574078</v>
      </c>
      <c r="V2198" s="9">
        <f t="shared" si="243"/>
        <v>42557</v>
      </c>
      <c r="W2198">
        <f t="shared" si="244"/>
        <v>16</v>
      </c>
    </row>
    <row r="2199" spans="1:23" ht="43.2" x14ac:dyDescent="0.3">
      <c r="A2199">
        <v>132</v>
      </c>
      <c r="B2199" s="3" t="s">
        <v>134</v>
      </c>
      <c r="C2199" s="3" t="s">
        <v>4243</v>
      </c>
      <c r="D2199">
        <v>80000</v>
      </c>
      <c r="E2199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>
        <f t="shared" si="238"/>
        <v>10</v>
      </c>
      <c r="P2199" s="5">
        <f t="shared" si="239"/>
        <v>94.51</v>
      </c>
      <c r="Q2199" s="5" t="str">
        <f t="shared" si="240"/>
        <v>film &amp; video</v>
      </c>
      <c r="R2199" s="5" t="str">
        <f t="shared" si="241"/>
        <v>science fiction</v>
      </c>
      <c r="S2199" t="s">
        <v>8310</v>
      </c>
      <c r="T2199" t="s">
        <v>8313</v>
      </c>
      <c r="U2199" s="9">
        <f t="shared" si="242"/>
        <v>41905.812581018516</v>
      </c>
      <c r="V2199" s="9">
        <f t="shared" si="243"/>
        <v>41950.854247685187</v>
      </c>
      <c r="W2199">
        <f t="shared" si="244"/>
        <v>45</v>
      </c>
    </row>
    <row r="2200" spans="1:23" ht="28.8" x14ac:dyDescent="0.3">
      <c r="A2200">
        <v>133</v>
      </c>
      <c r="B2200" s="3" t="s">
        <v>135</v>
      </c>
      <c r="C2200" s="3" t="s">
        <v>4244</v>
      </c>
      <c r="D2200">
        <v>71764</v>
      </c>
      <c r="E2200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>
        <f t="shared" si="238"/>
        <v>0</v>
      </c>
      <c r="P2200" s="5" t="e">
        <f t="shared" si="239"/>
        <v>#DIV/0!</v>
      </c>
      <c r="Q2200" s="5" t="str">
        <f t="shared" si="240"/>
        <v>film &amp; video</v>
      </c>
      <c r="R2200" s="5" t="str">
        <f t="shared" si="241"/>
        <v>science fiction</v>
      </c>
      <c r="S2200" t="s">
        <v>8310</v>
      </c>
      <c r="T2200" t="s">
        <v>8313</v>
      </c>
      <c r="U2200" s="9">
        <f t="shared" si="242"/>
        <v>42491.80768518518</v>
      </c>
      <c r="V2200" s="9">
        <f t="shared" si="243"/>
        <v>42521.729861111111</v>
      </c>
      <c r="W2200">
        <f t="shared" si="244"/>
        <v>30</v>
      </c>
    </row>
    <row r="2201" spans="1:23" ht="28.8" x14ac:dyDescent="0.3">
      <c r="A2201">
        <v>134</v>
      </c>
      <c r="B2201" s="3" t="s">
        <v>136</v>
      </c>
      <c r="C2201" s="3" t="s">
        <v>4245</v>
      </c>
      <c r="D2201">
        <v>5000</v>
      </c>
      <c r="E2201">
        <v>0</v>
      </c>
      <c r="F2201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>
        <f t="shared" si="238"/>
        <v>0</v>
      </c>
      <c r="P2201" s="5" t="e">
        <f t="shared" si="239"/>
        <v>#DIV/0!</v>
      </c>
      <c r="Q2201" s="5" t="str">
        <f t="shared" si="240"/>
        <v>film &amp; video</v>
      </c>
      <c r="R2201" s="5" t="str">
        <f t="shared" si="241"/>
        <v>science fiction</v>
      </c>
      <c r="S2201" t="s">
        <v>8310</v>
      </c>
      <c r="T2201" t="s">
        <v>8313</v>
      </c>
      <c r="U2201" s="9">
        <f t="shared" si="242"/>
        <v>42221.909930555557</v>
      </c>
      <c r="V2201" s="9">
        <f t="shared" si="243"/>
        <v>42251.708333333328</v>
      </c>
      <c r="W2201">
        <f t="shared" si="244"/>
        <v>30</v>
      </c>
    </row>
    <row r="2202" spans="1:23" ht="43.2" x14ac:dyDescent="0.3">
      <c r="A2202">
        <v>135</v>
      </c>
      <c r="B2202" s="3" t="s">
        <v>137</v>
      </c>
      <c r="C2202" s="3" t="s">
        <v>4246</v>
      </c>
      <c r="D2202">
        <v>3000</v>
      </c>
      <c r="E2202">
        <v>403</v>
      </c>
      <c r="F2202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>
        <f t="shared" si="238"/>
        <v>13</v>
      </c>
      <c r="P2202" s="5">
        <f t="shared" si="239"/>
        <v>80.599999999999994</v>
      </c>
      <c r="Q2202" s="5" t="str">
        <f t="shared" si="240"/>
        <v>film &amp; video</v>
      </c>
      <c r="R2202" s="5" t="str">
        <f t="shared" si="241"/>
        <v>science fiction</v>
      </c>
      <c r="S2202" t="s">
        <v>8310</v>
      </c>
      <c r="T2202" t="s">
        <v>8313</v>
      </c>
      <c r="U2202" s="9">
        <f t="shared" si="242"/>
        <v>41788.381909722222</v>
      </c>
      <c r="V2202" s="9">
        <f t="shared" si="243"/>
        <v>41821.791666666664</v>
      </c>
      <c r="W2202">
        <f t="shared" si="244"/>
        <v>33</v>
      </c>
    </row>
    <row r="2203" spans="1:23" ht="57.6" x14ac:dyDescent="0.3">
      <c r="A2203">
        <v>136</v>
      </c>
      <c r="B2203" s="3" t="s">
        <v>138</v>
      </c>
      <c r="C2203" s="3" t="s">
        <v>4232</v>
      </c>
      <c r="D2203">
        <v>3000</v>
      </c>
      <c r="E2203">
        <v>0</v>
      </c>
      <c r="F2203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>
        <f t="shared" si="238"/>
        <v>0</v>
      </c>
      <c r="P2203" s="5" t="e">
        <f t="shared" si="239"/>
        <v>#DIV/0!</v>
      </c>
      <c r="Q2203" s="5" t="str">
        <f t="shared" si="240"/>
        <v>film &amp; video</v>
      </c>
      <c r="R2203" s="5" t="str">
        <f t="shared" si="241"/>
        <v>science fiction</v>
      </c>
      <c r="S2203" t="s">
        <v>8310</v>
      </c>
      <c r="T2203" t="s">
        <v>8313</v>
      </c>
      <c r="U2203" s="9">
        <f t="shared" si="242"/>
        <v>42096.410115740742</v>
      </c>
      <c r="V2203" s="9">
        <f t="shared" si="243"/>
        <v>42140.427777777775</v>
      </c>
      <c r="W2203">
        <f t="shared" si="244"/>
        <v>44</v>
      </c>
    </row>
    <row r="2204" spans="1:23" ht="43.2" x14ac:dyDescent="0.3">
      <c r="A2204">
        <v>137</v>
      </c>
      <c r="B2204" s="3" t="s">
        <v>139</v>
      </c>
      <c r="C2204" s="3" t="s">
        <v>4247</v>
      </c>
      <c r="D2204">
        <v>55000</v>
      </c>
      <c r="E2204">
        <v>0</v>
      </c>
      <c r="F2204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>
        <f t="shared" si="238"/>
        <v>0</v>
      </c>
      <c r="P2204" s="5" t="e">
        <f t="shared" si="239"/>
        <v>#DIV/0!</v>
      </c>
      <c r="Q2204" s="5" t="str">
        <f t="shared" si="240"/>
        <v>film &amp; video</v>
      </c>
      <c r="R2204" s="5" t="str">
        <f t="shared" si="241"/>
        <v>science fiction</v>
      </c>
      <c r="S2204" t="s">
        <v>8310</v>
      </c>
      <c r="T2204" t="s">
        <v>8313</v>
      </c>
      <c r="U2204" s="9">
        <f t="shared" si="242"/>
        <v>42239.573993055557</v>
      </c>
      <c r="V2204" s="9">
        <f t="shared" si="243"/>
        <v>42289.573993055557</v>
      </c>
      <c r="W2204">
        <f t="shared" si="244"/>
        <v>50</v>
      </c>
    </row>
    <row r="2205" spans="1:23" ht="43.2" x14ac:dyDescent="0.3">
      <c r="A2205">
        <v>138</v>
      </c>
      <c r="B2205" s="3" t="s">
        <v>140</v>
      </c>
      <c r="C2205" s="3" t="s">
        <v>4248</v>
      </c>
      <c r="D2205">
        <v>150000</v>
      </c>
      <c r="E2205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>
        <f t="shared" si="238"/>
        <v>3</v>
      </c>
      <c r="P2205" s="5">
        <f t="shared" si="239"/>
        <v>81.239999999999995</v>
      </c>
      <c r="Q2205" s="5" t="str">
        <f t="shared" si="240"/>
        <v>film &amp; video</v>
      </c>
      <c r="R2205" s="5" t="str">
        <f t="shared" si="241"/>
        <v>science fiction</v>
      </c>
      <c r="S2205" t="s">
        <v>8310</v>
      </c>
      <c r="T2205" t="s">
        <v>8313</v>
      </c>
      <c r="U2205" s="9">
        <f t="shared" si="242"/>
        <v>42186.257418981477</v>
      </c>
      <c r="V2205" s="9">
        <f t="shared" si="243"/>
        <v>42217.207638888889</v>
      </c>
      <c r="W2205">
        <f t="shared" si="244"/>
        <v>31</v>
      </c>
    </row>
    <row r="2206" spans="1:23" ht="43.2" x14ac:dyDescent="0.3">
      <c r="A2206">
        <v>139</v>
      </c>
      <c r="B2206" s="3" t="s">
        <v>141</v>
      </c>
      <c r="C2206" s="3" t="s">
        <v>4249</v>
      </c>
      <c r="D2206">
        <v>500</v>
      </c>
      <c r="E2206">
        <v>500</v>
      </c>
      <c r="F2206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>
        <f t="shared" si="238"/>
        <v>100</v>
      </c>
      <c r="P2206" s="5">
        <f t="shared" si="239"/>
        <v>500</v>
      </c>
      <c r="Q2206" s="5" t="str">
        <f t="shared" si="240"/>
        <v>film &amp; video</v>
      </c>
      <c r="R2206" s="5" t="str">
        <f t="shared" si="241"/>
        <v>science fiction</v>
      </c>
      <c r="S2206" t="s">
        <v>8310</v>
      </c>
      <c r="T2206" t="s">
        <v>8313</v>
      </c>
      <c r="U2206" s="9">
        <f t="shared" si="242"/>
        <v>42187.920972222222</v>
      </c>
      <c r="V2206" s="9">
        <f t="shared" si="243"/>
        <v>42197.920972222222</v>
      </c>
      <c r="W2206">
        <f t="shared" si="244"/>
        <v>10</v>
      </c>
    </row>
    <row r="2207" spans="1:23" ht="43.2" x14ac:dyDescent="0.3">
      <c r="A2207">
        <v>140</v>
      </c>
      <c r="B2207" s="3" t="s">
        <v>142</v>
      </c>
      <c r="C2207" s="3" t="s">
        <v>4250</v>
      </c>
      <c r="D2207">
        <v>200000</v>
      </c>
      <c r="E2207">
        <v>0</v>
      </c>
      <c r="F2207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>
        <f t="shared" si="238"/>
        <v>0</v>
      </c>
      <c r="P2207" s="5" t="e">
        <f t="shared" si="239"/>
        <v>#DIV/0!</v>
      </c>
      <c r="Q2207" s="5" t="str">
        <f t="shared" si="240"/>
        <v>film &amp; video</v>
      </c>
      <c r="R2207" s="5" t="str">
        <f t="shared" si="241"/>
        <v>science fiction</v>
      </c>
      <c r="S2207" t="s">
        <v>8310</v>
      </c>
      <c r="T2207" t="s">
        <v>8313</v>
      </c>
      <c r="U2207" s="9">
        <f t="shared" si="242"/>
        <v>42053.198287037041</v>
      </c>
      <c r="V2207" s="9">
        <f t="shared" si="243"/>
        <v>42083.15662037037</v>
      </c>
      <c r="W2207">
        <f t="shared" si="244"/>
        <v>30</v>
      </c>
    </row>
    <row r="2208" spans="1:23" ht="43.2" x14ac:dyDescent="0.3">
      <c r="A2208">
        <v>141</v>
      </c>
      <c r="B2208" s="3" t="s">
        <v>143</v>
      </c>
      <c r="C2208" s="3" t="s">
        <v>4251</v>
      </c>
      <c r="D2208">
        <v>12000</v>
      </c>
      <c r="E2208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>
        <f t="shared" si="238"/>
        <v>11</v>
      </c>
      <c r="P2208" s="5">
        <f t="shared" si="239"/>
        <v>46.18</v>
      </c>
      <c r="Q2208" s="5" t="str">
        <f t="shared" si="240"/>
        <v>film &amp; video</v>
      </c>
      <c r="R2208" s="5" t="str">
        <f t="shared" si="241"/>
        <v>science fiction</v>
      </c>
      <c r="S2208" t="s">
        <v>8310</v>
      </c>
      <c r="T2208" t="s">
        <v>8313</v>
      </c>
      <c r="U2208" s="9">
        <f t="shared" si="242"/>
        <v>42110.153043981481</v>
      </c>
      <c r="V2208" s="9">
        <f t="shared" si="243"/>
        <v>42155.153043981481</v>
      </c>
      <c r="W2208">
        <f t="shared" si="244"/>
        <v>45</v>
      </c>
    </row>
    <row r="2209" spans="1:23" ht="43.2" x14ac:dyDescent="0.3">
      <c r="A2209">
        <v>142</v>
      </c>
      <c r="B2209" s="3" t="s">
        <v>144</v>
      </c>
      <c r="C2209" s="3" t="s">
        <v>4252</v>
      </c>
      <c r="D2209">
        <v>3000</v>
      </c>
      <c r="E2209">
        <v>10</v>
      </c>
      <c r="F2209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>
        <f t="shared" si="238"/>
        <v>0</v>
      </c>
      <c r="P2209" s="5">
        <f t="shared" si="239"/>
        <v>10</v>
      </c>
      <c r="Q2209" s="5" t="str">
        <f t="shared" si="240"/>
        <v>film &amp; video</v>
      </c>
      <c r="R2209" s="5" t="str">
        <f t="shared" si="241"/>
        <v>science fiction</v>
      </c>
      <c r="S2209" t="s">
        <v>8310</v>
      </c>
      <c r="T2209" t="s">
        <v>8313</v>
      </c>
      <c r="U2209" s="9">
        <f t="shared" si="242"/>
        <v>41938.893263888887</v>
      </c>
      <c r="V2209" s="9">
        <f t="shared" si="243"/>
        <v>41959.934930555552</v>
      </c>
      <c r="W2209">
        <f t="shared" si="244"/>
        <v>21</v>
      </c>
    </row>
    <row r="2210" spans="1:23" ht="43.2" x14ac:dyDescent="0.3">
      <c r="A2210">
        <v>143</v>
      </c>
      <c r="B2210" s="3" t="s">
        <v>145</v>
      </c>
      <c r="C2210" s="3" t="s">
        <v>4253</v>
      </c>
      <c r="D2210">
        <v>5500</v>
      </c>
      <c r="E2210">
        <v>0</v>
      </c>
      <c r="F2210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>
        <f t="shared" si="238"/>
        <v>0</v>
      </c>
      <c r="P2210" s="5" t="e">
        <f t="shared" si="239"/>
        <v>#DIV/0!</v>
      </c>
      <c r="Q2210" s="5" t="str">
        <f t="shared" si="240"/>
        <v>film &amp; video</v>
      </c>
      <c r="R2210" s="5" t="str">
        <f t="shared" si="241"/>
        <v>science fiction</v>
      </c>
      <c r="S2210" t="s">
        <v>8310</v>
      </c>
      <c r="T2210" t="s">
        <v>8313</v>
      </c>
      <c r="U2210" s="9">
        <f t="shared" si="242"/>
        <v>42559.064143518524</v>
      </c>
      <c r="V2210" s="9">
        <f t="shared" si="243"/>
        <v>42616.246527777781</v>
      </c>
      <c r="W2210">
        <f t="shared" si="244"/>
        <v>57</v>
      </c>
    </row>
    <row r="2211" spans="1:23" ht="43.2" x14ac:dyDescent="0.3">
      <c r="A2211">
        <v>144</v>
      </c>
      <c r="B2211" s="3" t="s">
        <v>146</v>
      </c>
      <c r="C2211" s="3" t="s">
        <v>4254</v>
      </c>
      <c r="D2211">
        <v>7500</v>
      </c>
      <c r="E2211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>
        <f t="shared" si="238"/>
        <v>28</v>
      </c>
      <c r="P2211" s="5">
        <f t="shared" si="239"/>
        <v>55.95</v>
      </c>
      <c r="Q2211" s="5" t="str">
        <f t="shared" si="240"/>
        <v>film &amp; video</v>
      </c>
      <c r="R2211" s="5" t="str">
        <f t="shared" si="241"/>
        <v>science fiction</v>
      </c>
      <c r="S2211" t="s">
        <v>8310</v>
      </c>
      <c r="T2211" t="s">
        <v>8313</v>
      </c>
      <c r="U2211" s="9">
        <f t="shared" si="242"/>
        <v>42047.762407407412</v>
      </c>
      <c r="V2211" s="9">
        <f t="shared" si="243"/>
        <v>42107.72074074074</v>
      </c>
      <c r="W2211">
        <f t="shared" si="244"/>
        <v>60</v>
      </c>
    </row>
    <row r="2212" spans="1:23" ht="43.2" x14ac:dyDescent="0.3">
      <c r="A2212">
        <v>145</v>
      </c>
      <c r="B2212" s="3" t="s">
        <v>147</v>
      </c>
      <c r="C2212" s="3" t="s">
        <v>4255</v>
      </c>
      <c r="D2212">
        <v>4500</v>
      </c>
      <c r="E2212">
        <v>338</v>
      </c>
      <c r="F2212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>
        <f t="shared" si="238"/>
        <v>8</v>
      </c>
      <c r="P2212" s="5">
        <f t="shared" si="239"/>
        <v>37.56</v>
      </c>
      <c r="Q2212" s="5" t="str">
        <f t="shared" si="240"/>
        <v>film &amp; video</v>
      </c>
      <c r="R2212" s="5" t="str">
        <f t="shared" si="241"/>
        <v>science fiction</v>
      </c>
      <c r="S2212" t="s">
        <v>8310</v>
      </c>
      <c r="T2212" t="s">
        <v>8313</v>
      </c>
      <c r="U2212" s="9">
        <f t="shared" si="242"/>
        <v>42200.542268518519</v>
      </c>
      <c r="V2212" s="9">
        <f t="shared" si="243"/>
        <v>42227.542268518519</v>
      </c>
      <c r="W2212">
        <f t="shared" si="244"/>
        <v>27</v>
      </c>
    </row>
    <row r="2213" spans="1:23" ht="43.2" x14ac:dyDescent="0.3">
      <c r="A2213">
        <v>146</v>
      </c>
      <c r="B2213" s="3" t="s">
        <v>148</v>
      </c>
      <c r="C2213" s="3" t="s">
        <v>4256</v>
      </c>
      <c r="D2213">
        <v>20000</v>
      </c>
      <c r="E2213">
        <v>115</v>
      </c>
      <c r="F2213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>
        <f t="shared" si="238"/>
        <v>1</v>
      </c>
      <c r="P2213" s="5">
        <f t="shared" si="239"/>
        <v>38.33</v>
      </c>
      <c r="Q2213" s="5" t="str">
        <f t="shared" si="240"/>
        <v>film &amp; video</v>
      </c>
      <c r="R2213" s="5" t="str">
        <f t="shared" si="241"/>
        <v>science fiction</v>
      </c>
      <c r="S2213" t="s">
        <v>8310</v>
      </c>
      <c r="T2213" t="s">
        <v>8313</v>
      </c>
      <c r="U2213" s="9">
        <f t="shared" si="242"/>
        <v>42693.016180555554</v>
      </c>
      <c r="V2213" s="9">
        <f t="shared" si="243"/>
        <v>42753.016180555554</v>
      </c>
      <c r="W2213">
        <f t="shared" si="244"/>
        <v>60</v>
      </c>
    </row>
    <row r="2214" spans="1:23" ht="28.8" x14ac:dyDescent="0.3">
      <c r="A2214">
        <v>147</v>
      </c>
      <c r="B2214" s="3" t="s">
        <v>149</v>
      </c>
      <c r="C2214" s="3" t="s">
        <v>4257</v>
      </c>
      <c r="D2214">
        <v>7000</v>
      </c>
      <c r="E2214">
        <v>0</v>
      </c>
      <c r="F2214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>
        <f t="shared" si="238"/>
        <v>0</v>
      </c>
      <c r="P2214" s="5" t="e">
        <f t="shared" si="239"/>
        <v>#DIV/0!</v>
      </c>
      <c r="Q2214" s="5" t="str">
        <f t="shared" si="240"/>
        <v>film &amp; video</v>
      </c>
      <c r="R2214" s="5" t="str">
        <f t="shared" si="241"/>
        <v>science fiction</v>
      </c>
      <c r="S2214" t="s">
        <v>8310</v>
      </c>
      <c r="T2214" t="s">
        <v>8313</v>
      </c>
      <c r="U2214" s="9">
        <f t="shared" si="242"/>
        <v>41969.767824074079</v>
      </c>
      <c r="V2214" s="9">
        <f t="shared" si="243"/>
        <v>42012.762499999997</v>
      </c>
      <c r="W2214">
        <f t="shared" si="244"/>
        <v>43</v>
      </c>
    </row>
    <row r="2215" spans="1:23" ht="43.2" x14ac:dyDescent="0.3">
      <c r="A2215">
        <v>148</v>
      </c>
      <c r="B2215" s="3" t="s">
        <v>150</v>
      </c>
      <c r="C2215" s="3" t="s">
        <v>4258</v>
      </c>
      <c r="D2215">
        <v>50000</v>
      </c>
      <c r="E2215">
        <v>40</v>
      </c>
      <c r="F221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>
        <f t="shared" si="238"/>
        <v>0</v>
      </c>
      <c r="P2215" s="5">
        <f t="shared" si="239"/>
        <v>20</v>
      </c>
      <c r="Q2215" s="5" t="str">
        <f t="shared" si="240"/>
        <v>film &amp; video</v>
      </c>
      <c r="R2215" s="5" t="str">
        <f t="shared" si="241"/>
        <v>science fiction</v>
      </c>
      <c r="S2215" t="s">
        <v>8310</v>
      </c>
      <c r="T2215" t="s">
        <v>8313</v>
      </c>
      <c r="U2215" s="9">
        <f t="shared" si="242"/>
        <v>42397.281666666662</v>
      </c>
      <c r="V2215" s="9">
        <f t="shared" si="243"/>
        <v>42427.281666666662</v>
      </c>
      <c r="W2215">
        <f t="shared" si="244"/>
        <v>30</v>
      </c>
    </row>
    <row r="2216" spans="1:23" ht="43.2" x14ac:dyDescent="0.3">
      <c r="A2216">
        <v>149</v>
      </c>
      <c r="B2216" s="3" t="s">
        <v>151</v>
      </c>
      <c r="C2216" s="3" t="s">
        <v>4259</v>
      </c>
      <c r="D2216">
        <v>10000</v>
      </c>
      <c r="E2216">
        <v>92</v>
      </c>
      <c r="F2216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>
        <f t="shared" si="238"/>
        <v>1</v>
      </c>
      <c r="P2216" s="5">
        <f t="shared" si="239"/>
        <v>15.33</v>
      </c>
      <c r="Q2216" s="5" t="str">
        <f t="shared" si="240"/>
        <v>film &amp; video</v>
      </c>
      <c r="R2216" s="5" t="str">
        <f t="shared" si="241"/>
        <v>science fiction</v>
      </c>
      <c r="S2216" t="s">
        <v>8310</v>
      </c>
      <c r="T2216" t="s">
        <v>8313</v>
      </c>
      <c r="U2216" s="9">
        <f t="shared" si="242"/>
        <v>41968.172106481477</v>
      </c>
      <c r="V2216" s="9">
        <f t="shared" si="243"/>
        <v>41998.333333333328</v>
      </c>
      <c r="W2216">
        <f t="shared" si="244"/>
        <v>30</v>
      </c>
    </row>
    <row r="2217" spans="1:23" ht="43.2" x14ac:dyDescent="0.3">
      <c r="A2217">
        <v>150</v>
      </c>
      <c r="B2217" s="3" t="s">
        <v>152</v>
      </c>
      <c r="C2217" s="3" t="s">
        <v>4260</v>
      </c>
      <c r="D2217">
        <v>130000</v>
      </c>
      <c r="E2217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>
        <f t="shared" si="238"/>
        <v>23</v>
      </c>
      <c r="P2217" s="5">
        <f t="shared" si="239"/>
        <v>449.43</v>
      </c>
      <c r="Q2217" s="5" t="str">
        <f t="shared" si="240"/>
        <v>film &amp; video</v>
      </c>
      <c r="R2217" s="5" t="str">
        <f t="shared" si="241"/>
        <v>science fiction</v>
      </c>
      <c r="S2217" t="s">
        <v>8310</v>
      </c>
      <c r="T2217" t="s">
        <v>8313</v>
      </c>
      <c r="U2217" s="9">
        <f t="shared" si="242"/>
        <v>42090.161828703705</v>
      </c>
      <c r="V2217" s="9">
        <f t="shared" si="243"/>
        <v>42150.161828703705</v>
      </c>
      <c r="W2217">
        <f t="shared" si="244"/>
        <v>60</v>
      </c>
    </row>
    <row r="2218" spans="1:23" ht="43.2" x14ac:dyDescent="0.3">
      <c r="A2218">
        <v>151</v>
      </c>
      <c r="B2218" s="3" t="s">
        <v>153</v>
      </c>
      <c r="C2218" s="3" t="s">
        <v>4261</v>
      </c>
      <c r="D2218">
        <v>250000</v>
      </c>
      <c r="E2218">
        <v>140</v>
      </c>
      <c r="F2218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>
        <f t="shared" si="238"/>
        <v>0</v>
      </c>
      <c r="P2218" s="5">
        <f t="shared" si="239"/>
        <v>28</v>
      </c>
      <c r="Q2218" s="5" t="str">
        <f t="shared" si="240"/>
        <v>film &amp; video</v>
      </c>
      <c r="R2218" s="5" t="str">
        <f t="shared" si="241"/>
        <v>science fiction</v>
      </c>
      <c r="S2218" t="s">
        <v>8310</v>
      </c>
      <c r="T2218" t="s">
        <v>8313</v>
      </c>
      <c r="U2218" s="9">
        <f t="shared" si="242"/>
        <v>42113.550821759258</v>
      </c>
      <c r="V2218" s="9">
        <f t="shared" si="243"/>
        <v>42173.550821759258</v>
      </c>
      <c r="W2218">
        <f t="shared" si="244"/>
        <v>60</v>
      </c>
    </row>
    <row r="2219" spans="1:23" ht="28.8" x14ac:dyDescent="0.3">
      <c r="A2219">
        <v>152</v>
      </c>
      <c r="B2219" s="3" t="s">
        <v>154</v>
      </c>
      <c r="C2219" s="3" t="s">
        <v>4262</v>
      </c>
      <c r="D2219">
        <v>380000</v>
      </c>
      <c r="E2219">
        <v>30</v>
      </c>
      <c r="F2219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>
        <f t="shared" si="238"/>
        <v>0</v>
      </c>
      <c r="P2219" s="5">
        <f t="shared" si="239"/>
        <v>15</v>
      </c>
      <c r="Q2219" s="5" t="str">
        <f t="shared" si="240"/>
        <v>film &amp; video</v>
      </c>
      <c r="R2219" s="5" t="str">
        <f t="shared" si="241"/>
        <v>science fiction</v>
      </c>
      <c r="S2219" t="s">
        <v>8310</v>
      </c>
      <c r="T2219" t="s">
        <v>8313</v>
      </c>
      <c r="U2219" s="9">
        <f t="shared" si="242"/>
        <v>41875.077546296299</v>
      </c>
      <c r="V2219" s="9">
        <f t="shared" si="243"/>
        <v>41905.077546296299</v>
      </c>
      <c r="W2219">
        <f t="shared" si="244"/>
        <v>30</v>
      </c>
    </row>
    <row r="2220" spans="1:23" ht="43.2" x14ac:dyDescent="0.3">
      <c r="A2220">
        <v>153</v>
      </c>
      <c r="B2220" s="3" t="s">
        <v>155</v>
      </c>
      <c r="C2220" s="3" t="s">
        <v>4263</v>
      </c>
      <c r="D2220">
        <v>50000</v>
      </c>
      <c r="E2220">
        <v>359</v>
      </c>
      <c r="F2220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>
        <f t="shared" si="238"/>
        <v>1</v>
      </c>
      <c r="P2220" s="5">
        <f t="shared" si="239"/>
        <v>35.9</v>
      </c>
      <c r="Q2220" s="5" t="str">
        <f t="shared" si="240"/>
        <v>film &amp; video</v>
      </c>
      <c r="R2220" s="5" t="str">
        <f t="shared" si="241"/>
        <v>science fiction</v>
      </c>
      <c r="S2220" t="s">
        <v>8310</v>
      </c>
      <c r="T2220" t="s">
        <v>8313</v>
      </c>
      <c r="U2220" s="9">
        <f t="shared" si="242"/>
        <v>41933.586157407408</v>
      </c>
      <c r="V2220" s="9">
        <f t="shared" si="243"/>
        <v>41975.627824074079</v>
      </c>
      <c r="W2220">
        <f t="shared" si="244"/>
        <v>42</v>
      </c>
    </row>
    <row r="2221" spans="1:23" ht="43.2" x14ac:dyDescent="0.3">
      <c r="A2221">
        <v>154</v>
      </c>
      <c r="B2221" s="3" t="s">
        <v>156</v>
      </c>
      <c r="C2221" s="3" t="s">
        <v>4264</v>
      </c>
      <c r="D2221">
        <v>1500</v>
      </c>
      <c r="E2221">
        <v>40</v>
      </c>
      <c r="F2221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>
        <f t="shared" si="238"/>
        <v>3</v>
      </c>
      <c r="P2221" s="5">
        <f t="shared" si="239"/>
        <v>13.33</v>
      </c>
      <c r="Q2221" s="5" t="str">
        <f t="shared" si="240"/>
        <v>film &amp; video</v>
      </c>
      <c r="R2221" s="5" t="str">
        <f t="shared" si="241"/>
        <v>science fiction</v>
      </c>
      <c r="S2221" t="s">
        <v>8310</v>
      </c>
      <c r="T2221" t="s">
        <v>8313</v>
      </c>
      <c r="U2221" s="9">
        <f t="shared" si="242"/>
        <v>42115.547395833331</v>
      </c>
      <c r="V2221" s="9">
        <f t="shared" si="243"/>
        <v>42158.547395833331</v>
      </c>
      <c r="W2221">
        <f t="shared" si="244"/>
        <v>43</v>
      </c>
    </row>
    <row r="2222" spans="1:23" ht="57.6" x14ac:dyDescent="0.3">
      <c r="A2222">
        <v>155</v>
      </c>
      <c r="B2222" s="3" t="s">
        <v>157</v>
      </c>
      <c r="C2222" s="3" t="s">
        <v>4265</v>
      </c>
      <c r="D2222">
        <v>1350000</v>
      </c>
      <c r="E2222">
        <v>81</v>
      </c>
      <c r="F2222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>
        <f t="shared" si="238"/>
        <v>0</v>
      </c>
      <c r="P2222" s="5">
        <f t="shared" si="239"/>
        <v>20.25</v>
      </c>
      <c r="Q2222" s="5" t="str">
        <f t="shared" si="240"/>
        <v>film &amp; video</v>
      </c>
      <c r="R2222" s="5" t="str">
        <f t="shared" si="241"/>
        <v>science fiction</v>
      </c>
      <c r="S2222" t="s">
        <v>8310</v>
      </c>
      <c r="T2222" t="s">
        <v>8313</v>
      </c>
      <c r="U2222" s="9">
        <f t="shared" si="242"/>
        <v>42168.559432870374</v>
      </c>
      <c r="V2222" s="9">
        <f t="shared" si="243"/>
        <v>42208.559432870374</v>
      </c>
      <c r="W2222">
        <f t="shared" si="244"/>
        <v>40</v>
      </c>
    </row>
    <row r="2223" spans="1:23" ht="57.6" x14ac:dyDescent="0.3">
      <c r="A2223">
        <v>156</v>
      </c>
      <c r="B2223" s="3" t="s">
        <v>158</v>
      </c>
      <c r="C2223" s="3" t="s">
        <v>4266</v>
      </c>
      <c r="D2223">
        <v>35000</v>
      </c>
      <c r="E2223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>
        <f t="shared" si="238"/>
        <v>5</v>
      </c>
      <c r="P2223" s="5">
        <f t="shared" si="239"/>
        <v>119</v>
      </c>
      <c r="Q2223" s="5" t="str">
        <f t="shared" si="240"/>
        <v>film &amp; video</v>
      </c>
      <c r="R2223" s="5" t="str">
        <f t="shared" si="241"/>
        <v>science fiction</v>
      </c>
      <c r="S2223" t="s">
        <v>8310</v>
      </c>
      <c r="T2223" t="s">
        <v>8313</v>
      </c>
      <c r="U2223" s="9">
        <f t="shared" si="242"/>
        <v>41794.124953703707</v>
      </c>
      <c r="V2223" s="9">
        <f t="shared" si="243"/>
        <v>41854.124953703707</v>
      </c>
      <c r="W2223">
        <f t="shared" si="244"/>
        <v>60</v>
      </c>
    </row>
    <row r="2224" spans="1:23" ht="43.2" x14ac:dyDescent="0.3">
      <c r="A2224">
        <v>157</v>
      </c>
      <c r="B2224" s="3" t="s">
        <v>159</v>
      </c>
      <c r="C2224" s="3" t="s">
        <v>4267</v>
      </c>
      <c r="D2224">
        <v>2995</v>
      </c>
      <c r="E2224">
        <v>8</v>
      </c>
      <c r="F2224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>
        <f t="shared" si="238"/>
        <v>0</v>
      </c>
      <c r="P2224" s="5">
        <f t="shared" si="239"/>
        <v>4</v>
      </c>
      <c r="Q2224" s="5" t="str">
        <f t="shared" si="240"/>
        <v>film &amp; video</v>
      </c>
      <c r="R2224" s="5" t="str">
        <f t="shared" si="241"/>
        <v>science fiction</v>
      </c>
      <c r="S2224" t="s">
        <v>8310</v>
      </c>
      <c r="T2224" t="s">
        <v>8313</v>
      </c>
      <c r="U2224" s="9">
        <f t="shared" si="242"/>
        <v>42396.911712962959</v>
      </c>
      <c r="V2224" s="9">
        <f t="shared" si="243"/>
        <v>42426.911712962959</v>
      </c>
      <c r="W2224">
        <f t="shared" si="244"/>
        <v>30</v>
      </c>
    </row>
    <row r="2225" spans="1:23" ht="43.2" x14ac:dyDescent="0.3">
      <c r="A2225">
        <v>158</v>
      </c>
      <c r="B2225" s="3" t="s">
        <v>160</v>
      </c>
      <c r="C2225" s="3" t="s">
        <v>4268</v>
      </c>
      <c r="D2225">
        <v>5000</v>
      </c>
      <c r="E2225">
        <v>0</v>
      </c>
      <c r="F222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>
        <f t="shared" si="238"/>
        <v>0</v>
      </c>
      <c r="P2225" s="5" t="e">
        <f t="shared" si="239"/>
        <v>#DIV/0!</v>
      </c>
      <c r="Q2225" s="5" t="str">
        <f t="shared" si="240"/>
        <v>film &amp; video</v>
      </c>
      <c r="R2225" s="5" t="str">
        <f t="shared" si="241"/>
        <v>science fiction</v>
      </c>
      <c r="S2225" t="s">
        <v>8310</v>
      </c>
      <c r="T2225" t="s">
        <v>8313</v>
      </c>
      <c r="U2225" s="9">
        <f t="shared" si="242"/>
        <v>41904.07671296296</v>
      </c>
      <c r="V2225" s="9">
        <f t="shared" si="243"/>
        <v>41934.07671296296</v>
      </c>
      <c r="W2225">
        <f t="shared" si="244"/>
        <v>30</v>
      </c>
    </row>
    <row r="2226" spans="1:23" ht="43.2" x14ac:dyDescent="0.3">
      <c r="A2226">
        <v>159</v>
      </c>
      <c r="B2226" s="3" t="s">
        <v>161</v>
      </c>
      <c r="C2226" s="3" t="s">
        <v>4269</v>
      </c>
      <c r="D2226">
        <v>500000</v>
      </c>
      <c r="E2226">
        <v>10</v>
      </c>
      <c r="F2226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>
        <f t="shared" si="238"/>
        <v>0</v>
      </c>
      <c r="P2226" s="5">
        <f t="shared" si="239"/>
        <v>10</v>
      </c>
      <c r="Q2226" s="5" t="str">
        <f t="shared" si="240"/>
        <v>film &amp; video</v>
      </c>
      <c r="R2226" s="5" t="str">
        <f t="shared" si="241"/>
        <v>science fiction</v>
      </c>
      <c r="S2226" t="s">
        <v>8310</v>
      </c>
      <c r="T2226" t="s">
        <v>8313</v>
      </c>
      <c r="U2226" s="9">
        <f t="shared" si="242"/>
        <v>42514.434548611112</v>
      </c>
      <c r="V2226" s="9">
        <f t="shared" si="243"/>
        <v>42554.434548611112</v>
      </c>
      <c r="W2226">
        <f t="shared" si="244"/>
        <v>40</v>
      </c>
    </row>
    <row r="2227" spans="1:23" ht="43.2" x14ac:dyDescent="0.3">
      <c r="A2227">
        <v>160</v>
      </c>
      <c r="B2227" s="3" t="s">
        <v>162</v>
      </c>
      <c r="C2227" s="3" t="s">
        <v>4270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>
        <f t="shared" si="238"/>
        <v>0</v>
      </c>
      <c r="P2227" s="5" t="e">
        <f t="shared" si="239"/>
        <v>#DIV/0!</v>
      </c>
      <c r="Q2227" s="5" t="str">
        <f t="shared" si="240"/>
        <v>film &amp; video</v>
      </c>
      <c r="R2227" s="5" t="str">
        <f t="shared" si="241"/>
        <v>drama</v>
      </c>
      <c r="S2227" t="s">
        <v>8310</v>
      </c>
      <c r="T2227" t="s">
        <v>8314</v>
      </c>
      <c r="U2227" s="9">
        <f t="shared" si="242"/>
        <v>42171.913090277783</v>
      </c>
      <c r="V2227" s="9">
        <f t="shared" si="243"/>
        <v>42231.913090277783</v>
      </c>
      <c r="W2227">
        <f t="shared" si="244"/>
        <v>60</v>
      </c>
    </row>
    <row r="2228" spans="1:23" ht="43.2" x14ac:dyDescent="0.3">
      <c r="A2228">
        <v>161</v>
      </c>
      <c r="B2228" s="3" t="s">
        <v>163</v>
      </c>
      <c r="C2228" s="3" t="s">
        <v>4271</v>
      </c>
      <c r="D2228">
        <v>50000</v>
      </c>
      <c r="E2228">
        <v>5</v>
      </c>
      <c r="F2228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>
        <f t="shared" si="238"/>
        <v>0</v>
      </c>
      <c r="P2228" s="5">
        <f t="shared" si="239"/>
        <v>5</v>
      </c>
      <c r="Q2228" s="5" t="str">
        <f t="shared" si="240"/>
        <v>film &amp; video</v>
      </c>
      <c r="R2228" s="5" t="str">
        <f t="shared" si="241"/>
        <v>drama</v>
      </c>
      <c r="S2228" t="s">
        <v>8310</v>
      </c>
      <c r="T2228" t="s">
        <v>8314</v>
      </c>
      <c r="U2228" s="9">
        <f t="shared" si="242"/>
        <v>41792.687442129631</v>
      </c>
      <c r="V2228" s="9">
        <f t="shared" si="243"/>
        <v>41822.687442129631</v>
      </c>
      <c r="W2228">
        <f t="shared" si="244"/>
        <v>30</v>
      </c>
    </row>
    <row r="2229" spans="1:23" ht="43.2" x14ac:dyDescent="0.3">
      <c r="A2229">
        <v>162</v>
      </c>
      <c r="B2229" s="3" t="s">
        <v>164</v>
      </c>
      <c r="C2229" s="3" t="s">
        <v>4272</v>
      </c>
      <c r="D2229">
        <v>2800</v>
      </c>
      <c r="E2229">
        <v>435</v>
      </c>
      <c r="F2229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>
        <f t="shared" si="238"/>
        <v>16</v>
      </c>
      <c r="P2229" s="5">
        <f t="shared" si="239"/>
        <v>43.5</v>
      </c>
      <c r="Q2229" s="5" t="str">
        <f t="shared" si="240"/>
        <v>film &amp; video</v>
      </c>
      <c r="R2229" s="5" t="str">
        <f t="shared" si="241"/>
        <v>drama</v>
      </c>
      <c r="S2229" t="s">
        <v>8310</v>
      </c>
      <c r="T2229" t="s">
        <v>8314</v>
      </c>
      <c r="U2229" s="9">
        <f t="shared" si="242"/>
        <v>41835.126805555556</v>
      </c>
      <c r="V2229" s="9">
        <f t="shared" si="243"/>
        <v>41867.987500000003</v>
      </c>
      <c r="W2229">
        <f t="shared" si="244"/>
        <v>32</v>
      </c>
    </row>
    <row r="2230" spans="1:23" ht="57.6" x14ac:dyDescent="0.3">
      <c r="A2230">
        <v>163</v>
      </c>
      <c r="B2230" s="3" t="s">
        <v>165</v>
      </c>
      <c r="C2230" s="3" t="s">
        <v>4273</v>
      </c>
      <c r="D2230">
        <v>2000000</v>
      </c>
      <c r="E2230">
        <v>0</v>
      </c>
      <c r="F2230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>
        <f t="shared" si="238"/>
        <v>0</v>
      </c>
      <c r="P2230" s="5" t="e">
        <f t="shared" si="239"/>
        <v>#DIV/0!</v>
      </c>
      <c r="Q2230" s="5" t="str">
        <f t="shared" si="240"/>
        <v>film &amp; video</v>
      </c>
      <c r="R2230" s="5" t="str">
        <f t="shared" si="241"/>
        <v>drama</v>
      </c>
      <c r="S2230" t="s">
        <v>8310</v>
      </c>
      <c r="T2230" t="s">
        <v>8314</v>
      </c>
      <c r="U2230" s="9">
        <f t="shared" si="242"/>
        <v>42243.961273148147</v>
      </c>
      <c r="V2230" s="9">
        <f t="shared" si="243"/>
        <v>42278</v>
      </c>
      <c r="W2230">
        <f t="shared" si="244"/>
        <v>35</v>
      </c>
    </row>
    <row r="2231" spans="1:23" ht="43.2" x14ac:dyDescent="0.3">
      <c r="A2231">
        <v>164</v>
      </c>
      <c r="B2231" s="3" t="s">
        <v>166</v>
      </c>
      <c r="C2231" s="3" t="s">
        <v>4274</v>
      </c>
      <c r="D2231">
        <v>120000</v>
      </c>
      <c r="E2231">
        <v>640</v>
      </c>
      <c r="F2231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>
        <f t="shared" si="238"/>
        <v>1</v>
      </c>
      <c r="P2231" s="5">
        <f t="shared" si="239"/>
        <v>91.43</v>
      </c>
      <c r="Q2231" s="5" t="str">
        <f t="shared" si="240"/>
        <v>film &amp; video</v>
      </c>
      <c r="R2231" s="5" t="str">
        <f t="shared" si="241"/>
        <v>drama</v>
      </c>
      <c r="S2231" t="s">
        <v>8310</v>
      </c>
      <c r="T2231" t="s">
        <v>8314</v>
      </c>
      <c r="U2231" s="9">
        <f t="shared" si="242"/>
        <v>41841.762743055559</v>
      </c>
      <c r="V2231" s="9">
        <f t="shared" si="243"/>
        <v>41901.762743055559</v>
      </c>
      <c r="W2231">
        <f t="shared" si="244"/>
        <v>60</v>
      </c>
    </row>
    <row r="2232" spans="1:23" ht="28.8" x14ac:dyDescent="0.3">
      <c r="A2232">
        <v>165</v>
      </c>
      <c r="B2232" s="3" t="s">
        <v>167</v>
      </c>
      <c r="C2232" s="3" t="s">
        <v>4275</v>
      </c>
      <c r="D2232">
        <v>17000</v>
      </c>
      <c r="E2232">
        <v>0</v>
      </c>
      <c r="F2232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>
        <f t="shared" si="238"/>
        <v>0</v>
      </c>
      <c r="P2232" s="5" t="e">
        <f t="shared" si="239"/>
        <v>#DIV/0!</v>
      </c>
      <c r="Q2232" s="5" t="str">
        <f t="shared" si="240"/>
        <v>film &amp; video</v>
      </c>
      <c r="R2232" s="5" t="str">
        <f t="shared" si="241"/>
        <v>drama</v>
      </c>
      <c r="S2232" t="s">
        <v>8310</v>
      </c>
      <c r="T2232" t="s">
        <v>8314</v>
      </c>
      <c r="U2232" s="9">
        <f t="shared" si="242"/>
        <v>42351.658842592587</v>
      </c>
      <c r="V2232" s="9">
        <f t="shared" si="243"/>
        <v>42381.658842592587</v>
      </c>
      <c r="W2232">
        <f t="shared" si="244"/>
        <v>30</v>
      </c>
    </row>
    <row r="2233" spans="1:23" ht="43.2" x14ac:dyDescent="0.3">
      <c r="A2233">
        <v>166</v>
      </c>
      <c r="B2233" s="3" t="s">
        <v>168</v>
      </c>
      <c r="C2233" s="3" t="s">
        <v>4276</v>
      </c>
      <c r="D2233">
        <v>5000</v>
      </c>
      <c r="E2233">
        <v>3000</v>
      </c>
      <c r="F2233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>
        <f t="shared" si="238"/>
        <v>60</v>
      </c>
      <c r="P2233" s="5">
        <f t="shared" si="239"/>
        <v>3000</v>
      </c>
      <c r="Q2233" s="5" t="str">
        <f t="shared" si="240"/>
        <v>film &amp; video</v>
      </c>
      <c r="R2233" s="5" t="str">
        <f t="shared" si="241"/>
        <v>drama</v>
      </c>
      <c r="S2233" t="s">
        <v>8310</v>
      </c>
      <c r="T2233" t="s">
        <v>8314</v>
      </c>
      <c r="U2233" s="9">
        <f t="shared" si="242"/>
        <v>42721.075949074075</v>
      </c>
      <c r="V2233" s="9">
        <f t="shared" si="243"/>
        <v>42751.075949074075</v>
      </c>
      <c r="W2233">
        <f t="shared" si="244"/>
        <v>30</v>
      </c>
    </row>
    <row r="2234" spans="1:23" ht="43.2" x14ac:dyDescent="0.3">
      <c r="A2234">
        <v>167</v>
      </c>
      <c r="B2234" s="3" t="s">
        <v>169</v>
      </c>
      <c r="C2234" s="3" t="s">
        <v>4277</v>
      </c>
      <c r="D2234">
        <v>110000</v>
      </c>
      <c r="E2234">
        <v>11</v>
      </c>
      <c r="F2234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>
        <f t="shared" si="238"/>
        <v>0</v>
      </c>
      <c r="P2234" s="5">
        <f t="shared" si="239"/>
        <v>5.5</v>
      </c>
      <c r="Q2234" s="5" t="str">
        <f t="shared" si="240"/>
        <v>film &amp; video</v>
      </c>
      <c r="R2234" s="5" t="str">
        <f t="shared" si="241"/>
        <v>drama</v>
      </c>
      <c r="S2234" t="s">
        <v>8310</v>
      </c>
      <c r="T2234" t="s">
        <v>8314</v>
      </c>
      <c r="U2234" s="9">
        <f t="shared" si="242"/>
        <v>42160.927488425921</v>
      </c>
      <c r="V2234" s="9">
        <f t="shared" si="243"/>
        <v>42220.927488425921</v>
      </c>
      <c r="W2234">
        <f t="shared" si="244"/>
        <v>60</v>
      </c>
    </row>
    <row r="2235" spans="1:23" ht="43.2" x14ac:dyDescent="0.3">
      <c r="A2235">
        <v>168</v>
      </c>
      <c r="B2235" s="3" t="s">
        <v>170</v>
      </c>
      <c r="C2235" s="3" t="s">
        <v>4278</v>
      </c>
      <c r="D2235">
        <v>8000</v>
      </c>
      <c r="E2235">
        <v>325</v>
      </c>
      <c r="F223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>
        <f t="shared" si="238"/>
        <v>4</v>
      </c>
      <c r="P2235" s="5">
        <f t="shared" si="239"/>
        <v>108.33</v>
      </c>
      <c r="Q2235" s="5" t="str">
        <f t="shared" si="240"/>
        <v>film &amp; video</v>
      </c>
      <c r="R2235" s="5" t="str">
        <f t="shared" si="241"/>
        <v>drama</v>
      </c>
      <c r="S2235" t="s">
        <v>8310</v>
      </c>
      <c r="T2235" t="s">
        <v>8314</v>
      </c>
      <c r="U2235" s="9">
        <f t="shared" si="242"/>
        <v>42052.83530092593</v>
      </c>
      <c r="V2235" s="9">
        <f t="shared" si="243"/>
        <v>42082.793634259258</v>
      </c>
      <c r="W2235">
        <f t="shared" si="244"/>
        <v>30</v>
      </c>
    </row>
    <row r="2236" spans="1:23" ht="43.2" x14ac:dyDescent="0.3">
      <c r="A2236">
        <v>169</v>
      </c>
      <c r="B2236" s="3" t="s">
        <v>171</v>
      </c>
      <c r="C2236" s="3" t="s">
        <v>4279</v>
      </c>
      <c r="D2236">
        <v>2500</v>
      </c>
      <c r="E2236">
        <v>560</v>
      </c>
      <c r="F2236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>
        <f t="shared" si="238"/>
        <v>22</v>
      </c>
      <c r="P2236" s="5">
        <f t="shared" si="239"/>
        <v>56</v>
      </c>
      <c r="Q2236" s="5" t="str">
        <f t="shared" si="240"/>
        <v>film &amp; video</v>
      </c>
      <c r="R2236" s="5" t="str">
        <f t="shared" si="241"/>
        <v>drama</v>
      </c>
      <c r="S2236" t="s">
        <v>8310</v>
      </c>
      <c r="T2236" t="s">
        <v>8314</v>
      </c>
      <c r="U2236" s="9">
        <f t="shared" si="242"/>
        <v>41900.505312499998</v>
      </c>
      <c r="V2236" s="9">
        <f t="shared" si="243"/>
        <v>41930.505312499998</v>
      </c>
      <c r="W2236">
        <f t="shared" si="244"/>
        <v>30</v>
      </c>
    </row>
    <row r="2237" spans="1:23" ht="43.2" x14ac:dyDescent="0.3">
      <c r="A2237">
        <v>170</v>
      </c>
      <c r="B2237" s="3" t="s">
        <v>172</v>
      </c>
      <c r="C2237" s="3" t="s">
        <v>4280</v>
      </c>
      <c r="D2237">
        <v>10000</v>
      </c>
      <c r="E2237">
        <v>325</v>
      </c>
      <c r="F2237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>
        <f t="shared" si="238"/>
        <v>3</v>
      </c>
      <c r="P2237" s="5">
        <f t="shared" si="239"/>
        <v>32.5</v>
      </c>
      <c r="Q2237" s="5" t="str">
        <f t="shared" si="240"/>
        <v>film &amp; video</v>
      </c>
      <c r="R2237" s="5" t="str">
        <f t="shared" si="241"/>
        <v>drama</v>
      </c>
      <c r="S2237" t="s">
        <v>8310</v>
      </c>
      <c r="T2237" t="s">
        <v>8314</v>
      </c>
      <c r="U2237" s="9">
        <f t="shared" si="242"/>
        <v>42216.977812500001</v>
      </c>
      <c r="V2237" s="9">
        <f t="shared" si="243"/>
        <v>42246.227777777778</v>
      </c>
      <c r="W2237">
        <f t="shared" si="244"/>
        <v>30</v>
      </c>
    </row>
    <row r="2238" spans="1:23" ht="43.2" x14ac:dyDescent="0.3">
      <c r="A2238">
        <v>171</v>
      </c>
      <c r="B2238" s="3" t="s">
        <v>173</v>
      </c>
      <c r="C2238" s="3" t="s">
        <v>4281</v>
      </c>
      <c r="D2238">
        <v>50000</v>
      </c>
      <c r="E2238">
        <v>1</v>
      </c>
      <c r="F2238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>
        <f t="shared" si="238"/>
        <v>0</v>
      </c>
      <c r="P2238" s="5">
        <f t="shared" si="239"/>
        <v>1</v>
      </c>
      <c r="Q2238" s="5" t="str">
        <f t="shared" si="240"/>
        <v>film &amp; video</v>
      </c>
      <c r="R2238" s="5" t="str">
        <f t="shared" si="241"/>
        <v>drama</v>
      </c>
      <c r="S2238" t="s">
        <v>8310</v>
      </c>
      <c r="T2238" t="s">
        <v>8314</v>
      </c>
      <c r="U2238" s="9">
        <f t="shared" si="242"/>
        <v>42534.180717592593</v>
      </c>
      <c r="V2238" s="9">
        <f t="shared" si="243"/>
        <v>42594.180717592593</v>
      </c>
      <c r="W2238">
        <f t="shared" si="244"/>
        <v>60</v>
      </c>
    </row>
    <row r="2239" spans="1:23" ht="43.2" x14ac:dyDescent="0.3">
      <c r="A2239">
        <v>172</v>
      </c>
      <c r="B2239" s="3" t="s">
        <v>174</v>
      </c>
      <c r="C2239" s="3" t="s">
        <v>4282</v>
      </c>
      <c r="D2239">
        <v>95000</v>
      </c>
      <c r="E2239">
        <v>0</v>
      </c>
      <c r="F2239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>
        <f t="shared" si="238"/>
        <v>0</v>
      </c>
      <c r="P2239" s="5" t="e">
        <f t="shared" si="239"/>
        <v>#DIV/0!</v>
      </c>
      <c r="Q2239" s="5" t="str">
        <f t="shared" si="240"/>
        <v>film &amp; video</v>
      </c>
      <c r="R2239" s="5" t="str">
        <f t="shared" si="241"/>
        <v>drama</v>
      </c>
      <c r="S2239" t="s">
        <v>8310</v>
      </c>
      <c r="T2239" t="s">
        <v>8314</v>
      </c>
      <c r="U2239" s="9">
        <f t="shared" si="242"/>
        <v>42047.394942129627</v>
      </c>
      <c r="V2239" s="9">
        <f t="shared" si="243"/>
        <v>42082.353275462956</v>
      </c>
      <c r="W2239">
        <f t="shared" si="244"/>
        <v>35</v>
      </c>
    </row>
    <row r="2240" spans="1:23" ht="43.2" x14ac:dyDescent="0.3">
      <c r="A2240">
        <v>173</v>
      </c>
      <c r="B2240" s="3" t="s">
        <v>175</v>
      </c>
      <c r="C2240" s="3" t="s">
        <v>4283</v>
      </c>
      <c r="D2240">
        <v>1110</v>
      </c>
      <c r="E2240">
        <v>0</v>
      </c>
      <c r="F2240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>
        <f t="shared" si="238"/>
        <v>0</v>
      </c>
      <c r="P2240" s="5" t="e">
        <f t="shared" si="239"/>
        <v>#DIV/0!</v>
      </c>
      <c r="Q2240" s="5" t="str">
        <f t="shared" si="240"/>
        <v>film &amp; video</v>
      </c>
      <c r="R2240" s="5" t="str">
        <f t="shared" si="241"/>
        <v>drama</v>
      </c>
      <c r="S2240" t="s">
        <v>8310</v>
      </c>
      <c r="T2240" t="s">
        <v>8314</v>
      </c>
      <c r="U2240" s="9">
        <f t="shared" si="242"/>
        <v>42033.573009259257</v>
      </c>
      <c r="V2240" s="9">
        <f t="shared" si="243"/>
        <v>42063.573009259257</v>
      </c>
      <c r="W2240">
        <f t="shared" si="244"/>
        <v>30</v>
      </c>
    </row>
    <row r="2241" spans="1:23" ht="43.2" x14ac:dyDescent="0.3">
      <c r="A2241">
        <v>174</v>
      </c>
      <c r="B2241" s="3" t="s">
        <v>176</v>
      </c>
      <c r="C2241" s="3" t="s">
        <v>4284</v>
      </c>
      <c r="D2241">
        <v>6000</v>
      </c>
      <c r="E2241">
        <v>0</v>
      </c>
      <c r="F2241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>
        <f t="shared" si="238"/>
        <v>0</v>
      </c>
      <c r="P2241" s="5" t="e">
        <f t="shared" si="239"/>
        <v>#DIV/0!</v>
      </c>
      <c r="Q2241" s="5" t="str">
        <f t="shared" si="240"/>
        <v>film &amp; video</v>
      </c>
      <c r="R2241" s="5" t="str">
        <f t="shared" si="241"/>
        <v>drama</v>
      </c>
      <c r="S2241" t="s">
        <v>8310</v>
      </c>
      <c r="T2241" t="s">
        <v>8314</v>
      </c>
      <c r="U2241" s="9">
        <f t="shared" si="242"/>
        <v>42072.758981481486</v>
      </c>
      <c r="V2241" s="9">
        <f t="shared" si="243"/>
        <v>42132.758981481486</v>
      </c>
      <c r="W2241">
        <f t="shared" si="244"/>
        <v>60</v>
      </c>
    </row>
    <row r="2242" spans="1:23" ht="43.2" x14ac:dyDescent="0.3">
      <c r="A2242">
        <v>175</v>
      </c>
      <c r="B2242" s="3" t="s">
        <v>177</v>
      </c>
      <c r="C2242" s="3" t="s">
        <v>4285</v>
      </c>
      <c r="D2242">
        <v>20000</v>
      </c>
      <c r="E2242">
        <v>1297</v>
      </c>
      <c r="F2242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>
        <f t="shared" ref="O2242:O2305" si="245">ROUND((E2242/D2242)*100,0)</f>
        <v>6</v>
      </c>
      <c r="P2242" s="5">
        <f t="shared" ref="P2242:P2305" si="246">ROUND((E2242/L2242),2)</f>
        <v>49.88</v>
      </c>
      <c r="Q2242" s="5" t="str">
        <f t="shared" ref="Q2242:Q2305" si="247">LEFT(N2242,SEARCH("/",N2242)-1)</f>
        <v>film &amp; video</v>
      </c>
      <c r="R2242" s="5" t="str">
        <f t="shared" ref="R2242:R2305" si="248">RIGHT(N2242,LEN(N2242)-SEARCH("/",N2242))</f>
        <v>drama</v>
      </c>
      <c r="S2242" t="s">
        <v>8310</v>
      </c>
      <c r="T2242" t="s">
        <v>8314</v>
      </c>
      <c r="U2242" s="9">
        <f t="shared" ref="U2242:U2305" si="249">(((J2242/60)/60)/24)+DATE(1970,1,1)</f>
        <v>41855.777905092589</v>
      </c>
      <c r="V2242" s="9">
        <f t="shared" ref="V2242:V2305" si="250">(((I2242/60)/60)/24)+DATE(1970,1,1)</f>
        <v>41880.777905092589</v>
      </c>
      <c r="W2242">
        <f t="shared" ref="W2242:W2305" si="251">DATEDIF(U2242,V2242,"d")</f>
        <v>25</v>
      </c>
    </row>
    <row r="2243" spans="1:23" ht="43.2" x14ac:dyDescent="0.3">
      <c r="A2243">
        <v>176</v>
      </c>
      <c r="B2243" s="3" t="s">
        <v>178</v>
      </c>
      <c r="C2243" s="3" t="s">
        <v>4286</v>
      </c>
      <c r="D2243">
        <v>1500</v>
      </c>
      <c r="E2243">
        <v>0</v>
      </c>
      <c r="F2243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>
        <f t="shared" si="245"/>
        <v>0</v>
      </c>
      <c r="P2243" s="5" t="e">
        <f t="shared" si="246"/>
        <v>#DIV/0!</v>
      </c>
      <c r="Q2243" s="5" t="str">
        <f t="shared" si="247"/>
        <v>film &amp; video</v>
      </c>
      <c r="R2243" s="5" t="str">
        <f t="shared" si="248"/>
        <v>drama</v>
      </c>
      <c r="S2243" t="s">
        <v>8310</v>
      </c>
      <c r="T2243" t="s">
        <v>8314</v>
      </c>
      <c r="U2243" s="9">
        <f t="shared" si="249"/>
        <v>42191.824062500003</v>
      </c>
      <c r="V2243" s="9">
        <f t="shared" si="250"/>
        <v>42221.824062500003</v>
      </c>
      <c r="W2243">
        <f t="shared" si="251"/>
        <v>30</v>
      </c>
    </row>
    <row r="2244" spans="1:23" ht="28.8" x14ac:dyDescent="0.3">
      <c r="A2244">
        <v>177</v>
      </c>
      <c r="B2244" s="3" t="s">
        <v>179</v>
      </c>
      <c r="C2244" s="3" t="s">
        <v>4287</v>
      </c>
      <c r="D2244">
        <v>450</v>
      </c>
      <c r="E2244">
        <v>180</v>
      </c>
      <c r="F2244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>
        <f t="shared" si="245"/>
        <v>40</v>
      </c>
      <c r="P2244" s="5">
        <f t="shared" si="246"/>
        <v>25.71</v>
      </c>
      <c r="Q2244" s="5" t="str">
        <f t="shared" si="247"/>
        <v>film &amp; video</v>
      </c>
      <c r="R2244" s="5" t="str">
        <f t="shared" si="248"/>
        <v>drama</v>
      </c>
      <c r="S2244" t="s">
        <v>8310</v>
      </c>
      <c r="T2244" t="s">
        <v>8314</v>
      </c>
      <c r="U2244" s="9">
        <f t="shared" si="249"/>
        <v>42070.047754629632</v>
      </c>
      <c r="V2244" s="9">
        <f t="shared" si="250"/>
        <v>42087.00608796296</v>
      </c>
      <c r="W2244">
        <f t="shared" si="251"/>
        <v>17</v>
      </c>
    </row>
    <row r="2245" spans="1:23" ht="28.8" x14ac:dyDescent="0.3">
      <c r="A2245">
        <v>178</v>
      </c>
      <c r="B2245" s="3" t="s">
        <v>180</v>
      </c>
      <c r="C2245" s="3" t="s">
        <v>4288</v>
      </c>
      <c r="D2245">
        <v>500000</v>
      </c>
      <c r="E2245">
        <v>0</v>
      </c>
      <c r="F224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>
        <f t="shared" si="245"/>
        <v>0</v>
      </c>
      <c r="P2245" s="5" t="e">
        <f t="shared" si="246"/>
        <v>#DIV/0!</v>
      </c>
      <c r="Q2245" s="5" t="str">
        <f t="shared" si="247"/>
        <v>film &amp; video</v>
      </c>
      <c r="R2245" s="5" t="str">
        <f t="shared" si="248"/>
        <v>drama</v>
      </c>
      <c r="S2245" t="s">
        <v>8310</v>
      </c>
      <c r="T2245" t="s">
        <v>8314</v>
      </c>
      <c r="U2245" s="9">
        <f t="shared" si="249"/>
        <v>42304.955381944441</v>
      </c>
      <c r="V2245" s="9">
        <f t="shared" si="250"/>
        <v>42334.997048611112</v>
      </c>
      <c r="W2245">
        <f t="shared" si="251"/>
        <v>30</v>
      </c>
    </row>
    <row r="2246" spans="1:23" ht="28.8" x14ac:dyDescent="0.3">
      <c r="A2246">
        <v>179</v>
      </c>
      <c r="B2246" s="3" t="s">
        <v>181</v>
      </c>
      <c r="C2246" s="3" t="s">
        <v>4289</v>
      </c>
      <c r="D2246">
        <v>1000</v>
      </c>
      <c r="E2246">
        <v>200</v>
      </c>
      <c r="F2246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>
        <f t="shared" si="245"/>
        <v>20</v>
      </c>
      <c r="P2246" s="5">
        <f t="shared" si="246"/>
        <v>100</v>
      </c>
      <c r="Q2246" s="5" t="str">
        <f t="shared" si="247"/>
        <v>film &amp; video</v>
      </c>
      <c r="R2246" s="5" t="str">
        <f t="shared" si="248"/>
        <v>drama</v>
      </c>
      <c r="S2246" t="s">
        <v>8310</v>
      </c>
      <c r="T2246" t="s">
        <v>8314</v>
      </c>
      <c r="U2246" s="9">
        <f t="shared" si="249"/>
        <v>42403.080497685187</v>
      </c>
      <c r="V2246" s="9">
        <f t="shared" si="250"/>
        <v>42433.080497685187</v>
      </c>
      <c r="W2246">
        <f t="shared" si="251"/>
        <v>30</v>
      </c>
    </row>
    <row r="2247" spans="1:23" ht="43.2" x14ac:dyDescent="0.3">
      <c r="A2247">
        <v>180</v>
      </c>
      <c r="B2247" s="3" t="s">
        <v>182</v>
      </c>
      <c r="C2247" s="3" t="s">
        <v>4290</v>
      </c>
      <c r="D2247">
        <v>1200</v>
      </c>
      <c r="E2247">
        <v>401</v>
      </c>
      <c r="F2247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>
        <f t="shared" si="245"/>
        <v>33</v>
      </c>
      <c r="P2247" s="5">
        <f t="shared" si="246"/>
        <v>30.85</v>
      </c>
      <c r="Q2247" s="5" t="str">
        <f t="shared" si="247"/>
        <v>film &amp; video</v>
      </c>
      <c r="R2247" s="5" t="str">
        <f t="shared" si="248"/>
        <v>drama</v>
      </c>
      <c r="S2247" t="s">
        <v>8310</v>
      </c>
      <c r="T2247" t="s">
        <v>8314</v>
      </c>
      <c r="U2247" s="9">
        <f t="shared" si="249"/>
        <v>42067.991238425922</v>
      </c>
      <c r="V2247" s="9">
        <f t="shared" si="250"/>
        <v>42107.791666666672</v>
      </c>
      <c r="W2247">
        <f t="shared" si="251"/>
        <v>40</v>
      </c>
    </row>
    <row r="2248" spans="1:23" ht="43.2" x14ac:dyDescent="0.3">
      <c r="A2248">
        <v>181</v>
      </c>
      <c r="B2248" s="3" t="s">
        <v>183</v>
      </c>
      <c r="C2248" s="3" t="s">
        <v>4291</v>
      </c>
      <c r="D2248">
        <v>3423</v>
      </c>
      <c r="E2248">
        <v>722</v>
      </c>
      <c r="F2248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>
        <f t="shared" si="245"/>
        <v>21</v>
      </c>
      <c r="P2248" s="5">
        <f t="shared" si="246"/>
        <v>180.5</v>
      </c>
      <c r="Q2248" s="5" t="str">
        <f t="shared" si="247"/>
        <v>film &amp; video</v>
      </c>
      <c r="R2248" s="5" t="str">
        <f t="shared" si="248"/>
        <v>drama</v>
      </c>
      <c r="S2248" t="s">
        <v>8310</v>
      </c>
      <c r="T2248" t="s">
        <v>8314</v>
      </c>
      <c r="U2248" s="9">
        <f t="shared" si="249"/>
        <v>42147.741840277777</v>
      </c>
      <c r="V2248" s="9">
        <f t="shared" si="250"/>
        <v>42177.741840277777</v>
      </c>
      <c r="W2248">
        <f t="shared" si="251"/>
        <v>30</v>
      </c>
    </row>
    <row r="2249" spans="1:23" ht="43.2" x14ac:dyDescent="0.3">
      <c r="A2249">
        <v>182</v>
      </c>
      <c r="B2249" s="3" t="s">
        <v>184</v>
      </c>
      <c r="C2249" s="3" t="s">
        <v>4292</v>
      </c>
      <c r="D2249">
        <v>1000</v>
      </c>
      <c r="E2249">
        <v>0</v>
      </c>
      <c r="F2249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>
        <f t="shared" si="245"/>
        <v>0</v>
      </c>
      <c r="P2249" s="5" t="e">
        <f t="shared" si="246"/>
        <v>#DIV/0!</v>
      </c>
      <c r="Q2249" s="5" t="str">
        <f t="shared" si="247"/>
        <v>film &amp; video</v>
      </c>
      <c r="R2249" s="5" t="str">
        <f t="shared" si="248"/>
        <v>drama</v>
      </c>
      <c r="S2249" t="s">
        <v>8310</v>
      </c>
      <c r="T2249" t="s">
        <v>8314</v>
      </c>
      <c r="U2249" s="9">
        <f t="shared" si="249"/>
        <v>42712.011944444443</v>
      </c>
      <c r="V2249" s="9">
        <f t="shared" si="250"/>
        <v>42742.011944444443</v>
      </c>
      <c r="W2249">
        <f t="shared" si="251"/>
        <v>30</v>
      </c>
    </row>
    <row r="2250" spans="1:23" x14ac:dyDescent="0.3">
      <c r="A2250">
        <v>183</v>
      </c>
      <c r="B2250" s="3" t="s">
        <v>185</v>
      </c>
      <c r="C2250" s="3" t="s">
        <v>4293</v>
      </c>
      <c r="D2250">
        <v>12500</v>
      </c>
      <c r="E2250">
        <v>4482</v>
      </c>
      <c r="F2250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>
        <f t="shared" si="245"/>
        <v>36</v>
      </c>
      <c r="P2250" s="5">
        <f t="shared" si="246"/>
        <v>373.5</v>
      </c>
      <c r="Q2250" s="5" t="str">
        <f t="shared" si="247"/>
        <v>film &amp; video</v>
      </c>
      <c r="R2250" s="5" t="str">
        <f t="shared" si="248"/>
        <v>drama</v>
      </c>
      <c r="S2250" t="s">
        <v>8310</v>
      </c>
      <c r="T2250" t="s">
        <v>8314</v>
      </c>
      <c r="U2250" s="9">
        <f t="shared" si="249"/>
        <v>41939.810300925928</v>
      </c>
      <c r="V2250" s="9">
        <f t="shared" si="250"/>
        <v>41969.851967592593</v>
      </c>
      <c r="W2250">
        <f t="shared" si="251"/>
        <v>30</v>
      </c>
    </row>
    <row r="2251" spans="1:23" ht="43.2" x14ac:dyDescent="0.3">
      <c r="A2251">
        <v>184</v>
      </c>
      <c r="B2251" s="3" t="s">
        <v>186</v>
      </c>
      <c r="C2251" s="3" t="s">
        <v>4294</v>
      </c>
      <c r="D2251">
        <v>1500</v>
      </c>
      <c r="E2251">
        <v>51</v>
      </c>
      <c r="F2251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>
        <f t="shared" si="245"/>
        <v>3</v>
      </c>
      <c r="P2251" s="5">
        <f t="shared" si="246"/>
        <v>25.5</v>
      </c>
      <c r="Q2251" s="5" t="str">
        <f t="shared" si="247"/>
        <v>film &amp; video</v>
      </c>
      <c r="R2251" s="5" t="str">
        <f t="shared" si="248"/>
        <v>drama</v>
      </c>
      <c r="S2251" t="s">
        <v>8310</v>
      </c>
      <c r="T2251" t="s">
        <v>8314</v>
      </c>
      <c r="U2251" s="9">
        <f t="shared" si="249"/>
        <v>41825.791226851856</v>
      </c>
      <c r="V2251" s="9">
        <f t="shared" si="250"/>
        <v>41883.165972222225</v>
      </c>
      <c r="W2251">
        <f t="shared" si="251"/>
        <v>58</v>
      </c>
    </row>
    <row r="2252" spans="1:23" x14ac:dyDescent="0.3">
      <c r="A2252">
        <v>185</v>
      </c>
      <c r="B2252" s="3" t="s">
        <v>187</v>
      </c>
      <c r="C2252" s="3" t="s">
        <v>4295</v>
      </c>
      <c r="D2252">
        <v>40000</v>
      </c>
      <c r="E2252">
        <v>2200</v>
      </c>
      <c r="F2252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>
        <f t="shared" si="245"/>
        <v>6</v>
      </c>
      <c r="P2252" s="5">
        <f t="shared" si="246"/>
        <v>220</v>
      </c>
      <c r="Q2252" s="5" t="str">
        <f t="shared" si="247"/>
        <v>film &amp; video</v>
      </c>
      <c r="R2252" s="5" t="str">
        <f t="shared" si="248"/>
        <v>drama</v>
      </c>
      <c r="S2252" t="s">
        <v>8310</v>
      </c>
      <c r="T2252" t="s">
        <v>8314</v>
      </c>
      <c r="U2252" s="9">
        <f t="shared" si="249"/>
        <v>42570.91133101852</v>
      </c>
      <c r="V2252" s="9">
        <f t="shared" si="250"/>
        <v>42600.91133101852</v>
      </c>
      <c r="W2252">
        <f t="shared" si="251"/>
        <v>30</v>
      </c>
    </row>
    <row r="2253" spans="1:23" ht="43.2" x14ac:dyDescent="0.3">
      <c r="A2253">
        <v>186</v>
      </c>
      <c r="B2253" s="3" t="s">
        <v>188</v>
      </c>
      <c r="C2253" s="3" t="s">
        <v>4296</v>
      </c>
      <c r="D2253">
        <v>5000</v>
      </c>
      <c r="E2253">
        <v>0</v>
      </c>
      <c r="F2253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>
        <f t="shared" si="245"/>
        <v>0</v>
      </c>
      <c r="P2253" s="5" t="e">
        <f t="shared" si="246"/>
        <v>#DIV/0!</v>
      </c>
      <c r="Q2253" s="5" t="str">
        <f t="shared" si="247"/>
        <v>film &amp; video</v>
      </c>
      <c r="R2253" s="5" t="str">
        <f t="shared" si="248"/>
        <v>drama</v>
      </c>
      <c r="S2253" t="s">
        <v>8310</v>
      </c>
      <c r="T2253" t="s">
        <v>8314</v>
      </c>
      <c r="U2253" s="9">
        <f t="shared" si="249"/>
        <v>42767.812893518523</v>
      </c>
      <c r="V2253" s="9">
        <f t="shared" si="250"/>
        <v>42797.833333333328</v>
      </c>
      <c r="W2253">
        <f t="shared" si="251"/>
        <v>30</v>
      </c>
    </row>
    <row r="2254" spans="1:23" ht="43.2" x14ac:dyDescent="0.3">
      <c r="A2254">
        <v>187</v>
      </c>
      <c r="B2254" s="3" t="s">
        <v>189</v>
      </c>
      <c r="C2254" s="3" t="s">
        <v>4297</v>
      </c>
      <c r="D2254">
        <v>5000</v>
      </c>
      <c r="E2254">
        <v>800</v>
      </c>
      <c r="F2254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>
        <f t="shared" si="245"/>
        <v>16</v>
      </c>
      <c r="P2254" s="5">
        <f t="shared" si="246"/>
        <v>160</v>
      </c>
      <c r="Q2254" s="5" t="str">
        <f t="shared" si="247"/>
        <v>film &amp; video</v>
      </c>
      <c r="R2254" s="5" t="str">
        <f t="shared" si="248"/>
        <v>drama</v>
      </c>
      <c r="S2254" t="s">
        <v>8310</v>
      </c>
      <c r="T2254" t="s">
        <v>8314</v>
      </c>
      <c r="U2254" s="9">
        <f t="shared" si="249"/>
        <v>42182.234456018516</v>
      </c>
      <c r="V2254" s="9">
        <f t="shared" si="250"/>
        <v>42206.290972222225</v>
      </c>
      <c r="W2254">
        <f t="shared" si="251"/>
        <v>24</v>
      </c>
    </row>
    <row r="2255" spans="1:23" ht="43.2" x14ac:dyDescent="0.3">
      <c r="A2255">
        <v>188</v>
      </c>
      <c r="B2255" s="3" t="s">
        <v>190</v>
      </c>
      <c r="C2255" s="3" t="s">
        <v>4298</v>
      </c>
      <c r="D2255">
        <v>1500</v>
      </c>
      <c r="E2255">
        <v>0</v>
      </c>
      <c r="F225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>
        <f t="shared" si="245"/>
        <v>0</v>
      </c>
      <c r="P2255" s="5" t="e">
        <f t="shared" si="246"/>
        <v>#DIV/0!</v>
      </c>
      <c r="Q2255" s="5" t="str">
        <f t="shared" si="247"/>
        <v>film &amp; video</v>
      </c>
      <c r="R2255" s="5" t="str">
        <f t="shared" si="248"/>
        <v>drama</v>
      </c>
      <c r="S2255" t="s">
        <v>8310</v>
      </c>
      <c r="T2255" t="s">
        <v>8314</v>
      </c>
      <c r="U2255" s="9">
        <f t="shared" si="249"/>
        <v>41857.18304398148</v>
      </c>
      <c r="V2255" s="9">
        <f t="shared" si="250"/>
        <v>41887.18304398148</v>
      </c>
      <c r="W2255">
        <f t="shared" si="251"/>
        <v>30</v>
      </c>
    </row>
    <row r="2256" spans="1:23" ht="43.2" x14ac:dyDescent="0.3">
      <c r="A2256">
        <v>189</v>
      </c>
      <c r="B2256" s="3" t="s">
        <v>191</v>
      </c>
      <c r="C2256" s="3" t="s">
        <v>4299</v>
      </c>
      <c r="D2256">
        <v>500000</v>
      </c>
      <c r="E2256">
        <v>345</v>
      </c>
      <c r="F2256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>
        <f t="shared" si="245"/>
        <v>0</v>
      </c>
      <c r="P2256" s="5">
        <f t="shared" si="246"/>
        <v>69</v>
      </c>
      <c r="Q2256" s="5" t="str">
        <f t="shared" si="247"/>
        <v>film &amp; video</v>
      </c>
      <c r="R2256" s="5" t="str">
        <f t="shared" si="248"/>
        <v>drama</v>
      </c>
      <c r="S2256" t="s">
        <v>8310</v>
      </c>
      <c r="T2256" t="s">
        <v>8314</v>
      </c>
      <c r="U2256" s="9">
        <f t="shared" si="249"/>
        <v>42556.690706018519</v>
      </c>
      <c r="V2256" s="9">
        <f t="shared" si="250"/>
        <v>42616.690706018519</v>
      </c>
      <c r="W2256">
        <f t="shared" si="251"/>
        <v>60</v>
      </c>
    </row>
    <row r="2257" spans="1:23" x14ac:dyDescent="0.3">
      <c r="A2257">
        <v>190</v>
      </c>
      <c r="B2257" s="3" t="s">
        <v>192</v>
      </c>
      <c r="C2257" s="3" t="s">
        <v>4300</v>
      </c>
      <c r="D2257">
        <v>12000</v>
      </c>
      <c r="E2257">
        <v>50</v>
      </c>
      <c r="F2257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>
        <f t="shared" si="245"/>
        <v>0</v>
      </c>
      <c r="P2257" s="5">
        <f t="shared" si="246"/>
        <v>50</v>
      </c>
      <c r="Q2257" s="5" t="str">
        <f t="shared" si="247"/>
        <v>film &amp; video</v>
      </c>
      <c r="R2257" s="5" t="str">
        <f t="shared" si="248"/>
        <v>drama</v>
      </c>
      <c r="S2257" t="s">
        <v>8310</v>
      </c>
      <c r="T2257" t="s">
        <v>8314</v>
      </c>
      <c r="U2257" s="9">
        <f t="shared" si="249"/>
        <v>42527.650995370372</v>
      </c>
      <c r="V2257" s="9">
        <f t="shared" si="250"/>
        <v>42537.650995370372</v>
      </c>
      <c r="W2257">
        <f t="shared" si="251"/>
        <v>10</v>
      </c>
    </row>
    <row r="2258" spans="1:23" ht="43.2" x14ac:dyDescent="0.3">
      <c r="A2258">
        <v>191</v>
      </c>
      <c r="B2258" s="3" t="s">
        <v>193</v>
      </c>
      <c r="C2258" s="3" t="s">
        <v>4301</v>
      </c>
      <c r="D2258">
        <v>5000</v>
      </c>
      <c r="E2258">
        <v>250</v>
      </c>
      <c r="F2258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>
        <f t="shared" si="245"/>
        <v>5</v>
      </c>
      <c r="P2258" s="5">
        <f t="shared" si="246"/>
        <v>83.33</v>
      </c>
      <c r="Q2258" s="5" t="str">
        <f t="shared" si="247"/>
        <v>film &amp; video</v>
      </c>
      <c r="R2258" s="5" t="str">
        <f t="shared" si="248"/>
        <v>drama</v>
      </c>
      <c r="S2258" t="s">
        <v>8310</v>
      </c>
      <c r="T2258" t="s">
        <v>8314</v>
      </c>
      <c r="U2258" s="9">
        <f t="shared" si="249"/>
        <v>42239.441412037035</v>
      </c>
      <c r="V2258" s="9">
        <f t="shared" si="250"/>
        <v>42279.441412037035</v>
      </c>
      <c r="W2258">
        <f t="shared" si="251"/>
        <v>40</v>
      </c>
    </row>
    <row r="2259" spans="1:23" ht="57.6" x14ac:dyDescent="0.3">
      <c r="A2259">
        <v>192</v>
      </c>
      <c r="B2259" s="3" t="s">
        <v>194</v>
      </c>
      <c r="C2259" s="3" t="s">
        <v>4302</v>
      </c>
      <c r="D2259">
        <v>1000000</v>
      </c>
      <c r="E2259">
        <v>17</v>
      </c>
      <c r="F2259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>
        <f t="shared" si="245"/>
        <v>0</v>
      </c>
      <c r="P2259" s="5">
        <f t="shared" si="246"/>
        <v>5.67</v>
      </c>
      <c r="Q2259" s="5" t="str">
        <f t="shared" si="247"/>
        <v>film &amp; video</v>
      </c>
      <c r="R2259" s="5" t="str">
        <f t="shared" si="248"/>
        <v>drama</v>
      </c>
      <c r="S2259" t="s">
        <v>8310</v>
      </c>
      <c r="T2259" t="s">
        <v>8314</v>
      </c>
      <c r="U2259" s="9">
        <f t="shared" si="249"/>
        <v>41899.792037037041</v>
      </c>
      <c r="V2259" s="9">
        <f t="shared" si="250"/>
        <v>41929.792037037041</v>
      </c>
      <c r="W2259">
        <f t="shared" si="251"/>
        <v>30</v>
      </c>
    </row>
    <row r="2260" spans="1:23" ht="57.6" x14ac:dyDescent="0.3">
      <c r="A2260">
        <v>193</v>
      </c>
      <c r="B2260" s="3" t="s">
        <v>195</v>
      </c>
      <c r="C2260" s="3" t="s">
        <v>4303</v>
      </c>
      <c r="D2260">
        <v>1000</v>
      </c>
      <c r="E2260">
        <v>0</v>
      </c>
      <c r="F2260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>
        <f t="shared" si="245"/>
        <v>0</v>
      </c>
      <c r="P2260" s="5" t="e">
        <f t="shared" si="246"/>
        <v>#DIV/0!</v>
      </c>
      <c r="Q2260" s="5" t="str">
        <f t="shared" si="247"/>
        <v>film &amp; video</v>
      </c>
      <c r="R2260" s="5" t="str">
        <f t="shared" si="248"/>
        <v>drama</v>
      </c>
      <c r="S2260" t="s">
        <v>8310</v>
      </c>
      <c r="T2260" t="s">
        <v>8314</v>
      </c>
      <c r="U2260" s="9">
        <f t="shared" si="249"/>
        <v>41911.934791666667</v>
      </c>
      <c r="V2260" s="9">
        <f t="shared" si="250"/>
        <v>41971.976458333331</v>
      </c>
      <c r="W2260">
        <f t="shared" si="251"/>
        <v>60</v>
      </c>
    </row>
    <row r="2261" spans="1:23" ht="43.2" x14ac:dyDescent="0.3">
      <c r="A2261">
        <v>194</v>
      </c>
      <c r="B2261" s="3" t="s">
        <v>196</v>
      </c>
      <c r="C2261" s="3" t="s">
        <v>4304</v>
      </c>
      <c r="D2261">
        <v>2500</v>
      </c>
      <c r="E2261">
        <v>3</v>
      </c>
      <c r="F2261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>
        <f t="shared" si="245"/>
        <v>0</v>
      </c>
      <c r="P2261" s="5">
        <f t="shared" si="246"/>
        <v>1</v>
      </c>
      <c r="Q2261" s="5" t="str">
        <f t="shared" si="247"/>
        <v>film &amp; video</v>
      </c>
      <c r="R2261" s="5" t="str">
        <f t="shared" si="248"/>
        <v>drama</v>
      </c>
      <c r="S2261" t="s">
        <v>8310</v>
      </c>
      <c r="T2261" t="s">
        <v>8314</v>
      </c>
      <c r="U2261" s="9">
        <f t="shared" si="249"/>
        <v>42375.996886574074</v>
      </c>
      <c r="V2261" s="9">
        <f t="shared" si="250"/>
        <v>42435.996886574074</v>
      </c>
      <c r="W2261">
        <f t="shared" si="251"/>
        <v>60</v>
      </c>
    </row>
    <row r="2262" spans="1:23" ht="43.2" x14ac:dyDescent="0.3">
      <c r="A2262">
        <v>195</v>
      </c>
      <c r="B2262" s="3" t="s">
        <v>197</v>
      </c>
      <c r="C2262" s="3" t="s">
        <v>4305</v>
      </c>
      <c r="D2262">
        <v>2000000</v>
      </c>
      <c r="E2262">
        <v>0</v>
      </c>
      <c r="F2262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>
        <f t="shared" si="245"/>
        <v>0</v>
      </c>
      <c r="P2262" s="5" t="e">
        <f t="shared" si="246"/>
        <v>#DIV/0!</v>
      </c>
      <c r="Q2262" s="5" t="str">
        <f t="shared" si="247"/>
        <v>film &amp; video</v>
      </c>
      <c r="R2262" s="5" t="str">
        <f t="shared" si="248"/>
        <v>drama</v>
      </c>
      <c r="S2262" t="s">
        <v>8310</v>
      </c>
      <c r="T2262" t="s">
        <v>8314</v>
      </c>
      <c r="U2262" s="9">
        <f t="shared" si="249"/>
        <v>42135.67050925926</v>
      </c>
      <c r="V2262" s="9">
        <f t="shared" si="250"/>
        <v>42195.67050925926</v>
      </c>
      <c r="W2262">
        <f t="shared" si="251"/>
        <v>60</v>
      </c>
    </row>
    <row r="2263" spans="1:23" ht="43.2" x14ac:dyDescent="0.3">
      <c r="A2263">
        <v>196</v>
      </c>
      <c r="B2263" s="3" t="s">
        <v>198</v>
      </c>
      <c r="C2263" s="3" t="s">
        <v>4306</v>
      </c>
      <c r="D2263">
        <v>3500</v>
      </c>
      <c r="E2263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>
        <f t="shared" si="245"/>
        <v>42</v>
      </c>
      <c r="P2263" s="5">
        <f t="shared" si="246"/>
        <v>77.11</v>
      </c>
      <c r="Q2263" s="5" t="str">
        <f t="shared" si="247"/>
        <v>film &amp; video</v>
      </c>
      <c r="R2263" s="5" t="str">
        <f t="shared" si="248"/>
        <v>drama</v>
      </c>
      <c r="S2263" t="s">
        <v>8310</v>
      </c>
      <c r="T2263" t="s">
        <v>8314</v>
      </c>
      <c r="U2263" s="9">
        <f t="shared" si="249"/>
        <v>42259.542800925927</v>
      </c>
      <c r="V2263" s="9">
        <f t="shared" si="250"/>
        <v>42287.875</v>
      </c>
      <c r="W2263">
        <f t="shared" si="251"/>
        <v>28</v>
      </c>
    </row>
    <row r="2264" spans="1:23" ht="43.2" x14ac:dyDescent="0.3">
      <c r="A2264">
        <v>197</v>
      </c>
      <c r="B2264" s="3" t="s">
        <v>199</v>
      </c>
      <c r="C2264" s="3" t="s">
        <v>4307</v>
      </c>
      <c r="D2264">
        <v>2500</v>
      </c>
      <c r="E2264">
        <v>262</v>
      </c>
      <c r="F2264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>
        <f t="shared" si="245"/>
        <v>10</v>
      </c>
      <c r="P2264" s="5">
        <f t="shared" si="246"/>
        <v>32.75</v>
      </c>
      <c r="Q2264" s="5" t="str">
        <f t="shared" si="247"/>
        <v>film &amp; video</v>
      </c>
      <c r="R2264" s="5" t="str">
        <f t="shared" si="248"/>
        <v>drama</v>
      </c>
      <c r="S2264" t="s">
        <v>8310</v>
      </c>
      <c r="T2264" t="s">
        <v>8314</v>
      </c>
      <c r="U2264" s="9">
        <f t="shared" si="249"/>
        <v>42741.848379629635</v>
      </c>
      <c r="V2264" s="9">
        <f t="shared" si="250"/>
        <v>42783.875</v>
      </c>
      <c r="W2264">
        <f t="shared" si="251"/>
        <v>42</v>
      </c>
    </row>
    <row r="2265" spans="1:23" ht="43.2" x14ac:dyDescent="0.3">
      <c r="A2265">
        <v>198</v>
      </c>
      <c r="B2265" s="3" t="s">
        <v>200</v>
      </c>
      <c r="C2265" s="3" t="s">
        <v>4308</v>
      </c>
      <c r="D2265">
        <v>25000</v>
      </c>
      <c r="E2265">
        <v>279</v>
      </c>
      <c r="F226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>
        <f t="shared" si="245"/>
        <v>1</v>
      </c>
      <c r="P2265" s="5">
        <f t="shared" si="246"/>
        <v>46.5</v>
      </c>
      <c r="Q2265" s="5" t="str">
        <f t="shared" si="247"/>
        <v>film &amp; video</v>
      </c>
      <c r="R2265" s="5" t="str">
        <f t="shared" si="248"/>
        <v>drama</v>
      </c>
      <c r="S2265" t="s">
        <v>8310</v>
      </c>
      <c r="T2265" t="s">
        <v>8314</v>
      </c>
      <c r="U2265" s="9">
        <f t="shared" si="249"/>
        <v>41887.383356481485</v>
      </c>
      <c r="V2265" s="9">
        <f t="shared" si="250"/>
        <v>41917.383356481485</v>
      </c>
      <c r="W2265">
        <f t="shared" si="251"/>
        <v>30</v>
      </c>
    </row>
    <row r="2266" spans="1:23" ht="43.2" x14ac:dyDescent="0.3">
      <c r="A2266">
        <v>199</v>
      </c>
      <c r="B2266" s="3" t="s">
        <v>201</v>
      </c>
      <c r="C2266" s="3" t="s">
        <v>4309</v>
      </c>
      <c r="D2266">
        <v>10000</v>
      </c>
      <c r="E2266">
        <v>0</v>
      </c>
      <c r="F2266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>
        <f t="shared" si="245"/>
        <v>0</v>
      </c>
      <c r="P2266" s="5" t="e">
        <f t="shared" si="246"/>
        <v>#DIV/0!</v>
      </c>
      <c r="Q2266" s="5" t="str">
        <f t="shared" si="247"/>
        <v>film &amp; video</v>
      </c>
      <c r="R2266" s="5" t="str">
        <f t="shared" si="248"/>
        <v>drama</v>
      </c>
      <c r="S2266" t="s">
        <v>8310</v>
      </c>
      <c r="T2266" t="s">
        <v>8314</v>
      </c>
      <c r="U2266" s="9">
        <f t="shared" si="249"/>
        <v>42584.123865740738</v>
      </c>
      <c r="V2266" s="9">
        <f t="shared" si="250"/>
        <v>42614.123865740738</v>
      </c>
      <c r="W2266">
        <f t="shared" si="251"/>
        <v>30</v>
      </c>
    </row>
    <row r="2267" spans="1:23" ht="28.8" x14ac:dyDescent="0.3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>
        <f t="shared" si="245"/>
        <v>26</v>
      </c>
      <c r="P2267" s="5">
        <f t="shared" si="246"/>
        <v>87.31</v>
      </c>
      <c r="Q2267" s="5" t="str">
        <f t="shared" si="247"/>
        <v>film &amp; video</v>
      </c>
      <c r="R2267" s="5" t="str">
        <f t="shared" si="248"/>
        <v>drama</v>
      </c>
      <c r="S2267" t="s">
        <v>8310</v>
      </c>
      <c r="T2267" t="s">
        <v>8314</v>
      </c>
      <c r="U2267" s="9">
        <f t="shared" si="249"/>
        <v>41867.083368055559</v>
      </c>
      <c r="V2267" s="9">
        <f t="shared" si="250"/>
        <v>41897.083368055559</v>
      </c>
      <c r="W2267">
        <f t="shared" si="251"/>
        <v>30</v>
      </c>
    </row>
    <row r="2268" spans="1:23" ht="43.2" x14ac:dyDescent="0.3">
      <c r="A2268">
        <v>201</v>
      </c>
      <c r="B2268" s="3" t="s">
        <v>203</v>
      </c>
      <c r="C2268" s="3" t="s">
        <v>4311</v>
      </c>
      <c r="D2268">
        <v>650</v>
      </c>
      <c r="E2268">
        <v>380</v>
      </c>
      <c r="F2268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>
        <f t="shared" si="245"/>
        <v>58</v>
      </c>
      <c r="P2268" s="5">
        <f t="shared" si="246"/>
        <v>54.29</v>
      </c>
      <c r="Q2268" s="5" t="str">
        <f t="shared" si="247"/>
        <v>film &amp; video</v>
      </c>
      <c r="R2268" s="5" t="str">
        <f t="shared" si="248"/>
        <v>drama</v>
      </c>
      <c r="S2268" t="s">
        <v>8310</v>
      </c>
      <c r="T2268" t="s">
        <v>8314</v>
      </c>
      <c r="U2268" s="9">
        <f t="shared" si="249"/>
        <v>42023.818622685183</v>
      </c>
      <c r="V2268" s="9">
        <f t="shared" si="250"/>
        <v>42043.818622685183</v>
      </c>
      <c r="W2268">
        <f t="shared" si="251"/>
        <v>20</v>
      </c>
    </row>
    <row r="2269" spans="1:23" x14ac:dyDescent="0.3">
      <c r="A2269">
        <v>202</v>
      </c>
      <c r="B2269" s="3" t="s">
        <v>204</v>
      </c>
      <c r="C2269" s="3" t="s">
        <v>4312</v>
      </c>
      <c r="D2269">
        <v>6000</v>
      </c>
      <c r="E2269">
        <v>0</v>
      </c>
      <c r="F2269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>
        <f t="shared" si="245"/>
        <v>0</v>
      </c>
      <c r="P2269" s="5" t="e">
        <f t="shared" si="246"/>
        <v>#DIV/0!</v>
      </c>
      <c r="Q2269" s="5" t="str">
        <f t="shared" si="247"/>
        <v>film &amp; video</v>
      </c>
      <c r="R2269" s="5" t="str">
        <f t="shared" si="248"/>
        <v>drama</v>
      </c>
      <c r="S2269" t="s">
        <v>8310</v>
      </c>
      <c r="T2269" t="s">
        <v>8314</v>
      </c>
      <c r="U2269" s="9">
        <f t="shared" si="249"/>
        <v>42255.927824074075</v>
      </c>
      <c r="V2269" s="9">
        <f t="shared" si="250"/>
        <v>42285.874305555553</v>
      </c>
      <c r="W2269">
        <f t="shared" si="251"/>
        <v>30</v>
      </c>
    </row>
    <row r="2270" spans="1:23" ht="43.2" x14ac:dyDescent="0.3">
      <c r="A2270">
        <v>203</v>
      </c>
      <c r="B2270" s="3" t="s">
        <v>205</v>
      </c>
      <c r="C2270" s="3" t="s">
        <v>4313</v>
      </c>
      <c r="D2270">
        <v>2500</v>
      </c>
      <c r="E2270">
        <v>746</v>
      </c>
      <c r="F2270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>
        <f t="shared" si="245"/>
        <v>30</v>
      </c>
      <c r="P2270" s="5">
        <f t="shared" si="246"/>
        <v>93.25</v>
      </c>
      <c r="Q2270" s="5" t="str">
        <f t="shared" si="247"/>
        <v>film &amp; video</v>
      </c>
      <c r="R2270" s="5" t="str">
        <f t="shared" si="248"/>
        <v>drama</v>
      </c>
      <c r="S2270" t="s">
        <v>8310</v>
      </c>
      <c r="T2270" t="s">
        <v>8314</v>
      </c>
      <c r="U2270" s="9">
        <f t="shared" si="249"/>
        <v>41973.847962962958</v>
      </c>
      <c r="V2270" s="9">
        <f t="shared" si="250"/>
        <v>42033.847962962958</v>
      </c>
      <c r="W2270">
        <f t="shared" si="251"/>
        <v>60</v>
      </c>
    </row>
    <row r="2271" spans="1:23" ht="43.2" x14ac:dyDescent="0.3">
      <c r="A2271">
        <v>204</v>
      </c>
      <c r="B2271" s="3" t="s">
        <v>206</v>
      </c>
      <c r="C2271" s="3" t="s">
        <v>4314</v>
      </c>
      <c r="D2271">
        <v>300000</v>
      </c>
      <c r="E2271">
        <v>152165</v>
      </c>
      <c r="F2271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>
        <f t="shared" si="245"/>
        <v>51</v>
      </c>
      <c r="P2271" s="5">
        <f t="shared" si="246"/>
        <v>117.68</v>
      </c>
      <c r="Q2271" s="5" t="str">
        <f t="shared" si="247"/>
        <v>film &amp; video</v>
      </c>
      <c r="R2271" s="5" t="str">
        <f t="shared" si="248"/>
        <v>drama</v>
      </c>
      <c r="S2271" t="s">
        <v>8310</v>
      </c>
      <c r="T2271" t="s">
        <v>8314</v>
      </c>
      <c r="U2271" s="9">
        <f t="shared" si="249"/>
        <v>42556.583368055552</v>
      </c>
      <c r="V2271" s="9">
        <f t="shared" si="250"/>
        <v>42586.583368055552</v>
      </c>
      <c r="W2271">
        <f t="shared" si="251"/>
        <v>30</v>
      </c>
    </row>
    <row r="2272" spans="1:23" ht="43.2" x14ac:dyDescent="0.3">
      <c r="A2272">
        <v>205</v>
      </c>
      <c r="B2272" s="3" t="s">
        <v>207</v>
      </c>
      <c r="C2272" s="3" t="s">
        <v>4315</v>
      </c>
      <c r="D2272">
        <v>8000</v>
      </c>
      <c r="E2272">
        <v>1300</v>
      </c>
      <c r="F2272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>
        <f t="shared" si="245"/>
        <v>16</v>
      </c>
      <c r="P2272" s="5">
        <f t="shared" si="246"/>
        <v>76.47</v>
      </c>
      <c r="Q2272" s="5" t="str">
        <f t="shared" si="247"/>
        <v>film &amp; video</v>
      </c>
      <c r="R2272" s="5" t="str">
        <f t="shared" si="248"/>
        <v>drama</v>
      </c>
      <c r="S2272" t="s">
        <v>8310</v>
      </c>
      <c r="T2272" t="s">
        <v>8314</v>
      </c>
      <c r="U2272" s="9">
        <f t="shared" si="249"/>
        <v>42248.632199074069</v>
      </c>
      <c r="V2272" s="9">
        <f t="shared" si="250"/>
        <v>42283.632199074069</v>
      </c>
      <c r="W2272">
        <f t="shared" si="251"/>
        <v>35</v>
      </c>
    </row>
    <row r="2273" spans="1:23" ht="43.2" x14ac:dyDescent="0.3">
      <c r="A2273">
        <v>206</v>
      </c>
      <c r="B2273" s="3" t="s">
        <v>208</v>
      </c>
      <c r="C2273" s="3" t="s">
        <v>4316</v>
      </c>
      <c r="D2273">
        <v>12700</v>
      </c>
      <c r="E2273">
        <v>0</v>
      </c>
      <c r="F2273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>
        <f t="shared" si="245"/>
        <v>0</v>
      </c>
      <c r="P2273" s="5" t="e">
        <f t="shared" si="246"/>
        <v>#DIV/0!</v>
      </c>
      <c r="Q2273" s="5" t="str">
        <f t="shared" si="247"/>
        <v>film &amp; video</v>
      </c>
      <c r="R2273" s="5" t="str">
        <f t="shared" si="248"/>
        <v>drama</v>
      </c>
      <c r="S2273" t="s">
        <v>8310</v>
      </c>
      <c r="T2273" t="s">
        <v>8314</v>
      </c>
      <c r="U2273" s="9">
        <f t="shared" si="249"/>
        <v>42567.004432870366</v>
      </c>
      <c r="V2273" s="9">
        <f t="shared" si="250"/>
        <v>42588.004432870366</v>
      </c>
      <c r="W2273">
        <f t="shared" si="251"/>
        <v>21</v>
      </c>
    </row>
    <row r="2274" spans="1:23" ht="43.2" x14ac:dyDescent="0.3">
      <c r="A2274">
        <v>207</v>
      </c>
      <c r="B2274" s="3" t="s">
        <v>209</v>
      </c>
      <c r="C2274" s="3" t="s">
        <v>4317</v>
      </c>
      <c r="D2274">
        <v>14000</v>
      </c>
      <c r="E2274">
        <v>2130</v>
      </c>
      <c r="F2274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>
        <f t="shared" si="245"/>
        <v>15</v>
      </c>
      <c r="P2274" s="5">
        <f t="shared" si="246"/>
        <v>163.85</v>
      </c>
      <c r="Q2274" s="5" t="str">
        <f t="shared" si="247"/>
        <v>film &amp; video</v>
      </c>
      <c r="R2274" s="5" t="str">
        <f t="shared" si="248"/>
        <v>drama</v>
      </c>
      <c r="S2274" t="s">
        <v>8310</v>
      </c>
      <c r="T2274" t="s">
        <v>8314</v>
      </c>
      <c r="U2274" s="9">
        <f t="shared" si="249"/>
        <v>41978.197199074071</v>
      </c>
      <c r="V2274" s="9">
        <f t="shared" si="250"/>
        <v>42008.197199074071</v>
      </c>
      <c r="W2274">
        <f t="shared" si="251"/>
        <v>30</v>
      </c>
    </row>
    <row r="2275" spans="1:23" ht="43.2" x14ac:dyDescent="0.3">
      <c r="A2275">
        <v>208</v>
      </c>
      <c r="B2275" s="3" t="s">
        <v>210</v>
      </c>
      <c r="C2275" s="3" t="s">
        <v>4318</v>
      </c>
      <c r="D2275">
        <v>50000</v>
      </c>
      <c r="E2275">
        <v>0</v>
      </c>
      <c r="F227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>
        <f t="shared" si="245"/>
        <v>0</v>
      </c>
      <c r="P2275" s="5" t="e">
        <f t="shared" si="246"/>
        <v>#DIV/0!</v>
      </c>
      <c r="Q2275" s="5" t="str">
        <f t="shared" si="247"/>
        <v>film &amp; video</v>
      </c>
      <c r="R2275" s="5" t="str">
        <f t="shared" si="248"/>
        <v>drama</v>
      </c>
      <c r="S2275" t="s">
        <v>8310</v>
      </c>
      <c r="T2275" t="s">
        <v>8314</v>
      </c>
      <c r="U2275" s="9">
        <f t="shared" si="249"/>
        <v>41959.369988425926</v>
      </c>
      <c r="V2275" s="9">
        <f t="shared" si="250"/>
        <v>41989.369988425926</v>
      </c>
      <c r="W2275">
        <f t="shared" si="251"/>
        <v>30</v>
      </c>
    </row>
    <row r="2276" spans="1:23" ht="43.2" x14ac:dyDescent="0.3">
      <c r="A2276">
        <v>209</v>
      </c>
      <c r="B2276" s="3" t="s">
        <v>211</v>
      </c>
      <c r="C2276" s="3" t="s">
        <v>4319</v>
      </c>
      <c r="D2276">
        <v>25000</v>
      </c>
      <c r="E2276">
        <v>0</v>
      </c>
      <c r="F2276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>
        <f t="shared" si="245"/>
        <v>0</v>
      </c>
      <c r="P2276" s="5" t="e">
        <f t="shared" si="246"/>
        <v>#DIV/0!</v>
      </c>
      <c r="Q2276" s="5" t="str">
        <f t="shared" si="247"/>
        <v>film &amp; video</v>
      </c>
      <c r="R2276" s="5" t="str">
        <f t="shared" si="248"/>
        <v>drama</v>
      </c>
      <c r="S2276" t="s">
        <v>8310</v>
      </c>
      <c r="T2276" t="s">
        <v>8314</v>
      </c>
      <c r="U2276" s="9">
        <f t="shared" si="249"/>
        <v>42165.922858796301</v>
      </c>
      <c r="V2276" s="9">
        <f t="shared" si="250"/>
        <v>42195.922858796301</v>
      </c>
      <c r="W2276">
        <f t="shared" si="251"/>
        <v>30</v>
      </c>
    </row>
    <row r="2277" spans="1:23" ht="43.2" x14ac:dyDescent="0.3">
      <c r="A2277">
        <v>210</v>
      </c>
      <c r="B2277" s="3" t="s">
        <v>212</v>
      </c>
      <c r="C2277" s="3" t="s">
        <v>4320</v>
      </c>
      <c r="D2277">
        <v>12000</v>
      </c>
      <c r="E2277">
        <v>3030</v>
      </c>
      <c r="F2277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>
        <f t="shared" si="245"/>
        <v>25</v>
      </c>
      <c r="P2277" s="5">
        <f t="shared" si="246"/>
        <v>91.82</v>
      </c>
      <c r="Q2277" s="5" t="str">
        <f t="shared" si="247"/>
        <v>film &amp; video</v>
      </c>
      <c r="R2277" s="5" t="str">
        <f t="shared" si="248"/>
        <v>drama</v>
      </c>
      <c r="S2277" t="s">
        <v>8310</v>
      </c>
      <c r="T2277" t="s">
        <v>8314</v>
      </c>
      <c r="U2277" s="9">
        <f t="shared" si="249"/>
        <v>42249.064722222218</v>
      </c>
      <c r="V2277" s="9">
        <f t="shared" si="250"/>
        <v>42278.208333333328</v>
      </c>
      <c r="W2277">
        <f t="shared" si="251"/>
        <v>29</v>
      </c>
    </row>
    <row r="2278" spans="1:23" ht="43.2" x14ac:dyDescent="0.3">
      <c r="A2278">
        <v>211</v>
      </c>
      <c r="B2278" s="3" t="s">
        <v>213</v>
      </c>
      <c r="C2278" s="3" t="s">
        <v>4321</v>
      </c>
      <c r="D2278">
        <v>5000</v>
      </c>
      <c r="E2278">
        <v>2230</v>
      </c>
      <c r="F2278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>
        <f t="shared" si="245"/>
        <v>45</v>
      </c>
      <c r="P2278" s="5">
        <f t="shared" si="246"/>
        <v>185.83</v>
      </c>
      <c r="Q2278" s="5" t="str">
        <f t="shared" si="247"/>
        <v>film &amp; video</v>
      </c>
      <c r="R2278" s="5" t="str">
        <f t="shared" si="248"/>
        <v>drama</v>
      </c>
      <c r="S2278" t="s">
        <v>8310</v>
      </c>
      <c r="T2278" t="s">
        <v>8314</v>
      </c>
      <c r="U2278" s="9">
        <f t="shared" si="249"/>
        <v>42236.159918981488</v>
      </c>
      <c r="V2278" s="9">
        <f t="shared" si="250"/>
        <v>42266.159918981488</v>
      </c>
      <c r="W2278">
        <f t="shared" si="251"/>
        <v>30</v>
      </c>
    </row>
    <row r="2279" spans="1:23" ht="28.8" x14ac:dyDescent="0.3">
      <c r="A2279">
        <v>212</v>
      </c>
      <c r="B2279" s="3" t="s">
        <v>214</v>
      </c>
      <c r="C2279" s="3" t="s">
        <v>4322</v>
      </c>
      <c r="D2279">
        <v>6300</v>
      </c>
      <c r="E2279">
        <v>1</v>
      </c>
      <c r="F2279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>
        <f t="shared" si="245"/>
        <v>0</v>
      </c>
      <c r="P2279" s="5">
        <f t="shared" si="246"/>
        <v>1</v>
      </c>
      <c r="Q2279" s="5" t="str">
        <f t="shared" si="247"/>
        <v>film &amp; video</v>
      </c>
      <c r="R2279" s="5" t="str">
        <f t="shared" si="248"/>
        <v>drama</v>
      </c>
      <c r="S2279" t="s">
        <v>8310</v>
      </c>
      <c r="T2279" t="s">
        <v>8314</v>
      </c>
      <c r="U2279" s="9">
        <f t="shared" si="249"/>
        <v>42416.881018518514</v>
      </c>
      <c r="V2279" s="9">
        <f t="shared" si="250"/>
        <v>42476.839351851857</v>
      </c>
      <c r="W2279">
        <f t="shared" si="251"/>
        <v>60</v>
      </c>
    </row>
    <row r="2280" spans="1:23" ht="43.2" x14ac:dyDescent="0.3">
      <c r="A2280">
        <v>213</v>
      </c>
      <c r="B2280" s="3" t="s">
        <v>215</v>
      </c>
      <c r="C2280" s="3" t="s">
        <v>4323</v>
      </c>
      <c r="D2280">
        <v>50000</v>
      </c>
      <c r="E2280">
        <v>20</v>
      </c>
      <c r="F2280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>
        <f t="shared" si="245"/>
        <v>0</v>
      </c>
      <c r="P2280" s="5">
        <f t="shared" si="246"/>
        <v>20</v>
      </c>
      <c r="Q2280" s="5" t="str">
        <f t="shared" si="247"/>
        <v>film &amp; video</v>
      </c>
      <c r="R2280" s="5" t="str">
        <f t="shared" si="248"/>
        <v>drama</v>
      </c>
      <c r="S2280" t="s">
        <v>8310</v>
      </c>
      <c r="T2280" t="s">
        <v>8314</v>
      </c>
      <c r="U2280" s="9">
        <f t="shared" si="249"/>
        <v>42202.594293981485</v>
      </c>
      <c r="V2280" s="9">
        <f t="shared" si="250"/>
        <v>42232.587974537033</v>
      </c>
      <c r="W2280">
        <f t="shared" si="251"/>
        <v>30</v>
      </c>
    </row>
    <row r="2281" spans="1:23" ht="43.2" x14ac:dyDescent="0.3">
      <c r="A2281">
        <v>214</v>
      </c>
      <c r="B2281" s="3" t="s">
        <v>216</v>
      </c>
      <c r="C2281" s="3" t="s">
        <v>4324</v>
      </c>
      <c r="D2281">
        <v>12500</v>
      </c>
      <c r="E2281">
        <v>1</v>
      </c>
      <c r="F2281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>
        <f t="shared" si="245"/>
        <v>0</v>
      </c>
      <c r="P2281" s="5">
        <f t="shared" si="246"/>
        <v>1</v>
      </c>
      <c r="Q2281" s="5" t="str">
        <f t="shared" si="247"/>
        <v>film &amp; video</v>
      </c>
      <c r="R2281" s="5" t="str">
        <f t="shared" si="248"/>
        <v>drama</v>
      </c>
      <c r="S2281" t="s">
        <v>8310</v>
      </c>
      <c r="T2281" t="s">
        <v>8314</v>
      </c>
      <c r="U2281" s="9">
        <f t="shared" si="249"/>
        <v>42009.64061342593</v>
      </c>
      <c r="V2281" s="9">
        <f t="shared" si="250"/>
        <v>42069.64061342593</v>
      </c>
      <c r="W2281">
        <f t="shared" si="251"/>
        <v>60</v>
      </c>
    </row>
    <row r="2282" spans="1:23" ht="43.2" x14ac:dyDescent="0.3">
      <c r="A2282">
        <v>215</v>
      </c>
      <c r="B2282" s="3" t="s">
        <v>217</v>
      </c>
      <c r="C2282" s="3" t="s">
        <v>4325</v>
      </c>
      <c r="D2282">
        <v>4400</v>
      </c>
      <c r="E2282">
        <v>10</v>
      </c>
      <c r="F2282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>
        <f t="shared" si="245"/>
        <v>0</v>
      </c>
      <c r="P2282" s="5">
        <f t="shared" si="246"/>
        <v>10</v>
      </c>
      <c r="Q2282" s="5" t="str">
        <f t="shared" si="247"/>
        <v>film &amp; video</v>
      </c>
      <c r="R2282" s="5" t="str">
        <f t="shared" si="248"/>
        <v>drama</v>
      </c>
      <c r="S2282" t="s">
        <v>8310</v>
      </c>
      <c r="T2282" t="s">
        <v>8314</v>
      </c>
      <c r="U2282" s="9">
        <f t="shared" si="249"/>
        <v>42375.230115740742</v>
      </c>
      <c r="V2282" s="9">
        <f t="shared" si="250"/>
        <v>42417.999305555553</v>
      </c>
      <c r="W2282">
        <f t="shared" si="251"/>
        <v>42</v>
      </c>
    </row>
    <row r="2283" spans="1:23" ht="43.2" x14ac:dyDescent="0.3">
      <c r="A2283">
        <v>216</v>
      </c>
      <c r="B2283" s="3" t="s">
        <v>218</v>
      </c>
      <c r="C2283" s="3" t="s">
        <v>4326</v>
      </c>
      <c r="D2283">
        <v>50000</v>
      </c>
      <c r="E2283">
        <v>27849.22</v>
      </c>
      <c r="F2283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>
        <f t="shared" si="245"/>
        <v>56</v>
      </c>
      <c r="P2283" s="5">
        <f t="shared" si="246"/>
        <v>331.54</v>
      </c>
      <c r="Q2283" s="5" t="str">
        <f t="shared" si="247"/>
        <v>film &amp; video</v>
      </c>
      <c r="R2283" s="5" t="str">
        <f t="shared" si="248"/>
        <v>drama</v>
      </c>
      <c r="S2283" t="s">
        <v>8310</v>
      </c>
      <c r="T2283" t="s">
        <v>8314</v>
      </c>
      <c r="U2283" s="9">
        <f t="shared" si="249"/>
        <v>42066.958761574075</v>
      </c>
      <c r="V2283" s="9">
        <f t="shared" si="250"/>
        <v>42116.917094907403</v>
      </c>
      <c r="W2283">
        <f t="shared" si="251"/>
        <v>50</v>
      </c>
    </row>
    <row r="2284" spans="1:23" x14ac:dyDescent="0.3">
      <c r="A2284">
        <v>217</v>
      </c>
      <c r="B2284" s="3" t="s">
        <v>219</v>
      </c>
      <c r="C2284" s="3" t="s">
        <v>4327</v>
      </c>
      <c r="D2284">
        <v>100000</v>
      </c>
      <c r="E2284">
        <v>11943</v>
      </c>
      <c r="F2284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>
        <f t="shared" si="245"/>
        <v>12</v>
      </c>
      <c r="P2284" s="5">
        <f t="shared" si="246"/>
        <v>314.29000000000002</v>
      </c>
      <c r="Q2284" s="5" t="str">
        <f t="shared" si="247"/>
        <v>film &amp; video</v>
      </c>
      <c r="R2284" s="5" t="str">
        <f t="shared" si="248"/>
        <v>drama</v>
      </c>
      <c r="S2284" t="s">
        <v>8310</v>
      </c>
      <c r="T2284" t="s">
        <v>8314</v>
      </c>
      <c r="U2284" s="9">
        <f t="shared" si="249"/>
        <v>41970.64061342593</v>
      </c>
      <c r="V2284" s="9">
        <f t="shared" si="250"/>
        <v>42001.64061342593</v>
      </c>
      <c r="W2284">
        <f t="shared" si="251"/>
        <v>31</v>
      </c>
    </row>
    <row r="2285" spans="1:23" ht="43.2" x14ac:dyDescent="0.3">
      <c r="A2285">
        <v>218</v>
      </c>
      <c r="B2285" s="3" t="s">
        <v>220</v>
      </c>
      <c r="C2285" s="3" t="s">
        <v>4328</v>
      </c>
      <c r="D2285">
        <v>5000</v>
      </c>
      <c r="E2285">
        <v>100</v>
      </c>
      <c r="F228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>
        <f t="shared" si="245"/>
        <v>2</v>
      </c>
      <c r="P2285" s="5">
        <f t="shared" si="246"/>
        <v>100</v>
      </c>
      <c r="Q2285" s="5" t="str">
        <f t="shared" si="247"/>
        <v>film &amp; video</v>
      </c>
      <c r="R2285" s="5" t="str">
        <f t="shared" si="248"/>
        <v>drama</v>
      </c>
      <c r="S2285" t="s">
        <v>8310</v>
      </c>
      <c r="T2285" t="s">
        <v>8314</v>
      </c>
      <c r="U2285" s="9">
        <f t="shared" si="249"/>
        <v>42079.628344907411</v>
      </c>
      <c r="V2285" s="9">
        <f t="shared" si="250"/>
        <v>42139.628344907411</v>
      </c>
      <c r="W2285">
        <f t="shared" si="251"/>
        <v>60</v>
      </c>
    </row>
    <row r="2286" spans="1:23" ht="28.8" x14ac:dyDescent="0.3">
      <c r="A2286">
        <v>219</v>
      </c>
      <c r="B2286" s="3" t="s">
        <v>221</v>
      </c>
      <c r="C2286" s="3" t="s">
        <v>4329</v>
      </c>
      <c r="D2286">
        <v>50000</v>
      </c>
      <c r="E2286">
        <v>8815</v>
      </c>
      <c r="F2286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>
        <f t="shared" si="245"/>
        <v>18</v>
      </c>
      <c r="P2286" s="5">
        <f t="shared" si="246"/>
        <v>115.99</v>
      </c>
      <c r="Q2286" s="5" t="str">
        <f t="shared" si="247"/>
        <v>film &amp; video</v>
      </c>
      <c r="R2286" s="5" t="str">
        <f t="shared" si="248"/>
        <v>drama</v>
      </c>
      <c r="S2286" t="s">
        <v>8310</v>
      </c>
      <c r="T2286" t="s">
        <v>8314</v>
      </c>
      <c r="U2286" s="9">
        <f t="shared" si="249"/>
        <v>42429.326678240745</v>
      </c>
      <c r="V2286" s="9">
        <f t="shared" si="250"/>
        <v>42461.290972222225</v>
      </c>
      <c r="W2286">
        <f t="shared" si="251"/>
        <v>32</v>
      </c>
    </row>
    <row r="2287" spans="1:23" ht="43.2" x14ac:dyDescent="0.3">
      <c r="A2287">
        <v>220</v>
      </c>
      <c r="B2287" s="3" t="s">
        <v>222</v>
      </c>
      <c r="C2287" s="3" t="s">
        <v>4330</v>
      </c>
      <c r="D2287">
        <v>50000</v>
      </c>
      <c r="E2287">
        <v>360</v>
      </c>
      <c r="F2287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>
        <f t="shared" si="245"/>
        <v>1</v>
      </c>
      <c r="P2287" s="5">
        <f t="shared" si="246"/>
        <v>120</v>
      </c>
      <c r="Q2287" s="5" t="str">
        <f t="shared" si="247"/>
        <v>film &amp; video</v>
      </c>
      <c r="R2287" s="5" t="str">
        <f t="shared" si="248"/>
        <v>drama</v>
      </c>
      <c r="S2287" t="s">
        <v>8310</v>
      </c>
      <c r="T2287" t="s">
        <v>8314</v>
      </c>
      <c r="U2287" s="9">
        <f t="shared" si="249"/>
        <v>42195.643865740742</v>
      </c>
      <c r="V2287" s="9">
        <f t="shared" si="250"/>
        <v>42236.837499999994</v>
      </c>
      <c r="W2287">
        <f t="shared" si="251"/>
        <v>41</v>
      </c>
    </row>
    <row r="2288" spans="1:23" x14ac:dyDescent="0.3">
      <c r="A2288">
        <v>221</v>
      </c>
      <c r="B2288" s="3" t="s">
        <v>223</v>
      </c>
      <c r="C2288" s="3" t="s">
        <v>4331</v>
      </c>
      <c r="D2288">
        <v>50000</v>
      </c>
      <c r="E2288">
        <v>0</v>
      </c>
      <c r="F2288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>
        <f t="shared" si="245"/>
        <v>0</v>
      </c>
      <c r="P2288" s="5" t="e">
        <f t="shared" si="246"/>
        <v>#DIV/0!</v>
      </c>
      <c r="Q2288" s="5" t="str">
        <f t="shared" si="247"/>
        <v>film &amp; video</v>
      </c>
      <c r="R2288" s="5" t="str">
        <f t="shared" si="248"/>
        <v>drama</v>
      </c>
      <c r="S2288" t="s">
        <v>8310</v>
      </c>
      <c r="T2288" t="s">
        <v>8314</v>
      </c>
      <c r="U2288" s="9">
        <f t="shared" si="249"/>
        <v>42031.837546296301</v>
      </c>
      <c r="V2288" s="9">
        <f t="shared" si="250"/>
        <v>42091.79587962963</v>
      </c>
      <c r="W2288">
        <f t="shared" si="251"/>
        <v>60</v>
      </c>
    </row>
    <row r="2289" spans="1:23" ht="43.2" x14ac:dyDescent="0.3">
      <c r="A2289">
        <v>222</v>
      </c>
      <c r="B2289" s="3" t="s">
        <v>224</v>
      </c>
      <c r="C2289" s="3" t="s">
        <v>4332</v>
      </c>
      <c r="D2289">
        <v>1000</v>
      </c>
      <c r="E2289">
        <v>130</v>
      </c>
      <c r="F2289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>
        <f t="shared" si="245"/>
        <v>13</v>
      </c>
      <c r="P2289" s="5">
        <f t="shared" si="246"/>
        <v>65</v>
      </c>
      <c r="Q2289" s="5" t="str">
        <f t="shared" si="247"/>
        <v>film &amp; video</v>
      </c>
      <c r="R2289" s="5" t="str">
        <f t="shared" si="248"/>
        <v>drama</v>
      </c>
      <c r="S2289" t="s">
        <v>8310</v>
      </c>
      <c r="T2289" t="s">
        <v>8314</v>
      </c>
      <c r="U2289" s="9">
        <f t="shared" si="249"/>
        <v>42031.769884259258</v>
      </c>
      <c r="V2289" s="9">
        <f t="shared" si="250"/>
        <v>42090.110416666663</v>
      </c>
      <c r="W2289">
        <f t="shared" si="251"/>
        <v>59</v>
      </c>
    </row>
    <row r="2290" spans="1:23" ht="43.2" x14ac:dyDescent="0.3">
      <c r="A2290">
        <v>223</v>
      </c>
      <c r="B2290" s="3" t="s">
        <v>225</v>
      </c>
      <c r="C2290" s="3" t="s">
        <v>4333</v>
      </c>
      <c r="D2290">
        <v>1500000</v>
      </c>
      <c r="E2290">
        <v>0</v>
      </c>
      <c r="F2290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>
        <f t="shared" si="245"/>
        <v>0</v>
      </c>
      <c r="P2290" s="5" t="e">
        <f t="shared" si="246"/>
        <v>#DIV/0!</v>
      </c>
      <c r="Q2290" s="5" t="str">
        <f t="shared" si="247"/>
        <v>film &amp; video</v>
      </c>
      <c r="R2290" s="5" t="str">
        <f t="shared" si="248"/>
        <v>drama</v>
      </c>
      <c r="S2290" t="s">
        <v>8310</v>
      </c>
      <c r="T2290" t="s">
        <v>8314</v>
      </c>
      <c r="U2290" s="9">
        <f t="shared" si="249"/>
        <v>42482.048032407409</v>
      </c>
      <c r="V2290" s="9">
        <f t="shared" si="250"/>
        <v>42512.045138888891</v>
      </c>
      <c r="W2290">
        <f t="shared" si="251"/>
        <v>30</v>
      </c>
    </row>
    <row r="2291" spans="1:23" ht="43.2" x14ac:dyDescent="0.3">
      <c r="A2291">
        <v>224</v>
      </c>
      <c r="B2291" s="3" t="s">
        <v>226</v>
      </c>
      <c r="C2291" s="3" t="s">
        <v>4334</v>
      </c>
      <c r="D2291">
        <v>6000000</v>
      </c>
      <c r="E2291">
        <v>0</v>
      </c>
      <c r="F2291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>
        <f t="shared" si="245"/>
        <v>0</v>
      </c>
      <c r="P2291" s="5" t="e">
        <f t="shared" si="246"/>
        <v>#DIV/0!</v>
      </c>
      <c r="Q2291" s="5" t="str">
        <f t="shared" si="247"/>
        <v>film &amp; video</v>
      </c>
      <c r="R2291" s="5" t="str">
        <f t="shared" si="248"/>
        <v>drama</v>
      </c>
      <c r="S2291" t="s">
        <v>8310</v>
      </c>
      <c r="T2291" t="s">
        <v>8314</v>
      </c>
      <c r="U2291" s="9">
        <f t="shared" si="249"/>
        <v>42135.235254629632</v>
      </c>
      <c r="V2291" s="9">
        <f t="shared" si="250"/>
        <v>42195.235254629632</v>
      </c>
      <c r="W2291">
        <f t="shared" si="251"/>
        <v>60</v>
      </c>
    </row>
    <row r="2292" spans="1:23" ht="43.2" x14ac:dyDescent="0.3">
      <c r="A2292">
        <v>225</v>
      </c>
      <c r="B2292" s="3" t="s">
        <v>227</v>
      </c>
      <c r="C2292" s="3" t="s">
        <v>4335</v>
      </c>
      <c r="D2292">
        <v>200</v>
      </c>
      <c r="E2292">
        <v>0</v>
      </c>
      <c r="F2292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>
        <f t="shared" si="245"/>
        <v>0</v>
      </c>
      <c r="P2292" s="5" t="e">
        <f t="shared" si="246"/>
        <v>#DIV/0!</v>
      </c>
      <c r="Q2292" s="5" t="str">
        <f t="shared" si="247"/>
        <v>film &amp; video</v>
      </c>
      <c r="R2292" s="5" t="str">
        <f t="shared" si="248"/>
        <v>drama</v>
      </c>
      <c r="S2292" t="s">
        <v>8310</v>
      </c>
      <c r="T2292" t="s">
        <v>8314</v>
      </c>
      <c r="U2292" s="9">
        <f t="shared" si="249"/>
        <v>42438.961273148147</v>
      </c>
      <c r="V2292" s="9">
        <f t="shared" si="250"/>
        <v>42468.919606481482</v>
      </c>
      <c r="W2292">
        <f t="shared" si="251"/>
        <v>30</v>
      </c>
    </row>
    <row r="2293" spans="1:23" ht="43.2" x14ac:dyDescent="0.3">
      <c r="A2293">
        <v>226</v>
      </c>
      <c r="B2293" s="3" t="s">
        <v>228</v>
      </c>
      <c r="C2293" s="3" t="s">
        <v>4336</v>
      </c>
      <c r="D2293">
        <v>29000</v>
      </c>
      <c r="E2293">
        <v>250</v>
      </c>
      <c r="F2293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>
        <f t="shared" si="245"/>
        <v>1</v>
      </c>
      <c r="P2293" s="5">
        <f t="shared" si="246"/>
        <v>125</v>
      </c>
      <c r="Q2293" s="5" t="str">
        <f t="shared" si="247"/>
        <v>film &amp; video</v>
      </c>
      <c r="R2293" s="5" t="str">
        <f t="shared" si="248"/>
        <v>drama</v>
      </c>
      <c r="S2293" t="s">
        <v>8310</v>
      </c>
      <c r="T2293" t="s">
        <v>8314</v>
      </c>
      <c r="U2293" s="9">
        <f t="shared" si="249"/>
        <v>42106.666018518517</v>
      </c>
      <c r="V2293" s="9">
        <f t="shared" si="250"/>
        <v>42155.395138888889</v>
      </c>
      <c r="W2293">
        <f t="shared" si="251"/>
        <v>49</v>
      </c>
    </row>
    <row r="2294" spans="1:23" ht="43.2" x14ac:dyDescent="0.3">
      <c r="A2294">
        <v>227</v>
      </c>
      <c r="B2294" s="3" t="s">
        <v>229</v>
      </c>
      <c r="C2294" s="3" t="s">
        <v>4337</v>
      </c>
      <c r="D2294">
        <v>28000</v>
      </c>
      <c r="E2294">
        <v>0</v>
      </c>
      <c r="F2294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>
        <f t="shared" si="245"/>
        <v>0</v>
      </c>
      <c r="P2294" s="5" t="e">
        <f t="shared" si="246"/>
        <v>#DIV/0!</v>
      </c>
      <c r="Q2294" s="5" t="str">
        <f t="shared" si="247"/>
        <v>film &amp; video</v>
      </c>
      <c r="R2294" s="5" t="str">
        <f t="shared" si="248"/>
        <v>drama</v>
      </c>
      <c r="S2294" t="s">
        <v>8310</v>
      </c>
      <c r="T2294" t="s">
        <v>8314</v>
      </c>
      <c r="U2294" s="9">
        <f t="shared" si="249"/>
        <v>42164.893993055557</v>
      </c>
      <c r="V2294" s="9">
        <f t="shared" si="250"/>
        <v>42194.893993055557</v>
      </c>
      <c r="W2294">
        <f t="shared" si="251"/>
        <v>30</v>
      </c>
    </row>
    <row r="2295" spans="1:23" ht="28.8" x14ac:dyDescent="0.3">
      <c r="A2295">
        <v>228</v>
      </c>
      <c r="B2295" s="3" t="s">
        <v>230</v>
      </c>
      <c r="C2295" s="3" t="s">
        <v>4338</v>
      </c>
      <c r="D2295">
        <v>8000</v>
      </c>
      <c r="E2295">
        <v>0</v>
      </c>
      <c r="F229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>
        <f t="shared" si="245"/>
        <v>0</v>
      </c>
      <c r="P2295" s="5" t="e">
        <f t="shared" si="246"/>
        <v>#DIV/0!</v>
      </c>
      <c r="Q2295" s="5" t="str">
        <f t="shared" si="247"/>
        <v>film &amp; video</v>
      </c>
      <c r="R2295" s="5" t="str">
        <f t="shared" si="248"/>
        <v>drama</v>
      </c>
      <c r="S2295" t="s">
        <v>8310</v>
      </c>
      <c r="T2295" t="s">
        <v>8314</v>
      </c>
      <c r="U2295" s="9">
        <f t="shared" si="249"/>
        <v>42096.686400462961</v>
      </c>
      <c r="V2295" s="9">
        <f t="shared" si="250"/>
        <v>42156.686400462961</v>
      </c>
      <c r="W2295">
        <f t="shared" si="251"/>
        <v>60</v>
      </c>
    </row>
    <row r="2296" spans="1:23" ht="43.2" x14ac:dyDescent="0.3">
      <c r="A2296">
        <v>229</v>
      </c>
      <c r="B2296" s="3" t="s">
        <v>231</v>
      </c>
      <c r="C2296" s="3" t="s">
        <v>4339</v>
      </c>
      <c r="D2296">
        <v>3000</v>
      </c>
      <c r="E2296">
        <v>0</v>
      </c>
      <c r="F2296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>
        <f t="shared" si="245"/>
        <v>0</v>
      </c>
      <c r="P2296" s="5" t="e">
        <f t="shared" si="246"/>
        <v>#DIV/0!</v>
      </c>
      <c r="Q2296" s="5" t="str">
        <f t="shared" si="247"/>
        <v>film &amp; video</v>
      </c>
      <c r="R2296" s="5" t="str">
        <f t="shared" si="248"/>
        <v>drama</v>
      </c>
      <c r="S2296" t="s">
        <v>8310</v>
      </c>
      <c r="T2296" t="s">
        <v>8314</v>
      </c>
      <c r="U2296" s="9">
        <f t="shared" si="249"/>
        <v>42383.933993055558</v>
      </c>
      <c r="V2296" s="9">
        <f t="shared" si="250"/>
        <v>42413.933993055558</v>
      </c>
      <c r="W2296">
        <f t="shared" si="251"/>
        <v>30</v>
      </c>
    </row>
    <row r="2297" spans="1:23" ht="43.2" x14ac:dyDescent="0.3">
      <c r="A2297">
        <v>230</v>
      </c>
      <c r="B2297" s="3" t="s">
        <v>232</v>
      </c>
      <c r="C2297" s="3" t="s">
        <v>4340</v>
      </c>
      <c r="D2297">
        <v>15000</v>
      </c>
      <c r="E2297">
        <v>60</v>
      </c>
      <c r="F2297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>
        <f t="shared" si="245"/>
        <v>0</v>
      </c>
      <c r="P2297" s="5">
        <f t="shared" si="246"/>
        <v>30</v>
      </c>
      <c r="Q2297" s="5" t="str">
        <f t="shared" si="247"/>
        <v>film &amp; video</v>
      </c>
      <c r="R2297" s="5" t="str">
        <f t="shared" si="248"/>
        <v>drama</v>
      </c>
      <c r="S2297" t="s">
        <v>8310</v>
      </c>
      <c r="T2297" t="s">
        <v>8314</v>
      </c>
      <c r="U2297" s="9">
        <f t="shared" si="249"/>
        <v>42129.777210648142</v>
      </c>
      <c r="V2297" s="9">
        <f t="shared" si="250"/>
        <v>42159.777210648142</v>
      </c>
      <c r="W2297">
        <f t="shared" si="251"/>
        <v>30</v>
      </c>
    </row>
    <row r="2298" spans="1:23" ht="43.2" x14ac:dyDescent="0.3">
      <c r="A2298">
        <v>231</v>
      </c>
      <c r="B2298" s="3" t="s">
        <v>233</v>
      </c>
      <c r="C2298" s="3" t="s">
        <v>4341</v>
      </c>
      <c r="D2298">
        <v>1500000</v>
      </c>
      <c r="E2298">
        <v>0</v>
      </c>
      <c r="F2298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>
        <f t="shared" si="245"/>
        <v>0</v>
      </c>
      <c r="P2298" s="5" t="e">
        <f t="shared" si="246"/>
        <v>#DIV/0!</v>
      </c>
      <c r="Q2298" s="5" t="str">
        <f t="shared" si="247"/>
        <v>film &amp; video</v>
      </c>
      <c r="R2298" s="5" t="str">
        <f t="shared" si="248"/>
        <v>drama</v>
      </c>
      <c r="S2298" t="s">
        <v>8310</v>
      </c>
      <c r="T2298" t="s">
        <v>8314</v>
      </c>
      <c r="U2298" s="9">
        <f t="shared" si="249"/>
        <v>42341.958923611113</v>
      </c>
      <c r="V2298" s="9">
        <f t="shared" si="250"/>
        <v>42371.958923611113</v>
      </c>
      <c r="W2298">
        <f t="shared" si="251"/>
        <v>30</v>
      </c>
    </row>
    <row r="2299" spans="1:23" ht="43.2" x14ac:dyDescent="0.3">
      <c r="A2299">
        <v>232</v>
      </c>
      <c r="B2299" s="3" t="s">
        <v>234</v>
      </c>
      <c r="C2299" s="3" t="s">
        <v>4342</v>
      </c>
      <c r="D2299">
        <v>4000</v>
      </c>
      <c r="E2299">
        <v>110</v>
      </c>
      <c r="F2299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>
        <f t="shared" si="245"/>
        <v>3</v>
      </c>
      <c r="P2299" s="5">
        <f t="shared" si="246"/>
        <v>15.71</v>
      </c>
      <c r="Q2299" s="5" t="str">
        <f t="shared" si="247"/>
        <v>film &amp; video</v>
      </c>
      <c r="R2299" s="5" t="str">
        <f t="shared" si="248"/>
        <v>drama</v>
      </c>
      <c r="S2299" t="s">
        <v>8310</v>
      </c>
      <c r="T2299" t="s">
        <v>8314</v>
      </c>
      <c r="U2299" s="9">
        <f t="shared" si="249"/>
        <v>42032.82576388889</v>
      </c>
      <c r="V2299" s="9">
        <f t="shared" si="250"/>
        <v>42062.82576388889</v>
      </c>
      <c r="W2299">
        <f t="shared" si="251"/>
        <v>30</v>
      </c>
    </row>
    <row r="2300" spans="1:23" ht="43.2" x14ac:dyDescent="0.3">
      <c r="A2300">
        <v>233</v>
      </c>
      <c r="B2300" s="3" t="s">
        <v>235</v>
      </c>
      <c r="C2300" s="3" t="s">
        <v>4343</v>
      </c>
      <c r="D2300">
        <v>350000</v>
      </c>
      <c r="E2300">
        <v>0</v>
      </c>
      <c r="F2300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>
        <f t="shared" si="245"/>
        <v>0</v>
      </c>
      <c r="P2300" s="5" t="e">
        <f t="shared" si="246"/>
        <v>#DIV/0!</v>
      </c>
      <c r="Q2300" s="5" t="str">
        <f t="shared" si="247"/>
        <v>film &amp; video</v>
      </c>
      <c r="R2300" s="5" t="str">
        <f t="shared" si="248"/>
        <v>drama</v>
      </c>
      <c r="S2300" t="s">
        <v>8310</v>
      </c>
      <c r="T2300" t="s">
        <v>8314</v>
      </c>
      <c r="U2300" s="9">
        <f t="shared" si="249"/>
        <v>42612.911712962959</v>
      </c>
      <c r="V2300" s="9">
        <f t="shared" si="250"/>
        <v>42642.911712962959</v>
      </c>
      <c r="W2300">
        <f t="shared" si="251"/>
        <v>30</v>
      </c>
    </row>
    <row r="2301" spans="1:23" ht="43.2" x14ac:dyDescent="0.3">
      <c r="A2301">
        <v>234</v>
      </c>
      <c r="B2301" s="3" t="s">
        <v>236</v>
      </c>
      <c r="C2301" s="3" t="s">
        <v>4344</v>
      </c>
      <c r="D2301">
        <v>1000</v>
      </c>
      <c r="E2301">
        <v>401</v>
      </c>
      <c r="F2301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>
        <f t="shared" si="245"/>
        <v>40</v>
      </c>
      <c r="P2301" s="5">
        <f t="shared" si="246"/>
        <v>80.2</v>
      </c>
      <c r="Q2301" s="5" t="str">
        <f t="shared" si="247"/>
        <v>film &amp; video</v>
      </c>
      <c r="R2301" s="5" t="str">
        <f t="shared" si="248"/>
        <v>drama</v>
      </c>
      <c r="S2301" t="s">
        <v>8310</v>
      </c>
      <c r="T2301" t="s">
        <v>8314</v>
      </c>
      <c r="U2301" s="9">
        <f t="shared" si="249"/>
        <v>42136.035405092596</v>
      </c>
      <c r="V2301" s="9">
        <f t="shared" si="250"/>
        <v>42176.035405092596</v>
      </c>
      <c r="W2301">
        <f t="shared" si="251"/>
        <v>40</v>
      </c>
    </row>
    <row r="2302" spans="1:23" ht="43.2" x14ac:dyDescent="0.3">
      <c r="A2302">
        <v>235</v>
      </c>
      <c r="B2302" s="3" t="s">
        <v>237</v>
      </c>
      <c r="C2302" s="3" t="s">
        <v>4345</v>
      </c>
      <c r="D2302">
        <v>10000</v>
      </c>
      <c r="E2302">
        <v>0</v>
      </c>
      <c r="F2302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>
        <f t="shared" si="245"/>
        <v>0</v>
      </c>
      <c r="P2302" s="5" t="e">
        <f t="shared" si="246"/>
        <v>#DIV/0!</v>
      </c>
      <c r="Q2302" s="5" t="str">
        <f t="shared" si="247"/>
        <v>film &amp; video</v>
      </c>
      <c r="R2302" s="5" t="str">
        <f t="shared" si="248"/>
        <v>drama</v>
      </c>
      <c r="S2302" t="s">
        <v>8310</v>
      </c>
      <c r="T2302" t="s">
        <v>8314</v>
      </c>
      <c r="U2302" s="9">
        <f t="shared" si="249"/>
        <v>42164.908530092594</v>
      </c>
      <c r="V2302" s="9">
        <f t="shared" si="250"/>
        <v>42194.908530092594</v>
      </c>
      <c r="W2302">
        <f t="shared" si="251"/>
        <v>30</v>
      </c>
    </row>
    <row r="2303" spans="1:23" ht="43.2" x14ac:dyDescent="0.3">
      <c r="A2303">
        <v>236</v>
      </c>
      <c r="B2303" s="3" t="s">
        <v>238</v>
      </c>
      <c r="C2303" s="3" t="s">
        <v>4346</v>
      </c>
      <c r="D2303">
        <v>150000</v>
      </c>
      <c r="E2303">
        <v>0</v>
      </c>
      <c r="F2303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>
        <f t="shared" si="245"/>
        <v>0</v>
      </c>
      <c r="P2303" s="5" t="e">
        <f t="shared" si="246"/>
        <v>#DIV/0!</v>
      </c>
      <c r="Q2303" s="5" t="str">
        <f t="shared" si="247"/>
        <v>film &amp; video</v>
      </c>
      <c r="R2303" s="5" t="str">
        <f t="shared" si="248"/>
        <v>drama</v>
      </c>
      <c r="S2303" t="s">
        <v>8310</v>
      </c>
      <c r="T2303" t="s">
        <v>8314</v>
      </c>
      <c r="U2303" s="9">
        <f t="shared" si="249"/>
        <v>42321.08447916666</v>
      </c>
      <c r="V2303" s="9">
        <f t="shared" si="250"/>
        <v>42374</v>
      </c>
      <c r="W2303">
        <f t="shared" si="251"/>
        <v>53</v>
      </c>
    </row>
    <row r="2304" spans="1:23" ht="28.8" x14ac:dyDescent="0.3">
      <c r="A2304">
        <v>237</v>
      </c>
      <c r="B2304" s="3" t="s">
        <v>239</v>
      </c>
      <c r="C2304" s="3" t="s">
        <v>4347</v>
      </c>
      <c r="D2304">
        <v>15000</v>
      </c>
      <c r="E2304">
        <v>50</v>
      </c>
      <c r="F2304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>
        <f t="shared" si="245"/>
        <v>0</v>
      </c>
      <c r="P2304" s="5">
        <f t="shared" si="246"/>
        <v>50</v>
      </c>
      <c r="Q2304" s="5" t="str">
        <f t="shared" si="247"/>
        <v>film &amp; video</v>
      </c>
      <c r="R2304" s="5" t="str">
        <f t="shared" si="248"/>
        <v>drama</v>
      </c>
      <c r="S2304" t="s">
        <v>8310</v>
      </c>
      <c r="T2304" t="s">
        <v>8314</v>
      </c>
      <c r="U2304" s="9">
        <f t="shared" si="249"/>
        <v>42377.577187499999</v>
      </c>
      <c r="V2304" s="9">
        <f t="shared" si="250"/>
        <v>42437.577187499999</v>
      </c>
      <c r="W2304">
        <f t="shared" si="251"/>
        <v>60</v>
      </c>
    </row>
    <row r="2305" spans="1:23" ht="43.2" x14ac:dyDescent="0.3">
      <c r="A2305">
        <v>238</v>
      </c>
      <c r="B2305" s="3" t="s">
        <v>240</v>
      </c>
      <c r="C2305" s="3" t="s">
        <v>4348</v>
      </c>
      <c r="D2305">
        <v>26000</v>
      </c>
      <c r="E2305">
        <v>0</v>
      </c>
      <c r="F230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>
        <f t="shared" si="245"/>
        <v>0</v>
      </c>
      <c r="P2305" s="5" t="e">
        <f t="shared" si="246"/>
        <v>#DIV/0!</v>
      </c>
      <c r="Q2305" s="5" t="str">
        <f t="shared" si="247"/>
        <v>film &amp; video</v>
      </c>
      <c r="R2305" s="5" t="str">
        <f t="shared" si="248"/>
        <v>drama</v>
      </c>
      <c r="S2305" t="s">
        <v>8310</v>
      </c>
      <c r="T2305" t="s">
        <v>8314</v>
      </c>
      <c r="U2305" s="9">
        <f t="shared" si="249"/>
        <v>42713.962499999994</v>
      </c>
      <c r="V2305" s="9">
        <f t="shared" si="250"/>
        <v>42734.375</v>
      </c>
      <c r="W2305">
        <f t="shared" si="251"/>
        <v>21</v>
      </c>
    </row>
    <row r="2306" spans="1:23" ht="43.2" x14ac:dyDescent="0.3">
      <c r="A2306">
        <v>239</v>
      </c>
      <c r="B2306" s="3" t="s">
        <v>241</v>
      </c>
      <c r="C2306" s="3" t="s">
        <v>4349</v>
      </c>
      <c r="D2306">
        <v>1000</v>
      </c>
      <c r="E2306">
        <v>250</v>
      </c>
      <c r="F2306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>
        <f t="shared" ref="O2306:O2369" si="252">ROUND((E2306/D2306)*100,0)</f>
        <v>25</v>
      </c>
      <c r="P2306" s="5">
        <f t="shared" ref="P2306:P2369" si="253">ROUND((E2306/L2306),2)</f>
        <v>50</v>
      </c>
      <c r="Q2306" s="5" t="str">
        <f t="shared" ref="Q2306:Q2369" si="254">LEFT(N2306,SEARCH("/",N2306)-1)</f>
        <v>film &amp; video</v>
      </c>
      <c r="R2306" s="5" t="str">
        <f t="shared" ref="R2306:R2369" si="255">RIGHT(N2306,LEN(N2306)-SEARCH("/",N2306))</f>
        <v>drama</v>
      </c>
      <c r="S2306" t="s">
        <v>8310</v>
      </c>
      <c r="T2306" t="s">
        <v>8314</v>
      </c>
      <c r="U2306" s="9">
        <f t="shared" ref="U2306:U2369" si="256">(((J2306/60)/60)/24)+DATE(1970,1,1)</f>
        <v>42297.110300925924</v>
      </c>
      <c r="V2306" s="9">
        <f t="shared" ref="V2306:V2369" si="257">(((I2306/60)/60)/24)+DATE(1970,1,1)</f>
        <v>42316.5</v>
      </c>
      <c r="W2306">
        <f t="shared" ref="W2306:W2369" si="258">DATEDIF(U2306,V2306,"d")</f>
        <v>19</v>
      </c>
    </row>
    <row r="2307" spans="1:23" ht="43.2" x14ac:dyDescent="0.3">
      <c r="A2307">
        <v>420</v>
      </c>
      <c r="B2307" s="3" t="s">
        <v>421</v>
      </c>
      <c r="C2307" s="3" t="s">
        <v>4530</v>
      </c>
      <c r="D2307">
        <v>3300</v>
      </c>
      <c r="E2307">
        <v>14.5</v>
      </c>
      <c r="F2307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>
        <f t="shared" si="252"/>
        <v>0</v>
      </c>
      <c r="P2307" s="5">
        <f t="shared" si="253"/>
        <v>4.83</v>
      </c>
      <c r="Q2307" s="5" t="str">
        <f t="shared" si="254"/>
        <v>film &amp; video</v>
      </c>
      <c r="R2307" s="5" t="str">
        <f t="shared" si="255"/>
        <v>animation</v>
      </c>
      <c r="S2307" t="s">
        <v>8310</v>
      </c>
      <c r="T2307" t="s">
        <v>8316</v>
      </c>
      <c r="U2307" s="9">
        <f t="shared" si="256"/>
        <v>41682.23646990741</v>
      </c>
      <c r="V2307" s="9">
        <f t="shared" si="257"/>
        <v>41712.194803240738</v>
      </c>
      <c r="W2307">
        <f t="shared" si="258"/>
        <v>30</v>
      </c>
    </row>
    <row r="2308" spans="1:23" ht="43.2" x14ac:dyDescent="0.3">
      <c r="A2308">
        <v>421</v>
      </c>
      <c r="B2308" s="3" t="s">
        <v>422</v>
      </c>
      <c r="C2308" s="3" t="s">
        <v>4531</v>
      </c>
      <c r="D2308">
        <v>15000</v>
      </c>
      <c r="E2308">
        <v>301</v>
      </c>
      <c r="F2308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>
        <f t="shared" si="252"/>
        <v>2</v>
      </c>
      <c r="P2308" s="5">
        <f t="shared" si="253"/>
        <v>50.17</v>
      </c>
      <c r="Q2308" s="5" t="str">
        <f t="shared" si="254"/>
        <v>film &amp; video</v>
      </c>
      <c r="R2308" s="5" t="str">
        <f t="shared" si="255"/>
        <v>animation</v>
      </c>
      <c r="S2308" t="s">
        <v>8310</v>
      </c>
      <c r="T2308" t="s">
        <v>8316</v>
      </c>
      <c r="U2308" s="9">
        <f t="shared" si="256"/>
        <v>42177.491388888884</v>
      </c>
      <c r="V2308" s="9">
        <f t="shared" si="257"/>
        <v>42237.491388888884</v>
      </c>
      <c r="W2308">
        <f t="shared" si="258"/>
        <v>60</v>
      </c>
    </row>
    <row r="2309" spans="1:23" ht="43.2" x14ac:dyDescent="0.3">
      <c r="A2309">
        <v>422</v>
      </c>
      <c r="B2309" s="3" t="s">
        <v>423</v>
      </c>
      <c r="C2309" s="3" t="s">
        <v>4532</v>
      </c>
      <c r="D2309">
        <v>40000</v>
      </c>
      <c r="E2309">
        <v>430</v>
      </c>
      <c r="F2309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>
        <f t="shared" si="252"/>
        <v>1</v>
      </c>
      <c r="P2309" s="5">
        <f t="shared" si="253"/>
        <v>35.83</v>
      </c>
      <c r="Q2309" s="5" t="str">
        <f t="shared" si="254"/>
        <v>film &amp; video</v>
      </c>
      <c r="R2309" s="5" t="str">
        <f t="shared" si="255"/>
        <v>animation</v>
      </c>
      <c r="S2309" t="s">
        <v>8310</v>
      </c>
      <c r="T2309" t="s">
        <v>8316</v>
      </c>
      <c r="U2309" s="9">
        <f t="shared" si="256"/>
        <v>41863.260381944441</v>
      </c>
      <c r="V2309" s="9">
        <f t="shared" si="257"/>
        <v>41893.260381944441</v>
      </c>
      <c r="W2309">
        <f t="shared" si="258"/>
        <v>30</v>
      </c>
    </row>
    <row r="2310" spans="1:23" ht="43.2" x14ac:dyDescent="0.3">
      <c r="A2310">
        <v>423</v>
      </c>
      <c r="B2310" s="3" t="s">
        <v>424</v>
      </c>
      <c r="C2310" s="3" t="s">
        <v>4533</v>
      </c>
      <c r="D2310">
        <v>20000</v>
      </c>
      <c r="E2310">
        <v>153</v>
      </c>
      <c r="F2310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>
        <f t="shared" si="252"/>
        <v>1</v>
      </c>
      <c r="P2310" s="5">
        <f t="shared" si="253"/>
        <v>11.77</v>
      </c>
      <c r="Q2310" s="5" t="str">
        <f t="shared" si="254"/>
        <v>film &amp; video</v>
      </c>
      <c r="R2310" s="5" t="str">
        <f t="shared" si="255"/>
        <v>animation</v>
      </c>
      <c r="S2310" t="s">
        <v>8310</v>
      </c>
      <c r="T2310" t="s">
        <v>8316</v>
      </c>
      <c r="U2310" s="9">
        <f t="shared" si="256"/>
        <v>41400.92627314815</v>
      </c>
      <c r="V2310" s="9">
        <f t="shared" si="257"/>
        <v>41430.92627314815</v>
      </c>
      <c r="W2310">
        <f t="shared" si="258"/>
        <v>30</v>
      </c>
    </row>
    <row r="2311" spans="1:23" ht="43.2" x14ac:dyDescent="0.3">
      <c r="A2311">
        <v>424</v>
      </c>
      <c r="B2311" s="3" t="s">
        <v>425</v>
      </c>
      <c r="C2311" s="3" t="s">
        <v>4534</v>
      </c>
      <c r="D2311">
        <v>3000</v>
      </c>
      <c r="E2311">
        <v>203.9</v>
      </c>
      <c r="F2311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>
        <f t="shared" si="252"/>
        <v>7</v>
      </c>
      <c r="P2311" s="5">
        <f t="shared" si="253"/>
        <v>40.78</v>
      </c>
      <c r="Q2311" s="5" t="str">
        <f t="shared" si="254"/>
        <v>film &amp; video</v>
      </c>
      <c r="R2311" s="5" t="str">
        <f t="shared" si="255"/>
        <v>animation</v>
      </c>
      <c r="S2311" t="s">
        <v>8310</v>
      </c>
      <c r="T2311" t="s">
        <v>8316</v>
      </c>
      <c r="U2311" s="9">
        <f t="shared" si="256"/>
        <v>40934.376145833332</v>
      </c>
      <c r="V2311" s="9">
        <f t="shared" si="257"/>
        <v>40994.334479166668</v>
      </c>
      <c r="W2311">
        <f t="shared" si="258"/>
        <v>60</v>
      </c>
    </row>
    <row r="2312" spans="1:23" ht="43.2" x14ac:dyDescent="0.3">
      <c r="A2312">
        <v>425</v>
      </c>
      <c r="B2312" s="3" t="s">
        <v>426</v>
      </c>
      <c r="C2312" s="3" t="s">
        <v>4535</v>
      </c>
      <c r="D2312">
        <v>50000</v>
      </c>
      <c r="E2312">
        <v>6</v>
      </c>
      <c r="F2312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>
        <f t="shared" si="252"/>
        <v>0</v>
      </c>
      <c r="P2312" s="5">
        <f t="shared" si="253"/>
        <v>3</v>
      </c>
      <c r="Q2312" s="5" t="str">
        <f t="shared" si="254"/>
        <v>film &amp; video</v>
      </c>
      <c r="R2312" s="5" t="str">
        <f t="shared" si="255"/>
        <v>animation</v>
      </c>
      <c r="S2312" t="s">
        <v>8310</v>
      </c>
      <c r="T2312" t="s">
        <v>8316</v>
      </c>
      <c r="U2312" s="9">
        <f t="shared" si="256"/>
        <v>42275.861157407402</v>
      </c>
      <c r="V2312" s="9">
        <f t="shared" si="257"/>
        <v>42335.902824074074</v>
      </c>
      <c r="W2312">
        <f t="shared" si="258"/>
        <v>60</v>
      </c>
    </row>
    <row r="2313" spans="1:23" ht="43.2" x14ac:dyDescent="0.3">
      <c r="A2313">
        <v>426</v>
      </c>
      <c r="B2313" s="3" t="s">
        <v>427</v>
      </c>
      <c r="C2313" s="3" t="s">
        <v>4536</v>
      </c>
      <c r="D2313">
        <v>10000</v>
      </c>
      <c r="E2313">
        <v>133</v>
      </c>
      <c r="F2313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>
        <f t="shared" si="252"/>
        <v>1</v>
      </c>
      <c r="P2313" s="5">
        <f t="shared" si="253"/>
        <v>16.63</v>
      </c>
      <c r="Q2313" s="5" t="str">
        <f t="shared" si="254"/>
        <v>film &amp; video</v>
      </c>
      <c r="R2313" s="5" t="str">
        <f t="shared" si="255"/>
        <v>animation</v>
      </c>
      <c r="S2313" t="s">
        <v>8310</v>
      </c>
      <c r="T2313" t="s">
        <v>8316</v>
      </c>
      <c r="U2313" s="9">
        <f t="shared" si="256"/>
        <v>42400.711967592593</v>
      </c>
      <c r="V2313" s="9">
        <f t="shared" si="257"/>
        <v>42430.711967592593</v>
      </c>
      <c r="W2313">
        <f t="shared" si="258"/>
        <v>30</v>
      </c>
    </row>
    <row r="2314" spans="1:23" ht="57.6" x14ac:dyDescent="0.3">
      <c r="A2314">
        <v>427</v>
      </c>
      <c r="B2314" s="3" t="s">
        <v>428</v>
      </c>
      <c r="C2314" s="3" t="s">
        <v>4537</v>
      </c>
      <c r="D2314">
        <v>6500</v>
      </c>
      <c r="E2314">
        <v>0</v>
      </c>
      <c r="F2314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>
        <f t="shared" si="252"/>
        <v>0</v>
      </c>
      <c r="P2314" s="5" t="e">
        <f t="shared" si="253"/>
        <v>#DIV/0!</v>
      </c>
      <c r="Q2314" s="5" t="str">
        <f t="shared" si="254"/>
        <v>film &amp; video</v>
      </c>
      <c r="R2314" s="5" t="str">
        <f t="shared" si="255"/>
        <v>animation</v>
      </c>
      <c r="S2314" t="s">
        <v>8310</v>
      </c>
      <c r="T2314" t="s">
        <v>8316</v>
      </c>
      <c r="U2314" s="9">
        <f t="shared" si="256"/>
        <v>42285.909027777772</v>
      </c>
      <c r="V2314" s="9">
        <f t="shared" si="257"/>
        <v>42299.790972222225</v>
      </c>
      <c r="W2314">
        <f t="shared" si="258"/>
        <v>14</v>
      </c>
    </row>
    <row r="2315" spans="1:23" ht="28.8" x14ac:dyDescent="0.3">
      <c r="A2315">
        <v>428</v>
      </c>
      <c r="B2315" s="3" t="s">
        <v>429</v>
      </c>
      <c r="C2315" s="3" t="s">
        <v>4538</v>
      </c>
      <c r="D2315">
        <v>12000</v>
      </c>
      <c r="E2315">
        <v>676</v>
      </c>
      <c r="F231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>
        <f t="shared" si="252"/>
        <v>6</v>
      </c>
      <c r="P2315" s="5">
        <f t="shared" si="253"/>
        <v>52</v>
      </c>
      <c r="Q2315" s="5" t="str">
        <f t="shared" si="254"/>
        <v>film &amp; video</v>
      </c>
      <c r="R2315" s="5" t="str">
        <f t="shared" si="255"/>
        <v>animation</v>
      </c>
      <c r="S2315" t="s">
        <v>8310</v>
      </c>
      <c r="T2315" t="s">
        <v>8316</v>
      </c>
      <c r="U2315" s="9">
        <f t="shared" si="256"/>
        <v>41778.766724537039</v>
      </c>
      <c r="V2315" s="9">
        <f t="shared" si="257"/>
        <v>41806.916666666664</v>
      </c>
      <c r="W2315">
        <f t="shared" si="258"/>
        <v>28</v>
      </c>
    </row>
    <row r="2316" spans="1:23" ht="57.6" x14ac:dyDescent="0.3">
      <c r="A2316">
        <v>429</v>
      </c>
      <c r="B2316" s="3" t="s">
        <v>430</v>
      </c>
      <c r="C2316" s="3" t="s">
        <v>4539</v>
      </c>
      <c r="D2316">
        <v>5000</v>
      </c>
      <c r="E2316">
        <v>0</v>
      </c>
      <c r="F2316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>
        <f t="shared" si="252"/>
        <v>0</v>
      </c>
      <c r="P2316" s="5" t="e">
        <f t="shared" si="253"/>
        <v>#DIV/0!</v>
      </c>
      <c r="Q2316" s="5" t="str">
        <f t="shared" si="254"/>
        <v>film &amp; video</v>
      </c>
      <c r="R2316" s="5" t="str">
        <f t="shared" si="255"/>
        <v>animation</v>
      </c>
      <c r="S2316" t="s">
        <v>8310</v>
      </c>
      <c r="T2316" t="s">
        <v>8316</v>
      </c>
      <c r="U2316" s="9">
        <f t="shared" si="256"/>
        <v>40070.901412037041</v>
      </c>
      <c r="V2316" s="9">
        <f t="shared" si="257"/>
        <v>40144.207638888889</v>
      </c>
      <c r="W2316">
        <f t="shared" si="258"/>
        <v>74</v>
      </c>
    </row>
    <row r="2317" spans="1:23" ht="43.2" x14ac:dyDescent="0.3">
      <c r="A2317">
        <v>430</v>
      </c>
      <c r="B2317" s="3" t="s">
        <v>431</v>
      </c>
      <c r="C2317" s="3" t="s">
        <v>4540</v>
      </c>
      <c r="D2317">
        <v>1000</v>
      </c>
      <c r="E2317">
        <v>24</v>
      </c>
      <c r="F2317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>
        <f t="shared" si="252"/>
        <v>2</v>
      </c>
      <c r="P2317" s="5">
        <f t="shared" si="253"/>
        <v>4.8</v>
      </c>
      <c r="Q2317" s="5" t="str">
        <f t="shared" si="254"/>
        <v>film &amp; video</v>
      </c>
      <c r="R2317" s="5" t="str">
        <f t="shared" si="255"/>
        <v>animation</v>
      </c>
      <c r="S2317" t="s">
        <v>8310</v>
      </c>
      <c r="T2317" t="s">
        <v>8316</v>
      </c>
      <c r="U2317" s="9">
        <f t="shared" si="256"/>
        <v>41513.107256944444</v>
      </c>
      <c r="V2317" s="9">
        <f t="shared" si="257"/>
        <v>41528.107256944444</v>
      </c>
      <c r="W2317">
        <f t="shared" si="258"/>
        <v>15</v>
      </c>
    </row>
    <row r="2318" spans="1:23" ht="43.2" x14ac:dyDescent="0.3">
      <c r="A2318">
        <v>431</v>
      </c>
      <c r="B2318" s="3" t="s">
        <v>432</v>
      </c>
      <c r="C2318" s="3" t="s">
        <v>4541</v>
      </c>
      <c r="D2318">
        <v>3000</v>
      </c>
      <c r="E2318">
        <v>415</v>
      </c>
      <c r="F2318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>
        <f t="shared" si="252"/>
        <v>14</v>
      </c>
      <c r="P2318" s="5">
        <f t="shared" si="253"/>
        <v>51.88</v>
      </c>
      <c r="Q2318" s="5" t="str">
        <f t="shared" si="254"/>
        <v>film &amp; video</v>
      </c>
      <c r="R2318" s="5" t="str">
        <f t="shared" si="255"/>
        <v>animation</v>
      </c>
      <c r="S2318" t="s">
        <v>8310</v>
      </c>
      <c r="T2318" t="s">
        <v>8316</v>
      </c>
      <c r="U2318" s="9">
        <f t="shared" si="256"/>
        <v>42526.871331018512</v>
      </c>
      <c r="V2318" s="9">
        <f t="shared" si="257"/>
        <v>42556.871331018512</v>
      </c>
      <c r="W2318">
        <f t="shared" si="258"/>
        <v>30</v>
      </c>
    </row>
    <row r="2319" spans="1:23" ht="57.6" x14ac:dyDescent="0.3">
      <c r="A2319">
        <v>432</v>
      </c>
      <c r="B2319" s="3" t="s">
        <v>433</v>
      </c>
      <c r="C2319" s="3" t="s">
        <v>4542</v>
      </c>
      <c r="D2319">
        <v>6000</v>
      </c>
      <c r="E2319">
        <v>570</v>
      </c>
      <c r="F2319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>
        <f t="shared" si="252"/>
        <v>10</v>
      </c>
      <c r="P2319" s="5">
        <f t="shared" si="253"/>
        <v>71.25</v>
      </c>
      <c r="Q2319" s="5" t="str">
        <f t="shared" si="254"/>
        <v>film &amp; video</v>
      </c>
      <c r="R2319" s="5" t="str">
        <f t="shared" si="255"/>
        <v>animation</v>
      </c>
      <c r="S2319" t="s">
        <v>8310</v>
      </c>
      <c r="T2319" t="s">
        <v>8316</v>
      </c>
      <c r="U2319" s="9">
        <f t="shared" si="256"/>
        <v>42238.726631944446</v>
      </c>
      <c r="V2319" s="9">
        <f t="shared" si="257"/>
        <v>42298.726631944446</v>
      </c>
      <c r="W2319">
        <f t="shared" si="258"/>
        <v>60</v>
      </c>
    </row>
    <row r="2320" spans="1:23" ht="57.6" x14ac:dyDescent="0.3">
      <c r="A2320">
        <v>433</v>
      </c>
      <c r="B2320" s="3" t="s">
        <v>434</v>
      </c>
      <c r="C2320" s="3" t="s">
        <v>4543</v>
      </c>
      <c r="D2320">
        <v>3000</v>
      </c>
      <c r="E2320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>
        <f t="shared" si="252"/>
        <v>0</v>
      </c>
      <c r="P2320" s="5" t="e">
        <f t="shared" si="253"/>
        <v>#DIV/0!</v>
      </c>
      <c r="Q2320" s="5" t="str">
        <f t="shared" si="254"/>
        <v>film &amp; video</v>
      </c>
      <c r="R2320" s="5" t="str">
        <f t="shared" si="255"/>
        <v>animation</v>
      </c>
      <c r="S2320" t="s">
        <v>8310</v>
      </c>
      <c r="T2320" t="s">
        <v>8316</v>
      </c>
      <c r="U2320" s="9">
        <f t="shared" si="256"/>
        <v>42228.629884259266</v>
      </c>
      <c r="V2320" s="9">
        <f t="shared" si="257"/>
        <v>42288.629884259266</v>
      </c>
      <c r="W2320">
        <f t="shared" si="258"/>
        <v>60</v>
      </c>
    </row>
    <row r="2321" spans="1:23" ht="57.6" x14ac:dyDescent="0.3">
      <c r="A2321">
        <v>434</v>
      </c>
      <c r="B2321" s="3" t="s">
        <v>435</v>
      </c>
      <c r="C2321" s="3" t="s">
        <v>4544</v>
      </c>
      <c r="D2321">
        <v>2500</v>
      </c>
      <c r="E2321">
        <v>125</v>
      </c>
      <c r="F2321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>
        <f t="shared" si="252"/>
        <v>5</v>
      </c>
      <c r="P2321" s="5">
        <f t="shared" si="253"/>
        <v>62.5</v>
      </c>
      <c r="Q2321" s="5" t="str">
        <f t="shared" si="254"/>
        <v>film &amp; video</v>
      </c>
      <c r="R2321" s="5" t="str">
        <f t="shared" si="255"/>
        <v>animation</v>
      </c>
      <c r="S2321" t="s">
        <v>8310</v>
      </c>
      <c r="T2321" t="s">
        <v>8316</v>
      </c>
      <c r="U2321" s="9">
        <f t="shared" si="256"/>
        <v>41576.834513888891</v>
      </c>
      <c r="V2321" s="9">
        <f t="shared" si="257"/>
        <v>41609.876180555555</v>
      </c>
      <c r="W2321">
        <f t="shared" si="258"/>
        <v>33</v>
      </c>
    </row>
    <row r="2322" spans="1:23" ht="57.6" x14ac:dyDescent="0.3">
      <c r="A2322">
        <v>435</v>
      </c>
      <c r="B2322" s="3" t="s">
        <v>436</v>
      </c>
      <c r="C2322" s="3" t="s">
        <v>4545</v>
      </c>
      <c r="D2322">
        <v>110000</v>
      </c>
      <c r="E2322">
        <v>3</v>
      </c>
      <c r="F2322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>
        <f t="shared" si="252"/>
        <v>0</v>
      </c>
      <c r="P2322" s="5">
        <f t="shared" si="253"/>
        <v>1</v>
      </c>
      <c r="Q2322" s="5" t="str">
        <f t="shared" si="254"/>
        <v>film &amp; video</v>
      </c>
      <c r="R2322" s="5" t="str">
        <f t="shared" si="255"/>
        <v>animation</v>
      </c>
      <c r="S2322" t="s">
        <v>8310</v>
      </c>
      <c r="T2322" t="s">
        <v>8316</v>
      </c>
      <c r="U2322" s="9">
        <f t="shared" si="256"/>
        <v>41500.747453703705</v>
      </c>
      <c r="V2322" s="9">
        <f t="shared" si="257"/>
        <v>41530.747453703705</v>
      </c>
      <c r="W2322">
        <f t="shared" si="258"/>
        <v>30</v>
      </c>
    </row>
    <row r="2323" spans="1:23" ht="43.2" x14ac:dyDescent="0.3">
      <c r="A2323">
        <v>436</v>
      </c>
      <c r="B2323" s="3" t="s">
        <v>437</v>
      </c>
      <c r="C2323" s="3" t="s">
        <v>4546</v>
      </c>
      <c r="D2323">
        <v>1000</v>
      </c>
      <c r="E2323">
        <v>0</v>
      </c>
      <c r="F2323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>
        <f t="shared" si="252"/>
        <v>0</v>
      </c>
      <c r="P2323" s="5" t="e">
        <f t="shared" si="253"/>
        <v>#DIV/0!</v>
      </c>
      <c r="Q2323" s="5" t="str">
        <f t="shared" si="254"/>
        <v>film &amp; video</v>
      </c>
      <c r="R2323" s="5" t="str">
        <f t="shared" si="255"/>
        <v>animation</v>
      </c>
      <c r="S2323" t="s">
        <v>8310</v>
      </c>
      <c r="T2323" t="s">
        <v>8316</v>
      </c>
      <c r="U2323" s="9">
        <f t="shared" si="256"/>
        <v>41456.36241898148</v>
      </c>
      <c r="V2323" s="9">
        <f t="shared" si="257"/>
        <v>41486.36241898148</v>
      </c>
      <c r="W2323">
        <f t="shared" si="258"/>
        <v>30</v>
      </c>
    </row>
    <row r="2324" spans="1:23" ht="43.2" x14ac:dyDescent="0.3">
      <c r="A2324">
        <v>437</v>
      </c>
      <c r="B2324" s="3" t="s">
        <v>438</v>
      </c>
      <c r="C2324" s="3" t="s">
        <v>4547</v>
      </c>
      <c r="D2324">
        <v>7000</v>
      </c>
      <c r="E2324">
        <v>0</v>
      </c>
      <c r="F2324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>
        <f t="shared" si="252"/>
        <v>0</v>
      </c>
      <c r="P2324" s="5" t="e">
        <f t="shared" si="253"/>
        <v>#DIV/0!</v>
      </c>
      <c r="Q2324" s="5" t="str">
        <f t="shared" si="254"/>
        <v>film &amp; video</v>
      </c>
      <c r="R2324" s="5" t="str">
        <f t="shared" si="255"/>
        <v>animation</v>
      </c>
      <c r="S2324" t="s">
        <v>8310</v>
      </c>
      <c r="T2324" t="s">
        <v>8316</v>
      </c>
      <c r="U2324" s="9">
        <f t="shared" si="256"/>
        <v>42591.31858796296</v>
      </c>
      <c r="V2324" s="9">
        <f t="shared" si="257"/>
        <v>42651.31858796296</v>
      </c>
      <c r="W2324">
        <f t="shared" si="258"/>
        <v>60</v>
      </c>
    </row>
    <row r="2325" spans="1:23" ht="43.2" x14ac:dyDescent="0.3">
      <c r="A2325">
        <v>438</v>
      </c>
      <c r="B2325" s="3" t="s">
        <v>439</v>
      </c>
      <c r="C2325" s="3" t="s">
        <v>4548</v>
      </c>
      <c r="D2325">
        <v>20000</v>
      </c>
      <c r="E2325">
        <v>1876</v>
      </c>
      <c r="F232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>
        <f t="shared" si="252"/>
        <v>9</v>
      </c>
      <c r="P2325" s="5">
        <f t="shared" si="253"/>
        <v>170.55</v>
      </c>
      <c r="Q2325" s="5" t="str">
        <f t="shared" si="254"/>
        <v>film &amp; video</v>
      </c>
      <c r="R2325" s="5" t="str">
        <f t="shared" si="255"/>
        <v>animation</v>
      </c>
      <c r="S2325" t="s">
        <v>8310</v>
      </c>
      <c r="T2325" t="s">
        <v>8316</v>
      </c>
      <c r="U2325" s="9">
        <f t="shared" si="256"/>
        <v>42296.261087962965</v>
      </c>
      <c r="V2325" s="9">
        <f t="shared" si="257"/>
        <v>42326.302754629629</v>
      </c>
      <c r="W2325">
        <f t="shared" si="258"/>
        <v>30</v>
      </c>
    </row>
    <row r="2326" spans="1:23" ht="43.2" x14ac:dyDescent="0.3">
      <c r="A2326">
        <v>439</v>
      </c>
      <c r="B2326" s="3" t="s">
        <v>440</v>
      </c>
      <c r="C2326" s="3" t="s">
        <v>4549</v>
      </c>
      <c r="D2326">
        <v>450</v>
      </c>
      <c r="E2326">
        <v>0</v>
      </c>
      <c r="F2326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>
        <f t="shared" si="252"/>
        <v>0</v>
      </c>
      <c r="P2326" s="5" t="e">
        <f t="shared" si="253"/>
        <v>#DIV/0!</v>
      </c>
      <c r="Q2326" s="5" t="str">
        <f t="shared" si="254"/>
        <v>film &amp; video</v>
      </c>
      <c r="R2326" s="5" t="str">
        <f t="shared" si="255"/>
        <v>animation</v>
      </c>
      <c r="S2326" t="s">
        <v>8310</v>
      </c>
      <c r="T2326" t="s">
        <v>8316</v>
      </c>
      <c r="U2326" s="9">
        <f t="shared" si="256"/>
        <v>41919.761782407404</v>
      </c>
      <c r="V2326" s="9">
        <f t="shared" si="257"/>
        <v>41929.761782407404</v>
      </c>
      <c r="W2326">
        <f t="shared" si="258"/>
        <v>10</v>
      </c>
    </row>
    <row r="2327" spans="1:23" ht="43.2" x14ac:dyDescent="0.3">
      <c r="A2327">
        <v>440</v>
      </c>
      <c r="B2327" s="3" t="s">
        <v>441</v>
      </c>
      <c r="C2327" s="3" t="s">
        <v>4550</v>
      </c>
      <c r="D2327">
        <v>5000</v>
      </c>
      <c r="E2327">
        <v>5</v>
      </c>
      <c r="F2327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>
        <f t="shared" si="252"/>
        <v>0</v>
      </c>
      <c r="P2327" s="5">
        <f t="shared" si="253"/>
        <v>5</v>
      </c>
      <c r="Q2327" s="5" t="str">
        <f t="shared" si="254"/>
        <v>film &amp; video</v>
      </c>
      <c r="R2327" s="5" t="str">
        <f t="shared" si="255"/>
        <v>animation</v>
      </c>
      <c r="S2327" t="s">
        <v>8310</v>
      </c>
      <c r="T2327" t="s">
        <v>8316</v>
      </c>
      <c r="U2327" s="9">
        <f t="shared" si="256"/>
        <v>42423.985567129625</v>
      </c>
      <c r="V2327" s="9">
        <f t="shared" si="257"/>
        <v>42453.943900462968</v>
      </c>
      <c r="W2327">
        <f t="shared" si="258"/>
        <v>30</v>
      </c>
    </row>
    <row r="2328" spans="1:23" ht="43.2" x14ac:dyDescent="0.3">
      <c r="A2328">
        <v>441</v>
      </c>
      <c r="B2328" s="3" t="s">
        <v>442</v>
      </c>
      <c r="C2328" s="3" t="s">
        <v>4551</v>
      </c>
      <c r="D2328">
        <v>400</v>
      </c>
      <c r="E2328">
        <v>0</v>
      </c>
      <c r="F2328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>
        <f t="shared" si="252"/>
        <v>0</v>
      </c>
      <c r="P2328" s="5" t="e">
        <f t="shared" si="253"/>
        <v>#DIV/0!</v>
      </c>
      <c r="Q2328" s="5" t="str">
        <f t="shared" si="254"/>
        <v>film &amp; video</v>
      </c>
      <c r="R2328" s="5" t="str">
        <f t="shared" si="255"/>
        <v>animation</v>
      </c>
      <c r="S2328" t="s">
        <v>8310</v>
      </c>
      <c r="T2328" t="s">
        <v>8316</v>
      </c>
      <c r="U2328" s="9">
        <f t="shared" si="256"/>
        <v>41550.793935185182</v>
      </c>
      <c r="V2328" s="9">
        <f t="shared" si="257"/>
        <v>41580.793935185182</v>
      </c>
      <c r="W2328">
        <f t="shared" si="258"/>
        <v>30</v>
      </c>
    </row>
    <row r="2329" spans="1:23" x14ac:dyDescent="0.3">
      <c r="A2329">
        <v>442</v>
      </c>
      <c r="B2329" s="3" t="s">
        <v>443</v>
      </c>
      <c r="C2329" s="3" t="s">
        <v>4552</v>
      </c>
      <c r="D2329">
        <v>17000</v>
      </c>
      <c r="E2329">
        <v>6691</v>
      </c>
      <c r="F2329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>
        <f t="shared" si="252"/>
        <v>39</v>
      </c>
      <c r="P2329" s="5">
        <f t="shared" si="253"/>
        <v>393.59</v>
      </c>
      <c r="Q2329" s="5" t="str">
        <f t="shared" si="254"/>
        <v>film &amp; video</v>
      </c>
      <c r="R2329" s="5" t="str">
        <f t="shared" si="255"/>
        <v>animation</v>
      </c>
      <c r="S2329" t="s">
        <v>8310</v>
      </c>
      <c r="T2329" t="s">
        <v>8316</v>
      </c>
      <c r="U2329" s="9">
        <f t="shared" si="256"/>
        <v>42024.888692129629</v>
      </c>
      <c r="V2329" s="9">
        <f t="shared" si="257"/>
        <v>42054.888692129629</v>
      </c>
      <c r="W2329">
        <f t="shared" si="258"/>
        <v>30</v>
      </c>
    </row>
    <row r="2330" spans="1:23" ht="43.2" x14ac:dyDescent="0.3">
      <c r="A2330">
        <v>443</v>
      </c>
      <c r="B2330" s="3" t="s">
        <v>444</v>
      </c>
      <c r="C2330" s="3" t="s">
        <v>4553</v>
      </c>
      <c r="D2330">
        <v>10000</v>
      </c>
      <c r="E2330">
        <v>10</v>
      </c>
      <c r="F2330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>
        <f t="shared" si="252"/>
        <v>0</v>
      </c>
      <c r="P2330" s="5">
        <f t="shared" si="253"/>
        <v>5</v>
      </c>
      <c r="Q2330" s="5" t="str">
        <f t="shared" si="254"/>
        <v>film &amp; video</v>
      </c>
      <c r="R2330" s="5" t="str">
        <f t="shared" si="255"/>
        <v>animation</v>
      </c>
      <c r="S2330" t="s">
        <v>8310</v>
      </c>
      <c r="T2330" t="s">
        <v>8316</v>
      </c>
      <c r="U2330" s="9">
        <f t="shared" si="256"/>
        <v>41650.015057870369</v>
      </c>
      <c r="V2330" s="9">
        <f t="shared" si="257"/>
        <v>41680.015057870369</v>
      </c>
      <c r="W2330">
        <f t="shared" si="258"/>
        <v>30</v>
      </c>
    </row>
    <row r="2331" spans="1:23" ht="43.2" x14ac:dyDescent="0.3">
      <c r="A2331">
        <v>444</v>
      </c>
      <c r="B2331" s="3" t="s">
        <v>445</v>
      </c>
      <c r="C2331" s="3" t="s">
        <v>4554</v>
      </c>
      <c r="D2331">
        <v>1000</v>
      </c>
      <c r="E2331">
        <v>50</v>
      </c>
      <c r="F2331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>
        <f t="shared" si="252"/>
        <v>5</v>
      </c>
      <c r="P2331" s="5">
        <f t="shared" si="253"/>
        <v>50</v>
      </c>
      <c r="Q2331" s="5" t="str">
        <f t="shared" si="254"/>
        <v>film &amp; video</v>
      </c>
      <c r="R2331" s="5" t="str">
        <f t="shared" si="255"/>
        <v>animation</v>
      </c>
      <c r="S2331" t="s">
        <v>8310</v>
      </c>
      <c r="T2331" t="s">
        <v>8316</v>
      </c>
      <c r="U2331" s="9">
        <f t="shared" si="256"/>
        <v>40894.906956018516</v>
      </c>
      <c r="V2331" s="9">
        <f t="shared" si="257"/>
        <v>40954.906956018516</v>
      </c>
      <c r="W2331">
        <f t="shared" si="258"/>
        <v>60</v>
      </c>
    </row>
    <row r="2332" spans="1:23" ht="43.2" x14ac:dyDescent="0.3">
      <c r="A2332">
        <v>445</v>
      </c>
      <c r="B2332" s="3" t="s">
        <v>446</v>
      </c>
      <c r="C2332" s="3" t="s">
        <v>4555</v>
      </c>
      <c r="D2332">
        <v>60000</v>
      </c>
      <c r="E2332">
        <v>2</v>
      </c>
      <c r="F2332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>
        <f t="shared" si="252"/>
        <v>0</v>
      </c>
      <c r="P2332" s="5">
        <f t="shared" si="253"/>
        <v>1</v>
      </c>
      <c r="Q2332" s="5" t="str">
        <f t="shared" si="254"/>
        <v>film &amp; video</v>
      </c>
      <c r="R2332" s="5" t="str">
        <f t="shared" si="255"/>
        <v>animation</v>
      </c>
      <c r="S2332" t="s">
        <v>8310</v>
      </c>
      <c r="T2332" t="s">
        <v>8316</v>
      </c>
      <c r="U2332" s="9">
        <f t="shared" si="256"/>
        <v>42130.335358796292</v>
      </c>
      <c r="V2332" s="9">
        <f t="shared" si="257"/>
        <v>42145.335358796292</v>
      </c>
      <c r="W2332">
        <f t="shared" si="258"/>
        <v>15</v>
      </c>
    </row>
    <row r="2333" spans="1:23" ht="43.2" x14ac:dyDescent="0.3">
      <c r="A2333">
        <v>446</v>
      </c>
      <c r="B2333" s="3" t="s">
        <v>447</v>
      </c>
      <c r="C2333" s="3" t="s">
        <v>4556</v>
      </c>
      <c r="D2333">
        <v>10500</v>
      </c>
      <c r="E2333">
        <v>766</v>
      </c>
      <c r="F2333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>
        <f t="shared" si="252"/>
        <v>7</v>
      </c>
      <c r="P2333" s="5">
        <f t="shared" si="253"/>
        <v>47.88</v>
      </c>
      <c r="Q2333" s="5" t="str">
        <f t="shared" si="254"/>
        <v>film &amp; video</v>
      </c>
      <c r="R2333" s="5" t="str">
        <f t="shared" si="255"/>
        <v>animation</v>
      </c>
      <c r="S2333" t="s">
        <v>8310</v>
      </c>
      <c r="T2333" t="s">
        <v>8316</v>
      </c>
      <c r="U2333" s="9">
        <f t="shared" si="256"/>
        <v>42037.083564814813</v>
      </c>
      <c r="V2333" s="9">
        <f t="shared" si="257"/>
        <v>42067.083564814813</v>
      </c>
      <c r="W2333">
        <f t="shared" si="258"/>
        <v>30</v>
      </c>
    </row>
    <row r="2334" spans="1:23" ht="43.2" x14ac:dyDescent="0.3">
      <c r="A2334">
        <v>447</v>
      </c>
      <c r="B2334" s="3" t="s">
        <v>448</v>
      </c>
      <c r="C2334" s="3" t="s">
        <v>4557</v>
      </c>
      <c r="D2334">
        <v>30000</v>
      </c>
      <c r="E2334">
        <v>5</v>
      </c>
      <c r="F2334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>
        <f t="shared" si="252"/>
        <v>0</v>
      </c>
      <c r="P2334" s="5">
        <f t="shared" si="253"/>
        <v>5</v>
      </c>
      <c r="Q2334" s="5" t="str">
        <f t="shared" si="254"/>
        <v>film &amp; video</v>
      </c>
      <c r="R2334" s="5" t="str">
        <f t="shared" si="255"/>
        <v>animation</v>
      </c>
      <c r="S2334" t="s">
        <v>8310</v>
      </c>
      <c r="T2334" t="s">
        <v>8316</v>
      </c>
      <c r="U2334" s="9">
        <f t="shared" si="256"/>
        <v>41331.555127314816</v>
      </c>
      <c r="V2334" s="9">
        <f t="shared" si="257"/>
        <v>41356.513460648144</v>
      </c>
      <c r="W2334">
        <f t="shared" si="258"/>
        <v>25</v>
      </c>
    </row>
    <row r="2335" spans="1:23" ht="43.2" x14ac:dyDescent="0.3">
      <c r="A2335">
        <v>448</v>
      </c>
      <c r="B2335" s="3" t="s">
        <v>449</v>
      </c>
      <c r="C2335" s="3" t="s">
        <v>4558</v>
      </c>
      <c r="D2335">
        <v>2500</v>
      </c>
      <c r="E2335">
        <v>82.01</v>
      </c>
      <c r="F233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>
        <f t="shared" si="252"/>
        <v>3</v>
      </c>
      <c r="P2335" s="5">
        <f t="shared" si="253"/>
        <v>20.5</v>
      </c>
      <c r="Q2335" s="5" t="str">
        <f t="shared" si="254"/>
        <v>film &amp; video</v>
      </c>
      <c r="R2335" s="5" t="str">
        <f t="shared" si="255"/>
        <v>animation</v>
      </c>
      <c r="S2335" t="s">
        <v>8310</v>
      </c>
      <c r="T2335" t="s">
        <v>8316</v>
      </c>
      <c r="U2335" s="9">
        <f t="shared" si="256"/>
        <v>41753.758043981477</v>
      </c>
      <c r="V2335" s="9">
        <f t="shared" si="257"/>
        <v>41773.758043981477</v>
      </c>
      <c r="W2335">
        <f t="shared" si="258"/>
        <v>20</v>
      </c>
    </row>
    <row r="2336" spans="1:23" ht="43.2" x14ac:dyDescent="0.3">
      <c r="A2336">
        <v>449</v>
      </c>
      <c r="B2336" s="3" t="s">
        <v>450</v>
      </c>
      <c r="C2336" s="3" t="s">
        <v>4559</v>
      </c>
      <c r="D2336">
        <v>2000</v>
      </c>
      <c r="E2336">
        <v>45</v>
      </c>
      <c r="F2336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>
        <f t="shared" si="252"/>
        <v>2</v>
      </c>
      <c r="P2336" s="5">
        <f t="shared" si="253"/>
        <v>9</v>
      </c>
      <c r="Q2336" s="5" t="str">
        <f t="shared" si="254"/>
        <v>film &amp; video</v>
      </c>
      <c r="R2336" s="5" t="str">
        <f t="shared" si="255"/>
        <v>animation</v>
      </c>
      <c r="S2336" t="s">
        <v>8310</v>
      </c>
      <c r="T2336" t="s">
        <v>8316</v>
      </c>
      <c r="U2336" s="9">
        <f t="shared" si="256"/>
        <v>41534.568113425928</v>
      </c>
      <c r="V2336" s="9">
        <f t="shared" si="257"/>
        <v>41564.568113425928</v>
      </c>
      <c r="W2336">
        <f t="shared" si="258"/>
        <v>30</v>
      </c>
    </row>
    <row r="2337" spans="1:23" ht="43.2" x14ac:dyDescent="0.3">
      <c r="A2337">
        <v>450</v>
      </c>
      <c r="B2337" s="3" t="s">
        <v>451</v>
      </c>
      <c r="C2337" s="3" t="s">
        <v>4560</v>
      </c>
      <c r="D2337">
        <v>50000</v>
      </c>
      <c r="E2337">
        <v>396</v>
      </c>
      <c r="F2337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>
        <f t="shared" si="252"/>
        <v>1</v>
      </c>
      <c r="P2337" s="5">
        <f t="shared" si="253"/>
        <v>56.57</v>
      </c>
      <c r="Q2337" s="5" t="str">
        <f t="shared" si="254"/>
        <v>film &amp; video</v>
      </c>
      <c r="R2337" s="5" t="str">
        <f t="shared" si="255"/>
        <v>animation</v>
      </c>
      <c r="S2337" t="s">
        <v>8310</v>
      </c>
      <c r="T2337" t="s">
        <v>8316</v>
      </c>
      <c r="U2337" s="9">
        <f t="shared" si="256"/>
        <v>41654.946759259255</v>
      </c>
      <c r="V2337" s="9">
        <f t="shared" si="257"/>
        <v>41684.946759259255</v>
      </c>
      <c r="W2337">
        <f t="shared" si="258"/>
        <v>30</v>
      </c>
    </row>
    <row r="2338" spans="1:23" ht="43.2" x14ac:dyDescent="0.3">
      <c r="A2338">
        <v>451</v>
      </c>
      <c r="B2338" s="3" t="s">
        <v>452</v>
      </c>
      <c r="C2338" s="3" t="s">
        <v>4561</v>
      </c>
      <c r="D2338">
        <v>20000</v>
      </c>
      <c r="E2338">
        <v>0</v>
      </c>
      <c r="F2338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>
        <f t="shared" si="252"/>
        <v>0</v>
      </c>
      <c r="P2338" s="5" t="e">
        <f t="shared" si="253"/>
        <v>#DIV/0!</v>
      </c>
      <c r="Q2338" s="5" t="str">
        <f t="shared" si="254"/>
        <v>film &amp; video</v>
      </c>
      <c r="R2338" s="5" t="str">
        <f t="shared" si="255"/>
        <v>animation</v>
      </c>
      <c r="S2338" t="s">
        <v>8310</v>
      </c>
      <c r="T2338" t="s">
        <v>8316</v>
      </c>
      <c r="U2338" s="9">
        <f t="shared" si="256"/>
        <v>41634.715173611112</v>
      </c>
      <c r="V2338" s="9">
        <f t="shared" si="257"/>
        <v>41664.715173611112</v>
      </c>
      <c r="W2338">
        <f t="shared" si="258"/>
        <v>30</v>
      </c>
    </row>
    <row r="2339" spans="1:23" ht="28.8" x14ac:dyDescent="0.3">
      <c r="A2339">
        <v>452</v>
      </c>
      <c r="B2339" s="3" t="s">
        <v>453</v>
      </c>
      <c r="C2339" s="3" t="s">
        <v>4562</v>
      </c>
      <c r="D2339">
        <v>750</v>
      </c>
      <c r="E2339">
        <v>480</v>
      </c>
      <c r="F2339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>
        <f t="shared" si="252"/>
        <v>64</v>
      </c>
      <c r="P2339" s="5">
        <f t="shared" si="253"/>
        <v>40</v>
      </c>
      <c r="Q2339" s="5" t="str">
        <f t="shared" si="254"/>
        <v>film &amp; video</v>
      </c>
      <c r="R2339" s="5" t="str">
        <f t="shared" si="255"/>
        <v>animation</v>
      </c>
      <c r="S2339" t="s">
        <v>8310</v>
      </c>
      <c r="T2339" t="s">
        <v>8316</v>
      </c>
      <c r="U2339" s="9">
        <f t="shared" si="256"/>
        <v>42107.703877314809</v>
      </c>
      <c r="V2339" s="9">
        <f t="shared" si="257"/>
        <v>42137.703877314809</v>
      </c>
      <c r="W2339">
        <f t="shared" si="258"/>
        <v>30</v>
      </c>
    </row>
    <row r="2340" spans="1:23" ht="43.2" x14ac:dyDescent="0.3">
      <c r="A2340">
        <v>453</v>
      </c>
      <c r="B2340" s="3" t="s">
        <v>454</v>
      </c>
      <c r="C2340" s="3" t="s">
        <v>4563</v>
      </c>
      <c r="D2340">
        <v>94875</v>
      </c>
      <c r="E2340">
        <v>26</v>
      </c>
      <c r="F2340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>
        <f t="shared" si="252"/>
        <v>0</v>
      </c>
      <c r="P2340" s="5">
        <f t="shared" si="253"/>
        <v>13</v>
      </c>
      <c r="Q2340" s="5" t="str">
        <f t="shared" si="254"/>
        <v>film &amp; video</v>
      </c>
      <c r="R2340" s="5" t="str">
        <f t="shared" si="255"/>
        <v>animation</v>
      </c>
      <c r="S2340" t="s">
        <v>8310</v>
      </c>
      <c r="T2340" t="s">
        <v>8316</v>
      </c>
      <c r="U2340" s="9">
        <f t="shared" si="256"/>
        <v>42038.824988425928</v>
      </c>
      <c r="V2340" s="9">
        <f t="shared" si="257"/>
        <v>42054.824988425928</v>
      </c>
      <c r="W2340">
        <f t="shared" si="258"/>
        <v>16</v>
      </c>
    </row>
    <row r="2341" spans="1:23" ht="43.2" x14ac:dyDescent="0.3">
      <c r="A2341">
        <v>454</v>
      </c>
      <c r="B2341" s="3" t="s">
        <v>455</v>
      </c>
      <c r="C2341" s="3" t="s">
        <v>4564</v>
      </c>
      <c r="D2341">
        <v>10000</v>
      </c>
      <c r="E2341">
        <v>82</v>
      </c>
      <c r="F2341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>
        <f t="shared" si="252"/>
        <v>1</v>
      </c>
      <c r="P2341" s="5">
        <f t="shared" si="253"/>
        <v>16.399999999999999</v>
      </c>
      <c r="Q2341" s="5" t="str">
        <f t="shared" si="254"/>
        <v>film &amp; video</v>
      </c>
      <c r="R2341" s="5" t="str">
        <f t="shared" si="255"/>
        <v>animation</v>
      </c>
      <c r="S2341" t="s">
        <v>8310</v>
      </c>
      <c r="T2341" t="s">
        <v>8316</v>
      </c>
      <c r="U2341" s="9">
        <f t="shared" si="256"/>
        <v>41938.717256944445</v>
      </c>
      <c r="V2341" s="9">
        <f t="shared" si="257"/>
        <v>41969.551388888889</v>
      </c>
      <c r="W2341">
        <f t="shared" si="258"/>
        <v>31</v>
      </c>
    </row>
    <row r="2342" spans="1:23" ht="43.2" x14ac:dyDescent="0.3">
      <c r="A2342">
        <v>455</v>
      </c>
      <c r="B2342" s="3" t="s">
        <v>456</v>
      </c>
      <c r="C2342" s="3" t="s">
        <v>4565</v>
      </c>
      <c r="D2342">
        <v>65000</v>
      </c>
      <c r="E2342">
        <v>45</v>
      </c>
      <c r="F2342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>
        <f t="shared" si="252"/>
        <v>0</v>
      </c>
      <c r="P2342" s="5">
        <f t="shared" si="253"/>
        <v>22.5</v>
      </c>
      <c r="Q2342" s="5" t="str">
        <f t="shared" si="254"/>
        <v>film &amp; video</v>
      </c>
      <c r="R2342" s="5" t="str">
        <f t="shared" si="255"/>
        <v>animation</v>
      </c>
      <c r="S2342" t="s">
        <v>8310</v>
      </c>
      <c r="T2342" t="s">
        <v>8316</v>
      </c>
      <c r="U2342" s="9">
        <f t="shared" si="256"/>
        <v>40971.002569444441</v>
      </c>
      <c r="V2342" s="9">
        <f t="shared" si="257"/>
        <v>41016.021527777775</v>
      </c>
      <c r="W2342">
        <f t="shared" si="258"/>
        <v>45</v>
      </c>
    </row>
    <row r="2343" spans="1:23" ht="43.2" x14ac:dyDescent="0.3">
      <c r="A2343">
        <v>456</v>
      </c>
      <c r="B2343" s="3" t="s">
        <v>457</v>
      </c>
      <c r="C2343" s="3" t="s">
        <v>4566</v>
      </c>
      <c r="D2343">
        <v>8888</v>
      </c>
      <c r="E2343">
        <v>61</v>
      </c>
      <c r="F2343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>
        <f t="shared" si="252"/>
        <v>1</v>
      </c>
      <c r="P2343" s="5">
        <f t="shared" si="253"/>
        <v>20.329999999999998</v>
      </c>
      <c r="Q2343" s="5" t="str">
        <f t="shared" si="254"/>
        <v>film &amp; video</v>
      </c>
      <c r="R2343" s="5" t="str">
        <f t="shared" si="255"/>
        <v>animation</v>
      </c>
      <c r="S2343" t="s">
        <v>8310</v>
      </c>
      <c r="T2343" t="s">
        <v>8316</v>
      </c>
      <c r="U2343" s="9">
        <f t="shared" si="256"/>
        <v>41547.694456018515</v>
      </c>
      <c r="V2343" s="9">
        <f t="shared" si="257"/>
        <v>41569.165972222225</v>
      </c>
      <c r="W2343">
        <f t="shared" si="258"/>
        <v>22</v>
      </c>
    </row>
    <row r="2344" spans="1:23" ht="43.2" x14ac:dyDescent="0.3">
      <c r="A2344">
        <v>457</v>
      </c>
      <c r="B2344" s="3" t="s">
        <v>458</v>
      </c>
      <c r="C2344" s="3" t="s">
        <v>4567</v>
      </c>
      <c r="D2344">
        <v>20000</v>
      </c>
      <c r="E2344">
        <v>0</v>
      </c>
      <c r="F2344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 s="5" t="e">
        <f t="shared" si="253"/>
        <v>#DIV/0!</v>
      </c>
      <c r="Q2344" s="5" t="str">
        <f t="shared" si="254"/>
        <v>film &amp; video</v>
      </c>
      <c r="R2344" s="5" t="str">
        <f t="shared" si="255"/>
        <v>animation</v>
      </c>
      <c r="S2344" t="s">
        <v>8310</v>
      </c>
      <c r="T2344" t="s">
        <v>8316</v>
      </c>
      <c r="U2344" s="9">
        <f t="shared" si="256"/>
        <v>41837.767500000002</v>
      </c>
      <c r="V2344" s="9">
        <f t="shared" si="257"/>
        <v>41867.767500000002</v>
      </c>
      <c r="W2344">
        <f t="shared" si="258"/>
        <v>30</v>
      </c>
    </row>
    <row r="2345" spans="1:23" ht="43.2" x14ac:dyDescent="0.3">
      <c r="A2345">
        <v>458</v>
      </c>
      <c r="B2345" s="3" t="s">
        <v>459</v>
      </c>
      <c r="C2345" s="3" t="s">
        <v>4568</v>
      </c>
      <c r="D2345">
        <v>10000</v>
      </c>
      <c r="E2345">
        <v>821</v>
      </c>
      <c r="F234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>
        <f t="shared" si="252"/>
        <v>8</v>
      </c>
      <c r="P2345" s="5">
        <f t="shared" si="253"/>
        <v>16.760000000000002</v>
      </c>
      <c r="Q2345" s="5" t="str">
        <f t="shared" si="254"/>
        <v>film &amp; video</v>
      </c>
      <c r="R2345" s="5" t="str">
        <f t="shared" si="255"/>
        <v>animation</v>
      </c>
      <c r="S2345" t="s">
        <v>8310</v>
      </c>
      <c r="T2345" t="s">
        <v>8316</v>
      </c>
      <c r="U2345" s="9">
        <f t="shared" si="256"/>
        <v>41378.69976851852</v>
      </c>
      <c r="V2345" s="9">
        <f t="shared" si="257"/>
        <v>41408.69976851852</v>
      </c>
      <c r="W2345">
        <f t="shared" si="258"/>
        <v>30</v>
      </c>
    </row>
    <row r="2346" spans="1:23" ht="43.2" x14ac:dyDescent="0.3">
      <c r="A2346">
        <v>459</v>
      </c>
      <c r="B2346" s="3" t="s">
        <v>460</v>
      </c>
      <c r="C2346" s="3" t="s">
        <v>4569</v>
      </c>
      <c r="D2346">
        <v>39000</v>
      </c>
      <c r="E2346">
        <v>25</v>
      </c>
      <c r="F2346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 s="5">
        <f t="shared" si="253"/>
        <v>25</v>
      </c>
      <c r="Q2346" s="5" t="str">
        <f t="shared" si="254"/>
        <v>film &amp; video</v>
      </c>
      <c r="R2346" s="5" t="str">
        <f t="shared" si="255"/>
        <v>animation</v>
      </c>
      <c r="S2346" t="s">
        <v>8310</v>
      </c>
      <c r="T2346" t="s">
        <v>8316</v>
      </c>
      <c r="U2346" s="9">
        <f t="shared" si="256"/>
        <v>40800.6403587963</v>
      </c>
      <c r="V2346" s="9">
        <f t="shared" si="257"/>
        <v>40860.682025462964</v>
      </c>
      <c r="W2346">
        <f t="shared" si="258"/>
        <v>60</v>
      </c>
    </row>
    <row r="2347" spans="1:23" ht="28.8" x14ac:dyDescent="0.3">
      <c r="A2347">
        <v>460</v>
      </c>
      <c r="B2347" s="3" t="s">
        <v>461</v>
      </c>
      <c r="C2347" s="3" t="s">
        <v>4570</v>
      </c>
      <c r="D2347">
        <v>8500</v>
      </c>
      <c r="E2347">
        <v>25</v>
      </c>
      <c r="F2347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>
        <f t="shared" si="252"/>
        <v>0</v>
      </c>
      <c r="P2347" s="5">
        <f t="shared" si="253"/>
        <v>12.5</v>
      </c>
      <c r="Q2347" s="5" t="str">
        <f t="shared" si="254"/>
        <v>film &amp; video</v>
      </c>
      <c r="R2347" s="5" t="str">
        <f t="shared" si="255"/>
        <v>animation</v>
      </c>
      <c r="S2347" t="s">
        <v>8310</v>
      </c>
      <c r="T2347" t="s">
        <v>8316</v>
      </c>
      <c r="U2347" s="9">
        <f t="shared" si="256"/>
        <v>41759.542534722219</v>
      </c>
      <c r="V2347" s="9">
        <f t="shared" si="257"/>
        <v>41791.166666666664</v>
      </c>
      <c r="W2347">
        <f t="shared" si="258"/>
        <v>32</v>
      </c>
    </row>
    <row r="2348" spans="1:23" ht="43.2" x14ac:dyDescent="0.3">
      <c r="A2348">
        <v>461</v>
      </c>
      <c r="B2348" s="3" t="s">
        <v>462</v>
      </c>
      <c r="C2348" s="3" t="s">
        <v>4571</v>
      </c>
      <c r="D2348">
        <v>550</v>
      </c>
      <c r="E2348">
        <v>0</v>
      </c>
      <c r="F2348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>
        <f t="shared" si="252"/>
        <v>0</v>
      </c>
      <c r="P2348" s="5" t="e">
        <f t="shared" si="253"/>
        <v>#DIV/0!</v>
      </c>
      <c r="Q2348" s="5" t="str">
        <f t="shared" si="254"/>
        <v>film &amp; video</v>
      </c>
      <c r="R2348" s="5" t="str">
        <f t="shared" si="255"/>
        <v>animation</v>
      </c>
      <c r="S2348" t="s">
        <v>8310</v>
      </c>
      <c r="T2348" t="s">
        <v>8316</v>
      </c>
      <c r="U2348" s="9">
        <f t="shared" si="256"/>
        <v>41407.84684027778</v>
      </c>
      <c r="V2348" s="9">
        <f t="shared" si="257"/>
        <v>41427.84684027778</v>
      </c>
      <c r="W2348">
        <f t="shared" si="258"/>
        <v>20</v>
      </c>
    </row>
    <row r="2349" spans="1:23" ht="43.2" x14ac:dyDescent="0.3">
      <c r="A2349">
        <v>462</v>
      </c>
      <c r="B2349" s="3" t="s">
        <v>463</v>
      </c>
      <c r="C2349" s="3" t="s">
        <v>4572</v>
      </c>
      <c r="D2349">
        <v>100000</v>
      </c>
      <c r="E2349">
        <v>0</v>
      </c>
      <c r="F2349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>
        <f t="shared" si="252"/>
        <v>0</v>
      </c>
      <c r="P2349" s="5" t="e">
        <f t="shared" si="253"/>
        <v>#DIV/0!</v>
      </c>
      <c r="Q2349" s="5" t="str">
        <f t="shared" si="254"/>
        <v>film &amp; video</v>
      </c>
      <c r="R2349" s="5" t="str">
        <f t="shared" si="255"/>
        <v>animation</v>
      </c>
      <c r="S2349" t="s">
        <v>8310</v>
      </c>
      <c r="T2349" t="s">
        <v>8316</v>
      </c>
      <c r="U2349" s="9">
        <f t="shared" si="256"/>
        <v>40705.126631944448</v>
      </c>
      <c r="V2349" s="9">
        <f t="shared" si="257"/>
        <v>40765.126631944448</v>
      </c>
      <c r="W2349">
        <f t="shared" si="258"/>
        <v>60</v>
      </c>
    </row>
    <row r="2350" spans="1:23" ht="43.2" x14ac:dyDescent="0.3">
      <c r="A2350">
        <v>463</v>
      </c>
      <c r="B2350" s="3" t="s">
        <v>464</v>
      </c>
      <c r="C2350" s="3" t="s">
        <v>4573</v>
      </c>
      <c r="D2350">
        <v>55000</v>
      </c>
      <c r="E2350">
        <v>1250</v>
      </c>
      <c r="F2350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>
        <f t="shared" si="252"/>
        <v>2</v>
      </c>
      <c r="P2350" s="5">
        <f t="shared" si="253"/>
        <v>113.64</v>
      </c>
      <c r="Q2350" s="5" t="str">
        <f t="shared" si="254"/>
        <v>film &amp; video</v>
      </c>
      <c r="R2350" s="5" t="str">
        <f t="shared" si="255"/>
        <v>animation</v>
      </c>
      <c r="S2350" t="s">
        <v>8310</v>
      </c>
      <c r="T2350" t="s">
        <v>8316</v>
      </c>
      <c r="U2350" s="9">
        <f t="shared" si="256"/>
        <v>40750.710104166668</v>
      </c>
      <c r="V2350" s="9">
        <f t="shared" si="257"/>
        <v>40810.710104166668</v>
      </c>
      <c r="W2350">
        <f t="shared" si="258"/>
        <v>60</v>
      </c>
    </row>
    <row r="2351" spans="1:23" ht="28.8" x14ac:dyDescent="0.3">
      <c r="A2351">
        <v>464</v>
      </c>
      <c r="B2351" s="3" t="s">
        <v>465</v>
      </c>
      <c r="C2351" s="3" t="s">
        <v>4574</v>
      </c>
      <c r="D2351">
        <v>1010</v>
      </c>
      <c r="E2351">
        <v>1</v>
      </c>
      <c r="F2351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>
        <f t="shared" si="252"/>
        <v>0</v>
      </c>
      <c r="P2351" s="5">
        <f t="shared" si="253"/>
        <v>1</v>
      </c>
      <c r="Q2351" s="5" t="str">
        <f t="shared" si="254"/>
        <v>film &amp; video</v>
      </c>
      <c r="R2351" s="5" t="str">
        <f t="shared" si="255"/>
        <v>animation</v>
      </c>
      <c r="S2351" t="s">
        <v>8310</v>
      </c>
      <c r="T2351" t="s">
        <v>8316</v>
      </c>
      <c r="U2351" s="9">
        <f t="shared" si="256"/>
        <v>42488.848784722228</v>
      </c>
      <c r="V2351" s="9">
        <f t="shared" si="257"/>
        <v>42508.848784722228</v>
      </c>
      <c r="W2351">
        <f t="shared" si="258"/>
        <v>20</v>
      </c>
    </row>
    <row r="2352" spans="1:23" x14ac:dyDescent="0.3">
      <c r="A2352">
        <v>465</v>
      </c>
      <c r="B2352" s="3" t="s">
        <v>466</v>
      </c>
      <c r="C2352" s="3" t="s">
        <v>4575</v>
      </c>
      <c r="D2352">
        <v>512</v>
      </c>
      <c r="E2352">
        <v>138</v>
      </c>
      <c r="F2352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>
        <f t="shared" si="252"/>
        <v>27</v>
      </c>
      <c r="P2352" s="5">
        <f t="shared" si="253"/>
        <v>17.25</v>
      </c>
      <c r="Q2352" s="5" t="str">
        <f t="shared" si="254"/>
        <v>film &amp; video</v>
      </c>
      <c r="R2352" s="5" t="str">
        <f t="shared" si="255"/>
        <v>animation</v>
      </c>
      <c r="S2352" t="s">
        <v>8310</v>
      </c>
      <c r="T2352" t="s">
        <v>8316</v>
      </c>
      <c r="U2352" s="9">
        <f t="shared" si="256"/>
        <v>41801.120069444441</v>
      </c>
      <c r="V2352" s="9">
        <f t="shared" si="257"/>
        <v>41817.120069444441</v>
      </c>
      <c r="W2352">
        <f t="shared" si="258"/>
        <v>16</v>
      </c>
    </row>
    <row r="2353" spans="1:23" ht="43.2" x14ac:dyDescent="0.3">
      <c r="A2353">
        <v>466</v>
      </c>
      <c r="B2353" s="3" t="s">
        <v>467</v>
      </c>
      <c r="C2353" s="3" t="s">
        <v>4576</v>
      </c>
      <c r="D2353">
        <v>10000</v>
      </c>
      <c r="E2353">
        <v>76</v>
      </c>
      <c r="F2353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>
        <f t="shared" si="252"/>
        <v>1</v>
      </c>
      <c r="P2353" s="5">
        <f t="shared" si="253"/>
        <v>15.2</v>
      </c>
      <c r="Q2353" s="5" t="str">
        <f t="shared" si="254"/>
        <v>film &amp; video</v>
      </c>
      <c r="R2353" s="5" t="str">
        <f t="shared" si="255"/>
        <v>animation</v>
      </c>
      <c r="S2353" t="s">
        <v>8310</v>
      </c>
      <c r="T2353" t="s">
        <v>8316</v>
      </c>
      <c r="U2353" s="9">
        <f t="shared" si="256"/>
        <v>41129.942870370374</v>
      </c>
      <c r="V2353" s="9">
        <f t="shared" si="257"/>
        <v>41159.942870370374</v>
      </c>
      <c r="W2353">
        <f t="shared" si="258"/>
        <v>30</v>
      </c>
    </row>
    <row r="2354" spans="1:23" ht="43.2" x14ac:dyDescent="0.3">
      <c r="A2354">
        <v>467</v>
      </c>
      <c r="B2354" s="3" t="s">
        <v>468</v>
      </c>
      <c r="C2354" s="3" t="s">
        <v>4577</v>
      </c>
      <c r="D2354">
        <v>20000</v>
      </c>
      <c r="E2354">
        <v>4315</v>
      </c>
      <c r="F2354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>
        <f t="shared" si="252"/>
        <v>22</v>
      </c>
      <c r="P2354" s="5">
        <f t="shared" si="253"/>
        <v>110.64</v>
      </c>
      <c r="Q2354" s="5" t="str">
        <f t="shared" si="254"/>
        <v>film &amp; video</v>
      </c>
      <c r="R2354" s="5" t="str">
        <f t="shared" si="255"/>
        <v>animation</v>
      </c>
      <c r="S2354" t="s">
        <v>8310</v>
      </c>
      <c r="T2354" t="s">
        <v>8316</v>
      </c>
      <c r="U2354" s="9">
        <f t="shared" si="256"/>
        <v>41135.679791666669</v>
      </c>
      <c r="V2354" s="9">
        <f t="shared" si="257"/>
        <v>41180.679791666669</v>
      </c>
      <c r="W2354">
        <f t="shared" si="258"/>
        <v>45</v>
      </c>
    </row>
    <row r="2355" spans="1:23" ht="43.2" x14ac:dyDescent="0.3">
      <c r="A2355">
        <v>468</v>
      </c>
      <c r="B2355" s="3" t="s">
        <v>469</v>
      </c>
      <c r="C2355" s="3" t="s">
        <v>4578</v>
      </c>
      <c r="D2355">
        <v>7500</v>
      </c>
      <c r="E2355">
        <v>0</v>
      </c>
      <c r="F235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 s="5" t="e">
        <f t="shared" si="253"/>
        <v>#DIV/0!</v>
      </c>
      <c r="Q2355" s="5" t="str">
        <f t="shared" si="254"/>
        <v>film &amp; video</v>
      </c>
      <c r="R2355" s="5" t="str">
        <f t="shared" si="255"/>
        <v>animation</v>
      </c>
      <c r="S2355" t="s">
        <v>8310</v>
      </c>
      <c r="T2355" t="s">
        <v>8316</v>
      </c>
      <c r="U2355" s="9">
        <f t="shared" si="256"/>
        <v>41041.167627314811</v>
      </c>
      <c r="V2355" s="9">
        <f t="shared" si="257"/>
        <v>41101.160474537035</v>
      </c>
      <c r="W2355">
        <f t="shared" si="258"/>
        <v>60</v>
      </c>
    </row>
    <row r="2356" spans="1:23" ht="28.8" x14ac:dyDescent="0.3">
      <c r="A2356">
        <v>469</v>
      </c>
      <c r="B2356" s="3" t="s">
        <v>470</v>
      </c>
      <c r="C2356" s="3" t="s">
        <v>4579</v>
      </c>
      <c r="D2356">
        <v>6000</v>
      </c>
      <c r="E2356">
        <v>0</v>
      </c>
      <c r="F2356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>
        <f t="shared" si="252"/>
        <v>0</v>
      </c>
      <c r="P2356" s="5" t="e">
        <f t="shared" si="253"/>
        <v>#DIV/0!</v>
      </c>
      <c r="Q2356" s="5" t="str">
        <f t="shared" si="254"/>
        <v>film &amp; video</v>
      </c>
      <c r="R2356" s="5" t="str">
        <f t="shared" si="255"/>
        <v>animation</v>
      </c>
      <c r="S2356" t="s">
        <v>8310</v>
      </c>
      <c r="T2356" t="s">
        <v>8316</v>
      </c>
      <c r="U2356" s="9">
        <f t="shared" si="256"/>
        <v>41827.989861111113</v>
      </c>
      <c r="V2356" s="9">
        <f t="shared" si="257"/>
        <v>41887.989861111113</v>
      </c>
      <c r="W2356">
        <f t="shared" si="258"/>
        <v>60</v>
      </c>
    </row>
    <row r="2357" spans="1:23" ht="43.2" x14ac:dyDescent="0.3">
      <c r="A2357">
        <v>470</v>
      </c>
      <c r="B2357" s="3" t="s">
        <v>471</v>
      </c>
      <c r="C2357" s="3" t="s">
        <v>4580</v>
      </c>
      <c r="D2357">
        <v>5000</v>
      </c>
      <c r="E2357">
        <v>51</v>
      </c>
      <c r="F2357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 s="5">
        <f t="shared" si="253"/>
        <v>25.5</v>
      </c>
      <c r="Q2357" s="5" t="str">
        <f t="shared" si="254"/>
        <v>film &amp; video</v>
      </c>
      <c r="R2357" s="5" t="str">
        <f t="shared" si="255"/>
        <v>animation</v>
      </c>
      <c r="S2357" t="s">
        <v>8310</v>
      </c>
      <c r="T2357" t="s">
        <v>8316</v>
      </c>
      <c r="U2357" s="9">
        <f t="shared" si="256"/>
        <v>41605.167696759258</v>
      </c>
      <c r="V2357" s="9">
        <f t="shared" si="257"/>
        <v>41655.166666666664</v>
      </c>
      <c r="W2357">
        <f t="shared" si="258"/>
        <v>50</v>
      </c>
    </row>
    <row r="2358" spans="1:23" ht="57.6" x14ac:dyDescent="0.3">
      <c r="A2358">
        <v>471</v>
      </c>
      <c r="B2358" s="3" t="s">
        <v>472</v>
      </c>
      <c r="C2358" s="3" t="s">
        <v>4581</v>
      </c>
      <c r="D2358">
        <v>55000</v>
      </c>
      <c r="E2358">
        <v>6541</v>
      </c>
      <c r="F2358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>
        <f t="shared" si="252"/>
        <v>12</v>
      </c>
      <c r="P2358" s="5">
        <f t="shared" si="253"/>
        <v>38.479999999999997</v>
      </c>
      <c r="Q2358" s="5" t="str">
        <f t="shared" si="254"/>
        <v>film &amp; video</v>
      </c>
      <c r="R2358" s="5" t="str">
        <f t="shared" si="255"/>
        <v>animation</v>
      </c>
      <c r="S2358" t="s">
        <v>8310</v>
      </c>
      <c r="T2358" t="s">
        <v>8316</v>
      </c>
      <c r="U2358" s="9">
        <f t="shared" si="256"/>
        <v>41703.721979166665</v>
      </c>
      <c r="V2358" s="9">
        <f t="shared" si="257"/>
        <v>41748.680312500001</v>
      </c>
      <c r="W2358">
        <f t="shared" si="258"/>
        <v>45</v>
      </c>
    </row>
    <row r="2359" spans="1:23" ht="43.2" x14ac:dyDescent="0.3">
      <c r="A2359">
        <v>472</v>
      </c>
      <c r="B2359" s="3" t="s">
        <v>473</v>
      </c>
      <c r="C2359" s="3" t="s">
        <v>4582</v>
      </c>
      <c r="D2359">
        <v>800</v>
      </c>
      <c r="E2359">
        <v>141</v>
      </c>
      <c r="F2359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>
        <f t="shared" si="252"/>
        <v>18</v>
      </c>
      <c r="P2359" s="5">
        <f t="shared" si="253"/>
        <v>28.2</v>
      </c>
      <c r="Q2359" s="5" t="str">
        <f t="shared" si="254"/>
        <v>film &amp; video</v>
      </c>
      <c r="R2359" s="5" t="str">
        <f t="shared" si="255"/>
        <v>animation</v>
      </c>
      <c r="S2359" t="s">
        <v>8310</v>
      </c>
      <c r="T2359" t="s">
        <v>8316</v>
      </c>
      <c r="U2359" s="9">
        <f t="shared" si="256"/>
        <v>41844.922662037039</v>
      </c>
      <c r="V2359" s="9">
        <f t="shared" si="257"/>
        <v>41874.922662037039</v>
      </c>
      <c r="W2359">
        <f t="shared" si="258"/>
        <v>30</v>
      </c>
    </row>
    <row r="2360" spans="1:23" ht="43.2" x14ac:dyDescent="0.3">
      <c r="A2360">
        <v>473</v>
      </c>
      <c r="B2360" s="3" t="s">
        <v>474</v>
      </c>
      <c r="C2360" s="3" t="s">
        <v>4583</v>
      </c>
      <c r="D2360">
        <v>30000</v>
      </c>
      <c r="E2360">
        <v>861</v>
      </c>
      <c r="F2360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>
        <f t="shared" si="252"/>
        <v>3</v>
      </c>
      <c r="P2360" s="5">
        <f t="shared" si="253"/>
        <v>61.5</v>
      </c>
      <c r="Q2360" s="5" t="str">
        <f t="shared" si="254"/>
        <v>film &amp; video</v>
      </c>
      <c r="R2360" s="5" t="str">
        <f t="shared" si="255"/>
        <v>animation</v>
      </c>
      <c r="S2360" t="s">
        <v>8310</v>
      </c>
      <c r="T2360" t="s">
        <v>8316</v>
      </c>
      <c r="U2360" s="9">
        <f t="shared" si="256"/>
        <v>41869.698136574072</v>
      </c>
      <c r="V2360" s="9">
        <f t="shared" si="257"/>
        <v>41899.698136574072</v>
      </c>
      <c r="W2360">
        <f t="shared" si="258"/>
        <v>30</v>
      </c>
    </row>
    <row r="2361" spans="1:23" ht="43.2" x14ac:dyDescent="0.3">
      <c r="A2361">
        <v>474</v>
      </c>
      <c r="B2361" s="3" t="s">
        <v>475</v>
      </c>
      <c r="C2361" s="3" t="s">
        <v>4584</v>
      </c>
      <c r="D2361">
        <v>3300</v>
      </c>
      <c r="E2361">
        <v>1</v>
      </c>
      <c r="F2361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>
        <f t="shared" si="252"/>
        <v>0</v>
      </c>
      <c r="P2361" s="5">
        <f t="shared" si="253"/>
        <v>1</v>
      </c>
      <c r="Q2361" s="5" t="str">
        <f t="shared" si="254"/>
        <v>film &amp; video</v>
      </c>
      <c r="R2361" s="5" t="str">
        <f t="shared" si="255"/>
        <v>animation</v>
      </c>
      <c r="S2361" t="s">
        <v>8310</v>
      </c>
      <c r="T2361" t="s">
        <v>8316</v>
      </c>
      <c r="U2361" s="9">
        <f t="shared" si="256"/>
        <v>42753.329039351855</v>
      </c>
      <c r="V2361" s="9">
        <f t="shared" si="257"/>
        <v>42783.329039351855</v>
      </c>
      <c r="W2361">
        <f t="shared" si="258"/>
        <v>30</v>
      </c>
    </row>
    <row r="2362" spans="1:23" ht="57.6" x14ac:dyDescent="0.3">
      <c r="A2362">
        <v>475</v>
      </c>
      <c r="B2362" s="3" t="s">
        <v>476</v>
      </c>
      <c r="C2362" s="3" t="s">
        <v>4585</v>
      </c>
      <c r="D2362">
        <v>2000</v>
      </c>
      <c r="E2362">
        <v>0</v>
      </c>
      <c r="F2362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>
        <f t="shared" si="252"/>
        <v>0</v>
      </c>
      <c r="P2362" s="5" t="e">
        <f t="shared" si="253"/>
        <v>#DIV/0!</v>
      </c>
      <c r="Q2362" s="5" t="str">
        <f t="shared" si="254"/>
        <v>film &amp; video</v>
      </c>
      <c r="R2362" s="5" t="str">
        <f t="shared" si="255"/>
        <v>animation</v>
      </c>
      <c r="S2362" t="s">
        <v>8310</v>
      </c>
      <c r="T2362" t="s">
        <v>8316</v>
      </c>
      <c r="U2362" s="9">
        <f t="shared" si="256"/>
        <v>42100.086145833338</v>
      </c>
      <c r="V2362" s="9">
        <f t="shared" si="257"/>
        <v>42130.086145833338</v>
      </c>
      <c r="W2362">
        <f t="shared" si="258"/>
        <v>30</v>
      </c>
    </row>
    <row r="2363" spans="1:23" ht="28.8" x14ac:dyDescent="0.3">
      <c r="A2363">
        <v>476</v>
      </c>
      <c r="B2363" s="3" t="s">
        <v>477</v>
      </c>
      <c r="C2363" s="3" t="s">
        <v>4586</v>
      </c>
      <c r="D2363">
        <v>220000</v>
      </c>
      <c r="E2363">
        <v>4906.59</v>
      </c>
      <c r="F2363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>
        <f t="shared" si="252"/>
        <v>2</v>
      </c>
      <c r="P2363" s="5">
        <f t="shared" si="253"/>
        <v>39.57</v>
      </c>
      <c r="Q2363" s="5" t="str">
        <f t="shared" si="254"/>
        <v>film &amp; video</v>
      </c>
      <c r="R2363" s="5" t="str">
        <f t="shared" si="255"/>
        <v>animation</v>
      </c>
      <c r="S2363" t="s">
        <v>8310</v>
      </c>
      <c r="T2363" t="s">
        <v>8316</v>
      </c>
      <c r="U2363" s="9">
        <f t="shared" si="256"/>
        <v>41757.975011574075</v>
      </c>
      <c r="V2363" s="9">
        <f t="shared" si="257"/>
        <v>41793.165972222225</v>
      </c>
      <c r="W2363">
        <f t="shared" si="258"/>
        <v>36</v>
      </c>
    </row>
    <row r="2364" spans="1:23" ht="57.6" x14ac:dyDescent="0.3">
      <c r="A2364">
        <v>477</v>
      </c>
      <c r="B2364" s="3" t="s">
        <v>478</v>
      </c>
      <c r="C2364" s="3" t="s">
        <v>4587</v>
      </c>
      <c r="D2364">
        <v>1500</v>
      </c>
      <c r="E2364">
        <v>0</v>
      </c>
      <c r="F2364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>
        <f t="shared" si="252"/>
        <v>0</v>
      </c>
      <c r="P2364" s="5" t="e">
        <f t="shared" si="253"/>
        <v>#DIV/0!</v>
      </c>
      <c r="Q2364" s="5" t="str">
        <f t="shared" si="254"/>
        <v>film &amp; video</v>
      </c>
      <c r="R2364" s="5" t="str">
        <f t="shared" si="255"/>
        <v>animation</v>
      </c>
      <c r="S2364" t="s">
        <v>8310</v>
      </c>
      <c r="T2364" t="s">
        <v>8316</v>
      </c>
      <c r="U2364" s="9">
        <f t="shared" si="256"/>
        <v>40987.83488425926</v>
      </c>
      <c r="V2364" s="9">
        <f t="shared" si="257"/>
        <v>41047.83488425926</v>
      </c>
      <c r="W2364">
        <f t="shared" si="258"/>
        <v>60</v>
      </c>
    </row>
    <row r="2365" spans="1:23" ht="43.2" x14ac:dyDescent="0.3">
      <c r="A2365">
        <v>478</v>
      </c>
      <c r="B2365" s="3" t="s">
        <v>479</v>
      </c>
      <c r="C2365" s="3" t="s">
        <v>4588</v>
      </c>
      <c r="D2365">
        <v>10000</v>
      </c>
      <c r="E2365">
        <v>0</v>
      </c>
      <c r="F236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 s="5" t="e">
        <f t="shared" si="253"/>
        <v>#DIV/0!</v>
      </c>
      <c r="Q2365" s="5" t="str">
        <f t="shared" si="254"/>
        <v>film &amp; video</v>
      </c>
      <c r="R2365" s="5" t="str">
        <f t="shared" si="255"/>
        <v>animation</v>
      </c>
      <c r="S2365" t="s">
        <v>8310</v>
      </c>
      <c r="T2365" t="s">
        <v>8316</v>
      </c>
      <c r="U2365" s="9">
        <f t="shared" si="256"/>
        <v>42065.910983796297</v>
      </c>
      <c r="V2365" s="9">
        <f t="shared" si="257"/>
        <v>42095.869317129633</v>
      </c>
      <c r="W2365">
        <f t="shared" si="258"/>
        <v>30</v>
      </c>
    </row>
    <row r="2366" spans="1:23" ht="43.2" x14ac:dyDescent="0.3">
      <c r="A2366">
        <v>479</v>
      </c>
      <c r="B2366" s="3" t="s">
        <v>480</v>
      </c>
      <c r="C2366" s="3" t="s">
        <v>4589</v>
      </c>
      <c r="D2366">
        <v>15000</v>
      </c>
      <c r="E2366">
        <v>4884</v>
      </c>
      <c r="F2366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>
        <f t="shared" si="252"/>
        <v>33</v>
      </c>
      <c r="P2366" s="5">
        <f t="shared" si="253"/>
        <v>88.8</v>
      </c>
      <c r="Q2366" s="5" t="str">
        <f t="shared" si="254"/>
        <v>film &amp; video</v>
      </c>
      <c r="R2366" s="5" t="str">
        <f t="shared" si="255"/>
        <v>animation</v>
      </c>
      <c r="S2366" t="s">
        <v>8310</v>
      </c>
      <c r="T2366" t="s">
        <v>8316</v>
      </c>
      <c r="U2366" s="9">
        <f t="shared" si="256"/>
        <v>41904.407812500001</v>
      </c>
      <c r="V2366" s="9">
        <f t="shared" si="257"/>
        <v>41964.449479166666</v>
      </c>
      <c r="W2366">
        <f t="shared" si="258"/>
        <v>60</v>
      </c>
    </row>
    <row r="2367" spans="1:23" ht="43.2" x14ac:dyDescent="0.3">
      <c r="A2367">
        <v>480</v>
      </c>
      <c r="B2367" s="3" t="s">
        <v>481</v>
      </c>
      <c r="C2367" s="3" t="s">
        <v>4590</v>
      </c>
      <c r="D2367">
        <v>40000</v>
      </c>
      <c r="E2367">
        <v>7764</v>
      </c>
      <c r="F2367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>
        <f t="shared" si="252"/>
        <v>19</v>
      </c>
      <c r="P2367" s="5">
        <f t="shared" si="253"/>
        <v>55.46</v>
      </c>
      <c r="Q2367" s="5" t="str">
        <f t="shared" si="254"/>
        <v>film &amp; video</v>
      </c>
      <c r="R2367" s="5" t="str">
        <f t="shared" si="255"/>
        <v>animation</v>
      </c>
      <c r="S2367" t="s">
        <v>8310</v>
      </c>
      <c r="T2367" t="s">
        <v>8316</v>
      </c>
      <c r="U2367" s="9">
        <f t="shared" si="256"/>
        <v>41465.500173611108</v>
      </c>
      <c r="V2367" s="9">
        <f t="shared" si="257"/>
        <v>41495.500173611108</v>
      </c>
      <c r="W2367">
        <f t="shared" si="258"/>
        <v>30</v>
      </c>
    </row>
    <row r="2368" spans="1:23" ht="43.2" x14ac:dyDescent="0.3">
      <c r="A2368">
        <v>481</v>
      </c>
      <c r="B2368" s="3" t="s">
        <v>482</v>
      </c>
      <c r="C2368" s="3" t="s">
        <v>4591</v>
      </c>
      <c r="D2368">
        <v>30000</v>
      </c>
      <c r="E2368">
        <v>1830</v>
      </c>
      <c r="F2368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>
        <f t="shared" si="252"/>
        <v>6</v>
      </c>
      <c r="P2368" s="5">
        <f t="shared" si="253"/>
        <v>87.14</v>
      </c>
      <c r="Q2368" s="5" t="str">
        <f t="shared" si="254"/>
        <v>film &amp; video</v>
      </c>
      <c r="R2368" s="5" t="str">
        <f t="shared" si="255"/>
        <v>animation</v>
      </c>
      <c r="S2368" t="s">
        <v>8310</v>
      </c>
      <c r="T2368" t="s">
        <v>8316</v>
      </c>
      <c r="U2368" s="9">
        <f t="shared" si="256"/>
        <v>41162.672326388885</v>
      </c>
      <c r="V2368" s="9">
        <f t="shared" si="257"/>
        <v>41192.672326388885</v>
      </c>
      <c r="W2368">
        <f t="shared" si="258"/>
        <v>30</v>
      </c>
    </row>
    <row r="2369" spans="1:23" ht="43.2" x14ac:dyDescent="0.3">
      <c r="A2369">
        <v>482</v>
      </c>
      <c r="B2369" s="3" t="s">
        <v>483</v>
      </c>
      <c r="C2369" s="3" t="s">
        <v>4592</v>
      </c>
      <c r="D2369">
        <v>10000</v>
      </c>
      <c r="E2369">
        <v>10</v>
      </c>
      <c r="F2369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>
        <f t="shared" si="252"/>
        <v>0</v>
      </c>
      <c r="P2369" s="5">
        <f t="shared" si="253"/>
        <v>10</v>
      </c>
      <c r="Q2369" s="5" t="str">
        <f t="shared" si="254"/>
        <v>film &amp; video</v>
      </c>
      <c r="R2369" s="5" t="str">
        <f t="shared" si="255"/>
        <v>animation</v>
      </c>
      <c r="S2369" t="s">
        <v>8310</v>
      </c>
      <c r="T2369" t="s">
        <v>8316</v>
      </c>
      <c r="U2369" s="9">
        <f t="shared" si="256"/>
        <v>42447.896875000006</v>
      </c>
      <c r="V2369" s="9">
        <f t="shared" si="257"/>
        <v>42474.606944444444</v>
      </c>
      <c r="W2369">
        <f t="shared" si="258"/>
        <v>27</v>
      </c>
    </row>
    <row r="2370" spans="1:23" ht="57.6" x14ac:dyDescent="0.3">
      <c r="A2370">
        <v>483</v>
      </c>
      <c r="B2370" s="3" t="s">
        <v>484</v>
      </c>
      <c r="C2370" s="3" t="s">
        <v>4593</v>
      </c>
      <c r="D2370">
        <v>15000</v>
      </c>
      <c r="E2370">
        <v>7530</v>
      </c>
      <c r="F2370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>
        <f t="shared" ref="O2370:O2433" si="259">ROUND((E2370/D2370)*100,0)</f>
        <v>50</v>
      </c>
      <c r="P2370" s="5">
        <f t="shared" ref="P2370:P2433" si="260">ROUND((E2370/L2370),2)</f>
        <v>51.22</v>
      </c>
      <c r="Q2370" s="5" t="str">
        <f t="shared" ref="Q2370:Q2433" si="261">LEFT(N2370,SEARCH("/",N2370)-1)</f>
        <v>film &amp; video</v>
      </c>
      <c r="R2370" s="5" t="str">
        <f t="shared" ref="R2370:R2433" si="262">RIGHT(N2370,LEN(N2370)-SEARCH("/",N2370))</f>
        <v>animation</v>
      </c>
      <c r="S2370" t="s">
        <v>8310</v>
      </c>
      <c r="T2370" t="s">
        <v>8316</v>
      </c>
      <c r="U2370" s="9">
        <f t="shared" ref="U2370:U2433" si="263">(((J2370/60)/60)/24)+DATE(1970,1,1)</f>
        <v>41243.197592592594</v>
      </c>
      <c r="V2370" s="9">
        <f t="shared" ref="V2370:V2433" si="264">(((I2370/60)/60)/24)+DATE(1970,1,1)</f>
        <v>41303.197592592594</v>
      </c>
      <c r="W2370">
        <f t="shared" ref="W2370:W2433" si="265">DATEDIF(U2370,V2370,"d")</f>
        <v>60</v>
      </c>
    </row>
    <row r="2371" spans="1:23" ht="57.6" x14ac:dyDescent="0.3">
      <c r="A2371">
        <v>484</v>
      </c>
      <c r="B2371" s="3" t="s">
        <v>485</v>
      </c>
      <c r="C2371" s="3" t="s">
        <v>4594</v>
      </c>
      <c r="D2371">
        <v>80000</v>
      </c>
      <c r="E2371">
        <v>149</v>
      </c>
      <c r="F2371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>
        <f t="shared" si="259"/>
        <v>0</v>
      </c>
      <c r="P2371" s="5">
        <f t="shared" si="260"/>
        <v>13.55</v>
      </c>
      <c r="Q2371" s="5" t="str">
        <f t="shared" si="261"/>
        <v>film &amp; video</v>
      </c>
      <c r="R2371" s="5" t="str">
        <f t="shared" si="262"/>
        <v>animation</v>
      </c>
      <c r="S2371" t="s">
        <v>8310</v>
      </c>
      <c r="T2371" t="s">
        <v>8316</v>
      </c>
      <c r="U2371" s="9">
        <f t="shared" si="263"/>
        <v>42272.93949074074</v>
      </c>
      <c r="V2371" s="9">
        <f t="shared" si="264"/>
        <v>42313.981157407412</v>
      </c>
      <c r="W2371">
        <f t="shared" si="265"/>
        <v>41</v>
      </c>
    </row>
    <row r="2372" spans="1:23" ht="43.2" x14ac:dyDescent="0.3">
      <c r="A2372">
        <v>485</v>
      </c>
      <c r="B2372" s="3" t="s">
        <v>486</v>
      </c>
      <c r="C2372" s="3" t="s">
        <v>4595</v>
      </c>
      <c r="D2372">
        <v>37956</v>
      </c>
      <c r="E2372">
        <v>8315.01</v>
      </c>
      <c r="F2372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>
        <f t="shared" si="259"/>
        <v>22</v>
      </c>
      <c r="P2372" s="5">
        <f t="shared" si="260"/>
        <v>66.52</v>
      </c>
      <c r="Q2372" s="5" t="str">
        <f t="shared" si="261"/>
        <v>film &amp; video</v>
      </c>
      <c r="R2372" s="5" t="str">
        <f t="shared" si="262"/>
        <v>animation</v>
      </c>
      <c r="S2372" t="s">
        <v>8310</v>
      </c>
      <c r="T2372" t="s">
        <v>8316</v>
      </c>
      <c r="U2372" s="9">
        <f t="shared" si="263"/>
        <v>41381.50577546296</v>
      </c>
      <c r="V2372" s="9">
        <f t="shared" si="264"/>
        <v>41411.50577546296</v>
      </c>
      <c r="W2372">
        <f t="shared" si="265"/>
        <v>30</v>
      </c>
    </row>
    <row r="2373" spans="1:23" ht="43.2" x14ac:dyDescent="0.3">
      <c r="A2373">
        <v>486</v>
      </c>
      <c r="B2373" s="3" t="s">
        <v>487</v>
      </c>
      <c r="C2373" s="3" t="s">
        <v>4596</v>
      </c>
      <c r="D2373">
        <v>550000</v>
      </c>
      <c r="E2373">
        <v>50</v>
      </c>
      <c r="F2373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>
        <f t="shared" si="259"/>
        <v>0</v>
      </c>
      <c r="P2373" s="5">
        <f t="shared" si="260"/>
        <v>50</v>
      </c>
      <c r="Q2373" s="5" t="str">
        <f t="shared" si="261"/>
        <v>film &amp; video</v>
      </c>
      <c r="R2373" s="5" t="str">
        <f t="shared" si="262"/>
        <v>animation</v>
      </c>
      <c r="S2373" t="s">
        <v>8310</v>
      </c>
      <c r="T2373" t="s">
        <v>8316</v>
      </c>
      <c r="U2373" s="9">
        <f t="shared" si="263"/>
        <v>41761.94258101852</v>
      </c>
      <c r="V2373" s="9">
        <f t="shared" si="264"/>
        <v>41791.94258101852</v>
      </c>
      <c r="W2373">
        <f t="shared" si="265"/>
        <v>30</v>
      </c>
    </row>
    <row r="2374" spans="1:23" ht="43.2" x14ac:dyDescent="0.3">
      <c r="A2374">
        <v>487</v>
      </c>
      <c r="B2374" s="3" t="s">
        <v>488</v>
      </c>
      <c r="C2374" s="3" t="s">
        <v>4597</v>
      </c>
      <c r="D2374">
        <v>50000</v>
      </c>
      <c r="E2374">
        <v>0</v>
      </c>
      <c r="F2374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>
        <f t="shared" si="259"/>
        <v>0</v>
      </c>
      <c r="P2374" s="5" t="e">
        <f t="shared" si="260"/>
        <v>#DIV/0!</v>
      </c>
      <c r="Q2374" s="5" t="str">
        <f t="shared" si="261"/>
        <v>film &amp; video</v>
      </c>
      <c r="R2374" s="5" t="str">
        <f t="shared" si="262"/>
        <v>animation</v>
      </c>
      <c r="S2374" t="s">
        <v>8310</v>
      </c>
      <c r="T2374" t="s">
        <v>8316</v>
      </c>
      <c r="U2374" s="9">
        <f t="shared" si="263"/>
        <v>42669.594837962963</v>
      </c>
      <c r="V2374" s="9">
        <f t="shared" si="264"/>
        <v>42729.636504629627</v>
      </c>
      <c r="W2374">
        <f t="shared" si="265"/>
        <v>60</v>
      </c>
    </row>
    <row r="2375" spans="1:23" ht="43.2" x14ac:dyDescent="0.3">
      <c r="A2375">
        <v>488</v>
      </c>
      <c r="B2375" s="3" t="s">
        <v>489</v>
      </c>
      <c r="C2375" s="3" t="s">
        <v>4598</v>
      </c>
      <c r="D2375">
        <v>12000</v>
      </c>
      <c r="E2375">
        <v>0</v>
      </c>
      <c r="F237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>
        <f t="shared" si="259"/>
        <v>0</v>
      </c>
      <c r="P2375" s="5" t="e">
        <f t="shared" si="260"/>
        <v>#DIV/0!</v>
      </c>
      <c r="Q2375" s="5" t="str">
        <f t="shared" si="261"/>
        <v>film &amp; video</v>
      </c>
      <c r="R2375" s="5" t="str">
        <f t="shared" si="262"/>
        <v>animation</v>
      </c>
      <c r="S2375" t="s">
        <v>8310</v>
      </c>
      <c r="T2375" t="s">
        <v>8316</v>
      </c>
      <c r="U2375" s="9">
        <f t="shared" si="263"/>
        <v>42714.054398148146</v>
      </c>
      <c r="V2375" s="9">
        <f t="shared" si="264"/>
        <v>42744.054398148146</v>
      </c>
      <c r="W2375">
        <f t="shared" si="265"/>
        <v>30</v>
      </c>
    </row>
    <row r="2376" spans="1:23" ht="43.2" x14ac:dyDescent="0.3">
      <c r="A2376">
        <v>489</v>
      </c>
      <c r="B2376" s="3" t="s">
        <v>490</v>
      </c>
      <c r="C2376" s="3" t="s">
        <v>4599</v>
      </c>
      <c r="D2376">
        <v>74997</v>
      </c>
      <c r="E2376">
        <v>215</v>
      </c>
      <c r="F2376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>
        <f t="shared" si="259"/>
        <v>0</v>
      </c>
      <c r="P2376" s="5">
        <f t="shared" si="260"/>
        <v>71.67</v>
      </c>
      <c r="Q2376" s="5" t="str">
        <f t="shared" si="261"/>
        <v>film &amp; video</v>
      </c>
      <c r="R2376" s="5" t="str">
        <f t="shared" si="262"/>
        <v>animation</v>
      </c>
      <c r="S2376" t="s">
        <v>8310</v>
      </c>
      <c r="T2376" t="s">
        <v>8316</v>
      </c>
      <c r="U2376" s="9">
        <f t="shared" si="263"/>
        <v>40882.481666666667</v>
      </c>
      <c r="V2376" s="9">
        <f t="shared" si="264"/>
        <v>40913.481249999997</v>
      </c>
      <c r="W2376">
        <f t="shared" si="265"/>
        <v>31</v>
      </c>
    </row>
    <row r="2377" spans="1:23" x14ac:dyDescent="0.3">
      <c r="A2377">
        <v>490</v>
      </c>
      <c r="B2377" s="3" t="s">
        <v>491</v>
      </c>
      <c r="C2377" s="3" t="s">
        <v>4600</v>
      </c>
      <c r="D2377">
        <v>1000</v>
      </c>
      <c r="E2377">
        <v>0</v>
      </c>
      <c r="F2377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 s="5" t="e">
        <f t="shared" si="260"/>
        <v>#DIV/0!</v>
      </c>
      <c r="Q2377" s="5" t="str">
        <f t="shared" si="261"/>
        <v>film &amp; video</v>
      </c>
      <c r="R2377" s="5" t="str">
        <f t="shared" si="262"/>
        <v>animation</v>
      </c>
      <c r="S2377" t="s">
        <v>8310</v>
      </c>
      <c r="T2377" t="s">
        <v>8316</v>
      </c>
      <c r="U2377" s="9">
        <f t="shared" si="263"/>
        <v>41113.968576388892</v>
      </c>
      <c r="V2377" s="9">
        <f t="shared" si="264"/>
        <v>41143.968576388892</v>
      </c>
      <c r="W2377">
        <f t="shared" si="265"/>
        <v>30</v>
      </c>
    </row>
    <row r="2378" spans="1:23" ht="43.2" x14ac:dyDescent="0.3">
      <c r="A2378">
        <v>491</v>
      </c>
      <c r="B2378" s="3" t="s">
        <v>492</v>
      </c>
      <c r="C2378" s="3" t="s">
        <v>4601</v>
      </c>
      <c r="D2378">
        <v>10000</v>
      </c>
      <c r="E2378">
        <v>0</v>
      </c>
      <c r="F2378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>
        <f t="shared" si="259"/>
        <v>0</v>
      </c>
      <c r="P2378" s="5" t="e">
        <f t="shared" si="260"/>
        <v>#DIV/0!</v>
      </c>
      <c r="Q2378" s="5" t="str">
        <f t="shared" si="261"/>
        <v>film &amp; video</v>
      </c>
      <c r="R2378" s="5" t="str">
        <f t="shared" si="262"/>
        <v>animation</v>
      </c>
      <c r="S2378" t="s">
        <v>8310</v>
      </c>
      <c r="T2378" t="s">
        <v>8316</v>
      </c>
      <c r="U2378" s="9">
        <f t="shared" si="263"/>
        <v>42366.982627314821</v>
      </c>
      <c r="V2378" s="9">
        <f t="shared" si="264"/>
        <v>42396.982627314821</v>
      </c>
      <c r="W2378">
        <f t="shared" si="265"/>
        <v>30</v>
      </c>
    </row>
    <row r="2379" spans="1:23" ht="43.2" x14ac:dyDescent="0.3">
      <c r="A2379">
        <v>492</v>
      </c>
      <c r="B2379" s="3" t="s">
        <v>493</v>
      </c>
      <c r="C2379" s="3" t="s">
        <v>4602</v>
      </c>
      <c r="D2379">
        <v>10000000</v>
      </c>
      <c r="E2379">
        <v>0</v>
      </c>
      <c r="F2379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 s="5" t="e">
        <f t="shared" si="260"/>
        <v>#DIV/0!</v>
      </c>
      <c r="Q2379" s="5" t="str">
        <f t="shared" si="261"/>
        <v>film &amp; video</v>
      </c>
      <c r="R2379" s="5" t="str">
        <f t="shared" si="262"/>
        <v>animation</v>
      </c>
      <c r="S2379" t="s">
        <v>8310</v>
      </c>
      <c r="T2379" t="s">
        <v>8316</v>
      </c>
      <c r="U2379" s="9">
        <f t="shared" si="263"/>
        <v>42596.03506944445</v>
      </c>
      <c r="V2379" s="9">
        <f t="shared" si="264"/>
        <v>42656.03506944445</v>
      </c>
      <c r="W2379">
        <f t="shared" si="265"/>
        <v>60</v>
      </c>
    </row>
    <row r="2380" spans="1:23" ht="43.2" x14ac:dyDescent="0.3">
      <c r="A2380">
        <v>493</v>
      </c>
      <c r="B2380" s="3" t="s">
        <v>494</v>
      </c>
      <c r="C2380" s="3" t="s">
        <v>4603</v>
      </c>
      <c r="D2380">
        <v>30000</v>
      </c>
      <c r="E2380">
        <v>0</v>
      </c>
      <c r="F2380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 s="5" t="e">
        <f t="shared" si="260"/>
        <v>#DIV/0!</v>
      </c>
      <c r="Q2380" s="5" t="str">
        <f t="shared" si="261"/>
        <v>film &amp; video</v>
      </c>
      <c r="R2380" s="5" t="str">
        <f t="shared" si="262"/>
        <v>animation</v>
      </c>
      <c r="S2380" t="s">
        <v>8310</v>
      </c>
      <c r="T2380" t="s">
        <v>8316</v>
      </c>
      <c r="U2380" s="9">
        <f t="shared" si="263"/>
        <v>42114.726134259254</v>
      </c>
      <c r="V2380" s="9">
        <f t="shared" si="264"/>
        <v>42144.726134259254</v>
      </c>
      <c r="W2380">
        <f t="shared" si="265"/>
        <v>30</v>
      </c>
    </row>
    <row r="2381" spans="1:23" ht="43.2" x14ac:dyDescent="0.3">
      <c r="A2381">
        <v>494</v>
      </c>
      <c r="B2381" s="3" t="s">
        <v>495</v>
      </c>
      <c r="C2381" s="3" t="s">
        <v>4604</v>
      </c>
      <c r="D2381">
        <v>20000</v>
      </c>
      <c r="E2381">
        <v>31</v>
      </c>
      <c r="F2381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>
        <f t="shared" si="259"/>
        <v>0</v>
      </c>
      <c r="P2381" s="5">
        <f t="shared" si="260"/>
        <v>10.33</v>
      </c>
      <c r="Q2381" s="5" t="str">
        <f t="shared" si="261"/>
        <v>film &amp; video</v>
      </c>
      <c r="R2381" s="5" t="str">
        <f t="shared" si="262"/>
        <v>animation</v>
      </c>
      <c r="S2381" t="s">
        <v>8310</v>
      </c>
      <c r="T2381" t="s">
        <v>8316</v>
      </c>
      <c r="U2381" s="9">
        <f t="shared" si="263"/>
        <v>41799.830613425926</v>
      </c>
      <c r="V2381" s="9">
        <f t="shared" si="264"/>
        <v>41823.125</v>
      </c>
      <c r="W2381">
        <f t="shared" si="265"/>
        <v>24</v>
      </c>
    </row>
    <row r="2382" spans="1:23" ht="43.2" x14ac:dyDescent="0.3">
      <c r="A2382">
        <v>495</v>
      </c>
      <c r="B2382" s="3" t="s">
        <v>496</v>
      </c>
      <c r="C2382" s="3" t="s">
        <v>4605</v>
      </c>
      <c r="D2382">
        <v>7000</v>
      </c>
      <c r="E2382">
        <v>0</v>
      </c>
      <c r="F2382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>
        <f t="shared" si="259"/>
        <v>0</v>
      </c>
      <c r="P2382" s="5" t="e">
        <f t="shared" si="260"/>
        <v>#DIV/0!</v>
      </c>
      <c r="Q2382" s="5" t="str">
        <f t="shared" si="261"/>
        <v>film &amp; video</v>
      </c>
      <c r="R2382" s="5" t="str">
        <f t="shared" si="262"/>
        <v>animation</v>
      </c>
      <c r="S2382" t="s">
        <v>8310</v>
      </c>
      <c r="T2382" t="s">
        <v>8316</v>
      </c>
      <c r="U2382" s="9">
        <f t="shared" si="263"/>
        <v>42171.827604166669</v>
      </c>
      <c r="V2382" s="9">
        <f t="shared" si="264"/>
        <v>42201.827604166669</v>
      </c>
      <c r="W2382">
        <f t="shared" si="265"/>
        <v>30</v>
      </c>
    </row>
    <row r="2383" spans="1:23" ht="28.8" x14ac:dyDescent="0.3">
      <c r="A2383">
        <v>496</v>
      </c>
      <c r="B2383" s="3" t="s">
        <v>497</v>
      </c>
      <c r="C2383" s="3" t="s">
        <v>4606</v>
      </c>
      <c r="D2383">
        <v>60000</v>
      </c>
      <c r="E2383">
        <v>1</v>
      </c>
      <c r="F2383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>
        <f t="shared" si="259"/>
        <v>0</v>
      </c>
      <c r="P2383" s="5">
        <f t="shared" si="260"/>
        <v>1</v>
      </c>
      <c r="Q2383" s="5" t="str">
        <f t="shared" si="261"/>
        <v>film &amp; video</v>
      </c>
      <c r="R2383" s="5" t="str">
        <f t="shared" si="262"/>
        <v>animation</v>
      </c>
      <c r="S2383" t="s">
        <v>8310</v>
      </c>
      <c r="T2383" t="s">
        <v>8316</v>
      </c>
      <c r="U2383" s="9">
        <f t="shared" si="263"/>
        <v>41620.93141203704</v>
      </c>
      <c r="V2383" s="9">
        <f t="shared" si="264"/>
        <v>41680.93141203704</v>
      </c>
      <c r="W2383">
        <f t="shared" si="265"/>
        <v>60</v>
      </c>
    </row>
    <row r="2384" spans="1:23" x14ac:dyDescent="0.3">
      <c r="A2384">
        <v>497</v>
      </c>
      <c r="B2384" s="3" t="s">
        <v>498</v>
      </c>
      <c r="C2384" s="3" t="s">
        <v>4607</v>
      </c>
      <c r="D2384">
        <v>4480</v>
      </c>
      <c r="E2384">
        <v>30</v>
      </c>
      <c r="F2384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>
        <f t="shared" si="259"/>
        <v>1</v>
      </c>
      <c r="P2384" s="5">
        <f t="shared" si="260"/>
        <v>10</v>
      </c>
      <c r="Q2384" s="5" t="str">
        <f t="shared" si="261"/>
        <v>film &amp; video</v>
      </c>
      <c r="R2384" s="5" t="str">
        <f t="shared" si="262"/>
        <v>animation</v>
      </c>
      <c r="S2384" t="s">
        <v>8310</v>
      </c>
      <c r="T2384" t="s">
        <v>8316</v>
      </c>
      <c r="U2384" s="9">
        <f t="shared" si="263"/>
        <v>41945.037789351853</v>
      </c>
      <c r="V2384" s="9">
        <f t="shared" si="264"/>
        <v>41998.208333333328</v>
      </c>
      <c r="W2384">
        <f t="shared" si="265"/>
        <v>53</v>
      </c>
    </row>
    <row r="2385" spans="1:23" ht="43.2" x14ac:dyDescent="0.3">
      <c r="A2385">
        <v>498</v>
      </c>
      <c r="B2385" s="3" t="s">
        <v>499</v>
      </c>
      <c r="C2385" s="3" t="s">
        <v>4608</v>
      </c>
      <c r="D2385">
        <v>65108</v>
      </c>
      <c r="E2385">
        <v>2994</v>
      </c>
      <c r="F238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>
        <f t="shared" si="259"/>
        <v>5</v>
      </c>
      <c r="P2385" s="5">
        <f t="shared" si="260"/>
        <v>136.09</v>
      </c>
      <c r="Q2385" s="5" t="str">
        <f t="shared" si="261"/>
        <v>film &amp; video</v>
      </c>
      <c r="R2385" s="5" t="str">
        <f t="shared" si="262"/>
        <v>animation</v>
      </c>
      <c r="S2385" t="s">
        <v>8310</v>
      </c>
      <c r="T2385" t="s">
        <v>8316</v>
      </c>
      <c r="U2385" s="9">
        <f t="shared" si="263"/>
        <v>40858.762141203704</v>
      </c>
      <c r="V2385" s="9">
        <f t="shared" si="264"/>
        <v>40900.762141203704</v>
      </c>
      <c r="W2385">
        <f t="shared" si="265"/>
        <v>42</v>
      </c>
    </row>
    <row r="2386" spans="1:23" ht="57.6" x14ac:dyDescent="0.3">
      <c r="A2386">
        <v>499</v>
      </c>
      <c r="B2386" s="3" t="s">
        <v>500</v>
      </c>
      <c r="C2386" s="3" t="s">
        <v>4609</v>
      </c>
      <c r="D2386">
        <v>20000</v>
      </c>
      <c r="E2386">
        <v>1910</v>
      </c>
      <c r="F2386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>
        <f t="shared" si="259"/>
        <v>10</v>
      </c>
      <c r="P2386" s="5">
        <f t="shared" si="260"/>
        <v>73.459999999999994</v>
      </c>
      <c r="Q2386" s="5" t="str">
        <f t="shared" si="261"/>
        <v>film &amp; video</v>
      </c>
      <c r="R2386" s="5" t="str">
        <f t="shared" si="262"/>
        <v>animation</v>
      </c>
      <c r="S2386" t="s">
        <v>8310</v>
      </c>
      <c r="T2386" t="s">
        <v>8316</v>
      </c>
      <c r="U2386" s="9">
        <f t="shared" si="263"/>
        <v>40043.895462962959</v>
      </c>
      <c r="V2386" s="9">
        <f t="shared" si="264"/>
        <v>40098.874305555553</v>
      </c>
      <c r="W2386">
        <f t="shared" si="265"/>
        <v>55</v>
      </c>
    </row>
    <row r="2387" spans="1:23" ht="57.6" x14ac:dyDescent="0.3">
      <c r="A2387">
        <v>500</v>
      </c>
      <c r="B2387" s="3" t="s">
        <v>501</v>
      </c>
      <c r="C2387" s="3" t="s">
        <v>4610</v>
      </c>
      <c r="D2387">
        <v>6500</v>
      </c>
      <c r="E2387">
        <v>215</v>
      </c>
      <c r="F2387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>
        <f t="shared" si="259"/>
        <v>3</v>
      </c>
      <c r="P2387" s="5">
        <f t="shared" si="260"/>
        <v>53.75</v>
      </c>
      <c r="Q2387" s="5" t="str">
        <f t="shared" si="261"/>
        <v>film &amp; video</v>
      </c>
      <c r="R2387" s="5" t="str">
        <f t="shared" si="262"/>
        <v>animation</v>
      </c>
      <c r="S2387" t="s">
        <v>8310</v>
      </c>
      <c r="T2387" t="s">
        <v>8316</v>
      </c>
      <c r="U2387" s="9">
        <f t="shared" si="263"/>
        <v>40247.886006944449</v>
      </c>
      <c r="V2387" s="9">
        <f t="shared" si="264"/>
        <v>40306.927777777775</v>
      </c>
      <c r="W2387">
        <f t="shared" si="265"/>
        <v>59</v>
      </c>
    </row>
    <row r="2388" spans="1:23" ht="43.2" x14ac:dyDescent="0.3">
      <c r="A2388">
        <v>501</v>
      </c>
      <c r="B2388" s="3" t="s">
        <v>502</v>
      </c>
      <c r="C2388" s="3" t="s">
        <v>4611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 s="5" t="e">
        <f t="shared" si="260"/>
        <v>#DIV/0!</v>
      </c>
      <c r="Q2388" s="5" t="str">
        <f t="shared" si="261"/>
        <v>film &amp; video</v>
      </c>
      <c r="R2388" s="5" t="str">
        <f t="shared" si="262"/>
        <v>animation</v>
      </c>
      <c r="S2388" t="s">
        <v>8310</v>
      </c>
      <c r="T2388" t="s">
        <v>8316</v>
      </c>
      <c r="U2388" s="9">
        <f t="shared" si="263"/>
        <v>40703.234386574077</v>
      </c>
      <c r="V2388" s="9">
        <f t="shared" si="264"/>
        <v>40733.234386574077</v>
      </c>
      <c r="W2388">
        <f t="shared" si="265"/>
        <v>30</v>
      </c>
    </row>
    <row r="2389" spans="1:23" ht="57.6" x14ac:dyDescent="0.3">
      <c r="A2389">
        <v>502</v>
      </c>
      <c r="B2389" s="3" t="s">
        <v>503</v>
      </c>
      <c r="C2389" s="3" t="s">
        <v>4612</v>
      </c>
      <c r="D2389">
        <v>20000</v>
      </c>
      <c r="E2389">
        <v>230</v>
      </c>
      <c r="F2389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>
        <f t="shared" si="259"/>
        <v>1</v>
      </c>
      <c r="P2389" s="5">
        <f t="shared" si="260"/>
        <v>57.5</v>
      </c>
      <c r="Q2389" s="5" t="str">
        <f t="shared" si="261"/>
        <v>film &amp; video</v>
      </c>
      <c r="R2389" s="5" t="str">
        <f t="shared" si="262"/>
        <v>animation</v>
      </c>
      <c r="S2389" t="s">
        <v>8310</v>
      </c>
      <c r="T2389" t="s">
        <v>8316</v>
      </c>
      <c r="U2389" s="9">
        <f t="shared" si="263"/>
        <v>40956.553530092591</v>
      </c>
      <c r="V2389" s="9">
        <f t="shared" si="264"/>
        <v>40986.511863425927</v>
      </c>
      <c r="W2389">
        <f t="shared" si="265"/>
        <v>30</v>
      </c>
    </row>
    <row r="2390" spans="1:23" ht="43.2" x14ac:dyDescent="0.3">
      <c r="A2390">
        <v>503</v>
      </c>
      <c r="B2390" s="3" t="s">
        <v>504</v>
      </c>
      <c r="C2390" s="3" t="s">
        <v>4613</v>
      </c>
      <c r="D2390">
        <v>6500</v>
      </c>
      <c r="E2390">
        <v>114</v>
      </c>
      <c r="F2390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>
        <f t="shared" si="259"/>
        <v>2</v>
      </c>
      <c r="P2390" s="5">
        <f t="shared" si="260"/>
        <v>12.67</v>
      </c>
      <c r="Q2390" s="5" t="str">
        <f t="shared" si="261"/>
        <v>film &amp; video</v>
      </c>
      <c r="R2390" s="5" t="str">
        <f t="shared" si="262"/>
        <v>animation</v>
      </c>
      <c r="S2390" t="s">
        <v>8310</v>
      </c>
      <c r="T2390" t="s">
        <v>8316</v>
      </c>
      <c r="U2390" s="9">
        <f t="shared" si="263"/>
        <v>41991.526655092588</v>
      </c>
      <c r="V2390" s="9">
        <f t="shared" si="264"/>
        <v>42021.526655092588</v>
      </c>
      <c r="W2390">
        <f t="shared" si="265"/>
        <v>30</v>
      </c>
    </row>
    <row r="2391" spans="1:23" ht="43.2" x14ac:dyDescent="0.3">
      <c r="A2391">
        <v>504</v>
      </c>
      <c r="B2391" s="3" t="s">
        <v>505</v>
      </c>
      <c r="C2391" s="3" t="s">
        <v>4614</v>
      </c>
      <c r="D2391">
        <v>24500</v>
      </c>
      <c r="E2391">
        <v>335</v>
      </c>
      <c r="F2391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>
        <f t="shared" si="259"/>
        <v>1</v>
      </c>
      <c r="P2391" s="5">
        <f t="shared" si="260"/>
        <v>67</v>
      </c>
      <c r="Q2391" s="5" t="str">
        <f t="shared" si="261"/>
        <v>film &amp; video</v>
      </c>
      <c r="R2391" s="5" t="str">
        <f t="shared" si="262"/>
        <v>animation</v>
      </c>
      <c r="S2391" t="s">
        <v>8310</v>
      </c>
      <c r="T2391" t="s">
        <v>8316</v>
      </c>
      <c r="U2391" s="9">
        <f t="shared" si="263"/>
        <v>40949.98364583333</v>
      </c>
      <c r="V2391" s="9">
        <f t="shared" si="264"/>
        <v>41009.941979166666</v>
      </c>
      <c r="W2391">
        <f t="shared" si="265"/>
        <v>60</v>
      </c>
    </row>
    <row r="2392" spans="1:23" ht="43.2" x14ac:dyDescent="0.3">
      <c r="A2392">
        <v>505</v>
      </c>
      <c r="B2392" s="3" t="s">
        <v>506</v>
      </c>
      <c r="C2392" s="3" t="s">
        <v>4615</v>
      </c>
      <c r="D2392">
        <v>12000</v>
      </c>
      <c r="E2392">
        <v>52</v>
      </c>
      <c r="F2392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>
        <f t="shared" si="259"/>
        <v>0</v>
      </c>
      <c r="P2392" s="5">
        <f t="shared" si="260"/>
        <v>3.71</v>
      </c>
      <c r="Q2392" s="5" t="str">
        <f t="shared" si="261"/>
        <v>film &amp; video</v>
      </c>
      <c r="R2392" s="5" t="str">
        <f t="shared" si="262"/>
        <v>animation</v>
      </c>
      <c r="S2392" t="s">
        <v>8310</v>
      </c>
      <c r="T2392" t="s">
        <v>8316</v>
      </c>
      <c r="U2392" s="9">
        <f t="shared" si="263"/>
        <v>42318.098217592589</v>
      </c>
      <c r="V2392" s="9">
        <f t="shared" si="264"/>
        <v>42363.098217592589</v>
      </c>
      <c r="W2392">
        <f t="shared" si="265"/>
        <v>45</v>
      </c>
    </row>
    <row r="2393" spans="1:23" ht="43.2" x14ac:dyDescent="0.3">
      <c r="A2393">
        <v>506</v>
      </c>
      <c r="B2393" s="3" t="s">
        <v>507</v>
      </c>
      <c r="C2393" s="3" t="s">
        <v>4616</v>
      </c>
      <c r="D2393">
        <v>200000</v>
      </c>
      <c r="E2393">
        <v>250</v>
      </c>
      <c r="F2393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 s="5">
        <f t="shared" si="260"/>
        <v>250</v>
      </c>
      <c r="Q2393" s="5" t="str">
        <f t="shared" si="261"/>
        <v>film &amp; video</v>
      </c>
      <c r="R2393" s="5" t="str">
        <f t="shared" si="262"/>
        <v>animation</v>
      </c>
      <c r="S2393" t="s">
        <v>8310</v>
      </c>
      <c r="T2393" t="s">
        <v>8316</v>
      </c>
      <c r="U2393" s="9">
        <f t="shared" si="263"/>
        <v>41466.552314814813</v>
      </c>
      <c r="V2393" s="9">
        <f t="shared" si="264"/>
        <v>41496.552314814813</v>
      </c>
      <c r="W2393">
        <f t="shared" si="265"/>
        <v>30</v>
      </c>
    </row>
    <row r="2394" spans="1:23" ht="43.2" x14ac:dyDescent="0.3">
      <c r="A2394">
        <v>507</v>
      </c>
      <c r="B2394" s="3" t="s">
        <v>508</v>
      </c>
      <c r="C2394" s="3" t="s">
        <v>4617</v>
      </c>
      <c r="D2394">
        <v>20000</v>
      </c>
      <c r="E2394">
        <v>640</v>
      </c>
      <c r="F2394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>
        <f t="shared" si="259"/>
        <v>3</v>
      </c>
      <c r="P2394" s="5">
        <f t="shared" si="260"/>
        <v>64</v>
      </c>
      <c r="Q2394" s="5" t="str">
        <f t="shared" si="261"/>
        <v>film &amp; video</v>
      </c>
      <c r="R2394" s="5" t="str">
        <f t="shared" si="262"/>
        <v>animation</v>
      </c>
      <c r="S2394" t="s">
        <v>8310</v>
      </c>
      <c r="T2394" t="s">
        <v>8316</v>
      </c>
      <c r="U2394" s="9">
        <f t="shared" si="263"/>
        <v>41156.958993055552</v>
      </c>
      <c r="V2394" s="9">
        <f t="shared" si="264"/>
        <v>41201.958993055552</v>
      </c>
      <c r="W2394">
        <f t="shared" si="265"/>
        <v>45</v>
      </c>
    </row>
    <row r="2395" spans="1:23" ht="57.6" x14ac:dyDescent="0.3">
      <c r="A2395">
        <v>508</v>
      </c>
      <c r="B2395" s="3" t="s">
        <v>509</v>
      </c>
      <c r="C2395" s="3" t="s">
        <v>4618</v>
      </c>
      <c r="D2395">
        <v>50000</v>
      </c>
      <c r="E2395">
        <v>400</v>
      </c>
      <c r="F239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>
        <f t="shared" si="259"/>
        <v>1</v>
      </c>
      <c r="P2395" s="5">
        <f t="shared" si="260"/>
        <v>133.33000000000001</v>
      </c>
      <c r="Q2395" s="5" t="str">
        <f t="shared" si="261"/>
        <v>film &amp; video</v>
      </c>
      <c r="R2395" s="5" t="str">
        <f t="shared" si="262"/>
        <v>animation</v>
      </c>
      <c r="S2395" t="s">
        <v>8310</v>
      </c>
      <c r="T2395" t="s">
        <v>8316</v>
      </c>
      <c r="U2395" s="9">
        <f t="shared" si="263"/>
        <v>40995.024317129632</v>
      </c>
      <c r="V2395" s="9">
        <f t="shared" si="264"/>
        <v>41054.593055555553</v>
      </c>
      <c r="W2395">
        <f t="shared" si="265"/>
        <v>59</v>
      </c>
    </row>
    <row r="2396" spans="1:23" ht="43.2" x14ac:dyDescent="0.3">
      <c r="A2396">
        <v>509</v>
      </c>
      <c r="B2396" s="3" t="s">
        <v>510</v>
      </c>
      <c r="C2396" s="3" t="s">
        <v>4619</v>
      </c>
      <c r="D2396">
        <v>5000</v>
      </c>
      <c r="E2396">
        <v>10</v>
      </c>
      <c r="F2396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>
        <f t="shared" si="259"/>
        <v>0</v>
      </c>
      <c r="P2396" s="5">
        <f t="shared" si="260"/>
        <v>10</v>
      </c>
      <c r="Q2396" s="5" t="str">
        <f t="shared" si="261"/>
        <v>film &amp; video</v>
      </c>
      <c r="R2396" s="5" t="str">
        <f t="shared" si="262"/>
        <v>animation</v>
      </c>
      <c r="S2396" t="s">
        <v>8310</v>
      </c>
      <c r="T2396" t="s">
        <v>8316</v>
      </c>
      <c r="U2396" s="9">
        <f t="shared" si="263"/>
        <v>42153.631597222222</v>
      </c>
      <c r="V2396" s="9">
        <f t="shared" si="264"/>
        <v>42183.631597222222</v>
      </c>
      <c r="W2396">
        <f t="shared" si="265"/>
        <v>30</v>
      </c>
    </row>
    <row r="2397" spans="1:23" ht="43.2" x14ac:dyDescent="0.3">
      <c r="A2397">
        <v>510</v>
      </c>
      <c r="B2397" s="3" t="s">
        <v>511</v>
      </c>
      <c r="C2397" s="3" t="s">
        <v>4620</v>
      </c>
      <c r="D2397">
        <v>14000</v>
      </c>
      <c r="E2397">
        <v>0</v>
      </c>
      <c r="F2397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 s="5" t="e">
        <f t="shared" si="260"/>
        <v>#DIV/0!</v>
      </c>
      <c r="Q2397" s="5" t="str">
        <f t="shared" si="261"/>
        <v>film &amp; video</v>
      </c>
      <c r="R2397" s="5" t="str">
        <f t="shared" si="262"/>
        <v>animation</v>
      </c>
      <c r="S2397" t="s">
        <v>8310</v>
      </c>
      <c r="T2397" t="s">
        <v>8316</v>
      </c>
      <c r="U2397" s="9">
        <f t="shared" si="263"/>
        <v>42400.176377314812</v>
      </c>
      <c r="V2397" s="9">
        <f t="shared" si="264"/>
        <v>42430.176377314812</v>
      </c>
      <c r="W2397">
        <f t="shared" si="265"/>
        <v>30</v>
      </c>
    </row>
    <row r="2398" spans="1:23" ht="43.2" x14ac:dyDescent="0.3">
      <c r="A2398">
        <v>511</v>
      </c>
      <c r="B2398" s="3" t="s">
        <v>512</v>
      </c>
      <c r="C2398" s="3" t="s">
        <v>4621</v>
      </c>
      <c r="D2398">
        <v>5000</v>
      </c>
      <c r="E2398">
        <v>150</v>
      </c>
      <c r="F2398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>
        <f t="shared" si="259"/>
        <v>3</v>
      </c>
      <c r="P2398" s="5">
        <f t="shared" si="260"/>
        <v>30</v>
      </c>
      <c r="Q2398" s="5" t="str">
        <f t="shared" si="261"/>
        <v>film &amp; video</v>
      </c>
      <c r="R2398" s="5" t="str">
        <f t="shared" si="262"/>
        <v>animation</v>
      </c>
      <c r="S2398" t="s">
        <v>8310</v>
      </c>
      <c r="T2398" t="s">
        <v>8316</v>
      </c>
      <c r="U2398" s="9">
        <f t="shared" si="263"/>
        <v>41340.303032407406</v>
      </c>
      <c r="V2398" s="9">
        <f t="shared" si="264"/>
        <v>41370.261365740742</v>
      </c>
      <c r="W2398">
        <f t="shared" si="265"/>
        <v>30</v>
      </c>
    </row>
    <row r="2399" spans="1:23" ht="43.2" x14ac:dyDescent="0.3">
      <c r="A2399">
        <v>512</v>
      </c>
      <c r="B2399" s="3" t="s">
        <v>513</v>
      </c>
      <c r="C2399" s="3" t="s">
        <v>4622</v>
      </c>
      <c r="D2399">
        <v>8000</v>
      </c>
      <c r="E2399">
        <v>11</v>
      </c>
      <c r="F2399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>
        <f t="shared" si="259"/>
        <v>0</v>
      </c>
      <c r="P2399" s="5">
        <f t="shared" si="260"/>
        <v>5.5</v>
      </c>
      <c r="Q2399" s="5" t="str">
        <f t="shared" si="261"/>
        <v>film &amp; video</v>
      </c>
      <c r="R2399" s="5" t="str">
        <f t="shared" si="262"/>
        <v>animation</v>
      </c>
      <c r="S2399" t="s">
        <v>8310</v>
      </c>
      <c r="T2399" t="s">
        <v>8316</v>
      </c>
      <c r="U2399" s="9">
        <f t="shared" si="263"/>
        <v>42649.742210648154</v>
      </c>
      <c r="V2399" s="9">
        <f t="shared" si="264"/>
        <v>42694.783877314811</v>
      </c>
      <c r="W2399">
        <f t="shared" si="265"/>
        <v>45</v>
      </c>
    </row>
    <row r="2400" spans="1:23" ht="28.8" x14ac:dyDescent="0.3">
      <c r="A2400">
        <v>513</v>
      </c>
      <c r="B2400" s="3" t="s">
        <v>514</v>
      </c>
      <c r="C2400" s="3" t="s">
        <v>4623</v>
      </c>
      <c r="D2400">
        <v>50000</v>
      </c>
      <c r="E2400">
        <v>6962</v>
      </c>
      <c r="F2400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>
        <f t="shared" si="259"/>
        <v>14</v>
      </c>
      <c r="P2400" s="5">
        <f t="shared" si="260"/>
        <v>102.38</v>
      </c>
      <c r="Q2400" s="5" t="str">
        <f t="shared" si="261"/>
        <v>film &amp; video</v>
      </c>
      <c r="R2400" s="5" t="str">
        <f t="shared" si="262"/>
        <v>animation</v>
      </c>
      <c r="S2400" t="s">
        <v>8310</v>
      </c>
      <c r="T2400" t="s">
        <v>8316</v>
      </c>
      <c r="U2400" s="9">
        <f t="shared" si="263"/>
        <v>42552.653993055559</v>
      </c>
      <c r="V2400" s="9">
        <f t="shared" si="264"/>
        <v>42597.291666666672</v>
      </c>
      <c r="W2400">
        <f t="shared" si="265"/>
        <v>45</v>
      </c>
    </row>
    <row r="2401" spans="1:23" ht="43.2" x14ac:dyDescent="0.3">
      <c r="A2401">
        <v>514</v>
      </c>
      <c r="B2401" s="3" t="s">
        <v>515</v>
      </c>
      <c r="C2401" s="3" t="s">
        <v>4624</v>
      </c>
      <c r="D2401">
        <v>1500</v>
      </c>
      <c r="E2401">
        <v>50</v>
      </c>
      <c r="F2401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>
        <f t="shared" si="259"/>
        <v>3</v>
      </c>
      <c r="P2401" s="5">
        <f t="shared" si="260"/>
        <v>16.670000000000002</v>
      </c>
      <c r="Q2401" s="5" t="str">
        <f t="shared" si="261"/>
        <v>film &amp; video</v>
      </c>
      <c r="R2401" s="5" t="str">
        <f t="shared" si="262"/>
        <v>animation</v>
      </c>
      <c r="S2401" t="s">
        <v>8310</v>
      </c>
      <c r="T2401" t="s">
        <v>8316</v>
      </c>
      <c r="U2401" s="9">
        <f t="shared" si="263"/>
        <v>41830.613969907405</v>
      </c>
      <c r="V2401" s="9">
        <f t="shared" si="264"/>
        <v>41860.613969907405</v>
      </c>
      <c r="W2401">
        <f t="shared" si="265"/>
        <v>30</v>
      </c>
    </row>
    <row r="2402" spans="1:23" ht="43.2" x14ac:dyDescent="0.3">
      <c r="A2402">
        <v>515</v>
      </c>
      <c r="B2402" s="3" t="s">
        <v>516</v>
      </c>
      <c r="C2402" s="3" t="s">
        <v>4625</v>
      </c>
      <c r="D2402">
        <v>97000</v>
      </c>
      <c r="E2402">
        <v>24651</v>
      </c>
      <c r="F2402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>
        <f t="shared" si="259"/>
        <v>25</v>
      </c>
      <c r="P2402" s="5">
        <f t="shared" si="260"/>
        <v>725.03</v>
      </c>
      <c r="Q2402" s="5" t="str">
        <f t="shared" si="261"/>
        <v>film &amp; video</v>
      </c>
      <c r="R2402" s="5" t="str">
        <f t="shared" si="262"/>
        <v>animation</v>
      </c>
      <c r="S2402" t="s">
        <v>8310</v>
      </c>
      <c r="T2402" t="s">
        <v>8316</v>
      </c>
      <c r="U2402" s="9">
        <f t="shared" si="263"/>
        <v>42327.490752314814</v>
      </c>
      <c r="V2402" s="9">
        <f t="shared" si="264"/>
        <v>42367.490752314814</v>
      </c>
      <c r="W2402">
        <f t="shared" si="265"/>
        <v>40</v>
      </c>
    </row>
    <row r="2403" spans="1:23" ht="28.8" x14ac:dyDescent="0.3">
      <c r="A2403">
        <v>516</v>
      </c>
      <c r="B2403" s="3" t="s">
        <v>517</v>
      </c>
      <c r="C2403" s="3" t="s">
        <v>4626</v>
      </c>
      <c r="D2403">
        <v>5000</v>
      </c>
      <c r="E2403">
        <v>0</v>
      </c>
      <c r="F2403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>
        <f t="shared" si="259"/>
        <v>0</v>
      </c>
      <c r="P2403" s="5" t="e">
        <f t="shared" si="260"/>
        <v>#DIV/0!</v>
      </c>
      <c r="Q2403" s="5" t="str">
        <f t="shared" si="261"/>
        <v>film &amp; video</v>
      </c>
      <c r="R2403" s="5" t="str">
        <f t="shared" si="262"/>
        <v>animation</v>
      </c>
      <c r="S2403" t="s">
        <v>8310</v>
      </c>
      <c r="T2403" t="s">
        <v>8316</v>
      </c>
      <c r="U2403" s="9">
        <f t="shared" si="263"/>
        <v>42091.778703703705</v>
      </c>
      <c r="V2403" s="9">
        <f t="shared" si="264"/>
        <v>42151.778703703705</v>
      </c>
      <c r="W2403">
        <f t="shared" si="265"/>
        <v>60</v>
      </c>
    </row>
    <row r="2404" spans="1:23" ht="43.2" x14ac:dyDescent="0.3">
      <c r="A2404">
        <v>517</v>
      </c>
      <c r="B2404" s="3" t="s">
        <v>518</v>
      </c>
      <c r="C2404" s="3" t="s">
        <v>4627</v>
      </c>
      <c r="D2404">
        <v>15000</v>
      </c>
      <c r="E2404">
        <v>205</v>
      </c>
      <c r="F2404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>
        <f t="shared" si="259"/>
        <v>1</v>
      </c>
      <c r="P2404" s="5">
        <f t="shared" si="260"/>
        <v>68.33</v>
      </c>
      <c r="Q2404" s="5" t="str">
        <f t="shared" si="261"/>
        <v>film &amp; video</v>
      </c>
      <c r="R2404" s="5" t="str">
        <f t="shared" si="262"/>
        <v>animation</v>
      </c>
      <c r="S2404" t="s">
        <v>8310</v>
      </c>
      <c r="T2404" t="s">
        <v>8316</v>
      </c>
      <c r="U2404" s="9">
        <f t="shared" si="263"/>
        <v>42738.615289351852</v>
      </c>
      <c r="V2404" s="9">
        <f t="shared" si="264"/>
        <v>42768.615289351852</v>
      </c>
      <c r="W2404">
        <f t="shared" si="265"/>
        <v>30</v>
      </c>
    </row>
    <row r="2405" spans="1:23" ht="43.2" x14ac:dyDescent="0.3">
      <c r="A2405">
        <v>518</v>
      </c>
      <c r="B2405" s="3" t="s">
        <v>519</v>
      </c>
      <c r="C2405" s="3" t="s">
        <v>4628</v>
      </c>
      <c r="D2405">
        <v>7175</v>
      </c>
      <c r="E2405">
        <v>0</v>
      </c>
      <c r="F240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>
        <f t="shared" si="259"/>
        <v>0</v>
      </c>
      <c r="P2405" s="5" t="e">
        <f t="shared" si="260"/>
        <v>#DIV/0!</v>
      </c>
      <c r="Q2405" s="5" t="str">
        <f t="shared" si="261"/>
        <v>film &amp; video</v>
      </c>
      <c r="R2405" s="5" t="str">
        <f t="shared" si="262"/>
        <v>animation</v>
      </c>
      <c r="S2405" t="s">
        <v>8310</v>
      </c>
      <c r="T2405" t="s">
        <v>8316</v>
      </c>
      <c r="U2405" s="9">
        <f t="shared" si="263"/>
        <v>42223.616018518514</v>
      </c>
      <c r="V2405" s="9">
        <f t="shared" si="264"/>
        <v>42253.615277777775</v>
      </c>
      <c r="W2405">
        <f t="shared" si="265"/>
        <v>30</v>
      </c>
    </row>
    <row r="2406" spans="1:23" ht="43.2" x14ac:dyDescent="0.3">
      <c r="A2406">
        <v>519</v>
      </c>
      <c r="B2406" s="3" t="s">
        <v>520</v>
      </c>
      <c r="C2406" s="3" t="s">
        <v>4629</v>
      </c>
      <c r="D2406">
        <v>12001</v>
      </c>
      <c r="E2406">
        <v>2746</v>
      </c>
      <c r="F2406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>
        <f t="shared" si="259"/>
        <v>23</v>
      </c>
      <c r="P2406" s="5">
        <f t="shared" si="260"/>
        <v>39.229999999999997</v>
      </c>
      <c r="Q2406" s="5" t="str">
        <f t="shared" si="261"/>
        <v>film &amp; video</v>
      </c>
      <c r="R2406" s="5" t="str">
        <f t="shared" si="262"/>
        <v>animation</v>
      </c>
      <c r="S2406" t="s">
        <v>8310</v>
      </c>
      <c r="T2406" t="s">
        <v>8316</v>
      </c>
      <c r="U2406" s="9">
        <f t="shared" si="263"/>
        <v>41218.391446759262</v>
      </c>
      <c r="V2406" s="9">
        <f t="shared" si="264"/>
        <v>41248.391446759262</v>
      </c>
      <c r="W2406">
        <f t="shared" si="265"/>
        <v>30</v>
      </c>
    </row>
    <row r="2407" spans="1:23" ht="57.6" x14ac:dyDescent="0.3">
      <c r="A2407">
        <v>540</v>
      </c>
      <c r="B2407" s="3" t="s">
        <v>541</v>
      </c>
      <c r="C2407" s="3" t="s">
        <v>4650</v>
      </c>
      <c r="D2407">
        <v>15000</v>
      </c>
      <c r="E2407">
        <v>1</v>
      </c>
      <c r="F2407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>
        <f t="shared" si="259"/>
        <v>0</v>
      </c>
      <c r="P2407" s="5">
        <f t="shared" si="260"/>
        <v>1</v>
      </c>
      <c r="Q2407" s="5" t="str">
        <f t="shared" si="261"/>
        <v>technology</v>
      </c>
      <c r="R2407" s="5" t="str">
        <f t="shared" si="262"/>
        <v>web</v>
      </c>
      <c r="S2407" t="s">
        <v>8319</v>
      </c>
      <c r="T2407" t="s">
        <v>8320</v>
      </c>
      <c r="U2407" s="9">
        <f t="shared" si="263"/>
        <v>42009.817199074074</v>
      </c>
      <c r="V2407" s="9">
        <f t="shared" si="264"/>
        <v>42039.817199074074</v>
      </c>
      <c r="W2407">
        <f t="shared" si="265"/>
        <v>30</v>
      </c>
    </row>
    <row r="2408" spans="1:23" ht="43.2" x14ac:dyDescent="0.3">
      <c r="A2408">
        <v>541</v>
      </c>
      <c r="B2408" s="3" t="s">
        <v>542</v>
      </c>
      <c r="C2408" s="3" t="s">
        <v>4651</v>
      </c>
      <c r="D2408">
        <v>4500</v>
      </c>
      <c r="E2408">
        <v>25</v>
      </c>
      <c r="F2408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>
        <f t="shared" si="259"/>
        <v>1</v>
      </c>
      <c r="P2408" s="5">
        <f t="shared" si="260"/>
        <v>25</v>
      </c>
      <c r="Q2408" s="5" t="str">
        <f t="shared" si="261"/>
        <v>technology</v>
      </c>
      <c r="R2408" s="5" t="str">
        <f t="shared" si="262"/>
        <v>web</v>
      </c>
      <c r="S2408" t="s">
        <v>8319</v>
      </c>
      <c r="T2408" t="s">
        <v>8320</v>
      </c>
      <c r="U2408" s="9">
        <f t="shared" si="263"/>
        <v>42276.046689814815</v>
      </c>
      <c r="V2408" s="9">
        <f t="shared" si="264"/>
        <v>42306.046689814815</v>
      </c>
      <c r="W2408">
        <f t="shared" si="265"/>
        <v>30</v>
      </c>
    </row>
    <row r="2409" spans="1:23" ht="43.2" x14ac:dyDescent="0.3">
      <c r="A2409">
        <v>542</v>
      </c>
      <c r="B2409" s="3" t="s">
        <v>543</v>
      </c>
      <c r="C2409" s="3" t="s">
        <v>4652</v>
      </c>
      <c r="D2409">
        <v>250000</v>
      </c>
      <c r="E2409">
        <v>1</v>
      </c>
      <c r="F2409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>
        <f t="shared" si="259"/>
        <v>0</v>
      </c>
      <c r="P2409" s="5">
        <f t="shared" si="260"/>
        <v>1</v>
      </c>
      <c r="Q2409" s="5" t="str">
        <f t="shared" si="261"/>
        <v>technology</v>
      </c>
      <c r="R2409" s="5" t="str">
        <f t="shared" si="262"/>
        <v>web</v>
      </c>
      <c r="S2409" t="s">
        <v>8319</v>
      </c>
      <c r="T2409" t="s">
        <v>8320</v>
      </c>
      <c r="U2409" s="9">
        <f t="shared" si="263"/>
        <v>42433.737453703703</v>
      </c>
      <c r="V2409" s="9">
        <f t="shared" si="264"/>
        <v>42493.695787037039</v>
      </c>
      <c r="W2409">
        <f t="shared" si="265"/>
        <v>60</v>
      </c>
    </row>
    <row r="2410" spans="1:23" ht="43.2" x14ac:dyDescent="0.3">
      <c r="A2410">
        <v>543</v>
      </c>
      <c r="B2410" s="3" t="s">
        <v>544</v>
      </c>
      <c r="C2410" s="3" t="s">
        <v>4653</v>
      </c>
      <c r="D2410">
        <v>22000</v>
      </c>
      <c r="E2410">
        <v>70</v>
      </c>
      <c r="F2410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>
        <f t="shared" si="259"/>
        <v>0</v>
      </c>
      <c r="P2410" s="5">
        <f t="shared" si="260"/>
        <v>35</v>
      </c>
      <c r="Q2410" s="5" t="str">
        <f t="shared" si="261"/>
        <v>technology</v>
      </c>
      <c r="R2410" s="5" t="str">
        <f t="shared" si="262"/>
        <v>web</v>
      </c>
      <c r="S2410" t="s">
        <v>8319</v>
      </c>
      <c r="T2410" t="s">
        <v>8320</v>
      </c>
      <c r="U2410" s="9">
        <f t="shared" si="263"/>
        <v>41914.092152777775</v>
      </c>
      <c r="V2410" s="9">
        <f t="shared" si="264"/>
        <v>41944.092152777775</v>
      </c>
      <c r="W2410">
        <f t="shared" si="265"/>
        <v>30</v>
      </c>
    </row>
    <row r="2411" spans="1:23" ht="43.2" x14ac:dyDescent="0.3">
      <c r="A2411">
        <v>544</v>
      </c>
      <c r="B2411" s="3" t="s">
        <v>545</v>
      </c>
      <c r="C2411" s="3" t="s">
        <v>4654</v>
      </c>
      <c r="D2411">
        <v>500</v>
      </c>
      <c r="E2411">
        <v>6</v>
      </c>
      <c r="F2411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>
        <f t="shared" si="259"/>
        <v>1</v>
      </c>
      <c r="P2411" s="5">
        <f t="shared" si="260"/>
        <v>3</v>
      </c>
      <c r="Q2411" s="5" t="str">
        <f t="shared" si="261"/>
        <v>technology</v>
      </c>
      <c r="R2411" s="5" t="str">
        <f t="shared" si="262"/>
        <v>web</v>
      </c>
      <c r="S2411" t="s">
        <v>8319</v>
      </c>
      <c r="T2411" t="s">
        <v>8320</v>
      </c>
      <c r="U2411" s="9">
        <f t="shared" si="263"/>
        <v>42525.656944444447</v>
      </c>
      <c r="V2411" s="9">
        <f t="shared" si="264"/>
        <v>42555.656944444447</v>
      </c>
      <c r="W2411">
        <f t="shared" si="265"/>
        <v>30</v>
      </c>
    </row>
    <row r="2412" spans="1:23" ht="43.2" x14ac:dyDescent="0.3">
      <c r="A2412">
        <v>545</v>
      </c>
      <c r="B2412" s="3" t="s">
        <v>546</v>
      </c>
      <c r="C2412" s="3" t="s">
        <v>4655</v>
      </c>
      <c r="D2412">
        <v>50000</v>
      </c>
      <c r="E2412">
        <v>13692</v>
      </c>
      <c r="F2412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>
        <f t="shared" si="259"/>
        <v>27</v>
      </c>
      <c r="P2412" s="5">
        <f t="shared" si="260"/>
        <v>402.71</v>
      </c>
      <c r="Q2412" s="5" t="str">
        <f t="shared" si="261"/>
        <v>technology</v>
      </c>
      <c r="R2412" s="5" t="str">
        <f t="shared" si="262"/>
        <v>web</v>
      </c>
      <c r="S2412" t="s">
        <v>8319</v>
      </c>
      <c r="T2412" t="s">
        <v>8320</v>
      </c>
      <c r="U2412" s="9">
        <f t="shared" si="263"/>
        <v>42283.592465277776</v>
      </c>
      <c r="V2412" s="9">
        <f t="shared" si="264"/>
        <v>42323.634131944447</v>
      </c>
      <c r="W2412">
        <f t="shared" si="265"/>
        <v>40</v>
      </c>
    </row>
    <row r="2413" spans="1:23" ht="43.2" x14ac:dyDescent="0.3">
      <c r="A2413">
        <v>546</v>
      </c>
      <c r="B2413" s="3" t="s">
        <v>547</v>
      </c>
      <c r="C2413" s="3" t="s">
        <v>4656</v>
      </c>
      <c r="D2413">
        <v>60000</v>
      </c>
      <c r="E2413">
        <v>52</v>
      </c>
      <c r="F2413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>
        <f t="shared" si="259"/>
        <v>0</v>
      </c>
      <c r="P2413" s="5">
        <f t="shared" si="260"/>
        <v>26</v>
      </c>
      <c r="Q2413" s="5" t="str">
        <f t="shared" si="261"/>
        <v>technology</v>
      </c>
      <c r="R2413" s="5" t="str">
        <f t="shared" si="262"/>
        <v>web</v>
      </c>
      <c r="S2413" t="s">
        <v>8319</v>
      </c>
      <c r="T2413" t="s">
        <v>8320</v>
      </c>
      <c r="U2413" s="9">
        <f t="shared" si="263"/>
        <v>42249.667997685188</v>
      </c>
      <c r="V2413" s="9">
        <f t="shared" si="264"/>
        <v>42294.667997685188</v>
      </c>
      <c r="W2413">
        <f t="shared" si="265"/>
        <v>45</v>
      </c>
    </row>
    <row r="2414" spans="1:23" ht="57.6" x14ac:dyDescent="0.3">
      <c r="A2414">
        <v>547</v>
      </c>
      <c r="B2414" s="3" t="s">
        <v>548</v>
      </c>
      <c r="C2414" s="3" t="s">
        <v>4657</v>
      </c>
      <c r="D2414">
        <v>7500</v>
      </c>
      <c r="E2414">
        <v>0</v>
      </c>
      <c r="F2414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>
        <f t="shared" si="259"/>
        <v>0</v>
      </c>
      <c r="P2414" s="5" t="e">
        <f t="shared" si="260"/>
        <v>#DIV/0!</v>
      </c>
      <c r="Q2414" s="5" t="str">
        <f t="shared" si="261"/>
        <v>technology</v>
      </c>
      <c r="R2414" s="5" t="str">
        <f t="shared" si="262"/>
        <v>web</v>
      </c>
      <c r="S2414" t="s">
        <v>8319</v>
      </c>
      <c r="T2414" t="s">
        <v>8320</v>
      </c>
      <c r="U2414" s="9">
        <f t="shared" si="263"/>
        <v>42380.696342592593</v>
      </c>
      <c r="V2414" s="9">
        <f t="shared" si="264"/>
        <v>42410.696342592593</v>
      </c>
      <c r="W2414">
        <f t="shared" si="265"/>
        <v>30</v>
      </c>
    </row>
    <row r="2415" spans="1:23" ht="43.2" x14ac:dyDescent="0.3">
      <c r="A2415">
        <v>548</v>
      </c>
      <c r="B2415" s="3" t="s">
        <v>549</v>
      </c>
      <c r="C2415" s="3" t="s">
        <v>4658</v>
      </c>
      <c r="D2415">
        <v>10000</v>
      </c>
      <c r="E2415">
        <v>9</v>
      </c>
      <c r="F241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>
        <f t="shared" si="259"/>
        <v>0</v>
      </c>
      <c r="P2415" s="5">
        <f t="shared" si="260"/>
        <v>9</v>
      </c>
      <c r="Q2415" s="5" t="str">
        <f t="shared" si="261"/>
        <v>technology</v>
      </c>
      <c r="R2415" s="5" t="str">
        <f t="shared" si="262"/>
        <v>web</v>
      </c>
      <c r="S2415" t="s">
        <v>8319</v>
      </c>
      <c r="T2415" t="s">
        <v>8320</v>
      </c>
      <c r="U2415" s="9">
        <f t="shared" si="263"/>
        <v>42276.903333333335</v>
      </c>
      <c r="V2415" s="9">
        <f t="shared" si="264"/>
        <v>42306.903333333335</v>
      </c>
      <c r="W2415">
        <f t="shared" si="265"/>
        <v>30</v>
      </c>
    </row>
    <row r="2416" spans="1:23" ht="57.6" x14ac:dyDescent="0.3">
      <c r="A2416">
        <v>549</v>
      </c>
      <c r="B2416" s="3" t="s">
        <v>550</v>
      </c>
      <c r="C2416" s="3" t="s">
        <v>4659</v>
      </c>
      <c r="D2416">
        <v>2500</v>
      </c>
      <c r="E2416">
        <v>68</v>
      </c>
      <c r="F2416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>
        <f t="shared" si="259"/>
        <v>3</v>
      </c>
      <c r="P2416" s="5">
        <f t="shared" si="260"/>
        <v>8.5</v>
      </c>
      <c r="Q2416" s="5" t="str">
        <f t="shared" si="261"/>
        <v>technology</v>
      </c>
      <c r="R2416" s="5" t="str">
        <f t="shared" si="262"/>
        <v>web</v>
      </c>
      <c r="S2416" t="s">
        <v>8319</v>
      </c>
      <c r="T2416" t="s">
        <v>8320</v>
      </c>
      <c r="U2416" s="9">
        <f t="shared" si="263"/>
        <v>42163.636828703704</v>
      </c>
      <c r="V2416" s="9">
        <f t="shared" si="264"/>
        <v>42193.636828703704</v>
      </c>
      <c r="W2416">
        <f t="shared" si="265"/>
        <v>30</v>
      </c>
    </row>
    <row r="2417" spans="1:23" ht="43.2" x14ac:dyDescent="0.3">
      <c r="A2417">
        <v>550</v>
      </c>
      <c r="B2417" s="3" t="s">
        <v>551</v>
      </c>
      <c r="C2417" s="3" t="s">
        <v>4660</v>
      </c>
      <c r="D2417">
        <v>5000</v>
      </c>
      <c r="E2417">
        <v>35</v>
      </c>
      <c r="F2417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>
        <f t="shared" si="259"/>
        <v>1</v>
      </c>
      <c r="P2417" s="5">
        <f t="shared" si="260"/>
        <v>8.75</v>
      </c>
      <c r="Q2417" s="5" t="str">
        <f t="shared" si="261"/>
        <v>technology</v>
      </c>
      <c r="R2417" s="5" t="str">
        <f t="shared" si="262"/>
        <v>web</v>
      </c>
      <c r="S2417" t="s">
        <v>8319</v>
      </c>
      <c r="T2417" t="s">
        <v>8320</v>
      </c>
      <c r="U2417" s="9">
        <f t="shared" si="263"/>
        <v>42753.678761574076</v>
      </c>
      <c r="V2417" s="9">
        <f t="shared" si="264"/>
        <v>42766.208333333328</v>
      </c>
      <c r="W2417">
        <f t="shared" si="265"/>
        <v>13</v>
      </c>
    </row>
    <row r="2418" spans="1:23" ht="43.2" x14ac:dyDescent="0.3">
      <c r="A2418">
        <v>551</v>
      </c>
      <c r="B2418" s="3" t="s">
        <v>552</v>
      </c>
      <c r="C2418" s="3" t="s">
        <v>4661</v>
      </c>
      <c r="D2418">
        <v>75000</v>
      </c>
      <c r="E2418">
        <v>3781</v>
      </c>
      <c r="F2418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>
        <f t="shared" si="259"/>
        <v>5</v>
      </c>
      <c r="P2418" s="5">
        <f t="shared" si="260"/>
        <v>135.04</v>
      </c>
      <c r="Q2418" s="5" t="str">
        <f t="shared" si="261"/>
        <v>technology</v>
      </c>
      <c r="R2418" s="5" t="str">
        <f t="shared" si="262"/>
        <v>web</v>
      </c>
      <c r="S2418" t="s">
        <v>8319</v>
      </c>
      <c r="T2418" t="s">
        <v>8320</v>
      </c>
      <c r="U2418" s="9">
        <f t="shared" si="263"/>
        <v>42173.275740740741</v>
      </c>
      <c r="V2418" s="9">
        <f t="shared" si="264"/>
        <v>42217.745138888888</v>
      </c>
      <c r="W2418">
        <f t="shared" si="265"/>
        <v>44</v>
      </c>
    </row>
    <row r="2419" spans="1:23" ht="43.2" x14ac:dyDescent="0.3">
      <c r="A2419">
        <v>552</v>
      </c>
      <c r="B2419" s="3" t="s">
        <v>553</v>
      </c>
      <c r="C2419" s="3" t="s">
        <v>4662</v>
      </c>
      <c r="D2419">
        <v>45000</v>
      </c>
      <c r="E2419">
        <v>0</v>
      </c>
      <c r="F2419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>
        <f t="shared" si="259"/>
        <v>0</v>
      </c>
      <c r="P2419" s="5" t="e">
        <f t="shared" si="260"/>
        <v>#DIV/0!</v>
      </c>
      <c r="Q2419" s="5" t="str">
        <f t="shared" si="261"/>
        <v>technology</v>
      </c>
      <c r="R2419" s="5" t="str">
        <f t="shared" si="262"/>
        <v>web</v>
      </c>
      <c r="S2419" t="s">
        <v>8319</v>
      </c>
      <c r="T2419" t="s">
        <v>8320</v>
      </c>
      <c r="U2419" s="9">
        <f t="shared" si="263"/>
        <v>42318.616851851853</v>
      </c>
      <c r="V2419" s="9">
        <f t="shared" si="264"/>
        <v>42378.616851851853</v>
      </c>
      <c r="W2419">
        <f t="shared" si="265"/>
        <v>60</v>
      </c>
    </row>
    <row r="2420" spans="1:23" ht="43.2" x14ac:dyDescent="0.3">
      <c r="A2420">
        <v>553</v>
      </c>
      <c r="B2420" s="3" t="s">
        <v>554</v>
      </c>
      <c r="C2420" s="3" t="s">
        <v>4663</v>
      </c>
      <c r="D2420">
        <v>25000</v>
      </c>
      <c r="E2420">
        <v>123</v>
      </c>
      <c r="F2420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>
        <f t="shared" si="259"/>
        <v>0</v>
      </c>
      <c r="P2420" s="5">
        <f t="shared" si="260"/>
        <v>20.5</v>
      </c>
      <c r="Q2420" s="5" t="str">
        <f t="shared" si="261"/>
        <v>technology</v>
      </c>
      <c r="R2420" s="5" t="str">
        <f t="shared" si="262"/>
        <v>web</v>
      </c>
      <c r="S2420" t="s">
        <v>8319</v>
      </c>
      <c r="T2420" t="s">
        <v>8320</v>
      </c>
      <c r="U2420" s="9">
        <f t="shared" si="263"/>
        <v>41927.71980324074</v>
      </c>
      <c r="V2420" s="9">
        <f t="shared" si="264"/>
        <v>41957.761469907404</v>
      </c>
      <c r="W2420">
        <f t="shared" si="265"/>
        <v>30</v>
      </c>
    </row>
    <row r="2421" spans="1:23" ht="43.2" x14ac:dyDescent="0.3">
      <c r="A2421">
        <v>554</v>
      </c>
      <c r="B2421" s="3" t="s">
        <v>555</v>
      </c>
      <c r="C2421" s="3" t="s">
        <v>4664</v>
      </c>
      <c r="D2421">
        <v>3870</v>
      </c>
      <c r="E2421">
        <v>1416</v>
      </c>
      <c r="F2421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>
        <f t="shared" si="259"/>
        <v>37</v>
      </c>
      <c r="P2421" s="5">
        <f t="shared" si="260"/>
        <v>64.36</v>
      </c>
      <c r="Q2421" s="5" t="str">
        <f t="shared" si="261"/>
        <v>technology</v>
      </c>
      <c r="R2421" s="5" t="str">
        <f t="shared" si="262"/>
        <v>web</v>
      </c>
      <c r="S2421" t="s">
        <v>8319</v>
      </c>
      <c r="T2421" t="s">
        <v>8320</v>
      </c>
      <c r="U2421" s="9">
        <f t="shared" si="263"/>
        <v>41901.684861111113</v>
      </c>
      <c r="V2421" s="9">
        <f t="shared" si="264"/>
        <v>41931.684861111113</v>
      </c>
      <c r="W2421">
        <f t="shared" si="265"/>
        <v>30</v>
      </c>
    </row>
    <row r="2422" spans="1:23" ht="43.2" x14ac:dyDescent="0.3">
      <c r="A2422">
        <v>555</v>
      </c>
      <c r="B2422" s="3" t="s">
        <v>556</v>
      </c>
      <c r="C2422" s="3" t="s">
        <v>4665</v>
      </c>
      <c r="D2422">
        <v>7500</v>
      </c>
      <c r="E2422">
        <v>0</v>
      </c>
      <c r="F2422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>
        <f t="shared" si="259"/>
        <v>0</v>
      </c>
      <c r="P2422" s="5" t="e">
        <f t="shared" si="260"/>
        <v>#DIV/0!</v>
      </c>
      <c r="Q2422" s="5" t="str">
        <f t="shared" si="261"/>
        <v>technology</v>
      </c>
      <c r="R2422" s="5" t="str">
        <f t="shared" si="262"/>
        <v>web</v>
      </c>
      <c r="S2422" t="s">
        <v>8319</v>
      </c>
      <c r="T2422" t="s">
        <v>8320</v>
      </c>
      <c r="U2422" s="9">
        <f t="shared" si="263"/>
        <v>42503.353506944448</v>
      </c>
      <c r="V2422" s="9">
        <f t="shared" si="264"/>
        <v>42533.353506944448</v>
      </c>
      <c r="W2422">
        <f t="shared" si="265"/>
        <v>30</v>
      </c>
    </row>
    <row r="2423" spans="1:23" ht="28.8" x14ac:dyDescent="0.3">
      <c r="A2423">
        <v>556</v>
      </c>
      <c r="B2423" s="3" t="s">
        <v>557</v>
      </c>
      <c r="C2423" s="3" t="s">
        <v>4666</v>
      </c>
      <c r="D2423">
        <v>8000</v>
      </c>
      <c r="E2423">
        <v>200</v>
      </c>
      <c r="F2423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>
        <f t="shared" si="259"/>
        <v>3</v>
      </c>
      <c r="P2423" s="5">
        <f t="shared" si="260"/>
        <v>200</v>
      </c>
      <c r="Q2423" s="5" t="str">
        <f t="shared" si="261"/>
        <v>technology</v>
      </c>
      <c r="R2423" s="5" t="str">
        <f t="shared" si="262"/>
        <v>web</v>
      </c>
      <c r="S2423" t="s">
        <v>8319</v>
      </c>
      <c r="T2423" t="s">
        <v>8320</v>
      </c>
      <c r="U2423" s="9">
        <f t="shared" si="263"/>
        <v>42345.860150462962</v>
      </c>
      <c r="V2423" s="9">
        <f t="shared" si="264"/>
        <v>42375.860150462962</v>
      </c>
      <c r="W2423">
        <f t="shared" si="265"/>
        <v>30</v>
      </c>
    </row>
    <row r="2424" spans="1:23" ht="43.2" x14ac:dyDescent="0.3">
      <c r="A2424">
        <v>557</v>
      </c>
      <c r="B2424" s="3" t="s">
        <v>558</v>
      </c>
      <c r="C2424" s="3" t="s">
        <v>4667</v>
      </c>
      <c r="D2424">
        <v>150000</v>
      </c>
      <c r="E2424">
        <v>1366</v>
      </c>
      <c r="F2424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>
        <f t="shared" si="259"/>
        <v>1</v>
      </c>
      <c r="P2424" s="5">
        <f t="shared" si="260"/>
        <v>68.3</v>
      </c>
      <c r="Q2424" s="5" t="str">
        <f t="shared" si="261"/>
        <v>technology</v>
      </c>
      <c r="R2424" s="5" t="str">
        <f t="shared" si="262"/>
        <v>web</v>
      </c>
      <c r="S2424" t="s">
        <v>8319</v>
      </c>
      <c r="T2424" t="s">
        <v>8320</v>
      </c>
      <c r="U2424" s="9">
        <f t="shared" si="263"/>
        <v>42676.942164351851</v>
      </c>
      <c r="V2424" s="9">
        <f t="shared" si="264"/>
        <v>42706.983831018515</v>
      </c>
      <c r="W2424">
        <f t="shared" si="265"/>
        <v>30</v>
      </c>
    </row>
    <row r="2425" spans="1:23" ht="43.2" x14ac:dyDescent="0.3">
      <c r="A2425">
        <v>558</v>
      </c>
      <c r="B2425" s="3" t="s">
        <v>559</v>
      </c>
      <c r="C2425" s="3" t="s">
        <v>4668</v>
      </c>
      <c r="D2425">
        <v>750</v>
      </c>
      <c r="E2425">
        <v>0</v>
      </c>
      <c r="F242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>
        <f t="shared" si="259"/>
        <v>0</v>
      </c>
      <c r="P2425" s="5" t="e">
        <f t="shared" si="260"/>
        <v>#DIV/0!</v>
      </c>
      <c r="Q2425" s="5" t="str">
        <f t="shared" si="261"/>
        <v>technology</v>
      </c>
      <c r="R2425" s="5" t="str">
        <f t="shared" si="262"/>
        <v>web</v>
      </c>
      <c r="S2425" t="s">
        <v>8319</v>
      </c>
      <c r="T2425" t="s">
        <v>8320</v>
      </c>
      <c r="U2425" s="9">
        <f t="shared" si="263"/>
        <v>42057.883159722223</v>
      </c>
      <c r="V2425" s="9">
        <f t="shared" si="264"/>
        <v>42087.841493055559</v>
      </c>
      <c r="W2425">
        <f t="shared" si="265"/>
        <v>30</v>
      </c>
    </row>
    <row r="2426" spans="1:23" ht="43.2" x14ac:dyDescent="0.3">
      <c r="A2426">
        <v>559</v>
      </c>
      <c r="B2426" s="3" t="s">
        <v>560</v>
      </c>
      <c r="C2426" s="3" t="s">
        <v>4669</v>
      </c>
      <c r="D2426">
        <v>240000</v>
      </c>
      <c r="E2426">
        <v>50</v>
      </c>
      <c r="F2426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>
        <f t="shared" si="259"/>
        <v>0</v>
      </c>
      <c r="P2426" s="5">
        <f t="shared" si="260"/>
        <v>50</v>
      </c>
      <c r="Q2426" s="5" t="str">
        <f t="shared" si="261"/>
        <v>technology</v>
      </c>
      <c r="R2426" s="5" t="str">
        <f t="shared" si="262"/>
        <v>web</v>
      </c>
      <c r="S2426" t="s">
        <v>8319</v>
      </c>
      <c r="T2426" t="s">
        <v>8320</v>
      </c>
      <c r="U2426" s="9">
        <f t="shared" si="263"/>
        <v>42321.283101851848</v>
      </c>
      <c r="V2426" s="9">
        <f t="shared" si="264"/>
        <v>42351.283101851848</v>
      </c>
      <c r="W2426">
        <f t="shared" si="265"/>
        <v>30</v>
      </c>
    </row>
    <row r="2427" spans="1:23" ht="43.2" x14ac:dyDescent="0.3">
      <c r="A2427">
        <v>560</v>
      </c>
      <c r="B2427" s="3" t="s">
        <v>561</v>
      </c>
      <c r="C2427" s="3" t="s">
        <v>4670</v>
      </c>
      <c r="D2427">
        <v>100000</v>
      </c>
      <c r="E2427">
        <v>12</v>
      </c>
      <c r="F2427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>
        <f t="shared" si="259"/>
        <v>0</v>
      </c>
      <c r="P2427" s="5">
        <f t="shared" si="260"/>
        <v>4</v>
      </c>
      <c r="Q2427" s="5" t="str">
        <f t="shared" si="261"/>
        <v>technology</v>
      </c>
      <c r="R2427" s="5" t="str">
        <f t="shared" si="262"/>
        <v>web</v>
      </c>
      <c r="S2427" t="s">
        <v>8319</v>
      </c>
      <c r="T2427" t="s">
        <v>8320</v>
      </c>
      <c r="U2427" s="9">
        <f t="shared" si="263"/>
        <v>41960.771354166667</v>
      </c>
      <c r="V2427" s="9">
        <f t="shared" si="264"/>
        <v>41990.771354166667</v>
      </c>
      <c r="W2427">
        <f t="shared" si="265"/>
        <v>30</v>
      </c>
    </row>
    <row r="2428" spans="1:23" ht="43.2" x14ac:dyDescent="0.3">
      <c r="A2428">
        <v>561</v>
      </c>
      <c r="B2428" s="3" t="s">
        <v>562</v>
      </c>
      <c r="C2428" s="3" t="s">
        <v>4671</v>
      </c>
      <c r="D2428">
        <v>15000</v>
      </c>
      <c r="E2428">
        <v>55</v>
      </c>
      <c r="F2428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>
        <f t="shared" si="259"/>
        <v>0</v>
      </c>
      <c r="P2428" s="5">
        <f t="shared" si="260"/>
        <v>27.5</v>
      </c>
      <c r="Q2428" s="5" t="str">
        <f t="shared" si="261"/>
        <v>technology</v>
      </c>
      <c r="R2428" s="5" t="str">
        <f t="shared" si="262"/>
        <v>web</v>
      </c>
      <c r="S2428" t="s">
        <v>8319</v>
      </c>
      <c r="T2428" t="s">
        <v>8320</v>
      </c>
      <c r="U2428" s="9">
        <f t="shared" si="263"/>
        <v>42268.658715277779</v>
      </c>
      <c r="V2428" s="9">
        <f t="shared" si="264"/>
        <v>42303.658715277779</v>
      </c>
      <c r="W2428">
        <f t="shared" si="265"/>
        <v>35</v>
      </c>
    </row>
    <row r="2429" spans="1:23" ht="43.2" x14ac:dyDescent="0.3">
      <c r="A2429">
        <v>562</v>
      </c>
      <c r="B2429" s="3" t="s">
        <v>563</v>
      </c>
      <c r="C2429" s="3" t="s">
        <v>4672</v>
      </c>
      <c r="D2429">
        <v>50000</v>
      </c>
      <c r="E2429">
        <v>0</v>
      </c>
      <c r="F2429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>
        <f t="shared" si="259"/>
        <v>0</v>
      </c>
      <c r="P2429" s="5" t="e">
        <f t="shared" si="260"/>
        <v>#DIV/0!</v>
      </c>
      <c r="Q2429" s="5" t="str">
        <f t="shared" si="261"/>
        <v>technology</v>
      </c>
      <c r="R2429" s="5" t="str">
        <f t="shared" si="262"/>
        <v>web</v>
      </c>
      <c r="S2429" t="s">
        <v>8319</v>
      </c>
      <c r="T2429" t="s">
        <v>8320</v>
      </c>
      <c r="U2429" s="9">
        <f t="shared" si="263"/>
        <v>42692.389062500006</v>
      </c>
      <c r="V2429" s="9">
        <f t="shared" si="264"/>
        <v>42722.389062500006</v>
      </c>
      <c r="W2429">
        <f t="shared" si="265"/>
        <v>30</v>
      </c>
    </row>
    <row r="2430" spans="1:23" ht="43.2" x14ac:dyDescent="0.3">
      <c r="A2430">
        <v>563</v>
      </c>
      <c r="B2430" s="3" t="s">
        <v>564</v>
      </c>
      <c r="C2430" s="3" t="s">
        <v>4673</v>
      </c>
      <c r="D2430">
        <v>75000</v>
      </c>
      <c r="E2430">
        <v>68</v>
      </c>
      <c r="F2430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>
        <f t="shared" si="259"/>
        <v>0</v>
      </c>
      <c r="P2430" s="5">
        <f t="shared" si="260"/>
        <v>34</v>
      </c>
      <c r="Q2430" s="5" t="str">
        <f t="shared" si="261"/>
        <v>technology</v>
      </c>
      <c r="R2430" s="5" t="str">
        <f t="shared" si="262"/>
        <v>web</v>
      </c>
      <c r="S2430" t="s">
        <v>8319</v>
      </c>
      <c r="T2430" t="s">
        <v>8320</v>
      </c>
      <c r="U2430" s="9">
        <f t="shared" si="263"/>
        <v>42022.069988425923</v>
      </c>
      <c r="V2430" s="9">
        <f t="shared" si="264"/>
        <v>42052.069988425923</v>
      </c>
      <c r="W2430">
        <f t="shared" si="265"/>
        <v>30</v>
      </c>
    </row>
    <row r="2431" spans="1:23" ht="57.6" x14ac:dyDescent="0.3">
      <c r="A2431">
        <v>564</v>
      </c>
      <c r="B2431" s="3" t="s">
        <v>565</v>
      </c>
      <c r="C2431" s="3" t="s">
        <v>4674</v>
      </c>
      <c r="D2431">
        <v>18000</v>
      </c>
      <c r="E2431">
        <v>1</v>
      </c>
      <c r="F2431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>
        <f t="shared" si="259"/>
        <v>0</v>
      </c>
      <c r="P2431" s="5">
        <f t="shared" si="260"/>
        <v>1</v>
      </c>
      <c r="Q2431" s="5" t="str">
        <f t="shared" si="261"/>
        <v>technology</v>
      </c>
      <c r="R2431" s="5" t="str">
        <f t="shared" si="262"/>
        <v>web</v>
      </c>
      <c r="S2431" t="s">
        <v>8319</v>
      </c>
      <c r="T2431" t="s">
        <v>8320</v>
      </c>
      <c r="U2431" s="9">
        <f t="shared" si="263"/>
        <v>42411.942997685182</v>
      </c>
      <c r="V2431" s="9">
        <f t="shared" si="264"/>
        <v>42441.942997685182</v>
      </c>
      <c r="W2431">
        <f t="shared" si="265"/>
        <v>30</v>
      </c>
    </row>
    <row r="2432" spans="1:23" ht="43.2" x14ac:dyDescent="0.3">
      <c r="A2432">
        <v>565</v>
      </c>
      <c r="B2432" s="3" t="s">
        <v>566</v>
      </c>
      <c r="C2432" s="3" t="s">
        <v>4675</v>
      </c>
      <c r="D2432">
        <v>25000</v>
      </c>
      <c r="E2432">
        <v>0</v>
      </c>
      <c r="F2432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>
        <f t="shared" si="259"/>
        <v>0</v>
      </c>
      <c r="P2432" s="5" t="e">
        <f t="shared" si="260"/>
        <v>#DIV/0!</v>
      </c>
      <c r="Q2432" s="5" t="str">
        <f t="shared" si="261"/>
        <v>technology</v>
      </c>
      <c r="R2432" s="5" t="str">
        <f t="shared" si="262"/>
        <v>web</v>
      </c>
      <c r="S2432" t="s">
        <v>8319</v>
      </c>
      <c r="T2432" t="s">
        <v>8320</v>
      </c>
      <c r="U2432" s="9">
        <f t="shared" si="263"/>
        <v>42165.785289351858</v>
      </c>
      <c r="V2432" s="9">
        <f t="shared" si="264"/>
        <v>42195.785289351858</v>
      </c>
      <c r="W2432">
        <f t="shared" si="265"/>
        <v>30</v>
      </c>
    </row>
    <row r="2433" spans="1:23" ht="43.2" x14ac:dyDescent="0.3">
      <c r="A2433">
        <v>566</v>
      </c>
      <c r="B2433" s="3" t="s">
        <v>567</v>
      </c>
      <c r="C2433" s="3" t="s">
        <v>4676</v>
      </c>
      <c r="D2433">
        <v>5000</v>
      </c>
      <c r="E2433">
        <v>1</v>
      </c>
      <c r="F2433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>
        <f t="shared" si="259"/>
        <v>0</v>
      </c>
      <c r="P2433" s="5">
        <f t="shared" si="260"/>
        <v>1</v>
      </c>
      <c r="Q2433" s="5" t="str">
        <f t="shared" si="261"/>
        <v>technology</v>
      </c>
      <c r="R2433" s="5" t="str">
        <f t="shared" si="262"/>
        <v>web</v>
      </c>
      <c r="S2433" t="s">
        <v>8319</v>
      </c>
      <c r="T2433" t="s">
        <v>8320</v>
      </c>
      <c r="U2433" s="9">
        <f t="shared" si="263"/>
        <v>42535.68440972222</v>
      </c>
      <c r="V2433" s="9">
        <f t="shared" si="264"/>
        <v>42565.68440972222</v>
      </c>
      <c r="W2433">
        <f t="shared" si="265"/>
        <v>30</v>
      </c>
    </row>
    <row r="2434" spans="1:23" ht="43.2" x14ac:dyDescent="0.3">
      <c r="A2434">
        <v>567</v>
      </c>
      <c r="B2434" s="3" t="s">
        <v>568</v>
      </c>
      <c r="C2434" s="3" t="s">
        <v>4677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>
        <f t="shared" ref="O2434:O2497" si="266">ROUND((E2434/D2434)*100,0)</f>
        <v>0</v>
      </c>
      <c r="P2434" s="5" t="e">
        <f t="shared" ref="P2434:P2497" si="267">ROUND((E2434/L2434),2)</f>
        <v>#DIV/0!</v>
      </c>
      <c r="Q2434" s="5" t="str">
        <f t="shared" ref="Q2434:Q2497" si="268">LEFT(N2434,SEARCH("/",N2434)-1)</f>
        <v>technology</v>
      </c>
      <c r="R2434" s="5" t="str">
        <f t="shared" ref="R2434:R2497" si="269">RIGHT(N2434,LEN(N2434)-SEARCH("/",N2434))</f>
        <v>web</v>
      </c>
      <c r="S2434" t="s">
        <v>8319</v>
      </c>
      <c r="T2434" t="s">
        <v>8320</v>
      </c>
      <c r="U2434" s="9">
        <f t="shared" ref="U2434:U2497" si="270">(((J2434/60)/60)/24)+DATE(1970,1,1)</f>
        <v>41975.842523148152</v>
      </c>
      <c r="V2434" s="9">
        <f t="shared" ref="V2434:V2497" si="271">(((I2434/60)/60)/24)+DATE(1970,1,1)</f>
        <v>42005.842523148152</v>
      </c>
      <c r="W2434">
        <f t="shared" ref="W2434:W2497" si="272">DATEDIF(U2434,V2434,"d")</f>
        <v>30</v>
      </c>
    </row>
    <row r="2435" spans="1:23" ht="57.6" x14ac:dyDescent="0.3">
      <c r="A2435">
        <v>568</v>
      </c>
      <c r="B2435" s="3" t="s">
        <v>569</v>
      </c>
      <c r="C2435" s="3" t="s">
        <v>4678</v>
      </c>
      <c r="D2435">
        <v>24500</v>
      </c>
      <c r="E2435">
        <v>245</v>
      </c>
      <c r="F243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>
        <f t="shared" si="266"/>
        <v>1</v>
      </c>
      <c r="P2435" s="5">
        <f t="shared" si="267"/>
        <v>49</v>
      </c>
      <c r="Q2435" s="5" t="str">
        <f t="shared" si="268"/>
        <v>technology</v>
      </c>
      <c r="R2435" s="5" t="str">
        <f t="shared" si="269"/>
        <v>web</v>
      </c>
      <c r="S2435" t="s">
        <v>8319</v>
      </c>
      <c r="T2435" t="s">
        <v>8320</v>
      </c>
      <c r="U2435" s="9">
        <f t="shared" si="270"/>
        <v>42348.9215625</v>
      </c>
      <c r="V2435" s="9">
        <f t="shared" si="271"/>
        <v>42385.458333333328</v>
      </c>
      <c r="W2435">
        <f t="shared" si="272"/>
        <v>37</v>
      </c>
    </row>
    <row r="2436" spans="1:23" ht="43.2" x14ac:dyDescent="0.3">
      <c r="A2436">
        <v>569</v>
      </c>
      <c r="B2436" s="3" t="s">
        <v>570</v>
      </c>
      <c r="C2436" s="3" t="s">
        <v>4679</v>
      </c>
      <c r="D2436">
        <v>2500</v>
      </c>
      <c r="E2436">
        <v>20</v>
      </c>
      <c r="F2436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>
        <f t="shared" si="266"/>
        <v>1</v>
      </c>
      <c r="P2436" s="5">
        <f t="shared" si="267"/>
        <v>20</v>
      </c>
      <c r="Q2436" s="5" t="str">
        <f t="shared" si="268"/>
        <v>technology</v>
      </c>
      <c r="R2436" s="5" t="str">
        <f t="shared" si="269"/>
        <v>web</v>
      </c>
      <c r="S2436" t="s">
        <v>8319</v>
      </c>
      <c r="T2436" t="s">
        <v>8320</v>
      </c>
      <c r="U2436" s="9">
        <f t="shared" si="270"/>
        <v>42340.847361111111</v>
      </c>
      <c r="V2436" s="9">
        <f t="shared" si="271"/>
        <v>42370.847361111111</v>
      </c>
      <c r="W2436">
        <f t="shared" si="272"/>
        <v>30</v>
      </c>
    </row>
    <row r="2437" spans="1:23" ht="28.8" x14ac:dyDescent="0.3">
      <c r="A2437">
        <v>570</v>
      </c>
      <c r="B2437" s="3" t="s">
        <v>571</v>
      </c>
      <c r="C2437" s="3" t="s">
        <v>4680</v>
      </c>
      <c r="D2437">
        <v>85000</v>
      </c>
      <c r="E2437">
        <v>142</v>
      </c>
      <c r="F2437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>
        <f t="shared" si="266"/>
        <v>0</v>
      </c>
      <c r="P2437" s="5">
        <f t="shared" si="267"/>
        <v>142</v>
      </c>
      <c r="Q2437" s="5" t="str">
        <f t="shared" si="268"/>
        <v>technology</v>
      </c>
      <c r="R2437" s="5" t="str">
        <f t="shared" si="269"/>
        <v>web</v>
      </c>
      <c r="S2437" t="s">
        <v>8319</v>
      </c>
      <c r="T2437" t="s">
        <v>8320</v>
      </c>
      <c r="U2437" s="9">
        <f t="shared" si="270"/>
        <v>42388.798252314817</v>
      </c>
      <c r="V2437" s="9">
        <f t="shared" si="271"/>
        <v>42418.798252314817</v>
      </c>
      <c r="W2437">
        <f t="shared" si="272"/>
        <v>30</v>
      </c>
    </row>
    <row r="2438" spans="1:23" ht="43.2" x14ac:dyDescent="0.3">
      <c r="A2438">
        <v>571</v>
      </c>
      <c r="B2438" s="3" t="s">
        <v>572</v>
      </c>
      <c r="C2438" s="3" t="s">
        <v>4681</v>
      </c>
      <c r="D2438">
        <v>25000</v>
      </c>
      <c r="E2438">
        <v>106</v>
      </c>
      <c r="F2438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>
        <f t="shared" si="266"/>
        <v>0</v>
      </c>
      <c r="P2438" s="5">
        <f t="shared" si="267"/>
        <v>53</v>
      </c>
      <c r="Q2438" s="5" t="str">
        <f t="shared" si="268"/>
        <v>technology</v>
      </c>
      <c r="R2438" s="5" t="str">
        <f t="shared" si="269"/>
        <v>web</v>
      </c>
      <c r="S2438" t="s">
        <v>8319</v>
      </c>
      <c r="T2438" t="s">
        <v>8320</v>
      </c>
      <c r="U2438" s="9">
        <f t="shared" si="270"/>
        <v>42192.816238425927</v>
      </c>
      <c r="V2438" s="9">
        <f t="shared" si="271"/>
        <v>42212.165972222225</v>
      </c>
      <c r="W2438">
        <f t="shared" si="272"/>
        <v>20</v>
      </c>
    </row>
    <row r="2439" spans="1:23" ht="43.2" x14ac:dyDescent="0.3">
      <c r="A2439">
        <v>572</v>
      </c>
      <c r="B2439" s="3" t="s">
        <v>573</v>
      </c>
      <c r="C2439" s="3" t="s">
        <v>4682</v>
      </c>
      <c r="D2439">
        <v>2500</v>
      </c>
      <c r="E2439">
        <v>0</v>
      </c>
      <c r="F2439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>
        <f t="shared" si="266"/>
        <v>0</v>
      </c>
      <c r="P2439" s="5" t="e">
        <f t="shared" si="267"/>
        <v>#DIV/0!</v>
      </c>
      <c r="Q2439" s="5" t="str">
        <f t="shared" si="268"/>
        <v>technology</v>
      </c>
      <c r="R2439" s="5" t="str">
        <f t="shared" si="269"/>
        <v>web</v>
      </c>
      <c r="S2439" t="s">
        <v>8319</v>
      </c>
      <c r="T2439" t="s">
        <v>8320</v>
      </c>
      <c r="U2439" s="9">
        <f t="shared" si="270"/>
        <v>42282.71629629629</v>
      </c>
      <c r="V2439" s="9">
        <f t="shared" si="271"/>
        <v>42312.757962962962</v>
      </c>
      <c r="W2439">
        <f t="shared" si="272"/>
        <v>30</v>
      </c>
    </row>
    <row r="2440" spans="1:23" ht="57.6" x14ac:dyDescent="0.3">
      <c r="A2440">
        <v>573</v>
      </c>
      <c r="B2440" s="3" t="s">
        <v>574</v>
      </c>
      <c r="C2440" s="3" t="s">
        <v>4683</v>
      </c>
      <c r="D2440">
        <v>88888</v>
      </c>
      <c r="E2440">
        <v>346</v>
      </c>
      <c r="F2440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>
        <f t="shared" si="266"/>
        <v>0</v>
      </c>
      <c r="P2440" s="5">
        <f t="shared" si="267"/>
        <v>38.44</v>
      </c>
      <c r="Q2440" s="5" t="str">
        <f t="shared" si="268"/>
        <v>technology</v>
      </c>
      <c r="R2440" s="5" t="str">
        <f t="shared" si="269"/>
        <v>web</v>
      </c>
      <c r="S2440" t="s">
        <v>8319</v>
      </c>
      <c r="T2440" t="s">
        <v>8320</v>
      </c>
      <c r="U2440" s="9">
        <f t="shared" si="270"/>
        <v>41963.050127314811</v>
      </c>
      <c r="V2440" s="9">
        <f t="shared" si="271"/>
        <v>42022.05</v>
      </c>
      <c r="W2440">
        <f t="shared" si="272"/>
        <v>59</v>
      </c>
    </row>
    <row r="2441" spans="1:23" ht="43.2" x14ac:dyDescent="0.3">
      <c r="A2441">
        <v>574</v>
      </c>
      <c r="B2441" s="3" t="s">
        <v>575</v>
      </c>
      <c r="C2441" s="3" t="s">
        <v>4684</v>
      </c>
      <c r="D2441">
        <v>11180</v>
      </c>
      <c r="E2441">
        <v>80</v>
      </c>
      <c r="F2441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>
        <f t="shared" si="266"/>
        <v>1</v>
      </c>
      <c r="P2441" s="5">
        <f t="shared" si="267"/>
        <v>20</v>
      </c>
      <c r="Q2441" s="5" t="str">
        <f t="shared" si="268"/>
        <v>technology</v>
      </c>
      <c r="R2441" s="5" t="str">
        <f t="shared" si="269"/>
        <v>web</v>
      </c>
      <c r="S2441" t="s">
        <v>8319</v>
      </c>
      <c r="T2441" t="s">
        <v>8320</v>
      </c>
      <c r="U2441" s="9">
        <f t="shared" si="270"/>
        <v>42632.443368055552</v>
      </c>
      <c r="V2441" s="9">
        <f t="shared" si="271"/>
        <v>42662.443368055552</v>
      </c>
      <c r="W2441">
        <f t="shared" si="272"/>
        <v>30</v>
      </c>
    </row>
    <row r="2442" spans="1:23" ht="57.6" x14ac:dyDescent="0.3">
      <c r="A2442">
        <v>575</v>
      </c>
      <c r="B2442" s="3" t="s">
        <v>576</v>
      </c>
      <c r="C2442" s="3" t="s">
        <v>4685</v>
      </c>
      <c r="D2442">
        <v>60000</v>
      </c>
      <c r="E2442">
        <v>259</v>
      </c>
      <c r="F2442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>
        <f t="shared" si="266"/>
        <v>0</v>
      </c>
      <c r="P2442" s="5">
        <f t="shared" si="267"/>
        <v>64.75</v>
      </c>
      <c r="Q2442" s="5" t="str">
        <f t="shared" si="268"/>
        <v>technology</v>
      </c>
      <c r="R2442" s="5" t="str">
        <f t="shared" si="269"/>
        <v>web</v>
      </c>
      <c r="S2442" t="s">
        <v>8319</v>
      </c>
      <c r="T2442" t="s">
        <v>8320</v>
      </c>
      <c r="U2442" s="9">
        <f t="shared" si="270"/>
        <v>42138.692627314813</v>
      </c>
      <c r="V2442" s="9">
        <f t="shared" si="271"/>
        <v>42168.692627314813</v>
      </c>
      <c r="W2442">
        <f t="shared" si="272"/>
        <v>30</v>
      </c>
    </row>
    <row r="2443" spans="1:23" ht="43.2" x14ac:dyDescent="0.3">
      <c r="A2443">
        <v>576</v>
      </c>
      <c r="B2443" s="3" t="s">
        <v>577</v>
      </c>
      <c r="C2443" s="3" t="s">
        <v>4686</v>
      </c>
      <c r="D2443">
        <v>80000</v>
      </c>
      <c r="E2443">
        <v>1</v>
      </c>
      <c r="F2443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>
        <f t="shared" si="266"/>
        <v>0</v>
      </c>
      <c r="P2443" s="5">
        <f t="shared" si="267"/>
        <v>1</v>
      </c>
      <c r="Q2443" s="5" t="str">
        <f t="shared" si="268"/>
        <v>technology</v>
      </c>
      <c r="R2443" s="5" t="str">
        <f t="shared" si="269"/>
        <v>web</v>
      </c>
      <c r="S2443" t="s">
        <v>8319</v>
      </c>
      <c r="T2443" t="s">
        <v>8320</v>
      </c>
      <c r="U2443" s="9">
        <f t="shared" si="270"/>
        <v>42031.471666666665</v>
      </c>
      <c r="V2443" s="9">
        <f t="shared" si="271"/>
        <v>42091.43</v>
      </c>
      <c r="W2443">
        <f t="shared" si="272"/>
        <v>60</v>
      </c>
    </row>
    <row r="2444" spans="1:23" ht="43.2" x14ac:dyDescent="0.3">
      <c r="A2444">
        <v>577</v>
      </c>
      <c r="B2444" s="3" t="s">
        <v>578</v>
      </c>
      <c r="C2444" s="3" t="s">
        <v>4687</v>
      </c>
      <c r="D2444">
        <v>5000</v>
      </c>
      <c r="E2444">
        <v>10</v>
      </c>
      <c r="F2444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>
        <f t="shared" si="266"/>
        <v>0</v>
      </c>
      <c r="P2444" s="5">
        <f t="shared" si="267"/>
        <v>10</v>
      </c>
      <c r="Q2444" s="5" t="str">
        <f t="shared" si="268"/>
        <v>technology</v>
      </c>
      <c r="R2444" s="5" t="str">
        <f t="shared" si="269"/>
        <v>web</v>
      </c>
      <c r="S2444" t="s">
        <v>8319</v>
      </c>
      <c r="T2444" t="s">
        <v>8320</v>
      </c>
      <c r="U2444" s="9">
        <f t="shared" si="270"/>
        <v>42450.589143518519</v>
      </c>
      <c r="V2444" s="9">
        <f t="shared" si="271"/>
        <v>42510.589143518519</v>
      </c>
      <c r="W2444">
        <f t="shared" si="272"/>
        <v>60</v>
      </c>
    </row>
    <row r="2445" spans="1:23" ht="28.8" x14ac:dyDescent="0.3">
      <c r="A2445">
        <v>578</v>
      </c>
      <c r="B2445" s="3" t="s">
        <v>579</v>
      </c>
      <c r="C2445" s="3" t="s">
        <v>4688</v>
      </c>
      <c r="D2445">
        <v>125000</v>
      </c>
      <c r="E2445">
        <v>14</v>
      </c>
      <c r="F244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>
        <f t="shared" si="266"/>
        <v>0</v>
      </c>
      <c r="P2445" s="5">
        <f t="shared" si="267"/>
        <v>2</v>
      </c>
      <c r="Q2445" s="5" t="str">
        <f t="shared" si="268"/>
        <v>technology</v>
      </c>
      <c r="R2445" s="5" t="str">
        <f t="shared" si="269"/>
        <v>web</v>
      </c>
      <c r="S2445" t="s">
        <v>8319</v>
      </c>
      <c r="T2445" t="s">
        <v>8320</v>
      </c>
      <c r="U2445" s="9">
        <f t="shared" si="270"/>
        <v>42230.578622685185</v>
      </c>
      <c r="V2445" s="9">
        <f t="shared" si="271"/>
        <v>42254.578622685185</v>
      </c>
      <c r="W2445">
        <f t="shared" si="272"/>
        <v>24</v>
      </c>
    </row>
    <row r="2446" spans="1:23" ht="28.8" x14ac:dyDescent="0.3">
      <c r="A2446">
        <v>579</v>
      </c>
      <c r="B2446" s="3" t="s">
        <v>580</v>
      </c>
      <c r="C2446" s="3" t="s">
        <v>4689</v>
      </c>
      <c r="D2446">
        <v>12000</v>
      </c>
      <c r="E2446">
        <v>175</v>
      </c>
      <c r="F2446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>
        <f t="shared" si="266"/>
        <v>1</v>
      </c>
      <c r="P2446" s="5">
        <f t="shared" si="267"/>
        <v>35</v>
      </c>
      <c r="Q2446" s="5" t="str">
        <f t="shared" si="268"/>
        <v>technology</v>
      </c>
      <c r="R2446" s="5" t="str">
        <f t="shared" si="269"/>
        <v>web</v>
      </c>
      <c r="S2446" t="s">
        <v>8319</v>
      </c>
      <c r="T2446" t="s">
        <v>8320</v>
      </c>
      <c r="U2446" s="9">
        <f t="shared" si="270"/>
        <v>41968.852118055554</v>
      </c>
      <c r="V2446" s="9">
        <f t="shared" si="271"/>
        <v>41998.852118055554</v>
      </c>
      <c r="W2446">
        <f t="shared" si="272"/>
        <v>30</v>
      </c>
    </row>
    <row r="2447" spans="1:23" ht="43.2" x14ac:dyDescent="0.3">
      <c r="A2447">
        <v>580</v>
      </c>
      <c r="B2447" s="3" t="s">
        <v>581</v>
      </c>
      <c r="C2447" s="3" t="s">
        <v>4690</v>
      </c>
      <c r="D2447">
        <v>3000</v>
      </c>
      <c r="E2447">
        <v>1</v>
      </c>
      <c r="F2447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>
        <f t="shared" si="266"/>
        <v>0</v>
      </c>
      <c r="P2447" s="5">
        <f t="shared" si="267"/>
        <v>1</v>
      </c>
      <c r="Q2447" s="5" t="str">
        <f t="shared" si="268"/>
        <v>technology</v>
      </c>
      <c r="R2447" s="5" t="str">
        <f t="shared" si="269"/>
        <v>web</v>
      </c>
      <c r="S2447" t="s">
        <v>8319</v>
      </c>
      <c r="T2447" t="s">
        <v>8320</v>
      </c>
      <c r="U2447" s="9">
        <f t="shared" si="270"/>
        <v>42605.908182870371</v>
      </c>
      <c r="V2447" s="9">
        <f t="shared" si="271"/>
        <v>42635.908182870371</v>
      </c>
      <c r="W2447">
        <f t="shared" si="272"/>
        <v>30</v>
      </c>
    </row>
    <row r="2448" spans="1:23" ht="43.2" x14ac:dyDescent="0.3">
      <c r="A2448">
        <v>581</v>
      </c>
      <c r="B2448" s="3" t="s">
        <v>582</v>
      </c>
      <c r="C2448" s="3" t="s">
        <v>4691</v>
      </c>
      <c r="D2448">
        <v>400</v>
      </c>
      <c r="E2448">
        <v>0</v>
      </c>
      <c r="F2448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>
        <f t="shared" si="266"/>
        <v>0</v>
      </c>
      <c r="P2448" s="5" t="e">
        <f t="shared" si="267"/>
        <v>#DIV/0!</v>
      </c>
      <c r="Q2448" s="5" t="str">
        <f t="shared" si="268"/>
        <v>technology</v>
      </c>
      <c r="R2448" s="5" t="str">
        <f t="shared" si="269"/>
        <v>web</v>
      </c>
      <c r="S2448" t="s">
        <v>8319</v>
      </c>
      <c r="T2448" t="s">
        <v>8320</v>
      </c>
      <c r="U2448" s="9">
        <f t="shared" si="270"/>
        <v>42188.012777777782</v>
      </c>
      <c r="V2448" s="9">
        <f t="shared" si="271"/>
        <v>42218.012777777782</v>
      </c>
      <c r="W2448">
        <f t="shared" si="272"/>
        <v>30</v>
      </c>
    </row>
    <row r="2449" spans="1:23" ht="43.2" x14ac:dyDescent="0.3">
      <c r="A2449">
        <v>582</v>
      </c>
      <c r="B2449" s="3" t="s">
        <v>583</v>
      </c>
      <c r="C2449" s="3" t="s">
        <v>4692</v>
      </c>
      <c r="D2449">
        <v>100000</v>
      </c>
      <c r="E2449">
        <v>0</v>
      </c>
      <c r="F2449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>
        <f t="shared" si="266"/>
        <v>0</v>
      </c>
      <c r="P2449" s="5" t="e">
        <f t="shared" si="267"/>
        <v>#DIV/0!</v>
      </c>
      <c r="Q2449" s="5" t="str">
        <f t="shared" si="268"/>
        <v>technology</v>
      </c>
      <c r="R2449" s="5" t="str">
        <f t="shared" si="269"/>
        <v>web</v>
      </c>
      <c r="S2449" t="s">
        <v>8319</v>
      </c>
      <c r="T2449" t="s">
        <v>8320</v>
      </c>
      <c r="U2449" s="9">
        <f t="shared" si="270"/>
        <v>42055.739803240736</v>
      </c>
      <c r="V2449" s="9">
        <f t="shared" si="271"/>
        <v>42078.75</v>
      </c>
      <c r="W2449">
        <f t="shared" si="272"/>
        <v>23</v>
      </c>
    </row>
    <row r="2450" spans="1:23" ht="43.2" x14ac:dyDescent="0.3">
      <c r="A2450">
        <v>583</v>
      </c>
      <c r="B2450" s="3" t="s">
        <v>584</v>
      </c>
      <c r="C2450" s="3" t="s">
        <v>4693</v>
      </c>
      <c r="D2450">
        <v>9000</v>
      </c>
      <c r="E2450">
        <v>1</v>
      </c>
      <c r="F2450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>
        <f t="shared" si="266"/>
        <v>0</v>
      </c>
      <c r="P2450" s="5">
        <f t="shared" si="267"/>
        <v>1</v>
      </c>
      <c r="Q2450" s="5" t="str">
        <f t="shared" si="268"/>
        <v>technology</v>
      </c>
      <c r="R2450" s="5" t="str">
        <f t="shared" si="269"/>
        <v>web</v>
      </c>
      <c r="S2450" t="s">
        <v>8319</v>
      </c>
      <c r="T2450" t="s">
        <v>8320</v>
      </c>
      <c r="U2450" s="9">
        <f t="shared" si="270"/>
        <v>42052.93850694444</v>
      </c>
      <c r="V2450" s="9">
        <f t="shared" si="271"/>
        <v>42082.896840277783</v>
      </c>
      <c r="W2450">
        <f t="shared" si="272"/>
        <v>30</v>
      </c>
    </row>
    <row r="2451" spans="1:23" ht="43.2" x14ac:dyDescent="0.3">
      <c r="A2451">
        <v>584</v>
      </c>
      <c r="B2451" s="3" t="s">
        <v>585</v>
      </c>
      <c r="C2451" s="3" t="s">
        <v>4694</v>
      </c>
      <c r="D2451">
        <v>1000</v>
      </c>
      <c r="E2451">
        <v>10</v>
      </c>
      <c r="F2451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>
        <f t="shared" si="266"/>
        <v>1</v>
      </c>
      <c r="P2451" s="5">
        <f t="shared" si="267"/>
        <v>5</v>
      </c>
      <c r="Q2451" s="5" t="str">
        <f t="shared" si="268"/>
        <v>technology</v>
      </c>
      <c r="R2451" s="5" t="str">
        <f t="shared" si="269"/>
        <v>web</v>
      </c>
      <c r="S2451" t="s">
        <v>8319</v>
      </c>
      <c r="T2451" t="s">
        <v>8320</v>
      </c>
      <c r="U2451" s="9">
        <f t="shared" si="270"/>
        <v>42049.716620370367</v>
      </c>
      <c r="V2451" s="9">
        <f t="shared" si="271"/>
        <v>42079.674953703703</v>
      </c>
      <c r="W2451">
        <f t="shared" si="272"/>
        <v>30</v>
      </c>
    </row>
    <row r="2452" spans="1:23" ht="43.2" x14ac:dyDescent="0.3">
      <c r="A2452">
        <v>585</v>
      </c>
      <c r="B2452" s="3" t="s">
        <v>586</v>
      </c>
      <c r="C2452" s="3" t="s">
        <v>4695</v>
      </c>
      <c r="D2452">
        <v>9000</v>
      </c>
      <c r="E2452">
        <v>0</v>
      </c>
      <c r="F2452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>
        <f t="shared" si="266"/>
        <v>0</v>
      </c>
      <c r="P2452" s="5" t="e">
        <f t="shared" si="267"/>
        <v>#DIV/0!</v>
      </c>
      <c r="Q2452" s="5" t="str">
        <f t="shared" si="268"/>
        <v>technology</v>
      </c>
      <c r="R2452" s="5" t="str">
        <f t="shared" si="269"/>
        <v>web</v>
      </c>
      <c r="S2452" t="s">
        <v>8319</v>
      </c>
      <c r="T2452" t="s">
        <v>8320</v>
      </c>
      <c r="U2452" s="9">
        <f t="shared" si="270"/>
        <v>42283.3909375</v>
      </c>
      <c r="V2452" s="9">
        <f t="shared" si="271"/>
        <v>42339</v>
      </c>
      <c r="W2452">
        <f t="shared" si="272"/>
        <v>56</v>
      </c>
    </row>
    <row r="2453" spans="1:23" ht="43.2" x14ac:dyDescent="0.3">
      <c r="A2453">
        <v>586</v>
      </c>
      <c r="B2453" s="3" t="s">
        <v>587</v>
      </c>
      <c r="C2453" s="3" t="s">
        <v>4696</v>
      </c>
      <c r="D2453">
        <v>10000</v>
      </c>
      <c r="E2453">
        <v>56</v>
      </c>
      <c r="F2453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>
        <f t="shared" si="266"/>
        <v>1</v>
      </c>
      <c r="P2453" s="5">
        <f t="shared" si="267"/>
        <v>14</v>
      </c>
      <c r="Q2453" s="5" t="str">
        <f t="shared" si="268"/>
        <v>technology</v>
      </c>
      <c r="R2453" s="5" t="str">
        <f t="shared" si="269"/>
        <v>web</v>
      </c>
      <c r="S2453" t="s">
        <v>8319</v>
      </c>
      <c r="T2453" t="s">
        <v>8320</v>
      </c>
      <c r="U2453" s="9">
        <f t="shared" si="270"/>
        <v>42020.854247685187</v>
      </c>
      <c r="V2453" s="9">
        <f t="shared" si="271"/>
        <v>42050.854247685187</v>
      </c>
      <c r="W2453">
        <f t="shared" si="272"/>
        <v>30</v>
      </c>
    </row>
    <row r="2454" spans="1:23" ht="72" x14ac:dyDescent="0.3">
      <c r="A2454">
        <v>587</v>
      </c>
      <c r="B2454" s="3" t="s">
        <v>588</v>
      </c>
      <c r="C2454" s="3" t="s">
        <v>4697</v>
      </c>
      <c r="D2454">
        <v>30000</v>
      </c>
      <c r="E2454">
        <v>2725</v>
      </c>
      <c r="F2454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>
        <f t="shared" si="266"/>
        <v>9</v>
      </c>
      <c r="P2454" s="5">
        <f t="shared" si="267"/>
        <v>389.29</v>
      </c>
      <c r="Q2454" s="5" t="str">
        <f t="shared" si="268"/>
        <v>technology</v>
      </c>
      <c r="R2454" s="5" t="str">
        <f t="shared" si="269"/>
        <v>web</v>
      </c>
      <c r="S2454" t="s">
        <v>8319</v>
      </c>
      <c r="T2454" t="s">
        <v>8320</v>
      </c>
      <c r="U2454" s="9">
        <f t="shared" si="270"/>
        <v>42080.757326388892</v>
      </c>
      <c r="V2454" s="9">
        <f t="shared" si="271"/>
        <v>42110.757326388892</v>
      </c>
      <c r="W2454">
        <f t="shared" si="272"/>
        <v>30</v>
      </c>
    </row>
    <row r="2455" spans="1:23" ht="43.2" x14ac:dyDescent="0.3">
      <c r="A2455">
        <v>588</v>
      </c>
      <c r="B2455" s="3" t="s">
        <v>589</v>
      </c>
      <c r="C2455" s="3" t="s">
        <v>4698</v>
      </c>
      <c r="D2455">
        <v>9000</v>
      </c>
      <c r="E2455">
        <v>301</v>
      </c>
      <c r="F245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>
        <f t="shared" si="266"/>
        <v>3</v>
      </c>
      <c r="P2455" s="5">
        <f t="shared" si="267"/>
        <v>150.5</v>
      </c>
      <c r="Q2455" s="5" t="str">
        <f t="shared" si="268"/>
        <v>technology</v>
      </c>
      <c r="R2455" s="5" t="str">
        <f t="shared" si="269"/>
        <v>web</v>
      </c>
      <c r="S2455" t="s">
        <v>8319</v>
      </c>
      <c r="T2455" t="s">
        <v>8320</v>
      </c>
      <c r="U2455" s="9">
        <f t="shared" si="270"/>
        <v>42631.769513888896</v>
      </c>
      <c r="V2455" s="9">
        <f t="shared" si="271"/>
        <v>42691.811180555553</v>
      </c>
      <c r="W2455">
        <f t="shared" si="272"/>
        <v>60</v>
      </c>
    </row>
    <row r="2456" spans="1:23" x14ac:dyDescent="0.3">
      <c r="A2456">
        <v>589</v>
      </c>
      <c r="B2456" s="3" t="s">
        <v>590</v>
      </c>
      <c r="C2456" s="3" t="s">
        <v>4699</v>
      </c>
      <c r="D2456">
        <v>7500</v>
      </c>
      <c r="E2456">
        <v>1</v>
      </c>
      <c r="F2456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>
        <f t="shared" si="266"/>
        <v>0</v>
      </c>
      <c r="P2456" s="5">
        <f t="shared" si="267"/>
        <v>1</v>
      </c>
      <c r="Q2456" s="5" t="str">
        <f t="shared" si="268"/>
        <v>technology</v>
      </c>
      <c r="R2456" s="5" t="str">
        <f t="shared" si="269"/>
        <v>web</v>
      </c>
      <c r="S2456" t="s">
        <v>8319</v>
      </c>
      <c r="T2456" t="s">
        <v>8320</v>
      </c>
      <c r="U2456" s="9">
        <f t="shared" si="270"/>
        <v>42178.614571759259</v>
      </c>
      <c r="V2456" s="9">
        <f t="shared" si="271"/>
        <v>42193.614571759259</v>
      </c>
      <c r="W2456">
        <f t="shared" si="272"/>
        <v>15</v>
      </c>
    </row>
    <row r="2457" spans="1:23" ht="57.6" x14ac:dyDescent="0.3">
      <c r="A2457">
        <v>590</v>
      </c>
      <c r="B2457" s="3" t="s">
        <v>591</v>
      </c>
      <c r="C2457" s="3" t="s">
        <v>4700</v>
      </c>
      <c r="D2457">
        <v>5000</v>
      </c>
      <c r="E2457">
        <v>223</v>
      </c>
      <c r="F2457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>
        <f t="shared" si="266"/>
        <v>4</v>
      </c>
      <c r="P2457" s="5">
        <f t="shared" si="267"/>
        <v>24.78</v>
      </c>
      <c r="Q2457" s="5" t="str">
        <f t="shared" si="268"/>
        <v>technology</v>
      </c>
      <c r="R2457" s="5" t="str">
        <f t="shared" si="269"/>
        <v>web</v>
      </c>
      <c r="S2457" t="s">
        <v>8319</v>
      </c>
      <c r="T2457" t="s">
        <v>8320</v>
      </c>
      <c r="U2457" s="9">
        <f t="shared" si="270"/>
        <v>42377.554756944446</v>
      </c>
      <c r="V2457" s="9">
        <f t="shared" si="271"/>
        <v>42408.542361111111</v>
      </c>
      <c r="W2457">
        <f t="shared" si="272"/>
        <v>31</v>
      </c>
    </row>
    <row r="2458" spans="1:23" ht="43.2" x14ac:dyDescent="0.3">
      <c r="A2458">
        <v>591</v>
      </c>
      <c r="B2458" s="3" t="s">
        <v>592</v>
      </c>
      <c r="C2458" s="3" t="s">
        <v>4701</v>
      </c>
      <c r="D2458">
        <v>100000</v>
      </c>
      <c r="E2458">
        <v>61</v>
      </c>
      <c r="F2458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>
        <f t="shared" si="266"/>
        <v>0</v>
      </c>
      <c r="P2458" s="5">
        <f t="shared" si="267"/>
        <v>30.5</v>
      </c>
      <c r="Q2458" s="5" t="str">
        <f t="shared" si="268"/>
        <v>technology</v>
      </c>
      <c r="R2458" s="5" t="str">
        <f t="shared" si="269"/>
        <v>web</v>
      </c>
      <c r="S2458" t="s">
        <v>8319</v>
      </c>
      <c r="T2458" t="s">
        <v>8320</v>
      </c>
      <c r="U2458" s="9">
        <f t="shared" si="270"/>
        <v>42177.543171296296</v>
      </c>
      <c r="V2458" s="9">
        <f t="shared" si="271"/>
        <v>42207.543171296296</v>
      </c>
      <c r="W2458">
        <f t="shared" si="272"/>
        <v>30</v>
      </c>
    </row>
    <row r="2459" spans="1:23" ht="43.2" x14ac:dyDescent="0.3">
      <c r="A2459">
        <v>592</v>
      </c>
      <c r="B2459" s="3" t="s">
        <v>593</v>
      </c>
      <c r="C2459" s="3" t="s">
        <v>4702</v>
      </c>
      <c r="D2459">
        <v>7500</v>
      </c>
      <c r="E2459">
        <v>250</v>
      </c>
      <c r="F2459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>
        <f t="shared" si="266"/>
        <v>3</v>
      </c>
      <c r="P2459" s="5">
        <f t="shared" si="267"/>
        <v>250</v>
      </c>
      <c r="Q2459" s="5" t="str">
        <f t="shared" si="268"/>
        <v>technology</v>
      </c>
      <c r="R2459" s="5" t="str">
        <f t="shared" si="269"/>
        <v>web</v>
      </c>
      <c r="S2459" t="s">
        <v>8319</v>
      </c>
      <c r="T2459" t="s">
        <v>8320</v>
      </c>
      <c r="U2459" s="9">
        <f t="shared" si="270"/>
        <v>41946.232175925928</v>
      </c>
      <c r="V2459" s="9">
        <f t="shared" si="271"/>
        <v>41976.232175925921</v>
      </c>
      <c r="W2459">
        <f t="shared" si="272"/>
        <v>30</v>
      </c>
    </row>
    <row r="2460" spans="1:23" ht="57.6" x14ac:dyDescent="0.3">
      <c r="A2460">
        <v>593</v>
      </c>
      <c r="B2460" s="3" t="s">
        <v>594</v>
      </c>
      <c r="C2460" s="3" t="s">
        <v>4703</v>
      </c>
      <c r="D2460">
        <v>500</v>
      </c>
      <c r="E2460">
        <v>115</v>
      </c>
      <c r="F2460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>
        <f t="shared" si="266"/>
        <v>23</v>
      </c>
      <c r="P2460" s="5">
        <f t="shared" si="267"/>
        <v>16.43</v>
      </c>
      <c r="Q2460" s="5" t="str">
        <f t="shared" si="268"/>
        <v>technology</v>
      </c>
      <c r="R2460" s="5" t="str">
        <f t="shared" si="269"/>
        <v>web</v>
      </c>
      <c r="S2460" t="s">
        <v>8319</v>
      </c>
      <c r="T2460" t="s">
        <v>8320</v>
      </c>
      <c r="U2460" s="9">
        <f t="shared" si="270"/>
        <v>42070.677604166667</v>
      </c>
      <c r="V2460" s="9">
        <f t="shared" si="271"/>
        <v>42100.635937500003</v>
      </c>
      <c r="W2460">
        <f t="shared" si="272"/>
        <v>30</v>
      </c>
    </row>
    <row r="2461" spans="1:23" ht="28.8" x14ac:dyDescent="0.3">
      <c r="A2461">
        <v>594</v>
      </c>
      <c r="B2461" s="3" t="s">
        <v>595</v>
      </c>
      <c r="C2461" s="3" t="s">
        <v>4704</v>
      </c>
      <c r="D2461">
        <v>25000</v>
      </c>
      <c r="E2461">
        <v>26</v>
      </c>
      <c r="F2461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>
        <f t="shared" si="266"/>
        <v>0</v>
      </c>
      <c r="P2461" s="5">
        <f t="shared" si="267"/>
        <v>13</v>
      </c>
      <c r="Q2461" s="5" t="str">
        <f t="shared" si="268"/>
        <v>technology</v>
      </c>
      <c r="R2461" s="5" t="str">
        <f t="shared" si="269"/>
        <v>web</v>
      </c>
      <c r="S2461" t="s">
        <v>8319</v>
      </c>
      <c r="T2461" t="s">
        <v>8320</v>
      </c>
      <c r="U2461" s="9">
        <f t="shared" si="270"/>
        <v>42446.780162037037</v>
      </c>
      <c r="V2461" s="9">
        <f t="shared" si="271"/>
        <v>42476.780162037037</v>
      </c>
      <c r="W2461">
        <f t="shared" si="272"/>
        <v>30</v>
      </c>
    </row>
    <row r="2462" spans="1:23" ht="43.2" x14ac:dyDescent="0.3">
      <c r="A2462">
        <v>595</v>
      </c>
      <c r="B2462" s="3" t="s">
        <v>596</v>
      </c>
      <c r="C2462" s="3" t="s">
        <v>4705</v>
      </c>
      <c r="D2462">
        <v>100000</v>
      </c>
      <c r="E2462">
        <v>426</v>
      </c>
      <c r="F2462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>
        <f t="shared" si="266"/>
        <v>0</v>
      </c>
      <c r="P2462" s="5">
        <f t="shared" si="267"/>
        <v>53.25</v>
      </c>
      <c r="Q2462" s="5" t="str">
        <f t="shared" si="268"/>
        <v>technology</v>
      </c>
      <c r="R2462" s="5" t="str">
        <f t="shared" si="269"/>
        <v>web</v>
      </c>
      <c r="S2462" t="s">
        <v>8319</v>
      </c>
      <c r="T2462" t="s">
        <v>8320</v>
      </c>
      <c r="U2462" s="9">
        <f t="shared" si="270"/>
        <v>42083.069884259254</v>
      </c>
      <c r="V2462" s="9">
        <f t="shared" si="271"/>
        <v>42128.069884259254</v>
      </c>
      <c r="W2462">
        <f t="shared" si="272"/>
        <v>45</v>
      </c>
    </row>
    <row r="2463" spans="1:23" ht="28.8" x14ac:dyDescent="0.3">
      <c r="A2463">
        <v>596</v>
      </c>
      <c r="B2463" s="3" t="s">
        <v>597</v>
      </c>
      <c r="C2463" s="3" t="s">
        <v>4706</v>
      </c>
      <c r="D2463">
        <v>20000</v>
      </c>
      <c r="E2463">
        <v>6</v>
      </c>
      <c r="F2463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>
        <f t="shared" si="266"/>
        <v>0</v>
      </c>
      <c r="P2463" s="5">
        <f t="shared" si="267"/>
        <v>3</v>
      </c>
      <c r="Q2463" s="5" t="str">
        <f t="shared" si="268"/>
        <v>technology</v>
      </c>
      <c r="R2463" s="5" t="str">
        <f t="shared" si="269"/>
        <v>web</v>
      </c>
      <c r="S2463" t="s">
        <v>8319</v>
      </c>
      <c r="T2463" t="s">
        <v>8320</v>
      </c>
      <c r="U2463" s="9">
        <f t="shared" si="270"/>
        <v>42646.896898148145</v>
      </c>
      <c r="V2463" s="9">
        <f t="shared" si="271"/>
        <v>42676.896898148145</v>
      </c>
      <c r="W2463">
        <f t="shared" si="272"/>
        <v>30</v>
      </c>
    </row>
    <row r="2464" spans="1:23" ht="43.2" x14ac:dyDescent="0.3">
      <c r="A2464">
        <v>597</v>
      </c>
      <c r="B2464" s="3" t="s">
        <v>598</v>
      </c>
      <c r="C2464" s="3" t="s">
        <v>4707</v>
      </c>
      <c r="D2464">
        <v>7500</v>
      </c>
      <c r="E2464">
        <v>20</v>
      </c>
      <c r="F2464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>
        <f t="shared" si="266"/>
        <v>0</v>
      </c>
      <c r="P2464" s="5">
        <f t="shared" si="267"/>
        <v>10</v>
      </c>
      <c r="Q2464" s="5" t="str">
        <f t="shared" si="268"/>
        <v>technology</v>
      </c>
      <c r="R2464" s="5" t="str">
        <f t="shared" si="269"/>
        <v>web</v>
      </c>
      <c r="S2464" t="s">
        <v>8319</v>
      </c>
      <c r="T2464" t="s">
        <v>8320</v>
      </c>
      <c r="U2464" s="9">
        <f t="shared" si="270"/>
        <v>42545.705266203702</v>
      </c>
      <c r="V2464" s="9">
        <f t="shared" si="271"/>
        <v>42582.666666666672</v>
      </c>
      <c r="W2464">
        <f t="shared" si="272"/>
        <v>37</v>
      </c>
    </row>
    <row r="2465" spans="1:23" ht="28.8" x14ac:dyDescent="0.3">
      <c r="A2465">
        <v>598</v>
      </c>
      <c r="B2465" s="3" t="s">
        <v>599</v>
      </c>
      <c r="C2465" s="3" t="s">
        <v>4708</v>
      </c>
      <c r="D2465">
        <v>2500</v>
      </c>
      <c r="E2465">
        <v>850</v>
      </c>
      <c r="F246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>
        <f t="shared" si="266"/>
        <v>34</v>
      </c>
      <c r="P2465" s="5">
        <f t="shared" si="267"/>
        <v>121.43</v>
      </c>
      <c r="Q2465" s="5" t="str">
        <f t="shared" si="268"/>
        <v>technology</v>
      </c>
      <c r="R2465" s="5" t="str">
        <f t="shared" si="269"/>
        <v>web</v>
      </c>
      <c r="S2465" t="s">
        <v>8319</v>
      </c>
      <c r="T2465" t="s">
        <v>8320</v>
      </c>
      <c r="U2465" s="9">
        <f t="shared" si="270"/>
        <v>41948.00209490741</v>
      </c>
      <c r="V2465" s="9">
        <f t="shared" si="271"/>
        <v>41978.00209490741</v>
      </c>
      <c r="W2465">
        <f t="shared" si="272"/>
        <v>30</v>
      </c>
    </row>
    <row r="2466" spans="1:23" ht="43.2" x14ac:dyDescent="0.3">
      <c r="A2466">
        <v>599</v>
      </c>
      <c r="B2466" s="3" t="s">
        <v>600</v>
      </c>
      <c r="C2466" s="3" t="s">
        <v>4709</v>
      </c>
      <c r="D2466">
        <v>50000</v>
      </c>
      <c r="E2466">
        <v>31</v>
      </c>
      <c r="F2466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>
        <f t="shared" si="266"/>
        <v>0</v>
      </c>
      <c r="P2466" s="5">
        <f t="shared" si="267"/>
        <v>15.5</v>
      </c>
      <c r="Q2466" s="5" t="str">
        <f t="shared" si="268"/>
        <v>technology</v>
      </c>
      <c r="R2466" s="5" t="str">
        <f t="shared" si="269"/>
        <v>web</v>
      </c>
      <c r="S2466" t="s">
        <v>8319</v>
      </c>
      <c r="T2466" t="s">
        <v>8320</v>
      </c>
      <c r="U2466" s="9">
        <f t="shared" si="270"/>
        <v>42047.812523148154</v>
      </c>
      <c r="V2466" s="9">
        <f t="shared" si="271"/>
        <v>42071.636111111111</v>
      </c>
      <c r="W2466">
        <f t="shared" si="272"/>
        <v>24</v>
      </c>
    </row>
    <row r="2467" spans="1:23" ht="28.8" x14ac:dyDescent="0.3">
      <c r="A2467">
        <v>600</v>
      </c>
      <c r="B2467" s="3" t="s">
        <v>601</v>
      </c>
      <c r="C2467" s="3" t="s">
        <v>4710</v>
      </c>
      <c r="D2467">
        <v>5000</v>
      </c>
      <c r="E2467">
        <v>100</v>
      </c>
      <c r="F2467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>
        <f t="shared" si="266"/>
        <v>2</v>
      </c>
      <c r="P2467" s="5">
        <f t="shared" si="267"/>
        <v>100</v>
      </c>
      <c r="Q2467" s="5" t="str">
        <f t="shared" si="268"/>
        <v>technology</v>
      </c>
      <c r="R2467" s="5" t="str">
        <f t="shared" si="269"/>
        <v>web</v>
      </c>
      <c r="S2467" t="s">
        <v>8319</v>
      </c>
      <c r="T2467" t="s">
        <v>8320</v>
      </c>
      <c r="U2467" s="9">
        <f t="shared" si="270"/>
        <v>42073.798171296294</v>
      </c>
      <c r="V2467" s="9">
        <f t="shared" si="271"/>
        <v>42133.798171296294</v>
      </c>
      <c r="W2467">
        <f t="shared" si="272"/>
        <v>60</v>
      </c>
    </row>
    <row r="2468" spans="1:23" ht="43.2" x14ac:dyDescent="0.3">
      <c r="A2468">
        <v>601</v>
      </c>
      <c r="B2468" s="3" t="s">
        <v>602</v>
      </c>
      <c r="C2468" s="3" t="s">
        <v>4711</v>
      </c>
      <c r="D2468">
        <v>10000</v>
      </c>
      <c r="E2468">
        <v>140</v>
      </c>
      <c r="F2468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>
        <f t="shared" si="266"/>
        <v>1</v>
      </c>
      <c r="P2468" s="5">
        <f t="shared" si="267"/>
        <v>23.33</v>
      </c>
      <c r="Q2468" s="5" t="str">
        <f t="shared" si="268"/>
        <v>technology</v>
      </c>
      <c r="R2468" s="5" t="str">
        <f t="shared" si="269"/>
        <v>web</v>
      </c>
      <c r="S2468" t="s">
        <v>8319</v>
      </c>
      <c r="T2468" t="s">
        <v>8320</v>
      </c>
      <c r="U2468" s="9">
        <f t="shared" si="270"/>
        <v>41969.858090277776</v>
      </c>
      <c r="V2468" s="9">
        <f t="shared" si="271"/>
        <v>41999.858090277776</v>
      </c>
      <c r="W2468">
        <f t="shared" si="272"/>
        <v>30</v>
      </c>
    </row>
    <row r="2469" spans="1:23" ht="43.2" x14ac:dyDescent="0.3">
      <c r="A2469">
        <v>602</v>
      </c>
      <c r="B2469" s="3" t="s">
        <v>603</v>
      </c>
      <c r="C2469" s="3" t="s">
        <v>4712</v>
      </c>
      <c r="D2469">
        <v>70000</v>
      </c>
      <c r="E2469">
        <v>0</v>
      </c>
      <c r="F2469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>
        <f t="shared" si="266"/>
        <v>0</v>
      </c>
      <c r="P2469" s="5" t="e">
        <f t="shared" si="267"/>
        <v>#DIV/0!</v>
      </c>
      <c r="Q2469" s="5" t="str">
        <f t="shared" si="268"/>
        <v>technology</v>
      </c>
      <c r="R2469" s="5" t="str">
        <f t="shared" si="269"/>
        <v>web</v>
      </c>
      <c r="S2469" t="s">
        <v>8319</v>
      </c>
      <c r="T2469" t="s">
        <v>8320</v>
      </c>
      <c r="U2469" s="9">
        <f t="shared" si="270"/>
        <v>42143.79415509259</v>
      </c>
      <c r="V2469" s="9">
        <f t="shared" si="271"/>
        <v>42173.79415509259</v>
      </c>
      <c r="W2469">
        <f t="shared" si="272"/>
        <v>30</v>
      </c>
    </row>
    <row r="2470" spans="1:23" ht="43.2" x14ac:dyDescent="0.3">
      <c r="A2470">
        <v>603</v>
      </c>
      <c r="B2470" s="3" t="s">
        <v>604</v>
      </c>
      <c r="C2470" s="3" t="s">
        <v>4713</v>
      </c>
      <c r="D2470">
        <v>15000</v>
      </c>
      <c r="E2470">
        <v>590.02</v>
      </c>
      <c r="F2470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>
        <f t="shared" si="266"/>
        <v>4</v>
      </c>
      <c r="P2470" s="5">
        <f t="shared" si="267"/>
        <v>45.39</v>
      </c>
      <c r="Q2470" s="5" t="str">
        <f t="shared" si="268"/>
        <v>technology</v>
      </c>
      <c r="R2470" s="5" t="str">
        <f t="shared" si="269"/>
        <v>web</v>
      </c>
      <c r="S2470" t="s">
        <v>8319</v>
      </c>
      <c r="T2470" t="s">
        <v>8320</v>
      </c>
      <c r="U2470" s="9">
        <f t="shared" si="270"/>
        <v>41835.639155092591</v>
      </c>
      <c r="V2470" s="9">
        <f t="shared" si="271"/>
        <v>41865.639155092591</v>
      </c>
      <c r="W2470">
        <f t="shared" si="272"/>
        <v>30</v>
      </c>
    </row>
    <row r="2471" spans="1:23" ht="43.2" x14ac:dyDescent="0.3">
      <c r="A2471">
        <v>604</v>
      </c>
      <c r="B2471" s="3" t="s">
        <v>605</v>
      </c>
      <c r="C2471" s="3" t="s">
        <v>4714</v>
      </c>
      <c r="D2471">
        <v>1500</v>
      </c>
      <c r="E2471">
        <v>0</v>
      </c>
      <c r="F2471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>
        <f t="shared" si="266"/>
        <v>0</v>
      </c>
      <c r="P2471" s="5" t="e">
        <f t="shared" si="267"/>
        <v>#DIV/0!</v>
      </c>
      <c r="Q2471" s="5" t="str">
        <f t="shared" si="268"/>
        <v>technology</v>
      </c>
      <c r="R2471" s="5" t="str">
        <f t="shared" si="269"/>
        <v>web</v>
      </c>
      <c r="S2471" t="s">
        <v>8319</v>
      </c>
      <c r="T2471" t="s">
        <v>8320</v>
      </c>
      <c r="U2471" s="9">
        <f t="shared" si="270"/>
        <v>41849.035370370373</v>
      </c>
      <c r="V2471" s="9">
        <f t="shared" si="271"/>
        <v>41879.035370370373</v>
      </c>
      <c r="W2471">
        <f t="shared" si="272"/>
        <v>30</v>
      </c>
    </row>
    <row r="2472" spans="1:23" ht="28.8" x14ac:dyDescent="0.3">
      <c r="A2472">
        <v>605</v>
      </c>
      <c r="B2472" s="3" t="s">
        <v>606</v>
      </c>
      <c r="C2472" s="3" t="s">
        <v>4715</v>
      </c>
      <c r="D2472">
        <v>5000</v>
      </c>
      <c r="E2472">
        <v>131</v>
      </c>
      <c r="F2472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>
        <f t="shared" si="266"/>
        <v>3</v>
      </c>
      <c r="P2472" s="5">
        <f t="shared" si="267"/>
        <v>16.38</v>
      </c>
      <c r="Q2472" s="5" t="str">
        <f t="shared" si="268"/>
        <v>technology</v>
      </c>
      <c r="R2472" s="5" t="str">
        <f t="shared" si="269"/>
        <v>web</v>
      </c>
      <c r="S2472" t="s">
        <v>8319</v>
      </c>
      <c r="T2472" t="s">
        <v>8320</v>
      </c>
      <c r="U2472" s="9">
        <f t="shared" si="270"/>
        <v>42194.357731481476</v>
      </c>
      <c r="V2472" s="9">
        <f t="shared" si="271"/>
        <v>42239.357731481476</v>
      </c>
      <c r="W2472">
        <f t="shared" si="272"/>
        <v>45</v>
      </c>
    </row>
    <row r="2473" spans="1:23" ht="57.6" x14ac:dyDescent="0.3">
      <c r="A2473">
        <v>606</v>
      </c>
      <c r="B2473" s="3" t="s">
        <v>607</v>
      </c>
      <c r="C2473" s="3" t="s">
        <v>4716</v>
      </c>
      <c r="D2473">
        <v>5000</v>
      </c>
      <c r="E2473">
        <v>10</v>
      </c>
      <c r="F2473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>
        <f t="shared" si="266"/>
        <v>0</v>
      </c>
      <c r="P2473" s="5">
        <f t="shared" si="267"/>
        <v>10</v>
      </c>
      <c r="Q2473" s="5" t="str">
        <f t="shared" si="268"/>
        <v>technology</v>
      </c>
      <c r="R2473" s="5" t="str">
        <f t="shared" si="269"/>
        <v>web</v>
      </c>
      <c r="S2473" t="s">
        <v>8319</v>
      </c>
      <c r="T2473" t="s">
        <v>8320</v>
      </c>
      <c r="U2473" s="9">
        <f t="shared" si="270"/>
        <v>42102.650567129633</v>
      </c>
      <c r="V2473" s="9">
        <f t="shared" si="271"/>
        <v>42148.625</v>
      </c>
      <c r="W2473">
        <f t="shared" si="272"/>
        <v>46</v>
      </c>
    </row>
    <row r="2474" spans="1:23" ht="43.2" x14ac:dyDescent="0.3">
      <c r="A2474">
        <v>607</v>
      </c>
      <c r="B2474" s="3" t="s">
        <v>608</v>
      </c>
      <c r="C2474" s="3" t="s">
        <v>4717</v>
      </c>
      <c r="D2474">
        <v>250</v>
      </c>
      <c r="E2474">
        <v>0</v>
      </c>
      <c r="F2474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>
        <f t="shared" si="266"/>
        <v>0</v>
      </c>
      <c r="P2474" s="5" t="e">
        <f t="shared" si="267"/>
        <v>#DIV/0!</v>
      </c>
      <c r="Q2474" s="5" t="str">
        <f t="shared" si="268"/>
        <v>technology</v>
      </c>
      <c r="R2474" s="5" t="str">
        <f t="shared" si="269"/>
        <v>web</v>
      </c>
      <c r="S2474" t="s">
        <v>8319</v>
      </c>
      <c r="T2474" t="s">
        <v>8320</v>
      </c>
      <c r="U2474" s="9">
        <f t="shared" si="270"/>
        <v>42300.825648148151</v>
      </c>
      <c r="V2474" s="9">
        <f t="shared" si="271"/>
        <v>42330.867314814815</v>
      </c>
      <c r="W2474">
        <f t="shared" si="272"/>
        <v>30</v>
      </c>
    </row>
    <row r="2475" spans="1:23" ht="43.2" x14ac:dyDescent="0.3">
      <c r="A2475">
        <v>608</v>
      </c>
      <c r="B2475" s="3" t="s">
        <v>609</v>
      </c>
      <c r="C2475" s="3" t="s">
        <v>4718</v>
      </c>
      <c r="D2475">
        <v>150000</v>
      </c>
      <c r="E2475">
        <v>1461</v>
      </c>
      <c r="F247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>
        <f t="shared" si="266"/>
        <v>1</v>
      </c>
      <c r="P2475" s="5">
        <f t="shared" si="267"/>
        <v>292.2</v>
      </c>
      <c r="Q2475" s="5" t="str">
        <f t="shared" si="268"/>
        <v>technology</v>
      </c>
      <c r="R2475" s="5" t="str">
        <f t="shared" si="269"/>
        <v>web</v>
      </c>
      <c r="S2475" t="s">
        <v>8319</v>
      </c>
      <c r="T2475" t="s">
        <v>8320</v>
      </c>
      <c r="U2475" s="9">
        <f t="shared" si="270"/>
        <v>42140.921064814815</v>
      </c>
      <c r="V2475" s="9">
        <f t="shared" si="271"/>
        <v>42170.921064814815</v>
      </c>
      <c r="W2475">
        <f t="shared" si="272"/>
        <v>30</v>
      </c>
    </row>
    <row r="2476" spans="1:23" ht="43.2" x14ac:dyDescent="0.3">
      <c r="A2476">
        <v>609</v>
      </c>
      <c r="B2476" s="3" t="s">
        <v>610</v>
      </c>
      <c r="C2476" s="3" t="s">
        <v>4719</v>
      </c>
      <c r="D2476">
        <v>780</v>
      </c>
      <c r="E2476">
        <v>5</v>
      </c>
      <c r="F2476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>
        <f t="shared" si="266"/>
        <v>1</v>
      </c>
      <c r="P2476" s="5">
        <f t="shared" si="267"/>
        <v>5</v>
      </c>
      <c r="Q2476" s="5" t="str">
        <f t="shared" si="268"/>
        <v>technology</v>
      </c>
      <c r="R2476" s="5" t="str">
        <f t="shared" si="269"/>
        <v>web</v>
      </c>
      <c r="S2476" t="s">
        <v>8319</v>
      </c>
      <c r="T2476" t="s">
        <v>8320</v>
      </c>
      <c r="U2476" s="9">
        <f t="shared" si="270"/>
        <v>42307.034074074079</v>
      </c>
      <c r="V2476" s="9">
        <f t="shared" si="271"/>
        <v>42337.075740740736</v>
      </c>
      <c r="W2476">
        <f t="shared" si="272"/>
        <v>30</v>
      </c>
    </row>
    <row r="2477" spans="1:23" ht="43.2" x14ac:dyDescent="0.3">
      <c r="A2477">
        <v>610</v>
      </c>
      <c r="B2477" s="3" t="s">
        <v>611</v>
      </c>
      <c r="C2477" s="3" t="s">
        <v>4720</v>
      </c>
      <c r="D2477">
        <v>13803</v>
      </c>
      <c r="E2477">
        <v>0</v>
      </c>
      <c r="F2477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>
        <f t="shared" si="266"/>
        <v>0</v>
      </c>
      <c r="P2477" s="5" t="e">
        <f t="shared" si="267"/>
        <v>#DIV/0!</v>
      </c>
      <c r="Q2477" s="5" t="str">
        <f t="shared" si="268"/>
        <v>technology</v>
      </c>
      <c r="R2477" s="5" t="str">
        <f t="shared" si="269"/>
        <v>web</v>
      </c>
      <c r="S2477" t="s">
        <v>8319</v>
      </c>
      <c r="T2477" t="s">
        <v>8320</v>
      </c>
      <c r="U2477" s="9">
        <f t="shared" si="270"/>
        <v>42086.83085648148</v>
      </c>
      <c r="V2477" s="9">
        <f t="shared" si="271"/>
        <v>42116.83085648148</v>
      </c>
      <c r="W2477">
        <f t="shared" si="272"/>
        <v>30</v>
      </c>
    </row>
    <row r="2478" spans="1:23" ht="43.2" x14ac:dyDescent="0.3">
      <c r="A2478">
        <v>611</v>
      </c>
      <c r="B2478" s="3" t="s">
        <v>612</v>
      </c>
      <c r="C2478" s="3" t="s">
        <v>4721</v>
      </c>
      <c r="D2478">
        <v>80000</v>
      </c>
      <c r="E2478">
        <v>0</v>
      </c>
      <c r="F2478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>
        <f t="shared" si="266"/>
        <v>0</v>
      </c>
      <c r="P2478" s="5" t="e">
        <f t="shared" si="267"/>
        <v>#DIV/0!</v>
      </c>
      <c r="Q2478" s="5" t="str">
        <f t="shared" si="268"/>
        <v>technology</v>
      </c>
      <c r="R2478" s="5" t="str">
        <f t="shared" si="269"/>
        <v>web</v>
      </c>
      <c r="S2478" t="s">
        <v>8319</v>
      </c>
      <c r="T2478" t="s">
        <v>8320</v>
      </c>
      <c r="U2478" s="9">
        <f t="shared" si="270"/>
        <v>42328.560613425929</v>
      </c>
      <c r="V2478" s="9">
        <f t="shared" si="271"/>
        <v>42388.560613425929</v>
      </c>
      <c r="W2478">
        <f t="shared" si="272"/>
        <v>60</v>
      </c>
    </row>
    <row r="2479" spans="1:23" ht="28.8" x14ac:dyDescent="0.3">
      <c r="A2479">
        <v>612</v>
      </c>
      <c r="B2479" s="3" t="s">
        <v>613</v>
      </c>
      <c r="C2479" s="3" t="s">
        <v>4722</v>
      </c>
      <c r="D2479">
        <v>10000</v>
      </c>
      <c r="E2479">
        <v>0</v>
      </c>
      <c r="F2479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>
        <f t="shared" si="266"/>
        <v>0</v>
      </c>
      <c r="P2479" s="5" t="e">
        <f t="shared" si="267"/>
        <v>#DIV/0!</v>
      </c>
      <c r="Q2479" s="5" t="str">
        <f t="shared" si="268"/>
        <v>technology</v>
      </c>
      <c r="R2479" s="5" t="str">
        <f t="shared" si="269"/>
        <v>web</v>
      </c>
      <c r="S2479" t="s">
        <v>8319</v>
      </c>
      <c r="T2479" t="s">
        <v>8320</v>
      </c>
      <c r="U2479" s="9">
        <f t="shared" si="270"/>
        <v>42585.031782407401</v>
      </c>
      <c r="V2479" s="9">
        <f t="shared" si="271"/>
        <v>42615.031782407401</v>
      </c>
      <c r="W2479">
        <f t="shared" si="272"/>
        <v>30</v>
      </c>
    </row>
    <row r="2480" spans="1:23" ht="43.2" x14ac:dyDescent="0.3">
      <c r="A2480">
        <v>613</v>
      </c>
      <c r="B2480" s="3" t="s">
        <v>614</v>
      </c>
      <c r="C2480" s="3" t="s">
        <v>4723</v>
      </c>
      <c r="D2480">
        <v>60000</v>
      </c>
      <c r="E2480">
        <v>12818</v>
      </c>
      <c r="F2480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>
        <f t="shared" si="266"/>
        <v>21</v>
      </c>
      <c r="P2480" s="5">
        <f t="shared" si="267"/>
        <v>105.93</v>
      </c>
      <c r="Q2480" s="5" t="str">
        <f t="shared" si="268"/>
        <v>technology</v>
      </c>
      <c r="R2480" s="5" t="str">
        <f t="shared" si="269"/>
        <v>web</v>
      </c>
      <c r="S2480" t="s">
        <v>8319</v>
      </c>
      <c r="T2480" t="s">
        <v>8320</v>
      </c>
      <c r="U2480" s="9">
        <f t="shared" si="270"/>
        <v>42247.496759259258</v>
      </c>
      <c r="V2480" s="9">
        <f t="shared" si="271"/>
        <v>42278.207638888889</v>
      </c>
      <c r="W2480">
        <f t="shared" si="272"/>
        <v>31</v>
      </c>
    </row>
    <row r="2481" spans="1:23" ht="43.2" x14ac:dyDescent="0.3">
      <c r="A2481">
        <v>614</v>
      </c>
      <c r="B2481" s="3" t="s">
        <v>615</v>
      </c>
      <c r="C2481" s="3" t="s">
        <v>4724</v>
      </c>
      <c r="D2481">
        <v>10000</v>
      </c>
      <c r="E2481">
        <v>0</v>
      </c>
      <c r="F2481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>
        <f t="shared" si="266"/>
        <v>0</v>
      </c>
      <c r="P2481" s="5" t="e">
        <f t="shared" si="267"/>
        <v>#DIV/0!</v>
      </c>
      <c r="Q2481" s="5" t="str">
        <f t="shared" si="268"/>
        <v>technology</v>
      </c>
      <c r="R2481" s="5" t="str">
        <f t="shared" si="269"/>
        <v>web</v>
      </c>
      <c r="S2481" t="s">
        <v>8319</v>
      </c>
      <c r="T2481" t="s">
        <v>8320</v>
      </c>
      <c r="U2481" s="9">
        <f t="shared" si="270"/>
        <v>42515.061805555553</v>
      </c>
      <c r="V2481" s="9">
        <f t="shared" si="271"/>
        <v>42545.061805555553</v>
      </c>
      <c r="W2481">
        <f t="shared" si="272"/>
        <v>30</v>
      </c>
    </row>
    <row r="2482" spans="1:23" ht="43.2" x14ac:dyDescent="0.3">
      <c r="A2482">
        <v>615</v>
      </c>
      <c r="B2482" s="3" t="s">
        <v>616</v>
      </c>
      <c r="C2482" s="3" t="s">
        <v>4725</v>
      </c>
      <c r="D2482">
        <v>515</v>
      </c>
      <c r="E2482">
        <v>0</v>
      </c>
      <c r="F2482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>
        <f t="shared" si="266"/>
        <v>0</v>
      </c>
      <c r="P2482" s="5" t="e">
        <f t="shared" si="267"/>
        <v>#DIV/0!</v>
      </c>
      <c r="Q2482" s="5" t="str">
        <f t="shared" si="268"/>
        <v>technology</v>
      </c>
      <c r="R2482" s="5" t="str">
        <f t="shared" si="269"/>
        <v>web</v>
      </c>
      <c r="S2482" t="s">
        <v>8319</v>
      </c>
      <c r="T2482" t="s">
        <v>8320</v>
      </c>
      <c r="U2482" s="9">
        <f t="shared" si="270"/>
        <v>42242.122210648144</v>
      </c>
      <c r="V2482" s="9">
        <f t="shared" si="271"/>
        <v>42272.122210648144</v>
      </c>
      <c r="W2482">
        <f t="shared" si="272"/>
        <v>30</v>
      </c>
    </row>
    <row r="2483" spans="1:23" ht="43.2" x14ac:dyDescent="0.3">
      <c r="A2483">
        <v>616</v>
      </c>
      <c r="B2483" s="3" t="s">
        <v>617</v>
      </c>
      <c r="C2483" s="3" t="s">
        <v>4726</v>
      </c>
      <c r="D2483">
        <v>5000</v>
      </c>
      <c r="E2483">
        <v>0</v>
      </c>
      <c r="F2483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>
        <f t="shared" si="266"/>
        <v>0</v>
      </c>
      <c r="P2483" s="5" t="e">
        <f t="shared" si="267"/>
        <v>#DIV/0!</v>
      </c>
      <c r="Q2483" s="5" t="str">
        <f t="shared" si="268"/>
        <v>technology</v>
      </c>
      <c r="R2483" s="5" t="str">
        <f t="shared" si="269"/>
        <v>web</v>
      </c>
      <c r="S2483" t="s">
        <v>8319</v>
      </c>
      <c r="T2483" t="s">
        <v>8320</v>
      </c>
      <c r="U2483" s="9">
        <f t="shared" si="270"/>
        <v>42761.376238425932</v>
      </c>
      <c r="V2483" s="9">
        <f t="shared" si="271"/>
        <v>42791.376238425932</v>
      </c>
      <c r="W2483">
        <f t="shared" si="272"/>
        <v>30</v>
      </c>
    </row>
    <row r="2484" spans="1:23" ht="57.6" x14ac:dyDescent="0.3">
      <c r="A2484">
        <v>617</v>
      </c>
      <c r="B2484" s="3" t="s">
        <v>618</v>
      </c>
      <c r="C2484" s="3" t="s">
        <v>4727</v>
      </c>
      <c r="D2484">
        <v>2000</v>
      </c>
      <c r="E2484">
        <v>60</v>
      </c>
      <c r="F2484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>
        <f t="shared" si="266"/>
        <v>3</v>
      </c>
      <c r="P2484" s="5">
        <f t="shared" si="267"/>
        <v>20</v>
      </c>
      <c r="Q2484" s="5" t="str">
        <f t="shared" si="268"/>
        <v>technology</v>
      </c>
      <c r="R2484" s="5" t="str">
        <f t="shared" si="269"/>
        <v>web</v>
      </c>
      <c r="S2484" t="s">
        <v>8319</v>
      </c>
      <c r="T2484" t="s">
        <v>8320</v>
      </c>
      <c r="U2484" s="9">
        <f t="shared" si="270"/>
        <v>42087.343090277776</v>
      </c>
      <c r="V2484" s="9">
        <f t="shared" si="271"/>
        <v>42132.343090277776</v>
      </c>
      <c r="W2484">
        <f t="shared" si="272"/>
        <v>45</v>
      </c>
    </row>
    <row r="2485" spans="1:23" ht="43.2" x14ac:dyDescent="0.3">
      <c r="A2485">
        <v>618</v>
      </c>
      <c r="B2485" s="3" t="s">
        <v>619</v>
      </c>
      <c r="C2485" s="3" t="s">
        <v>4728</v>
      </c>
      <c r="D2485">
        <v>400</v>
      </c>
      <c r="E2485">
        <v>0</v>
      </c>
      <c r="F248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>
        <f t="shared" si="266"/>
        <v>0</v>
      </c>
      <c r="P2485" s="5" t="e">
        <f t="shared" si="267"/>
        <v>#DIV/0!</v>
      </c>
      <c r="Q2485" s="5" t="str">
        <f t="shared" si="268"/>
        <v>technology</v>
      </c>
      <c r="R2485" s="5" t="str">
        <f t="shared" si="269"/>
        <v>web</v>
      </c>
      <c r="S2485" t="s">
        <v>8319</v>
      </c>
      <c r="T2485" t="s">
        <v>8320</v>
      </c>
      <c r="U2485" s="9">
        <f t="shared" si="270"/>
        <v>42317.810219907406</v>
      </c>
      <c r="V2485" s="9">
        <f t="shared" si="271"/>
        <v>42347.810219907406</v>
      </c>
      <c r="W2485">
        <f t="shared" si="272"/>
        <v>30</v>
      </c>
    </row>
    <row r="2486" spans="1:23" ht="28.8" x14ac:dyDescent="0.3">
      <c r="A2486">
        <v>619</v>
      </c>
      <c r="B2486" s="3" t="s">
        <v>620</v>
      </c>
      <c r="C2486" s="3" t="s">
        <v>4729</v>
      </c>
      <c r="D2486">
        <v>2500000</v>
      </c>
      <c r="E2486">
        <v>1</v>
      </c>
      <c r="F2486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>
        <f t="shared" si="266"/>
        <v>0</v>
      </c>
      <c r="P2486" s="5">
        <f t="shared" si="267"/>
        <v>1</v>
      </c>
      <c r="Q2486" s="5" t="str">
        <f t="shared" si="268"/>
        <v>technology</v>
      </c>
      <c r="R2486" s="5" t="str">
        <f t="shared" si="269"/>
        <v>web</v>
      </c>
      <c r="S2486" t="s">
        <v>8319</v>
      </c>
      <c r="T2486" t="s">
        <v>8320</v>
      </c>
      <c r="U2486" s="9">
        <f t="shared" si="270"/>
        <v>41908.650347222225</v>
      </c>
      <c r="V2486" s="9">
        <f t="shared" si="271"/>
        <v>41968.692013888889</v>
      </c>
      <c r="W2486">
        <f t="shared" si="272"/>
        <v>60</v>
      </c>
    </row>
    <row r="2487" spans="1:23" ht="43.2" x14ac:dyDescent="0.3">
      <c r="A2487">
        <v>620</v>
      </c>
      <c r="B2487" s="3" t="s">
        <v>621</v>
      </c>
      <c r="C2487" s="3" t="s">
        <v>4730</v>
      </c>
      <c r="D2487">
        <v>30000</v>
      </c>
      <c r="E2487">
        <v>300</v>
      </c>
      <c r="F2487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>
        <f t="shared" si="266"/>
        <v>1</v>
      </c>
      <c r="P2487" s="5">
        <f t="shared" si="267"/>
        <v>300</v>
      </c>
      <c r="Q2487" s="5" t="str">
        <f t="shared" si="268"/>
        <v>technology</v>
      </c>
      <c r="R2487" s="5" t="str">
        <f t="shared" si="269"/>
        <v>web</v>
      </c>
      <c r="S2487" t="s">
        <v>8319</v>
      </c>
      <c r="T2487" t="s">
        <v>8320</v>
      </c>
      <c r="U2487" s="9">
        <f t="shared" si="270"/>
        <v>41831.716874999998</v>
      </c>
      <c r="V2487" s="9">
        <f t="shared" si="271"/>
        <v>41876.716874999998</v>
      </c>
      <c r="W2487">
        <f t="shared" si="272"/>
        <v>45</v>
      </c>
    </row>
    <row r="2488" spans="1:23" ht="43.2" x14ac:dyDescent="0.3">
      <c r="A2488">
        <v>621</v>
      </c>
      <c r="B2488" s="3" t="s">
        <v>622</v>
      </c>
      <c r="C2488" s="3" t="s">
        <v>4731</v>
      </c>
      <c r="D2488">
        <v>25000</v>
      </c>
      <c r="E2488">
        <v>261</v>
      </c>
      <c r="F2488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>
        <f t="shared" si="266"/>
        <v>1</v>
      </c>
      <c r="P2488" s="5">
        <f t="shared" si="267"/>
        <v>87</v>
      </c>
      <c r="Q2488" s="5" t="str">
        <f t="shared" si="268"/>
        <v>technology</v>
      </c>
      <c r="R2488" s="5" t="str">
        <f t="shared" si="269"/>
        <v>web</v>
      </c>
      <c r="S2488" t="s">
        <v>8319</v>
      </c>
      <c r="T2488" t="s">
        <v>8320</v>
      </c>
      <c r="U2488" s="9">
        <f t="shared" si="270"/>
        <v>42528.987696759257</v>
      </c>
      <c r="V2488" s="9">
        <f t="shared" si="271"/>
        <v>42558.987696759257</v>
      </c>
      <c r="W2488">
        <f t="shared" si="272"/>
        <v>30</v>
      </c>
    </row>
    <row r="2489" spans="1:23" ht="43.2" x14ac:dyDescent="0.3">
      <c r="A2489">
        <v>622</v>
      </c>
      <c r="B2489" s="3" t="s">
        <v>623</v>
      </c>
      <c r="C2489" s="3" t="s">
        <v>4732</v>
      </c>
      <c r="D2489">
        <v>6000</v>
      </c>
      <c r="E2489">
        <v>341</v>
      </c>
      <c r="F2489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>
        <f t="shared" si="266"/>
        <v>6</v>
      </c>
      <c r="P2489" s="5">
        <f t="shared" si="267"/>
        <v>37.89</v>
      </c>
      <c r="Q2489" s="5" t="str">
        <f t="shared" si="268"/>
        <v>technology</v>
      </c>
      <c r="R2489" s="5" t="str">
        <f t="shared" si="269"/>
        <v>web</v>
      </c>
      <c r="S2489" t="s">
        <v>8319</v>
      </c>
      <c r="T2489" t="s">
        <v>8320</v>
      </c>
      <c r="U2489" s="9">
        <f t="shared" si="270"/>
        <v>42532.774745370371</v>
      </c>
      <c r="V2489" s="9">
        <f t="shared" si="271"/>
        <v>42552.774745370371</v>
      </c>
      <c r="W2489">
        <f t="shared" si="272"/>
        <v>20</v>
      </c>
    </row>
    <row r="2490" spans="1:23" ht="57.6" x14ac:dyDescent="0.3">
      <c r="A2490">
        <v>623</v>
      </c>
      <c r="B2490" s="3" t="s">
        <v>624</v>
      </c>
      <c r="C2490" s="3" t="s">
        <v>4733</v>
      </c>
      <c r="D2490">
        <v>75000</v>
      </c>
      <c r="E2490">
        <v>0</v>
      </c>
      <c r="F2490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>
        <f t="shared" si="266"/>
        <v>0</v>
      </c>
      <c r="P2490" s="5" t="e">
        <f t="shared" si="267"/>
        <v>#DIV/0!</v>
      </c>
      <c r="Q2490" s="5" t="str">
        <f t="shared" si="268"/>
        <v>technology</v>
      </c>
      <c r="R2490" s="5" t="str">
        <f t="shared" si="269"/>
        <v>web</v>
      </c>
      <c r="S2490" t="s">
        <v>8319</v>
      </c>
      <c r="T2490" t="s">
        <v>8320</v>
      </c>
      <c r="U2490" s="9">
        <f t="shared" si="270"/>
        <v>42122.009224537032</v>
      </c>
      <c r="V2490" s="9">
        <f t="shared" si="271"/>
        <v>42152.009224537032</v>
      </c>
      <c r="W2490">
        <f t="shared" si="272"/>
        <v>30</v>
      </c>
    </row>
    <row r="2491" spans="1:23" ht="43.2" x14ac:dyDescent="0.3">
      <c r="A2491">
        <v>624</v>
      </c>
      <c r="B2491" s="3" t="s">
        <v>625</v>
      </c>
      <c r="C2491" s="3" t="s">
        <v>4734</v>
      </c>
      <c r="D2491">
        <v>5000</v>
      </c>
      <c r="E2491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>
        <f t="shared" si="266"/>
        <v>0</v>
      </c>
      <c r="P2491" s="5" t="e">
        <f t="shared" si="267"/>
        <v>#DIV/0!</v>
      </c>
      <c r="Q2491" s="5" t="str">
        <f t="shared" si="268"/>
        <v>technology</v>
      </c>
      <c r="R2491" s="5" t="str">
        <f t="shared" si="269"/>
        <v>web</v>
      </c>
      <c r="S2491" t="s">
        <v>8319</v>
      </c>
      <c r="T2491" t="s">
        <v>8320</v>
      </c>
      <c r="U2491" s="9">
        <f t="shared" si="270"/>
        <v>42108.988900462966</v>
      </c>
      <c r="V2491" s="9">
        <f t="shared" si="271"/>
        <v>42138.988900462966</v>
      </c>
      <c r="W2491">
        <f t="shared" si="272"/>
        <v>30</v>
      </c>
    </row>
    <row r="2492" spans="1:23" ht="43.2" x14ac:dyDescent="0.3">
      <c r="A2492">
        <v>625</v>
      </c>
      <c r="B2492" s="3" t="s">
        <v>626</v>
      </c>
      <c r="C2492" s="3" t="s">
        <v>4735</v>
      </c>
      <c r="D2492">
        <v>25000</v>
      </c>
      <c r="E2492">
        <v>0</v>
      </c>
      <c r="F2492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>
        <f t="shared" si="266"/>
        <v>0</v>
      </c>
      <c r="P2492" s="5" t="e">
        <f t="shared" si="267"/>
        <v>#DIV/0!</v>
      </c>
      <c r="Q2492" s="5" t="str">
        <f t="shared" si="268"/>
        <v>technology</v>
      </c>
      <c r="R2492" s="5" t="str">
        <f t="shared" si="269"/>
        <v>web</v>
      </c>
      <c r="S2492" t="s">
        <v>8319</v>
      </c>
      <c r="T2492" t="s">
        <v>8320</v>
      </c>
      <c r="U2492" s="9">
        <f t="shared" si="270"/>
        <v>42790.895567129628</v>
      </c>
      <c r="V2492" s="9">
        <f t="shared" si="271"/>
        <v>42820.853900462964</v>
      </c>
      <c r="W2492">
        <f t="shared" si="272"/>
        <v>30</v>
      </c>
    </row>
    <row r="2493" spans="1:23" ht="43.2" x14ac:dyDescent="0.3">
      <c r="A2493">
        <v>626</v>
      </c>
      <c r="B2493" s="3" t="s">
        <v>627</v>
      </c>
      <c r="C2493" s="3" t="s">
        <v>4736</v>
      </c>
      <c r="D2493">
        <v>25000</v>
      </c>
      <c r="E2493">
        <v>4345</v>
      </c>
      <c r="F2493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>
        <f t="shared" si="266"/>
        <v>17</v>
      </c>
      <c r="P2493" s="5">
        <f t="shared" si="267"/>
        <v>111.41</v>
      </c>
      <c r="Q2493" s="5" t="str">
        <f t="shared" si="268"/>
        <v>technology</v>
      </c>
      <c r="R2493" s="5" t="str">
        <f t="shared" si="269"/>
        <v>web</v>
      </c>
      <c r="S2493" t="s">
        <v>8319</v>
      </c>
      <c r="T2493" t="s">
        <v>8320</v>
      </c>
      <c r="U2493" s="9">
        <f t="shared" si="270"/>
        <v>42198.559479166666</v>
      </c>
      <c r="V2493" s="9">
        <f t="shared" si="271"/>
        <v>42231.556944444441</v>
      </c>
      <c r="W2493">
        <f t="shared" si="272"/>
        <v>33</v>
      </c>
    </row>
    <row r="2494" spans="1:23" ht="43.2" x14ac:dyDescent="0.3">
      <c r="A2494">
        <v>627</v>
      </c>
      <c r="B2494" s="3" t="s">
        <v>628</v>
      </c>
      <c r="C2494" s="3" t="s">
        <v>4737</v>
      </c>
      <c r="D2494">
        <v>450000</v>
      </c>
      <c r="E2494">
        <v>90</v>
      </c>
      <c r="F2494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>
        <f t="shared" si="266"/>
        <v>0</v>
      </c>
      <c r="P2494" s="5">
        <f t="shared" si="267"/>
        <v>90</v>
      </c>
      <c r="Q2494" s="5" t="str">
        <f t="shared" si="268"/>
        <v>technology</v>
      </c>
      <c r="R2494" s="5" t="str">
        <f t="shared" si="269"/>
        <v>web</v>
      </c>
      <c r="S2494" t="s">
        <v>8319</v>
      </c>
      <c r="T2494" t="s">
        <v>8320</v>
      </c>
      <c r="U2494" s="9">
        <f t="shared" si="270"/>
        <v>42384.306840277779</v>
      </c>
      <c r="V2494" s="9">
        <f t="shared" si="271"/>
        <v>42443.958333333328</v>
      </c>
      <c r="W2494">
        <f t="shared" si="272"/>
        <v>59</v>
      </c>
    </row>
    <row r="2495" spans="1:23" ht="43.2" x14ac:dyDescent="0.3">
      <c r="A2495">
        <v>628</v>
      </c>
      <c r="B2495" s="3" t="s">
        <v>629</v>
      </c>
      <c r="C2495" s="3" t="s">
        <v>4738</v>
      </c>
      <c r="D2495">
        <v>5000</v>
      </c>
      <c r="E2495">
        <v>0</v>
      </c>
      <c r="F249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>
        <f t="shared" si="266"/>
        <v>0</v>
      </c>
      <c r="P2495" s="5" t="e">
        <f t="shared" si="267"/>
        <v>#DIV/0!</v>
      </c>
      <c r="Q2495" s="5" t="str">
        <f t="shared" si="268"/>
        <v>technology</v>
      </c>
      <c r="R2495" s="5" t="str">
        <f t="shared" si="269"/>
        <v>web</v>
      </c>
      <c r="S2495" t="s">
        <v>8319</v>
      </c>
      <c r="T2495" t="s">
        <v>8320</v>
      </c>
      <c r="U2495" s="9">
        <f t="shared" si="270"/>
        <v>41803.692789351851</v>
      </c>
      <c r="V2495" s="9">
        <f t="shared" si="271"/>
        <v>41833.692789351851</v>
      </c>
      <c r="W2495">
        <f t="shared" si="272"/>
        <v>30</v>
      </c>
    </row>
    <row r="2496" spans="1:23" ht="43.2" x14ac:dyDescent="0.3">
      <c r="A2496">
        <v>629</v>
      </c>
      <c r="B2496" s="3" t="s">
        <v>630</v>
      </c>
      <c r="C2496" s="3" t="s">
        <v>4739</v>
      </c>
      <c r="D2496">
        <v>200000</v>
      </c>
      <c r="E2496">
        <v>350</v>
      </c>
      <c r="F2496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>
        <f t="shared" si="266"/>
        <v>0</v>
      </c>
      <c r="P2496" s="5">
        <f t="shared" si="267"/>
        <v>116.67</v>
      </c>
      <c r="Q2496" s="5" t="str">
        <f t="shared" si="268"/>
        <v>technology</v>
      </c>
      <c r="R2496" s="5" t="str">
        <f t="shared" si="269"/>
        <v>web</v>
      </c>
      <c r="S2496" t="s">
        <v>8319</v>
      </c>
      <c r="T2496" t="s">
        <v>8320</v>
      </c>
      <c r="U2496" s="9">
        <f t="shared" si="270"/>
        <v>42474.637824074074</v>
      </c>
      <c r="V2496" s="9">
        <f t="shared" si="271"/>
        <v>42504.637824074074</v>
      </c>
      <c r="W2496">
        <f t="shared" si="272"/>
        <v>30</v>
      </c>
    </row>
    <row r="2497" spans="1:23" ht="57.6" x14ac:dyDescent="0.3">
      <c r="A2497">
        <v>630</v>
      </c>
      <c r="B2497" s="3" t="s">
        <v>631</v>
      </c>
      <c r="C2497" s="3" t="s">
        <v>4740</v>
      </c>
      <c r="D2497">
        <v>11999</v>
      </c>
      <c r="E2497">
        <v>10</v>
      </c>
      <c r="F2497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>
        <f t="shared" si="266"/>
        <v>0</v>
      </c>
      <c r="P2497" s="5">
        <f t="shared" si="267"/>
        <v>10</v>
      </c>
      <c r="Q2497" s="5" t="str">
        <f t="shared" si="268"/>
        <v>technology</v>
      </c>
      <c r="R2497" s="5" t="str">
        <f t="shared" si="269"/>
        <v>web</v>
      </c>
      <c r="S2497" t="s">
        <v>8319</v>
      </c>
      <c r="T2497" t="s">
        <v>8320</v>
      </c>
      <c r="U2497" s="9">
        <f t="shared" si="270"/>
        <v>42223.619456018518</v>
      </c>
      <c r="V2497" s="9">
        <f t="shared" si="271"/>
        <v>42253.215277777781</v>
      </c>
      <c r="W2497">
        <f t="shared" si="272"/>
        <v>30</v>
      </c>
    </row>
    <row r="2498" spans="1:23" ht="28.8" x14ac:dyDescent="0.3">
      <c r="A2498">
        <v>631</v>
      </c>
      <c r="B2498" s="3" t="s">
        <v>632</v>
      </c>
      <c r="C2498" s="3" t="s">
        <v>4741</v>
      </c>
      <c r="D2498">
        <v>50000</v>
      </c>
      <c r="E2498">
        <v>690</v>
      </c>
      <c r="F2498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>
        <f t="shared" ref="O2498:O2561" si="273">ROUND((E2498/D2498)*100,0)</f>
        <v>1</v>
      </c>
      <c r="P2498" s="5">
        <f t="shared" ref="P2498:P2561" si="274">ROUND((E2498/L2498),2)</f>
        <v>76.67</v>
      </c>
      <c r="Q2498" s="5" t="str">
        <f t="shared" ref="Q2498:Q2561" si="275">LEFT(N2498,SEARCH("/",N2498)-1)</f>
        <v>technology</v>
      </c>
      <c r="R2498" s="5" t="str">
        <f t="shared" ref="R2498:R2561" si="276">RIGHT(N2498,LEN(N2498)-SEARCH("/",N2498))</f>
        <v>web</v>
      </c>
      <c r="S2498" t="s">
        <v>8319</v>
      </c>
      <c r="T2498" t="s">
        <v>8320</v>
      </c>
      <c r="U2498" s="9">
        <f t="shared" ref="U2498:U2561" si="277">(((J2498/60)/60)/24)+DATE(1970,1,1)</f>
        <v>42489.772326388891</v>
      </c>
      <c r="V2498" s="9">
        <f t="shared" ref="V2498:V2561" si="278">(((I2498/60)/60)/24)+DATE(1970,1,1)</f>
        <v>42518.772326388891</v>
      </c>
      <c r="W2498">
        <f t="shared" ref="W2498:W2561" si="279">DATEDIF(U2498,V2498,"d")</f>
        <v>29</v>
      </c>
    </row>
    <row r="2499" spans="1:23" ht="28.8" x14ac:dyDescent="0.3">
      <c r="A2499">
        <v>632</v>
      </c>
      <c r="B2499" s="3" t="s">
        <v>633</v>
      </c>
      <c r="C2499" s="3" t="s">
        <v>4742</v>
      </c>
      <c r="D2499">
        <v>20000</v>
      </c>
      <c r="E2499">
        <v>0</v>
      </c>
      <c r="F2499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>
        <f t="shared" si="273"/>
        <v>0</v>
      </c>
      <c r="P2499" s="5" t="e">
        <f t="shared" si="274"/>
        <v>#DIV/0!</v>
      </c>
      <c r="Q2499" s="5" t="str">
        <f t="shared" si="275"/>
        <v>technology</v>
      </c>
      <c r="R2499" s="5" t="str">
        <f t="shared" si="276"/>
        <v>web</v>
      </c>
      <c r="S2499" t="s">
        <v>8319</v>
      </c>
      <c r="T2499" t="s">
        <v>8320</v>
      </c>
      <c r="U2499" s="9">
        <f t="shared" si="277"/>
        <v>42303.659317129626</v>
      </c>
      <c r="V2499" s="9">
        <f t="shared" si="278"/>
        <v>42333.700983796298</v>
      </c>
      <c r="W2499">
        <f t="shared" si="279"/>
        <v>30</v>
      </c>
    </row>
    <row r="2500" spans="1:23" ht="43.2" x14ac:dyDescent="0.3">
      <c r="A2500">
        <v>633</v>
      </c>
      <c r="B2500" s="3" t="s">
        <v>634</v>
      </c>
      <c r="C2500" s="3" t="s">
        <v>4743</v>
      </c>
      <c r="D2500">
        <v>10000</v>
      </c>
      <c r="E2500">
        <v>1245</v>
      </c>
      <c r="F2500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>
        <f t="shared" si="273"/>
        <v>12</v>
      </c>
      <c r="P2500" s="5">
        <f t="shared" si="274"/>
        <v>49.8</v>
      </c>
      <c r="Q2500" s="5" t="str">
        <f t="shared" si="275"/>
        <v>technology</v>
      </c>
      <c r="R2500" s="5" t="str">
        <f t="shared" si="276"/>
        <v>web</v>
      </c>
      <c r="S2500" t="s">
        <v>8319</v>
      </c>
      <c r="T2500" t="s">
        <v>8320</v>
      </c>
      <c r="U2500" s="9">
        <f t="shared" si="277"/>
        <v>42507.29932870371</v>
      </c>
      <c r="V2500" s="9">
        <f t="shared" si="278"/>
        <v>42538.958333333328</v>
      </c>
      <c r="W2500">
        <f t="shared" si="279"/>
        <v>31</v>
      </c>
    </row>
    <row r="2501" spans="1:23" ht="28.8" x14ac:dyDescent="0.3">
      <c r="A2501">
        <v>634</v>
      </c>
      <c r="B2501" s="3" t="s">
        <v>635</v>
      </c>
      <c r="C2501" s="3" t="s">
        <v>4744</v>
      </c>
      <c r="D2501">
        <v>5000</v>
      </c>
      <c r="E2501">
        <v>1</v>
      </c>
      <c r="F2501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>
        <f t="shared" si="273"/>
        <v>0</v>
      </c>
      <c r="P2501" s="5">
        <f t="shared" si="274"/>
        <v>1</v>
      </c>
      <c r="Q2501" s="5" t="str">
        <f t="shared" si="275"/>
        <v>technology</v>
      </c>
      <c r="R2501" s="5" t="str">
        <f t="shared" si="276"/>
        <v>web</v>
      </c>
      <c r="S2501" t="s">
        <v>8319</v>
      </c>
      <c r="T2501" t="s">
        <v>8320</v>
      </c>
      <c r="U2501" s="9">
        <f t="shared" si="277"/>
        <v>42031.928576388891</v>
      </c>
      <c r="V2501" s="9">
        <f t="shared" si="278"/>
        <v>42061.928576388891</v>
      </c>
      <c r="W2501">
        <f t="shared" si="279"/>
        <v>30</v>
      </c>
    </row>
    <row r="2502" spans="1:23" ht="28.8" x14ac:dyDescent="0.3">
      <c r="A2502">
        <v>635</v>
      </c>
      <c r="B2502" s="3" t="s">
        <v>636</v>
      </c>
      <c r="C2502" s="3" t="s">
        <v>4745</v>
      </c>
      <c r="D2502">
        <v>25000</v>
      </c>
      <c r="E2502">
        <v>2</v>
      </c>
      <c r="F2502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>
        <f t="shared" si="273"/>
        <v>0</v>
      </c>
      <c r="P2502" s="5">
        <f t="shared" si="274"/>
        <v>2</v>
      </c>
      <c r="Q2502" s="5" t="str">
        <f t="shared" si="275"/>
        <v>technology</v>
      </c>
      <c r="R2502" s="5" t="str">
        <f t="shared" si="276"/>
        <v>web</v>
      </c>
      <c r="S2502" t="s">
        <v>8319</v>
      </c>
      <c r="T2502" t="s">
        <v>8320</v>
      </c>
      <c r="U2502" s="9">
        <f t="shared" si="277"/>
        <v>42076.092152777783</v>
      </c>
      <c r="V2502" s="9">
        <f t="shared" si="278"/>
        <v>42106.092152777783</v>
      </c>
      <c r="W2502">
        <f t="shared" si="279"/>
        <v>30</v>
      </c>
    </row>
    <row r="2503" spans="1:23" ht="43.2" x14ac:dyDescent="0.3">
      <c r="A2503">
        <v>636</v>
      </c>
      <c r="B2503" s="3" t="s">
        <v>637</v>
      </c>
      <c r="C2503" s="3" t="s">
        <v>4746</v>
      </c>
      <c r="D2503">
        <v>2000</v>
      </c>
      <c r="E2503">
        <v>4</v>
      </c>
      <c r="F2503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>
        <f t="shared" si="273"/>
        <v>0</v>
      </c>
      <c r="P2503" s="5">
        <f t="shared" si="274"/>
        <v>4</v>
      </c>
      <c r="Q2503" s="5" t="str">
        <f t="shared" si="275"/>
        <v>technology</v>
      </c>
      <c r="R2503" s="5" t="str">
        <f t="shared" si="276"/>
        <v>web</v>
      </c>
      <c r="S2503" t="s">
        <v>8319</v>
      </c>
      <c r="T2503" t="s">
        <v>8320</v>
      </c>
      <c r="U2503" s="9">
        <f t="shared" si="277"/>
        <v>42131.455439814818</v>
      </c>
      <c r="V2503" s="9">
        <f t="shared" si="278"/>
        <v>42161.44930555555</v>
      </c>
      <c r="W2503">
        <f t="shared" si="279"/>
        <v>30</v>
      </c>
    </row>
    <row r="2504" spans="1:23" ht="43.2" x14ac:dyDescent="0.3">
      <c r="A2504">
        <v>637</v>
      </c>
      <c r="B2504" s="3" t="s">
        <v>638</v>
      </c>
      <c r="C2504" s="3" t="s">
        <v>4747</v>
      </c>
      <c r="D2504">
        <v>100000</v>
      </c>
      <c r="E2504">
        <v>0</v>
      </c>
      <c r="F2504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>
        <f t="shared" si="273"/>
        <v>0</v>
      </c>
      <c r="P2504" s="5" t="e">
        <f t="shared" si="274"/>
        <v>#DIV/0!</v>
      </c>
      <c r="Q2504" s="5" t="str">
        <f t="shared" si="275"/>
        <v>technology</v>
      </c>
      <c r="R2504" s="5" t="str">
        <f t="shared" si="276"/>
        <v>web</v>
      </c>
      <c r="S2504" t="s">
        <v>8319</v>
      </c>
      <c r="T2504" t="s">
        <v>8320</v>
      </c>
      <c r="U2504" s="9">
        <f t="shared" si="277"/>
        <v>42762.962013888886</v>
      </c>
      <c r="V2504" s="9">
        <f t="shared" si="278"/>
        <v>42791.961111111115</v>
      </c>
      <c r="W2504">
        <f t="shared" si="279"/>
        <v>29</v>
      </c>
    </row>
    <row r="2505" spans="1:23" x14ac:dyDescent="0.3">
      <c r="A2505">
        <v>638</v>
      </c>
      <c r="B2505" s="3" t="s">
        <v>639</v>
      </c>
      <c r="C2505" s="3" t="s">
        <v>4748</v>
      </c>
      <c r="D2505">
        <v>200000</v>
      </c>
      <c r="E2505">
        <v>18</v>
      </c>
      <c r="F250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>
        <f t="shared" si="273"/>
        <v>0</v>
      </c>
      <c r="P2505" s="5">
        <f t="shared" si="274"/>
        <v>3</v>
      </c>
      <c r="Q2505" s="5" t="str">
        <f t="shared" si="275"/>
        <v>technology</v>
      </c>
      <c r="R2505" s="5" t="str">
        <f t="shared" si="276"/>
        <v>web</v>
      </c>
      <c r="S2505" t="s">
        <v>8319</v>
      </c>
      <c r="T2505" t="s">
        <v>8320</v>
      </c>
      <c r="U2505" s="9">
        <f t="shared" si="277"/>
        <v>42759.593310185184</v>
      </c>
      <c r="V2505" s="9">
        <f t="shared" si="278"/>
        <v>42819.55164351852</v>
      </c>
      <c r="W2505">
        <f t="shared" si="279"/>
        <v>60</v>
      </c>
    </row>
    <row r="2506" spans="1:23" ht="28.8" x14ac:dyDescent="0.3">
      <c r="A2506">
        <v>639</v>
      </c>
      <c r="B2506" s="3" t="s">
        <v>640</v>
      </c>
      <c r="C2506" s="3" t="s">
        <v>4749</v>
      </c>
      <c r="D2506">
        <v>1000000</v>
      </c>
      <c r="E2506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>
        <f t="shared" si="273"/>
        <v>0</v>
      </c>
      <c r="P2506" s="5">
        <f t="shared" si="274"/>
        <v>1</v>
      </c>
      <c r="Q2506" s="5" t="str">
        <f t="shared" si="275"/>
        <v>technology</v>
      </c>
      <c r="R2506" s="5" t="str">
        <f t="shared" si="276"/>
        <v>web</v>
      </c>
      <c r="S2506" t="s">
        <v>8319</v>
      </c>
      <c r="T2506" t="s">
        <v>8320</v>
      </c>
      <c r="U2506" s="9">
        <f t="shared" si="277"/>
        <v>41865.583275462966</v>
      </c>
      <c r="V2506" s="9">
        <f t="shared" si="278"/>
        <v>41925.583275462966</v>
      </c>
      <c r="W2506">
        <f t="shared" si="279"/>
        <v>60</v>
      </c>
    </row>
    <row r="2507" spans="1:23" ht="43.2" x14ac:dyDescent="0.3">
      <c r="A2507">
        <v>660</v>
      </c>
      <c r="B2507" s="3" t="s">
        <v>661</v>
      </c>
      <c r="C2507" s="3" t="s">
        <v>4770</v>
      </c>
      <c r="D2507">
        <v>50000</v>
      </c>
      <c r="E2507">
        <v>1529</v>
      </c>
      <c r="F2507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>
        <f t="shared" si="273"/>
        <v>3</v>
      </c>
      <c r="P2507" s="5">
        <f t="shared" si="274"/>
        <v>84.94</v>
      </c>
      <c r="Q2507" s="5" t="str">
        <f t="shared" si="275"/>
        <v>technology</v>
      </c>
      <c r="R2507" s="5" t="str">
        <f t="shared" si="276"/>
        <v>wearables</v>
      </c>
      <c r="S2507" t="s">
        <v>8319</v>
      </c>
      <c r="T2507" t="s">
        <v>8321</v>
      </c>
      <c r="U2507" s="9">
        <f t="shared" si="277"/>
        <v>41922.741655092592</v>
      </c>
      <c r="V2507" s="9">
        <f t="shared" si="278"/>
        <v>41952.783321759263</v>
      </c>
      <c r="W2507">
        <f t="shared" si="279"/>
        <v>30</v>
      </c>
    </row>
    <row r="2508" spans="1:23" ht="43.2" x14ac:dyDescent="0.3">
      <c r="A2508">
        <v>661</v>
      </c>
      <c r="B2508" s="3" t="s">
        <v>662</v>
      </c>
      <c r="C2508" s="3" t="s">
        <v>4771</v>
      </c>
      <c r="D2508">
        <v>10000</v>
      </c>
      <c r="E2508">
        <v>95</v>
      </c>
      <c r="F2508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>
        <f t="shared" si="273"/>
        <v>1</v>
      </c>
      <c r="P2508" s="5">
        <f t="shared" si="274"/>
        <v>10.56</v>
      </c>
      <c r="Q2508" s="5" t="str">
        <f t="shared" si="275"/>
        <v>technology</v>
      </c>
      <c r="R2508" s="5" t="str">
        <f t="shared" si="276"/>
        <v>wearables</v>
      </c>
      <c r="S2508" t="s">
        <v>8319</v>
      </c>
      <c r="T2508" t="s">
        <v>8321</v>
      </c>
      <c r="U2508" s="9">
        <f t="shared" si="277"/>
        <v>42636.645358796297</v>
      </c>
      <c r="V2508" s="9">
        <f t="shared" si="278"/>
        <v>42666.645358796297</v>
      </c>
      <c r="W2508">
        <f t="shared" si="279"/>
        <v>30</v>
      </c>
    </row>
    <row r="2509" spans="1:23" ht="43.2" x14ac:dyDescent="0.3">
      <c r="A2509">
        <v>662</v>
      </c>
      <c r="B2509" s="3" t="s">
        <v>663</v>
      </c>
      <c r="C2509" s="3" t="s">
        <v>4772</v>
      </c>
      <c r="D2509">
        <v>39000</v>
      </c>
      <c r="E2509">
        <v>156</v>
      </c>
      <c r="F2509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>
        <f t="shared" si="273"/>
        <v>0</v>
      </c>
      <c r="P2509" s="5">
        <f t="shared" si="274"/>
        <v>39</v>
      </c>
      <c r="Q2509" s="5" t="str">
        <f t="shared" si="275"/>
        <v>technology</v>
      </c>
      <c r="R2509" s="5" t="str">
        <f t="shared" si="276"/>
        <v>wearables</v>
      </c>
      <c r="S2509" t="s">
        <v>8319</v>
      </c>
      <c r="T2509" t="s">
        <v>8321</v>
      </c>
      <c r="U2509" s="9">
        <f t="shared" si="277"/>
        <v>41990.438043981485</v>
      </c>
      <c r="V2509" s="9">
        <f t="shared" si="278"/>
        <v>42020.438043981485</v>
      </c>
      <c r="W2509">
        <f t="shared" si="279"/>
        <v>30</v>
      </c>
    </row>
    <row r="2510" spans="1:23" ht="43.2" x14ac:dyDescent="0.3">
      <c r="A2510">
        <v>663</v>
      </c>
      <c r="B2510" s="3" t="s">
        <v>664</v>
      </c>
      <c r="C2510" s="3" t="s">
        <v>4773</v>
      </c>
      <c r="D2510">
        <v>200000</v>
      </c>
      <c r="E2510">
        <v>700</v>
      </c>
      <c r="F2510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>
        <f t="shared" si="273"/>
        <v>0</v>
      </c>
      <c r="P2510" s="5">
        <f t="shared" si="274"/>
        <v>100</v>
      </c>
      <c r="Q2510" s="5" t="str">
        <f t="shared" si="275"/>
        <v>technology</v>
      </c>
      <c r="R2510" s="5" t="str">
        <f t="shared" si="276"/>
        <v>wearables</v>
      </c>
      <c r="S2510" t="s">
        <v>8319</v>
      </c>
      <c r="T2510" t="s">
        <v>8321</v>
      </c>
      <c r="U2510" s="9">
        <f t="shared" si="277"/>
        <v>42173.843240740738</v>
      </c>
      <c r="V2510" s="9">
        <f t="shared" si="278"/>
        <v>42203.843240740738</v>
      </c>
      <c r="W2510">
        <f t="shared" si="279"/>
        <v>30</v>
      </c>
    </row>
    <row r="2511" spans="1:23" ht="43.2" x14ac:dyDescent="0.3">
      <c r="A2511">
        <v>664</v>
      </c>
      <c r="B2511" s="3" t="s">
        <v>665</v>
      </c>
      <c r="C2511" s="3" t="s">
        <v>4774</v>
      </c>
      <c r="D2511">
        <v>12000</v>
      </c>
      <c r="E2511">
        <v>904</v>
      </c>
      <c r="F2511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>
        <f t="shared" si="273"/>
        <v>8</v>
      </c>
      <c r="P2511" s="5">
        <f t="shared" si="274"/>
        <v>31.17</v>
      </c>
      <c r="Q2511" s="5" t="str">
        <f t="shared" si="275"/>
        <v>technology</v>
      </c>
      <c r="R2511" s="5" t="str">
        <f t="shared" si="276"/>
        <v>wearables</v>
      </c>
      <c r="S2511" t="s">
        <v>8319</v>
      </c>
      <c r="T2511" t="s">
        <v>8321</v>
      </c>
      <c r="U2511" s="9">
        <f t="shared" si="277"/>
        <v>42077.666377314818</v>
      </c>
      <c r="V2511" s="9">
        <f t="shared" si="278"/>
        <v>42107.666377314818</v>
      </c>
      <c r="W2511">
        <f t="shared" si="279"/>
        <v>30</v>
      </c>
    </row>
    <row r="2512" spans="1:23" ht="43.2" x14ac:dyDescent="0.3">
      <c r="A2512">
        <v>665</v>
      </c>
      <c r="B2512" s="3" t="s">
        <v>666</v>
      </c>
      <c r="C2512" s="3" t="s">
        <v>4775</v>
      </c>
      <c r="D2512">
        <v>10000</v>
      </c>
      <c r="E2512">
        <v>1864</v>
      </c>
      <c r="F2512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>
        <f t="shared" si="273"/>
        <v>19</v>
      </c>
      <c r="P2512" s="5">
        <f t="shared" si="274"/>
        <v>155.33000000000001</v>
      </c>
      <c r="Q2512" s="5" t="str">
        <f t="shared" si="275"/>
        <v>technology</v>
      </c>
      <c r="R2512" s="5" t="str">
        <f t="shared" si="276"/>
        <v>wearables</v>
      </c>
      <c r="S2512" t="s">
        <v>8319</v>
      </c>
      <c r="T2512" t="s">
        <v>8321</v>
      </c>
      <c r="U2512" s="9">
        <f t="shared" si="277"/>
        <v>42688.711354166662</v>
      </c>
      <c r="V2512" s="9">
        <f t="shared" si="278"/>
        <v>42748.711354166662</v>
      </c>
      <c r="W2512">
        <f t="shared" si="279"/>
        <v>60</v>
      </c>
    </row>
    <row r="2513" spans="1:23" ht="43.2" x14ac:dyDescent="0.3">
      <c r="A2513">
        <v>666</v>
      </c>
      <c r="B2513" s="3" t="s">
        <v>667</v>
      </c>
      <c r="C2513" s="3" t="s">
        <v>4776</v>
      </c>
      <c r="D2513">
        <v>200000</v>
      </c>
      <c r="E2513">
        <v>8</v>
      </c>
      <c r="F2513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>
        <f t="shared" si="273"/>
        <v>0</v>
      </c>
      <c r="P2513" s="5">
        <f t="shared" si="274"/>
        <v>2</v>
      </c>
      <c r="Q2513" s="5" t="str">
        <f t="shared" si="275"/>
        <v>technology</v>
      </c>
      <c r="R2513" s="5" t="str">
        <f t="shared" si="276"/>
        <v>wearables</v>
      </c>
      <c r="S2513" t="s">
        <v>8319</v>
      </c>
      <c r="T2513" t="s">
        <v>8321</v>
      </c>
      <c r="U2513" s="9">
        <f t="shared" si="277"/>
        <v>41838.832152777781</v>
      </c>
      <c r="V2513" s="9">
        <f t="shared" si="278"/>
        <v>41868.832152777781</v>
      </c>
      <c r="W2513">
        <f t="shared" si="279"/>
        <v>30</v>
      </c>
    </row>
    <row r="2514" spans="1:23" ht="43.2" x14ac:dyDescent="0.3">
      <c r="A2514">
        <v>667</v>
      </c>
      <c r="B2514" s="3" t="s">
        <v>668</v>
      </c>
      <c r="C2514" s="3" t="s">
        <v>4777</v>
      </c>
      <c r="D2514">
        <v>50000</v>
      </c>
      <c r="E2514">
        <v>5010</v>
      </c>
      <c r="F2514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>
        <f t="shared" si="273"/>
        <v>10</v>
      </c>
      <c r="P2514" s="5">
        <f t="shared" si="274"/>
        <v>178.93</v>
      </c>
      <c r="Q2514" s="5" t="str">
        <f t="shared" si="275"/>
        <v>technology</v>
      </c>
      <c r="R2514" s="5" t="str">
        <f t="shared" si="276"/>
        <v>wearables</v>
      </c>
      <c r="S2514" t="s">
        <v>8319</v>
      </c>
      <c r="T2514" t="s">
        <v>8321</v>
      </c>
      <c r="U2514" s="9">
        <f t="shared" si="277"/>
        <v>42632.373414351852</v>
      </c>
      <c r="V2514" s="9">
        <f t="shared" si="278"/>
        <v>42672.373414351852</v>
      </c>
      <c r="W2514">
        <f t="shared" si="279"/>
        <v>40</v>
      </c>
    </row>
    <row r="2515" spans="1:23" ht="43.2" x14ac:dyDescent="0.3">
      <c r="A2515">
        <v>668</v>
      </c>
      <c r="B2515" s="3" t="s">
        <v>669</v>
      </c>
      <c r="C2515" s="3" t="s">
        <v>4778</v>
      </c>
      <c r="D2515">
        <v>15000</v>
      </c>
      <c r="E2515">
        <v>684</v>
      </c>
      <c r="F251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>
        <f t="shared" si="273"/>
        <v>5</v>
      </c>
      <c r="P2515" s="5">
        <f t="shared" si="274"/>
        <v>27.36</v>
      </c>
      <c r="Q2515" s="5" t="str">
        <f t="shared" si="275"/>
        <v>technology</v>
      </c>
      <c r="R2515" s="5" t="str">
        <f t="shared" si="276"/>
        <v>wearables</v>
      </c>
      <c r="S2515" t="s">
        <v>8319</v>
      </c>
      <c r="T2515" t="s">
        <v>8321</v>
      </c>
      <c r="U2515" s="9">
        <f t="shared" si="277"/>
        <v>42090.831273148149</v>
      </c>
      <c r="V2515" s="9">
        <f t="shared" si="278"/>
        <v>42135.831273148149</v>
      </c>
      <c r="W2515">
        <f t="shared" si="279"/>
        <v>45</v>
      </c>
    </row>
    <row r="2516" spans="1:23" ht="57.6" x14ac:dyDescent="0.3">
      <c r="A2516">
        <v>669</v>
      </c>
      <c r="B2516" s="3" t="s">
        <v>670</v>
      </c>
      <c r="C2516" s="3" t="s">
        <v>4779</v>
      </c>
      <c r="D2516">
        <v>200000</v>
      </c>
      <c r="E2516">
        <v>43015</v>
      </c>
      <c r="F2516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>
        <f t="shared" si="273"/>
        <v>22</v>
      </c>
      <c r="P2516" s="5">
        <f t="shared" si="274"/>
        <v>1536.25</v>
      </c>
      <c r="Q2516" s="5" t="str">
        <f t="shared" si="275"/>
        <v>technology</v>
      </c>
      <c r="R2516" s="5" t="str">
        <f t="shared" si="276"/>
        <v>wearables</v>
      </c>
      <c r="S2516" t="s">
        <v>8319</v>
      </c>
      <c r="T2516" t="s">
        <v>8321</v>
      </c>
      <c r="U2516" s="9">
        <f t="shared" si="277"/>
        <v>42527.625671296293</v>
      </c>
      <c r="V2516" s="9">
        <f t="shared" si="278"/>
        <v>42557.625671296293</v>
      </c>
      <c r="W2516">
        <f t="shared" si="279"/>
        <v>30</v>
      </c>
    </row>
    <row r="2517" spans="1:23" ht="57.6" x14ac:dyDescent="0.3">
      <c r="A2517">
        <v>670</v>
      </c>
      <c r="B2517" s="3" t="s">
        <v>671</v>
      </c>
      <c r="C2517" s="3" t="s">
        <v>4780</v>
      </c>
      <c r="D2517">
        <v>90000</v>
      </c>
      <c r="E2517">
        <v>26349</v>
      </c>
      <c r="F2517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>
        <f t="shared" si="273"/>
        <v>29</v>
      </c>
      <c r="P2517" s="5">
        <f t="shared" si="274"/>
        <v>85</v>
      </c>
      <c r="Q2517" s="5" t="str">
        <f t="shared" si="275"/>
        <v>technology</v>
      </c>
      <c r="R2517" s="5" t="str">
        <f t="shared" si="276"/>
        <v>wearables</v>
      </c>
      <c r="S2517" t="s">
        <v>8319</v>
      </c>
      <c r="T2517" t="s">
        <v>8321</v>
      </c>
      <c r="U2517" s="9">
        <f t="shared" si="277"/>
        <v>42506.709722222222</v>
      </c>
      <c r="V2517" s="9">
        <f t="shared" si="278"/>
        <v>42540.340277777781</v>
      </c>
      <c r="W2517">
        <f t="shared" si="279"/>
        <v>34</v>
      </c>
    </row>
    <row r="2518" spans="1:23" ht="57.6" x14ac:dyDescent="0.3">
      <c r="A2518">
        <v>671</v>
      </c>
      <c r="B2518" s="3" t="s">
        <v>672</v>
      </c>
      <c r="C2518" s="3" t="s">
        <v>4781</v>
      </c>
      <c r="D2518">
        <v>30000</v>
      </c>
      <c r="E2518">
        <v>11828</v>
      </c>
      <c r="F2518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>
        <f t="shared" si="273"/>
        <v>39</v>
      </c>
      <c r="P2518" s="5">
        <f t="shared" si="274"/>
        <v>788.53</v>
      </c>
      <c r="Q2518" s="5" t="str">
        <f t="shared" si="275"/>
        <v>technology</v>
      </c>
      <c r="R2518" s="5" t="str">
        <f t="shared" si="276"/>
        <v>wearables</v>
      </c>
      <c r="S2518" t="s">
        <v>8319</v>
      </c>
      <c r="T2518" t="s">
        <v>8321</v>
      </c>
      <c r="U2518" s="9">
        <f t="shared" si="277"/>
        <v>41984.692731481482</v>
      </c>
      <c r="V2518" s="9">
        <f t="shared" si="278"/>
        <v>42018.166666666672</v>
      </c>
      <c r="W2518">
        <f t="shared" si="279"/>
        <v>34</v>
      </c>
    </row>
    <row r="2519" spans="1:23" ht="43.2" x14ac:dyDescent="0.3">
      <c r="A2519">
        <v>672</v>
      </c>
      <c r="B2519" s="3" t="s">
        <v>673</v>
      </c>
      <c r="C2519" s="3" t="s">
        <v>4782</v>
      </c>
      <c r="D2519">
        <v>50000</v>
      </c>
      <c r="E2519">
        <v>10814</v>
      </c>
      <c r="F2519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>
        <f t="shared" si="273"/>
        <v>22</v>
      </c>
      <c r="P2519" s="5">
        <f t="shared" si="274"/>
        <v>50.3</v>
      </c>
      <c r="Q2519" s="5" t="str">
        <f t="shared" si="275"/>
        <v>technology</v>
      </c>
      <c r="R2519" s="5" t="str">
        <f t="shared" si="276"/>
        <v>wearables</v>
      </c>
      <c r="S2519" t="s">
        <v>8319</v>
      </c>
      <c r="T2519" t="s">
        <v>8321</v>
      </c>
      <c r="U2519" s="9">
        <f t="shared" si="277"/>
        <v>41974.219490740739</v>
      </c>
      <c r="V2519" s="9">
        <f t="shared" si="278"/>
        <v>42005.207638888889</v>
      </c>
      <c r="W2519">
        <f t="shared" si="279"/>
        <v>31</v>
      </c>
    </row>
    <row r="2520" spans="1:23" ht="57.6" x14ac:dyDescent="0.3">
      <c r="A2520">
        <v>673</v>
      </c>
      <c r="B2520" s="3" t="s">
        <v>674</v>
      </c>
      <c r="C2520" s="3" t="s">
        <v>4783</v>
      </c>
      <c r="D2520">
        <v>100000</v>
      </c>
      <c r="E2520">
        <v>205</v>
      </c>
      <c r="F2520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>
        <f t="shared" si="273"/>
        <v>0</v>
      </c>
      <c r="P2520" s="5">
        <f t="shared" si="274"/>
        <v>68.33</v>
      </c>
      <c r="Q2520" s="5" t="str">
        <f t="shared" si="275"/>
        <v>technology</v>
      </c>
      <c r="R2520" s="5" t="str">
        <f t="shared" si="276"/>
        <v>wearables</v>
      </c>
      <c r="S2520" t="s">
        <v>8319</v>
      </c>
      <c r="T2520" t="s">
        <v>8321</v>
      </c>
      <c r="U2520" s="9">
        <f t="shared" si="277"/>
        <v>41838.840474537035</v>
      </c>
      <c r="V2520" s="9">
        <f t="shared" si="278"/>
        <v>41883.840474537035</v>
      </c>
      <c r="W2520">
        <f t="shared" si="279"/>
        <v>45</v>
      </c>
    </row>
    <row r="2521" spans="1:23" ht="28.8" x14ac:dyDescent="0.3">
      <c r="A2521">
        <v>674</v>
      </c>
      <c r="B2521" s="3" t="s">
        <v>675</v>
      </c>
      <c r="C2521" s="3" t="s">
        <v>4784</v>
      </c>
      <c r="D2521">
        <v>50000</v>
      </c>
      <c r="E2521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>
        <f t="shared" si="273"/>
        <v>0</v>
      </c>
      <c r="P2521" s="5">
        <f t="shared" si="274"/>
        <v>7.5</v>
      </c>
      <c r="Q2521" s="5" t="str">
        <f t="shared" si="275"/>
        <v>technology</v>
      </c>
      <c r="R2521" s="5" t="str">
        <f t="shared" si="276"/>
        <v>wearables</v>
      </c>
      <c r="S2521" t="s">
        <v>8319</v>
      </c>
      <c r="T2521" t="s">
        <v>8321</v>
      </c>
      <c r="U2521" s="9">
        <f t="shared" si="277"/>
        <v>41803.116053240738</v>
      </c>
      <c r="V2521" s="9">
        <f t="shared" si="278"/>
        <v>41863.116053240738</v>
      </c>
      <c r="W2521">
        <f t="shared" si="279"/>
        <v>60</v>
      </c>
    </row>
    <row r="2522" spans="1:23" ht="43.2" x14ac:dyDescent="0.3">
      <c r="A2522">
        <v>675</v>
      </c>
      <c r="B2522" s="3" t="s">
        <v>676</v>
      </c>
      <c r="C2522" s="3" t="s">
        <v>4785</v>
      </c>
      <c r="D2522">
        <v>6000</v>
      </c>
      <c r="E2522">
        <v>891</v>
      </c>
      <c r="F2522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>
        <f t="shared" si="273"/>
        <v>15</v>
      </c>
      <c r="P2522" s="5">
        <f t="shared" si="274"/>
        <v>34.270000000000003</v>
      </c>
      <c r="Q2522" s="5" t="str">
        <f t="shared" si="275"/>
        <v>technology</v>
      </c>
      <c r="R2522" s="5" t="str">
        <f t="shared" si="276"/>
        <v>wearables</v>
      </c>
      <c r="S2522" t="s">
        <v>8319</v>
      </c>
      <c r="T2522" t="s">
        <v>8321</v>
      </c>
      <c r="U2522" s="9">
        <f t="shared" si="277"/>
        <v>41975.930601851855</v>
      </c>
      <c r="V2522" s="9">
        <f t="shared" si="278"/>
        <v>42005.290972222225</v>
      </c>
      <c r="W2522">
        <f t="shared" si="279"/>
        <v>30</v>
      </c>
    </row>
    <row r="2523" spans="1:23" ht="57.6" x14ac:dyDescent="0.3">
      <c r="A2523">
        <v>676</v>
      </c>
      <c r="B2523" s="3" t="s">
        <v>677</v>
      </c>
      <c r="C2523" s="3" t="s">
        <v>4786</v>
      </c>
      <c r="D2523">
        <v>100000</v>
      </c>
      <c r="E2523">
        <v>1471</v>
      </c>
      <c r="F2523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>
        <f t="shared" si="273"/>
        <v>1</v>
      </c>
      <c r="P2523" s="5">
        <f t="shared" si="274"/>
        <v>61.29</v>
      </c>
      <c r="Q2523" s="5" t="str">
        <f t="shared" si="275"/>
        <v>technology</v>
      </c>
      <c r="R2523" s="5" t="str">
        <f t="shared" si="276"/>
        <v>wearables</v>
      </c>
      <c r="S2523" t="s">
        <v>8319</v>
      </c>
      <c r="T2523" t="s">
        <v>8321</v>
      </c>
      <c r="U2523" s="9">
        <f t="shared" si="277"/>
        <v>42012.768298611118</v>
      </c>
      <c r="V2523" s="9">
        <f t="shared" si="278"/>
        <v>42042.768298611118</v>
      </c>
      <c r="W2523">
        <f t="shared" si="279"/>
        <v>30</v>
      </c>
    </row>
    <row r="2524" spans="1:23" ht="57.6" x14ac:dyDescent="0.3">
      <c r="A2524">
        <v>677</v>
      </c>
      <c r="B2524" s="3" t="s">
        <v>678</v>
      </c>
      <c r="C2524" s="3" t="s">
        <v>4787</v>
      </c>
      <c r="D2524">
        <v>50000</v>
      </c>
      <c r="E2524">
        <v>12792</v>
      </c>
      <c r="F2524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>
        <f t="shared" si="273"/>
        <v>26</v>
      </c>
      <c r="P2524" s="5">
        <f t="shared" si="274"/>
        <v>133.25</v>
      </c>
      <c r="Q2524" s="5" t="str">
        <f t="shared" si="275"/>
        <v>technology</v>
      </c>
      <c r="R2524" s="5" t="str">
        <f t="shared" si="276"/>
        <v>wearables</v>
      </c>
      <c r="S2524" t="s">
        <v>8319</v>
      </c>
      <c r="T2524" t="s">
        <v>8321</v>
      </c>
      <c r="U2524" s="9">
        <f t="shared" si="277"/>
        <v>42504.403877314813</v>
      </c>
      <c r="V2524" s="9">
        <f t="shared" si="278"/>
        <v>42549.403877314813</v>
      </c>
      <c r="W2524">
        <f t="shared" si="279"/>
        <v>45</v>
      </c>
    </row>
    <row r="2525" spans="1:23" ht="43.2" x14ac:dyDescent="0.3">
      <c r="A2525">
        <v>678</v>
      </c>
      <c r="B2525" s="3" t="s">
        <v>679</v>
      </c>
      <c r="C2525" s="3" t="s">
        <v>4788</v>
      </c>
      <c r="D2525">
        <v>29000</v>
      </c>
      <c r="E2525">
        <v>1108</v>
      </c>
      <c r="F252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>
        <f t="shared" si="273"/>
        <v>4</v>
      </c>
      <c r="P2525" s="5">
        <f t="shared" si="274"/>
        <v>65.180000000000007</v>
      </c>
      <c r="Q2525" s="5" t="str">
        <f t="shared" si="275"/>
        <v>technology</v>
      </c>
      <c r="R2525" s="5" t="str">
        <f t="shared" si="276"/>
        <v>wearables</v>
      </c>
      <c r="S2525" t="s">
        <v>8319</v>
      </c>
      <c r="T2525" t="s">
        <v>8321</v>
      </c>
      <c r="U2525" s="9">
        <f t="shared" si="277"/>
        <v>42481.376597222217</v>
      </c>
      <c r="V2525" s="9">
        <f t="shared" si="278"/>
        <v>42511.376597222217</v>
      </c>
      <c r="W2525">
        <f t="shared" si="279"/>
        <v>30</v>
      </c>
    </row>
    <row r="2526" spans="1:23" ht="43.2" x14ac:dyDescent="0.3">
      <c r="A2526">
        <v>679</v>
      </c>
      <c r="B2526" s="3" t="s">
        <v>680</v>
      </c>
      <c r="C2526" s="3" t="s">
        <v>4789</v>
      </c>
      <c r="D2526">
        <v>57000</v>
      </c>
      <c r="E2526">
        <v>8827</v>
      </c>
      <c r="F2526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>
        <f t="shared" si="273"/>
        <v>15</v>
      </c>
      <c r="P2526" s="5">
        <f t="shared" si="274"/>
        <v>93.9</v>
      </c>
      <c r="Q2526" s="5" t="str">
        <f t="shared" si="275"/>
        <v>technology</v>
      </c>
      <c r="R2526" s="5" t="str">
        <f t="shared" si="276"/>
        <v>wearables</v>
      </c>
      <c r="S2526" t="s">
        <v>8319</v>
      </c>
      <c r="T2526" t="s">
        <v>8321</v>
      </c>
      <c r="U2526" s="9">
        <f t="shared" si="277"/>
        <v>42556.695706018523</v>
      </c>
      <c r="V2526" s="9">
        <f t="shared" si="278"/>
        <v>42616.695706018523</v>
      </c>
      <c r="W2526">
        <f t="shared" si="279"/>
        <v>60</v>
      </c>
    </row>
    <row r="2527" spans="1:23" ht="43.2" x14ac:dyDescent="0.3">
      <c r="A2527">
        <v>680</v>
      </c>
      <c r="B2527" s="3" t="s">
        <v>681</v>
      </c>
      <c r="C2527" s="3" t="s">
        <v>4790</v>
      </c>
      <c r="D2527">
        <v>75000</v>
      </c>
      <c r="E2527">
        <v>19434</v>
      </c>
      <c r="F2527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>
        <f t="shared" si="273"/>
        <v>26</v>
      </c>
      <c r="P2527" s="5">
        <f t="shared" si="274"/>
        <v>150.65</v>
      </c>
      <c r="Q2527" s="5" t="str">
        <f t="shared" si="275"/>
        <v>technology</v>
      </c>
      <c r="R2527" s="5" t="str">
        <f t="shared" si="276"/>
        <v>wearables</v>
      </c>
      <c r="S2527" t="s">
        <v>8319</v>
      </c>
      <c r="T2527" t="s">
        <v>8321</v>
      </c>
      <c r="U2527" s="9">
        <f t="shared" si="277"/>
        <v>41864.501516203702</v>
      </c>
      <c r="V2527" s="9">
        <f t="shared" si="278"/>
        <v>41899.501516203702</v>
      </c>
      <c r="W2527">
        <f t="shared" si="279"/>
        <v>35</v>
      </c>
    </row>
    <row r="2528" spans="1:23" ht="43.2" x14ac:dyDescent="0.3">
      <c r="A2528">
        <v>681</v>
      </c>
      <c r="B2528" s="3" t="s">
        <v>682</v>
      </c>
      <c r="C2528" s="3" t="s">
        <v>4791</v>
      </c>
      <c r="D2528">
        <v>2500</v>
      </c>
      <c r="E2528">
        <v>1</v>
      </c>
      <c r="F2528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>
        <f t="shared" si="273"/>
        <v>0</v>
      </c>
      <c r="P2528" s="5">
        <f t="shared" si="274"/>
        <v>1</v>
      </c>
      <c r="Q2528" s="5" t="str">
        <f t="shared" si="275"/>
        <v>technology</v>
      </c>
      <c r="R2528" s="5" t="str">
        <f t="shared" si="276"/>
        <v>wearables</v>
      </c>
      <c r="S2528" t="s">
        <v>8319</v>
      </c>
      <c r="T2528" t="s">
        <v>8321</v>
      </c>
      <c r="U2528" s="9">
        <f t="shared" si="277"/>
        <v>42639.805601851855</v>
      </c>
      <c r="V2528" s="9">
        <f t="shared" si="278"/>
        <v>42669.805601851855</v>
      </c>
      <c r="W2528">
        <f t="shared" si="279"/>
        <v>30</v>
      </c>
    </row>
    <row r="2529" spans="1:23" ht="43.2" x14ac:dyDescent="0.3">
      <c r="A2529">
        <v>682</v>
      </c>
      <c r="B2529" s="3" t="s">
        <v>683</v>
      </c>
      <c r="C2529" s="3" t="s">
        <v>4792</v>
      </c>
      <c r="D2529">
        <v>50000</v>
      </c>
      <c r="E2529">
        <v>53</v>
      </c>
      <c r="F2529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>
        <f t="shared" si="273"/>
        <v>0</v>
      </c>
      <c r="P2529" s="5">
        <f t="shared" si="274"/>
        <v>13.25</v>
      </c>
      <c r="Q2529" s="5" t="str">
        <f t="shared" si="275"/>
        <v>technology</v>
      </c>
      <c r="R2529" s="5" t="str">
        <f t="shared" si="276"/>
        <v>wearables</v>
      </c>
      <c r="S2529" t="s">
        <v>8319</v>
      </c>
      <c r="T2529" t="s">
        <v>8321</v>
      </c>
      <c r="U2529" s="9">
        <f t="shared" si="277"/>
        <v>42778.765300925923</v>
      </c>
      <c r="V2529" s="9">
        <f t="shared" si="278"/>
        <v>42808.723634259266</v>
      </c>
      <c r="W2529">
        <f t="shared" si="279"/>
        <v>30</v>
      </c>
    </row>
    <row r="2530" spans="1:23" ht="43.2" x14ac:dyDescent="0.3">
      <c r="A2530">
        <v>683</v>
      </c>
      <c r="B2530" s="3" t="s">
        <v>684</v>
      </c>
      <c r="C2530" s="3" t="s">
        <v>4793</v>
      </c>
      <c r="D2530">
        <v>35000</v>
      </c>
      <c r="E2530">
        <v>298</v>
      </c>
      <c r="F2530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>
        <f t="shared" si="273"/>
        <v>1</v>
      </c>
      <c r="P2530" s="5">
        <f t="shared" si="274"/>
        <v>99.33</v>
      </c>
      <c r="Q2530" s="5" t="str">
        <f t="shared" si="275"/>
        <v>technology</v>
      </c>
      <c r="R2530" s="5" t="str">
        <f t="shared" si="276"/>
        <v>wearables</v>
      </c>
      <c r="S2530" t="s">
        <v>8319</v>
      </c>
      <c r="T2530" t="s">
        <v>8321</v>
      </c>
      <c r="U2530" s="9">
        <f t="shared" si="277"/>
        <v>42634.900046296301</v>
      </c>
      <c r="V2530" s="9">
        <f t="shared" si="278"/>
        <v>42674.900046296301</v>
      </c>
      <c r="W2530">
        <f t="shared" si="279"/>
        <v>40</v>
      </c>
    </row>
    <row r="2531" spans="1:23" ht="28.8" x14ac:dyDescent="0.3">
      <c r="A2531">
        <v>684</v>
      </c>
      <c r="B2531" s="3" t="s">
        <v>685</v>
      </c>
      <c r="C2531" s="3" t="s">
        <v>4794</v>
      </c>
      <c r="D2531">
        <v>320000</v>
      </c>
      <c r="E2531">
        <v>23948</v>
      </c>
      <c r="F2531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>
        <f t="shared" si="273"/>
        <v>7</v>
      </c>
      <c r="P2531" s="5">
        <f t="shared" si="274"/>
        <v>177.39</v>
      </c>
      <c r="Q2531" s="5" t="str">
        <f t="shared" si="275"/>
        <v>technology</v>
      </c>
      <c r="R2531" s="5" t="str">
        <f t="shared" si="276"/>
        <v>wearables</v>
      </c>
      <c r="S2531" t="s">
        <v>8319</v>
      </c>
      <c r="T2531" t="s">
        <v>8321</v>
      </c>
      <c r="U2531" s="9">
        <f t="shared" si="277"/>
        <v>41809.473275462966</v>
      </c>
      <c r="V2531" s="9">
        <f t="shared" si="278"/>
        <v>41845.125</v>
      </c>
      <c r="W2531">
        <f t="shared" si="279"/>
        <v>36</v>
      </c>
    </row>
    <row r="2532" spans="1:23" ht="43.2" x14ac:dyDescent="0.3">
      <c r="A2532">
        <v>685</v>
      </c>
      <c r="B2532" s="3" t="s">
        <v>686</v>
      </c>
      <c r="C2532" s="3" t="s">
        <v>4795</v>
      </c>
      <c r="D2532">
        <v>2000</v>
      </c>
      <c r="E2532">
        <v>553</v>
      </c>
      <c r="F2532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>
        <f t="shared" si="273"/>
        <v>28</v>
      </c>
      <c r="P2532" s="5">
        <f t="shared" si="274"/>
        <v>55.3</v>
      </c>
      <c r="Q2532" s="5" t="str">
        <f t="shared" si="275"/>
        <v>technology</v>
      </c>
      <c r="R2532" s="5" t="str">
        <f t="shared" si="276"/>
        <v>wearables</v>
      </c>
      <c r="S2532" t="s">
        <v>8319</v>
      </c>
      <c r="T2532" t="s">
        <v>8321</v>
      </c>
      <c r="U2532" s="9">
        <f t="shared" si="277"/>
        <v>41971.866574074069</v>
      </c>
      <c r="V2532" s="9">
        <f t="shared" si="278"/>
        <v>42016.866574074069</v>
      </c>
      <c r="W2532">
        <f t="shared" si="279"/>
        <v>45</v>
      </c>
    </row>
    <row r="2533" spans="1:23" ht="57.6" x14ac:dyDescent="0.3">
      <c r="A2533">
        <v>686</v>
      </c>
      <c r="B2533" s="3" t="s">
        <v>687</v>
      </c>
      <c r="C2533" s="3" t="s">
        <v>4796</v>
      </c>
      <c r="D2533">
        <v>500000</v>
      </c>
      <c r="E2533">
        <v>0</v>
      </c>
      <c r="F2533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>
        <f t="shared" si="273"/>
        <v>0</v>
      </c>
      <c r="P2533" s="5" t="e">
        <f t="shared" si="274"/>
        <v>#DIV/0!</v>
      </c>
      <c r="Q2533" s="5" t="str">
        <f t="shared" si="275"/>
        <v>technology</v>
      </c>
      <c r="R2533" s="5" t="str">
        <f t="shared" si="276"/>
        <v>wearables</v>
      </c>
      <c r="S2533" t="s">
        <v>8319</v>
      </c>
      <c r="T2533" t="s">
        <v>8321</v>
      </c>
      <c r="U2533" s="9">
        <f t="shared" si="277"/>
        <v>42189.673263888893</v>
      </c>
      <c r="V2533" s="9">
        <f t="shared" si="278"/>
        <v>42219.673263888893</v>
      </c>
      <c r="W2533">
        <f t="shared" si="279"/>
        <v>30</v>
      </c>
    </row>
    <row r="2534" spans="1:23" ht="43.2" x14ac:dyDescent="0.3">
      <c r="A2534">
        <v>687</v>
      </c>
      <c r="B2534" s="3" t="s">
        <v>688</v>
      </c>
      <c r="C2534" s="3" t="s">
        <v>4797</v>
      </c>
      <c r="D2534">
        <v>100000</v>
      </c>
      <c r="E2534">
        <v>3550</v>
      </c>
      <c r="F2534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>
        <f t="shared" si="273"/>
        <v>4</v>
      </c>
      <c r="P2534" s="5">
        <f t="shared" si="274"/>
        <v>591.66999999999996</v>
      </c>
      <c r="Q2534" s="5" t="str">
        <f t="shared" si="275"/>
        <v>technology</v>
      </c>
      <c r="R2534" s="5" t="str">
        <f t="shared" si="276"/>
        <v>wearables</v>
      </c>
      <c r="S2534" t="s">
        <v>8319</v>
      </c>
      <c r="T2534" t="s">
        <v>8321</v>
      </c>
      <c r="U2534" s="9">
        <f t="shared" si="277"/>
        <v>42711.750613425931</v>
      </c>
      <c r="V2534" s="9">
        <f t="shared" si="278"/>
        <v>42771.750613425931</v>
      </c>
      <c r="W2534">
        <f t="shared" si="279"/>
        <v>60</v>
      </c>
    </row>
    <row r="2535" spans="1:23" ht="43.2" x14ac:dyDescent="0.3">
      <c r="A2535">
        <v>688</v>
      </c>
      <c r="B2535" s="3" t="s">
        <v>689</v>
      </c>
      <c r="C2535" s="3" t="s">
        <v>4798</v>
      </c>
      <c r="D2535">
        <v>20000</v>
      </c>
      <c r="E2535">
        <v>14598</v>
      </c>
      <c r="F253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>
        <f t="shared" si="273"/>
        <v>73</v>
      </c>
      <c r="P2535" s="5">
        <f t="shared" si="274"/>
        <v>405.5</v>
      </c>
      <c r="Q2535" s="5" t="str">
        <f t="shared" si="275"/>
        <v>technology</v>
      </c>
      <c r="R2535" s="5" t="str">
        <f t="shared" si="276"/>
        <v>wearables</v>
      </c>
      <c r="S2535" t="s">
        <v>8319</v>
      </c>
      <c r="T2535" t="s">
        <v>8321</v>
      </c>
      <c r="U2535" s="9">
        <f t="shared" si="277"/>
        <v>42262.104780092588</v>
      </c>
      <c r="V2535" s="9">
        <f t="shared" si="278"/>
        <v>42292.104780092588</v>
      </c>
      <c r="W2535">
        <f t="shared" si="279"/>
        <v>30</v>
      </c>
    </row>
    <row r="2536" spans="1:23" ht="43.2" x14ac:dyDescent="0.3">
      <c r="A2536">
        <v>689</v>
      </c>
      <c r="B2536" s="3" t="s">
        <v>690</v>
      </c>
      <c r="C2536" s="3" t="s">
        <v>4799</v>
      </c>
      <c r="D2536">
        <v>200000</v>
      </c>
      <c r="E2536">
        <v>115297.5</v>
      </c>
      <c r="F2536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>
        <f t="shared" si="273"/>
        <v>58</v>
      </c>
      <c r="P2536" s="5">
        <f t="shared" si="274"/>
        <v>343.15</v>
      </c>
      <c r="Q2536" s="5" t="str">
        <f t="shared" si="275"/>
        <v>technology</v>
      </c>
      <c r="R2536" s="5" t="str">
        <f t="shared" si="276"/>
        <v>wearables</v>
      </c>
      <c r="S2536" t="s">
        <v>8319</v>
      </c>
      <c r="T2536" t="s">
        <v>8321</v>
      </c>
      <c r="U2536" s="9">
        <f t="shared" si="277"/>
        <v>42675.66778935185</v>
      </c>
      <c r="V2536" s="9">
        <f t="shared" si="278"/>
        <v>42712.207638888889</v>
      </c>
      <c r="W2536">
        <f t="shared" si="279"/>
        <v>37</v>
      </c>
    </row>
    <row r="2537" spans="1:23" ht="28.8" x14ac:dyDescent="0.3">
      <c r="A2537">
        <v>690</v>
      </c>
      <c r="B2537" s="3" t="s">
        <v>691</v>
      </c>
      <c r="C2537" s="3" t="s">
        <v>4800</v>
      </c>
      <c r="D2537">
        <v>20000</v>
      </c>
      <c r="E2537">
        <v>2468</v>
      </c>
      <c r="F2537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>
        <f t="shared" si="273"/>
        <v>12</v>
      </c>
      <c r="P2537" s="5">
        <f t="shared" si="274"/>
        <v>72.59</v>
      </c>
      <c r="Q2537" s="5" t="str">
        <f t="shared" si="275"/>
        <v>technology</v>
      </c>
      <c r="R2537" s="5" t="str">
        <f t="shared" si="276"/>
        <v>wearables</v>
      </c>
      <c r="S2537" t="s">
        <v>8319</v>
      </c>
      <c r="T2537" t="s">
        <v>8321</v>
      </c>
      <c r="U2537" s="9">
        <f t="shared" si="277"/>
        <v>42579.634733796294</v>
      </c>
      <c r="V2537" s="9">
        <f t="shared" si="278"/>
        <v>42622.25</v>
      </c>
      <c r="W2537">
        <f t="shared" si="279"/>
        <v>43</v>
      </c>
    </row>
    <row r="2538" spans="1:23" ht="43.2" x14ac:dyDescent="0.3">
      <c r="A2538">
        <v>691</v>
      </c>
      <c r="B2538" s="3" t="s">
        <v>692</v>
      </c>
      <c r="C2538" s="3" t="s">
        <v>4801</v>
      </c>
      <c r="D2538">
        <v>50000</v>
      </c>
      <c r="E2538">
        <v>260</v>
      </c>
      <c r="F2538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>
        <f t="shared" si="273"/>
        <v>1</v>
      </c>
      <c r="P2538" s="5">
        <f t="shared" si="274"/>
        <v>26</v>
      </c>
      <c r="Q2538" s="5" t="str">
        <f t="shared" si="275"/>
        <v>technology</v>
      </c>
      <c r="R2538" s="5" t="str">
        <f t="shared" si="276"/>
        <v>wearables</v>
      </c>
      <c r="S2538" t="s">
        <v>8319</v>
      </c>
      <c r="T2538" t="s">
        <v>8321</v>
      </c>
      <c r="U2538" s="9">
        <f t="shared" si="277"/>
        <v>42158.028310185182</v>
      </c>
      <c r="V2538" s="9">
        <f t="shared" si="278"/>
        <v>42186.028310185182</v>
      </c>
      <c r="W2538">
        <f t="shared" si="279"/>
        <v>28</v>
      </c>
    </row>
    <row r="2539" spans="1:23" ht="43.2" x14ac:dyDescent="0.3">
      <c r="A2539">
        <v>692</v>
      </c>
      <c r="B2539" s="3" t="s">
        <v>693</v>
      </c>
      <c r="C2539" s="3" t="s">
        <v>4802</v>
      </c>
      <c r="D2539">
        <v>20000</v>
      </c>
      <c r="E2539">
        <v>1306</v>
      </c>
      <c r="F2539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>
        <f t="shared" si="273"/>
        <v>7</v>
      </c>
      <c r="P2539" s="5">
        <f t="shared" si="274"/>
        <v>6.5</v>
      </c>
      <c r="Q2539" s="5" t="str">
        <f t="shared" si="275"/>
        <v>technology</v>
      </c>
      <c r="R2539" s="5" t="str">
        <f t="shared" si="276"/>
        <v>wearables</v>
      </c>
      <c r="S2539" t="s">
        <v>8319</v>
      </c>
      <c r="T2539" t="s">
        <v>8321</v>
      </c>
      <c r="U2539" s="9">
        <f t="shared" si="277"/>
        <v>42696.37572916667</v>
      </c>
      <c r="V2539" s="9">
        <f t="shared" si="278"/>
        <v>42726.37572916667</v>
      </c>
      <c r="W2539">
        <f t="shared" si="279"/>
        <v>30</v>
      </c>
    </row>
    <row r="2540" spans="1:23" ht="43.2" x14ac:dyDescent="0.3">
      <c r="A2540">
        <v>693</v>
      </c>
      <c r="B2540" s="3" t="s">
        <v>694</v>
      </c>
      <c r="C2540" s="3" t="s">
        <v>4803</v>
      </c>
      <c r="D2540">
        <v>100000</v>
      </c>
      <c r="E2540">
        <v>35338</v>
      </c>
      <c r="F2540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>
        <f t="shared" si="273"/>
        <v>35</v>
      </c>
      <c r="P2540" s="5">
        <f t="shared" si="274"/>
        <v>119.39</v>
      </c>
      <c r="Q2540" s="5" t="str">
        <f t="shared" si="275"/>
        <v>technology</v>
      </c>
      <c r="R2540" s="5" t="str">
        <f t="shared" si="276"/>
        <v>wearables</v>
      </c>
      <c r="S2540" t="s">
        <v>8319</v>
      </c>
      <c r="T2540" t="s">
        <v>8321</v>
      </c>
      <c r="U2540" s="9">
        <f t="shared" si="277"/>
        <v>42094.808182870373</v>
      </c>
      <c r="V2540" s="9">
        <f t="shared" si="278"/>
        <v>42124.808182870373</v>
      </c>
      <c r="W2540">
        <f t="shared" si="279"/>
        <v>30</v>
      </c>
    </row>
    <row r="2541" spans="1:23" ht="43.2" x14ac:dyDescent="0.3">
      <c r="A2541">
        <v>694</v>
      </c>
      <c r="B2541" s="3" t="s">
        <v>695</v>
      </c>
      <c r="C2541" s="3" t="s">
        <v>4804</v>
      </c>
      <c r="D2541">
        <v>150000</v>
      </c>
      <c r="E2541">
        <v>590</v>
      </c>
      <c r="F2541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>
        <f t="shared" si="273"/>
        <v>0</v>
      </c>
      <c r="P2541" s="5">
        <f t="shared" si="274"/>
        <v>84.29</v>
      </c>
      <c r="Q2541" s="5" t="str">
        <f t="shared" si="275"/>
        <v>technology</v>
      </c>
      <c r="R2541" s="5" t="str">
        <f t="shared" si="276"/>
        <v>wearables</v>
      </c>
      <c r="S2541" t="s">
        <v>8319</v>
      </c>
      <c r="T2541" t="s">
        <v>8321</v>
      </c>
      <c r="U2541" s="9">
        <f t="shared" si="277"/>
        <v>42737.663877314815</v>
      </c>
      <c r="V2541" s="9">
        <f t="shared" si="278"/>
        <v>42767.663877314815</v>
      </c>
      <c r="W2541">
        <f t="shared" si="279"/>
        <v>30</v>
      </c>
    </row>
    <row r="2542" spans="1:23" ht="57.6" x14ac:dyDescent="0.3">
      <c r="A2542">
        <v>695</v>
      </c>
      <c r="B2542" s="3" t="s">
        <v>696</v>
      </c>
      <c r="C2542" s="3" t="s">
        <v>4805</v>
      </c>
      <c r="D2542">
        <v>60000</v>
      </c>
      <c r="E2542">
        <v>636</v>
      </c>
      <c r="F2542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>
        <f t="shared" si="273"/>
        <v>1</v>
      </c>
      <c r="P2542" s="5">
        <f t="shared" si="274"/>
        <v>90.86</v>
      </c>
      <c r="Q2542" s="5" t="str">
        <f t="shared" si="275"/>
        <v>technology</v>
      </c>
      <c r="R2542" s="5" t="str">
        <f t="shared" si="276"/>
        <v>wearables</v>
      </c>
      <c r="S2542" t="s">
        <v>8319</v>
      </c>
      <c r="T2542" t="s">
        <v>8321</v>
      </c>
      <c r="U2542" s="9">
        <f t="shared" si="277"/>
        <v>41913.521064814813</v>
      </c>
      <c r="V2542" s="9">
        <f t="shared" si="278"/>
        <v>41943.521064814813</v>
      </c>
      <c r="W2542">
        <f t="shared" si="279"/>
        <v>30</v>
      </c>
    </row>
    <row r="2543" spans="1:23" ht="28.8" x14ac:dyDescent="0.3">
      <c r="A2543">
        <v>696</v>
      </c>
      <c r="B2543" s="3" t="s">
        <v>697</v>
      </c>
      <c r="C2543" s="3" t="s">
        <v>4806</v>
      </c>
      <c r="D2543">
        <v>175000</v>
      </c>
      <c r="E2543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>
        <f t="shared" si="273"/>
        <v>0</v>
      </c>
      <c r="P2543" s="5">
        <f t="shared" si="274"/>
        <v>1</v>
      </c>
      <c r="Q2543" s="5" t="str">
        <f t="shared" si="275"/>
        <v>technology</v>
      </c>
      <c r="R2543" s="5" t="str">
        <f t="shared" si="276"/>
        <v>wearables</v>
      </c>
      <c r="S2543" t="s">
        <v>8319</v>
      </c>
      <c r="T2543" t="s">
        <v>8321</v>
      </c>
      <c r="U2543" s="9">
        <f t="shared" si="277"/>
        <v>41815.927106481482</v>
      </c>
      <c r="V2543" s="9">
        <f t="shared" si="278"/>
        <v>41845.927106481482</v>
      </c>
      <c r="W2543">
        <f t="shared" si="279"/>
        <v>30</v>
      </c>
    </row>
    <row r="2544" spans="1:23" ht="43.2" x14ac:dyDescent="0.3">
      <c r="A2544">
        <v>697</v>
      </c>
      <c r="B2544" s="3" t="s">
        <v>698</v>
      </c>
      <c r="C2544" s="3" t="s">
        <v>4807</v>
      </c>
      <c r="D2544">
        <v>5000</v>
      </c>
      <c r="E2544">
        <v>2319</v>
      </c>
      <c r="F2544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>
        <f t="shared" si="273"/>
        <v>46</v>
      </c>
      <c r="P2544" s="5">
        <f t="shared" si="274"/>
        <v>20.34</v>
      </c>
      <c r="Q2544" s="5" t="str">
        <f t="shared" si="275"/>
        <v>technology</v>
      </c>
      <c r="R2544" s="5" t="str">
        <f t="shared" si="276"/>
        <v>wearables</v>
      </c>
      <c r="S2544" t="s">
        <v>8319</v>
      </c>
      <c r="T2544" t="s">
        <v>8321</v>
      </c>
      <c r="U2544" s="9">
        <f t="shared" si="277"/>
        <v>42388.523020833338</v>
      </c>
      <c r="V2544" s="9">
        <f t="shared" si="278"/>
        <v>42403.523020833338</v>
      </c>
      <c r="W2544">
        <f t="shared" si="279"/>
        <v>15</v>
      </c>
    </row>
    <row r="2545" spans="1:23" ht="43.2" x14ac:dyDescent="0.3">
      <c r="A2545">
        <v>698</v>
      </c>
      <c r="B2545" s="3" t="s">
        <v>699</v>
      </c>
      <c r="C2545" s="3" t="s">
        <v>4808</v>
      </c>
      <c r="D2545">
        <v>100000</v>
      </c>
      <c r="E2545">
        <v>15390</v>
      </c>
      <c r="F254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>
        <f t="shared" si="273"/>
        <v>15</v>
      </c>
      <c r="P2545" s="5">
        <f t="shared" si="274"/>
        <v>530.69000000000005</v>
      </c>
      <c r="Q2545" s="5" t="str">
        <f t="shared" si="275"/>
        <v>technology</v>
      </c>
      <c r="R2545" s="5" t="str">
        <f t="shared" si="276"/>
        <v>wearables</v>
      </c>
      <c r="S2545" t="s">
        <v>8319</v>
      </c>
      <c r="T2545" t="s">
        <v>8321</v>
      </c>
      <c r="U2545" s="9">
        <f t="shared" si="277"/>
        <v>41866.931076388886</v>
      </c>
      <c r="V2545" s="9">
        <f t="shared" si="278"/>
        <v>41900.083333333336</v>
      </c>
      <c r="W2545">
        <f t="shared" si="279"/>
        <v>34</v>
      </c>
    </row>
    <row r="2546" spans="1:23" ht="43.2" x14ac:dyDescent="0.3">
      <c r="A2546">
        <v>699</v>
      </c>
      <c r="B2546" s="3" t="s">
        <v>700</v>
      </c>
      <c r="C2546" s="3" t="s">
        <v>4809</v>
      </c>
      <c r="D2546">
        <v>130000</v>
      </c>
      <c r="E2546">
        <v>107148.74</v>
      </c>
      <c r="F2546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>
        <f t="shared" si="273"/>
        <v>82</v>
      </c>
      <c r="P2546" s="5">
        <f t="shared" si="274"/>
        <v>120.39</v>
      </c>
      <c r="Q2546" s="5" t="str">
        <f t="shared" si="275"/>
        <v>technology</v>
      </c>
      <c r="R2546" s="5" t="str">
        <f t="shared" si="276"/>
        <v>wearables</v>
      </c>
      <c r="S2546" t="s">
        <v>8319</v>
      </c>
      <c r="T2546" t="s">
        <v>8321</v>
      </c>
      <c r="U2546" s="9">
        <f t="shared" si="277"/>
        <v>41563.485509259262</v>
      </c>
      <c r="V2546" s="9">
        <f t="shared" si="278"/>
        <v>41600.666666666664</v>
      </c>
      <c r="W2546">
        <f t="shared" si="279"/>
        <v>37</v>
      </c>
    </row>
    <row r="2547" spans="1:23" ht="43.2" x14ac:dyDescent="0.3">
      <c r="A2547">
        <v>700</v>
      </c>
      <c r="B2547" s="3" t="s">
        <v>701</v>
      </c>
      <c r="C2547" s="3" t="s">
        <v>4810</v>
      </c>
      <c r="D2547">
        <v>15000</v>
      </c>
      <c r="E2547">
        <v>403</v>
      </c>
      <c r="F2547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>
        <f t="shared" si="273"/>
        <v>3</v>
      </c>
      <c r="P2547" s="5">
        <f t="shared" si="274"/>
        <v>13</v>
      </c>
      <c r="Q2547" s="5" t="str">
        <f t="shared" si="275"/>
        <v>technology</v>
      </c>
      <c r="R2547" s="5" t="str">
        <f t="shared" si="276"/>
        <v>wearables</v>
      </c>
      <c r="S2547" t="s">
        <v>8319</v>
      </c>
      <c r="T2547" t="s">
        <v>8321</v>
      </c>
      <c r="U2547" s="9">
        <f t="shared" si="277"/>
        <v>42715.688437500001</v>
      </c>
      <c r="V2547" s="9">
        <f t="shared" si="278"/>
        <v>42745.688437500001</v>
      </c>
      <c r="W2547">
        <f t="shared" si="279"/>
        <v>30</v>
      </c>
    </row>
    <row r="2548" spans="1:23" ht="43.2" x14ac:dyDescent="0.3">
      <c r="A2548">
        <v>701</v>
      </c>
      <c r="B2548" s="3" t="s">
        <v>702</v>
      </c>
      <c r="C2548" s="3" t="s">
        <v>4811</v>
      </c>
      <c r="D2548">
        <v>23000</v>
      </c>
      <c r="E2548">
        <v>6118</v>
      </c>
      <c r="F2548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>
        <f t="shared" si="273"/>
        <v>27</v>
      </c>
      <c r="P2548" s="5">
        <f t="shared" si="274"/>
        <v>291.33</v>
      </c>
      <c r="Q2548" s="5" t="str">
        <f t="shared" si="275"/>
        <v>technology</v>
      </c>
      <c r="R2548" s="5" t="str">
        <f t="shared" si="276"/>
        <v>wearables</v>
      </c>
      <c r="S2548" t="s">
        <v>8319</v>
      </c>
      <c r="T2548" t="s">
        <v>8321</v>
      </c>
      <c r="U2548" s="9">
        <f t="shared" si="277"/>
        <v>41813.662962962961</v>
      </c>
      <c r="V2548" s="9">
        <f t="shared" si="278"/>
        <v>41843.662962962961</v>
      </c>
      <c r="W2548">
        <f t="shared" si="279"/>
        <v>30</v>
      </c>
    </row>
    <row r="2549" spans="1:23" ht="43.2" x14ac:dyDescent="0.3">
      <c r="A2549">
        <v>702</v>
      </c>
      <c r="B2549" s="3" t="s">
        <v>703</v>
      </c>
      <c r="C2549" s="3" t="s">
        <v>4812</v>
      </c>
      <c r="D2549">
        <v>15000</v>
      </c>
      <c r="E2549">
        <v>4622.01</v>
      </c>
      <c r="F2549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>
        <f t="shared" si="273"/>
        <v>31</v>
      </c>
      <c r="P2549" s="5">
        <f t="shared" si="274"/>
        <v>124.92</v>
      </c>
      <c r="Q2549" s="5" t="str">
        <f t="shared" si="275"/>
        <v>technology</v>
      </c>
      <c r="R2549" s="5" t="str">
        <f t="shared" si="276"/>
        <v>wearables</v>
      </c>
      <c r="S2549" t="s">
        <v>8319</v>
      </c>
      <c r="T2549" t="s">
        <v>8321</v>
      </c>
      <c r="U2549" s="9">
        <f t="shared" si="277"/>
        <v>42668.726701388892</v>
      </c>
      <c r="V2549" s="9">
        <f t="shared" si="278"/>
        <v>42698.768368055549</v>
      </c>
      <c r="W2549">
        <f t="shared" si="279"/>
        <v>30</v>
      </c>
    </row>
    <row r="2550" spans="1:23" ht="43.2" x14ac:dyDescent="0.3">
      <c r="A2550">
        <v>703</v>
      </c>
      <c r="B2550" s="3" t="s">
        <v>704</v>
      </c>
      <c r="C2550" s="3" t="s">
        <v>4813</v>
      </c>
      <c r="D2550">
        <v>15000</v>
      </c>
      <c r="E2550">
        <v>837</v>
      </c>
      <c r="F2550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>
        <f t="shared" si="273"/>
        <v>6</v>
      </c>
      <c r="P2550" s="5">
        <f t="shared" si="274"/>
        <v>119.57</v>
      </c>
      <c r="Q2550" s="5" t="str">
        <f t="shared" si="275"/>
        <v>technology</v>
      </c>
      <c r="R2550" s="5" t="str">
        <f t="shared" si="276"/>
        <v>wearables</v>
      </c>
      <c r="S2550" t="s">
        <v>8319</v>
      </c>
      <c r="T2550" t="s">
        <v>8321</v>
      </c>
      <c r="U2550" s="9">
        <f t="shared" si="277"/>
        <v>42711.950798611113</v>
      </c>
      <c r="V2550" s="9">
        <f t="shared" si="278"/>
        <v>42766.98055555555</v>
      </c>
      <c r="W2550">
        <f t="shared" si="279"/>
        <v>55</v>
      </c>
    </row>
    <row r="2551" spans="1:23" ht="43.2" x14ac:dyDescent="0.3">
      <c r="A2551">
        <v>704</v>
      </c>
      <c r="B2551" s="3" t="s">
        <v>705</v>
      </c>
      <c r="C2551" s="3" t="s">
        <v>4814</v>
      </c>
      <c r="D2551">
        <v>55000</v>
      </c>
      <c r="E2551">
        <v>481</v>
      </c>
      <c r="F2551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>
        <f t="shared" si="273"/>
        <v>1</v>
      </c>
      <c r="P2551" s="5">
        <f t="shared" si="274"/>
        <v>120.25</v>
      </c>
      <c r="Q2551" s="5" t="str">
        <f t="shared" si="275"/>
        <v>technology</v>
      </c>
      <c r="R2551" s="5" t="str">
        <f t="shared" si="276"/>
        <v>wearables</v>
      </c>
      <c r="S2551" t="s">
        <v>8319</v>
      </c>
      <c r="T2551" t="s">
        <v>8321</v>
      </c>
      <c r="U2551" s="9">
        <f t="shared" si="277"/>
        <v>42726.192916666667</v>
      </c>
      <c r="V2551" s="9">
        <f t="shared" si="278"/>
        <v>42786.192916666667</v>
      </c>
      <c r="W2551">
        <f t="shared" si="279"/>
        <v>60</v>
      </c>
    </row>
    <row r="2552" spans="1:23" ht="28.8" x14ac:dyDescent="0.3">
      <c r="A2552">
        <v>705</v>
      </c>
      <c r="B2552" s="3" t="s">
        <v>706</v>
      </c>
      <c r="C2552" s="3" t="s">
        <v>4815</v>
      </c>
      <c r="D2552">
        <v>100000</v>
      </c>
      <c r="E2552">
        <v>977</v>
      </c>
      <c r="F2552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>
        <f t="shared" si="273"/>
        <v>1</v>
      </c>
      <c r="P2552" s="5">
        <f t="shared" si="274"/>
        <v>195.4</v>
      </c>
      <c r="Q2552" s="5" t="str">
        <f t="shared" si="275"/>
        <v>technology</v>
      </c>
      <c r="R2552" s="5" t="str">
        <f t="shared" si="276"/>
        <v>wearables</v>
      </c>
      <c r="S2552" t="s">
        <v>8319</v>
      </c>
      <c r="T2552" t="s">
        <v>8321</v>
      </c>
      <c r="U2552" s="9">
        <f t="shared" si="277"/>
        <v>42726.491643518515</v>
      </c>
      <c r="V2552" s="9">
        <f t="shared" si="278"/>
        <v>42756.491643518515</v>
      </c>
      <c r="W2552">
        <f t="shared" si="279"/>
        <v>30</v>
      </c>
    </row>
    <row r="2553" spans="1:23" ht="43.2" x14ac:dyDescent="0.3">
      <c r="A2553">
        <v>706</v>
      </c>
      <c r="B2553" s="3" t="s">
        <v>707</v>
      </c>
      <c r="C2553" s="3" t="s">
        <v>4816</v>
      </c>
      <c r="D2553">
        <v>100000</v>
      </c>
      <c r="E2553">
        <v>0</v>
      </c>
      <c r="F2553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>
        <f t="shared" si="273"/>
        <v>0</v>
      </c>
      <c r="P2553" s="5" t="e">
        <f t="shared" si="274"/>
        <v>#DIV/0!</v>
      </c>
      <c r="Q2553" s="5" t="str">
        <f t="shared" si="275"/>
        <v>technology</v>
      </c>
      <c r="R2553" s="5" t="str">
        <f t="shared" si="276"/>
        <v>wearables</v>
      </c>
      <c r="S2553" t="s">
        <v>8319</v>
      </c>
      <c r="T2553" t="s">
        <v>8321</v>
      </c>
      <c r="U2553" s="9">
        <f t="shared" si="277"/>
        <v>42676.995173611111</v>
      </c>
      <c r="V2553" s="9">
        <f t="shared" si="278"/>
        <v>42718.777083333334</v>
      </c>
      <c r="W2553">
        <f t="shared" si="279"/>
        <v>42</v>
      </c>
    </row>
    <row r="2554" spans="1:23" ht="43.2" x14ac:dyDescent="0.3">
      <c r="A2554">
        <v>707</v>
      </c>
      <c r="B2554" s="3" t="s">
        <v>708</v>
      </c>
      <c r="C2554" s="3" t="s">
        <v>4817</v>
      </c>
      <c r="D2554">
        <v>68000</v>
      </c>
      <c r="E2554">
        <v>53670.6</v>
      </c>
      <c r="F2554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>
        <f t="shared" si="273"/>
        <v>79</v>
      </c>
      <c r="P2554" s="5">
        <f t="shared" si="274"/>
        <v>117.7</v>
      </c>
      <c r="Q2554" s="5" t="str">
        <f t="shared" si="275"/>
        <v>technology</v>
      </c>
      <c r="R2554" s="5" t="str">
        <f t="shared" si="276"/>
        <v>wearables</v>
      </c>
      <c r="S2554" t="s">
        <v>8319</v>
      </c>
      <c r="T2554" t="s">
        <v>8321</v>
      </c>
      <c r="U2554" s="9">
        <f t="shared" si="277"/>
        <v>42696.663506944446</v>
      </c>
      <c r="V2554" s="9">
        <f t="shared" si="278"/>
        <v>42736.663506944446</v>
      </c>
      <c r="W2554">
        <f t="shared" si="279"/>
        <v>40</v>
      </c>
    </row>
    <row r="2555" spans="1:23" ht="43.2" x14ac:dyDescent="0.3">
      <c r="A2555">
        <v>708</v>
      </c>
      <c r="B2555" s="3" t="s">
        <v>709</v>
      </c>
      <c r="C2555" s="3" t="s">
        <v>4818</v>
      </c>
      <c r="D2555">
        <v>40000</v>
      </c>
      <c r="E2555">
        <v>8837</v>
      </c>
      <c r="F255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>
        <f t="shared" si="273"/>
        <v>22</v>
      </c>
      <c r="P2555" s="5">
        <f t="shared" si="274"/>
        <v>23.95</v>
      </c>
      <c r="Q2555" s="5" t="str">
        <f t="shared" si="275"/>
        <v>technology</v>
      </c>
      <c r="R2555" s="5" t="str">
        <f t="shared" si="276"/>
        <v>wearables</v>
      </c>
      <c r="S2555" t="s">
        <v>8319</v>
      </c>
      <c r="T2555" t="s">
        <v>8321</v>
      </c>
      <c r="U2555" s="9">
        <f t="shared" si="277"/>
        <v>41835.581018518518</v>
      </c>
      <c r="V2555" s="9">
        <f t="shared" si="278"/>
        <v>41895.581018518518</v>
      </c>
      <c r="W2555">
        <f t="shared" si="279"/>
        <v>60</v>
      </c>
    </row>
    <row r="2556" spans="1:23" ht="28.8" x14ac:dyDescent="0.3">
      <c r="A2556">
        <v>709</v>
      </c>
      <c r="B2556" s="3" t="s">
        <v>710</v>
      </c>
      <c r="C2556" s="3" t="s">
        <v>4819</v>
      </c>
      <c r="D2556">
        <v>15000</v>
      </c>
      <c r="E2556">
        <v>61</v>
      </c>
      <c r="F2556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>
        <f t="shared" si="273"/>
        <v>0</v>
      </c>
      <c r="P2556" s="5">
        <f t="shared" si="274"/>
        <v>30.5</v>
      </c>
      <c r="Q2556" s="5" t="str">
        <f t="shared" si="275"/>
        <v>technology</v>
      </c>
      <c r="R2556" s="5" t="str">
        <f t="shared" si="276"/>
        <v>wearables</v>
      </c>
      <c r="S2556" t="s">
        <v>8319</v>
      </c>
      <c r="T2556" t="s">
        <v>8321</v>
      </c>
      <c r="U2556" s="9">
        <f t="shared" si="277"/>
        <v>41948.041192129633</v>
      </c>
      <c r="V2556" s="9">
        <f t="shared" si="278"/>
        <v>41978.041192129633</v>
      </c>
      <c r="W2556">
        <f t="shared" si="279"/>
        <v>30</v>
      </c>
    </row>
    <row r="2557" spans="1:23" ht="28.8" x14ac:dyDescent="0.3">
      <c r="A2557">
        <v>710</v>
      </c>
      <c r="B2557" s="3" t="s">
        <v>711</v>
      </c>
      <c r="C2557" s="3" t="s">
        <v>4820</v>
      </c>
      <c r="D2557">
        <v>1200</v>
      </c>
      <c r="E2557">
        <v>0</v>
      </c>
      <c r="F2557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>
        <f t="shared" si="273"/>
        <v>0</v>
      </c>
      <c r="P2557" s="5" t="e">
        <f t="shared" si="274"/>
        <v>#DIV/0!</v>
      </c>
      <c r="Q2557" s="5" t="str">
        <f t="shared" si="275"/>
        <v>technology</v>
      </c>
      <c r="R2557" s="5" t="str">
        <f t="shared" si="276"/>
        <v>wearables</v>
      </c>
      <c r="S2557" t="s">
        <v>8319</v>
      </c>
      <c r="T2557" t="s">
        <v>8321</v>
      </c>
      <c r="U2557" s="9">
        <f t="shared" si="277"/>
        <v>41837.984976851854</v>
      </c>
      <c r="V2557" s="9">
        <f t="shared" si="278"/>
        <v>41871.030555555553</v>
      </c>
      <c r="W2557">
        <f t="shared" si="279"/>
        <v>34</v>
      </c>
    </row>
    <row r="2558" spans="1:23" ht="57.6" x14ac:dyDescent="0.3">
      <c r="A2558">
        <v>711</v>
      </c>
      <c r="B2558" s="3" t="s">
        <v>712</v>
      </c>
      <c r="C2558" s="3" t="s">
        <v>4821</v>
      </c>
      <c r="D2558">
        <v>100000</v>
      </c>
      <c r="E2558">
        <v>33791</v>
      </c>
      <c r="F2558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>
        <f t="shared" si="273"/>
        <v>34</v>
      </c>
      <c r="P2558" s="5">
        <f t="shared" si="274"/>
        <v>99.97</v>
      </c>
      <c r="Q2558" s="5" t="str">
        <f t="shared" si="275"/>
        <v>technology</v>
      </c>
      <c r="R2558" s="5" t="str">
        <f t="shared" si="276"/>
        <v>wearables</v>
      </c>
      <c r="S2558" t="s">
        <v>8319</v>
      </c>
      <c r="T2558" t="s">
        <v>8321</v>
      </c>
      <c r="U2558" s="9">
        <f t="shared" si="277"/>
        <v>42678.459120370375</v>
      </c>
      <c r="V2558" s="9">
        <f t="shared" si="278"/>
        <v>42718.500787037032</v>
      </c>
      <c r="W2558">
        <f t="shared" si="279"/>
        <v>40</v>
      </c>
    </row>
    <row r="2559" spans="1:23" ht="57.6" x14ac:dyDescent="0.3">
      <c r="A2559">
        <v>712</v>
      </c>
      <c r="B2559" s="3" t="s">
        <v>713</v>
      </c>
      <c r="C2559" s="3" t="s">
        <v>4822</v>
      </c>
      <c r="D2559">
        <v>48500</v>
      </c>
      <c r="E2559">
        <v>105</v>
      </c>
      <c r="F2559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>
        <f t="shared" si="273"/>
        <v>0</v>
      </c>
      <c r="P2559" s="5">
        <f t="shared" si="274"/>
        <v>26.25</v>
      </c>
      <c r="Q2559" s="5" t="str">
        <f t="shared" si="275"/>
        <v>technology</v>
      </c>
      <c r="R2559" s="5" t="str">
        <f t="shared" si="276"/>
        <v>wearables</v>
      </c>
      <c r="S2559" t="s">
        <v>8319</v>
      </c>
      <c r="T2559" t="s">
        <v>8321</v>
      </c>
      <c r="U2559" s="9">
        <f t="shared" si="277"/>
        <v>42384.680925925932</v>
      </c>
      <c r="V2559" s="9">
        <f t="shared" si="278"/>
        <v>42414.680925925932</v>
      </c>
      <c r="W2559">
        <f t="shared" si="279"/>
        <v>30</v>
      </c>
    </row>
    <row r="2560" spans="1:23" ht="43.2" x14ac:dyDescent="0.3">
      <c r="A2560">
        <v>713</v>
      </c>
      <c r="B2560" s="3" t="s">
        <v>714</v>
      </c>
      <c r="C2560" s="3" t="s">
        <v>4823</v>
      </c>
      <c r="D2560">
        <v>25000</v>
      </c>
      <c r="E2560">
        <v>199</v>
      </c>
      <c r="F2560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>
        <f t="shared" si="273"/>
        <v>1</v>
      </c>
      <c r="P2560" s="5">
        <f t="shared" si="274"/>
        <v>199</v>
      </c>
      <c r="Q2560" s="5" t="str">
        <f t="shared" si="275"/>
        <v>technology</v>
      </c>
      <c r="R2560" s="5" t="str">
        <f t="shared" si="276"/>
        <v>wearables</v>
      </c>
      <c r="S2560" t="s">
        <v>8319</v>
      </c>
      <c r="T2560" t="s">
        <v>8321</v>
      </c>
      <c r="U2560" s="9">
        <f t="shared" si="277"/>
        <v>42496.529305555552</v>
      </c>
      <c r="V2560" s="9">
        <f t="shared" si="278"/>
        <v>42526.529305555552</v>
      </c>
      <c r="W2560">
        <f t="shared" si="279"/>
        <v>30</v>
      </c>
    </row>
    <row r="2561" spans="1:23" ht="43.2" x14ac:dyDescent="0.3">
      <c r="A2561">
        <v>714</v>
      </c>
      <c r="B2561" s="3" t="s">
        <v>715</v>
      </c>
      <c r="C2561" s="3" t="s">
        <v>4824</v>
      </c>
      <c r="D2561">
        <v>15000</v>
      </c>
      <c r="E2561">
        <v>2249</v>
      </c>
      <c r="F2561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>
        <f t="shared" si="273"/>
        <v>15</v>
      </c>
      <c r="P2561" s="5">
        <f t="shared" si="274"/>
        <v>80.319999999999993</v>
      </c>
      <c r="Q2561" s="5" t="str">
        <f t="shared" si="275"/>
        <v>technology</v>
      </c>
      <c r="R2561" s="5" t="str">
        <f t="shared" si="276"/>
        <v>wearables</v>
      </c>
      <c r="S2561" t="s">
        <v>8319</v>
      </c>
      <c r="T2561" t="s">
        <v>8321</v>
      </c>
      <c r="U2561" s="9">
        <f t="shared" si="277"/>
        <v>42734.787986111114</v>
      </c>
      <c r="V2561" s="9">
        <f t="shared" si="278"/>
        <v>42794.787986111114</v>
      </c>
      <c r="W2561">
        <f t="shared" si="279"/>
        <v>60</v>
      </c>
    </row>
    <row r="2562" spans="1:23" ht="57.6" x14ac:dyDescent="0.3">
      <c r="A2562">
        <v>715</v>
      </c>
      <c r="B2562" s="3" t="s">
        <v>716</v>
      </c>
      <c r="C2562" s="3" t="s">
        <v>4825</v>
      </c>
      <c r="D2562">
        <v>27500</v>
      </c>
      <c r="E2562">
        <v>1389</v>
      </c>
      <c r="F2562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>
        <f t="shared" ref="O2562:O2625" si="280">ROUND((E2562/D2562)*100,0)</f>
        <v>5</v>
      </c>
      <c r="P2562" s="5">
        <f t="shared" ref="P2562:P2625" si="281">ROUND((E2562/L2562),2)</f>
        <v>115.75</v>
      </c>
      <c r="Q2562" s="5" t="str">
        <f t="shared" ref="Q2562:Q2625" si="282">LEFT(N2562,SEARCH("/",N2562)-1)</f>
        <v>technology</v>
      </c>
      <c r="R2562" s="5" t="str">
        <f t="shared" ref="R2562:R2625" si="283">RIGHT(N2562,LEN(N2562)-SEARCH("/",N2562))</f>
        <v>wearables</v>
      </c>
      <c r="S2562" t="s">
        <v>8319</v>
      </c>
      <c r="T2562" t="s">
        <v>8321</v>
      </c>
      <c r="U2562" s="9">
        <f t="shared" ref="U2562:U2625" si="284">(((J2562/60)/60)/24)+DATE(1970,1,1)</f>
        <v>42273.090740740736</v>
      </c>
      <c r="V2562" s="9">
        <f t="shared" ref="V2562:V2625" si="285">(((I2562/60)/60)/24)+DATE(1970,1,1)</f>
        <v>42313.132407407407</v>
      </c>
      <c r="W2562">
        <f t="shared" ref="W2562:W2625" si="286">DATEDIF(U2562,V2562,"d")</f>
        <v>40</v>
      </c>
    </row>
    <row r="2563" spans="1:23" ht="43.2" x14ac:dyDescent="0.3">
      <c r="A2563">
        <v>716</v>
      </c>
      <c r="B2563" s="3" t="s">
        <v>717</v>
      </c>
      <c r="C2563" s="3" t="s">
        <v>4826</v>
      </c>
      <c r="D2563">
        <v>7000</v>
      </c>
      <c r="E2563">
        <v>715</v>
      </c>
      <c r="F2563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>
        <f t="shared" si="280"/>
        <v>10</v>
      </c>
      <c r="P2563" s="5">
        <f t="shared" si="281"/>
        <v>44.69</v>
      </c>
      <c r="Q2563" s="5" t="str">
        <f t="shared" si="282"/>
        <v>technology</v>
      </c>
      <c r="R2563" s="5" t="str">
        <f t="shared" si="283"/>
        <v>wearables</v>
      </c>
      <c r="S2563" t="s">
        <v>8319</v>
      </c>
      <c r="T2563" t="s">
        <v>8321</v>
      </c>
      <c r="U2563" s="9">
        <f t="shared" si="284"/>
        <v>41940.658645833333</v>
      </c>
      <c r="V2563" s="9">
        <f t="shared" si="285"/>
        <v>41974</v>
      </c>
      <c r="W2563">
        <f t="shared" si="286"/>
        <v>34</v>
      </c>
    </row>
    <row r="2564" spans="1:23" x14ac:dyDescent="0.3">
      <c r="A2564">
        <v>717</v>
      </c>
      <c r="B2564" s="3" t="s">
        <v>718</v>
      </c>
      <c r="C2564" s="3" t="s">
        <v>4827</v>
      </c>
      <c r="D2564">
        <v>100000</v>
      </c>
      <c r="E2564">
        <v>305</v>
      </c>
      <c r="F2564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>
        <f t="shared" si="280"/>
        <v>0</v>
      </c>
      <c r="P2564" s="5">
        <f t="shared" si="281"/>
        <v>76.25</v>
      </c>
      <c r="Q2564" s="5" t="str">
        <f t="shared" si="282"/>
        <v>technology</v>
      </c>
      <c r="R2564" s="5" t="str">
        <f t="shared" si="283"/>
        <v>wearables</v>
      </c>
      <c r="S2564" t="s">
        <v>8319</v>
      </c>
      <c r="T2564" t="s">
        <v>8321</v>
      </c>
      <c r="U2564" s="9">
        <f t="shared" si="284"/>
        <v>41857.854189814818</v>
      </c>
      <c r="V2564" s="9">
        <f t="shared" si="285"/>
        <v>41887.854189814818</v>
      </c>
      <c r="W2564">
        <f t="shared" si="286"/>
        <v>30</v>
      </c>
    </row>
    <row r="2565" spans="1:23" ht="43.2" x14ac:dyDescent="0.3">
      <c r="A2565">
        <v>718</v>
      </c>
      <c r="B2565" s="3" t="s">
        <v>719</v>
      </c>
      <c r="C2565" s="3" t="s">
        <v>4828</v>
      </c>
      <c r="D2565">
        <v>12000</v>
      </c>
      <c r="E2565">
        <v>90</v>
      </c>
      <c r="F256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>
        <f t="shared" si="280"/>
        <v>1</v>
      </c>
      <c r="P2565" s="5">
        <f t="shared" si="281"/>
        <v>22.5</v>
      </c>
      <c r="Q2565" s="5" t="str">
        <f t="shared" si="282"/>
        <v>technology</v>
      </c>
      <c r="R2565" s="5" t="str">
        <f t="shared" si="283"/>
        <v>wearables</v>
      </c>
      <c r="S2565" t="s">
        <v>8319</v>
      </c>
      <c r="T2565" t="s">
        <v>8321</v>
      </c>
      <c r="U2565" s="9">
        <f t="shared" si="284"/>
        <v>42752.845451388886</v>
      </c>
      <c r="V2565" s="9">
        <f t="shared" si="285"/>
        <v>42784.249305555553</v>
      </c>
      <c r="W2565">
        <f t="shared" si="286"/>
        <v>32</v>
      </c>
    </row>
    <row r="2566" spans="1:23" ht="43.2" x14ac:dyDescent="0.3">
      <c r="A2566">
        <v>719</v>
      </c>
      <c r="B2566" s="3" t="s">
        <v>720</v>
      </c>
      <c r="C2566" s="3" t="s">
        <v>4829</v>
      </c>
      <c r="D2566">
        <v>15000</v>
      </c>
      <c r="E2566">
        <v>194</v>
      </c>
      <c r="F2566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>
        <f t="shared" si="280"/>
        <v>1</v>
      </c>
      <c r="P2566" s="5">
        <f t="shared" si="281"/>
        <v>19.399999999999999</v>
      </c>
      <c r="Q2566" s="5" t="str">
        <f t="shared" si="282"/>
        <v>technology</v>
      </c>
      <c r="R2566" s="5" t="str">
        <f t="shared" si="283"/>
        <v>wearables</v>
      </c>
      <c r="S2566" t="s">
        <v>8319</v>
      </c>
      <c r="T2566" t="s">
        <v>8321</v>
      </c>
      <c r="U2566" s="9">
        <f t="shared" si="284"/>
        <v>42409.040231481486</v>
      </c>
      <c r="V2566" s="9">
        <f t="shared" si="285"/>
        <v>42423.040231481486</v>
      </c>
      <c r="W2566">
        <f t="shared" si="286"/>
        <v>14</v>
      </c>
    </row>
    <row r="2567" spans="1:23" ht="43.2" x14ac:dyDescent="0.3">
      <c r="A2567">
        <v>760</v>
      </c>
      <c r="B2567" s="3" t="s">
        <v>761</v>
      </c>
      <c r="C2567" s="3" t="s">
        <v>4870</v>
      </c>
      <c r="D2567">
        <v>2200</v>
      </c>
      <c r="E2567">
        <v>0</v>
      </c>
      <c r="F2567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>
        <f t="shared" si="280"/>
        <v>0</v>
      </c>
      <c r="P2567" s="5" t="e">
        <f t="shared" si="281"/>
        <v>#DIV/0!</v>
      </c>
      <c r="Q2567" s="5" t="str">
        <f t="shared" si="282"/>
        <v>publishing</v>
      </c>
      <c r="R2567" s="5" t="str">
        <f t="shared" si="283"/>
        <v>fiction</v>
      </c>
      <c r="S2567" t="s">
        <v>8322</v>
      </c>
      <c r="T2567" t="s">
        <v>8324</v>
      </c>
      <c r="U2567" s="9">
        <f t="shared" si="284"/>
        <v>42670.764039351852</v>
      </c>
      <c r="V2567" s="9">
        <f t="shared" si="285"/>
        <v>42700.805706018517</v>
      </c>
      <c r="W2567">
        <f t="shared" si="286"/>
        <v>30</v>
      </c>
    </row>
    <row r="2568" spans="1:23" ht="43.2" x14ac:dyDescent="0.3">
      <c r="A2568">
        <v>761</v>
      </c>
      <c r="B2568" s="3" t="s">
        <v>762</v>
      </c>
      <c r="C2568" s="3" t="s">
        <v>4871</v>
      </c>
      <c r="D2568">
        <v>5000</v>
      </c>
      <c r="E2568">
        <v>235</v>
      </c>
      <c r="F2568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>
        <f t="shared" si="280"/>
        <v>5</v>
      </c>
      <c r="P2568" s="5">
        <f t="shared" si="281"/>
        <v>39.17</v>
      </c>
      <c r="Q2568" s="5" t="str">
        <f t="shared" si="282"/>
        <v>publishing</v>
      </c>
      <c r="R2568" s="5" t="str">
        <f t="shared" si="283"/>
        <v>fiction</v>
      </c>
      <c r="S2568" t="s">
        <v>8322</v>
      </c>
      <c r="T2568" t="s">
        <v>8324</v>
      </c>
      <c r="U2568" s="9">
        <f t="shared" si="284"/>
        <v>41642.751458333332</v>
      </c>
      <c r="V2568" s="9">
        <f t="shared" si="285"/>
        <v>41672.751458333332</v>
      </c>
      <c r="W2568">
        <f t="shared" si="286"/>
        <v>30</v>
      </c>
    </row>
    <row r="2569" spans="1:23" ht="43.2" x14ac:dyDescent="0.3">
      <c r="A2569">
        <v>762</v>
      </c>
      <c r="B2569" s="3" t="s">
        <v>763</v>
      </c>
      <c r="C2569" s="3" t="s">
        <v>4872</v>
      </c>
      <c r="D2569">
        <v>3500</v>
      </c>
      <c r="E2569">
        <v>0</v>
      </c>
      <c r="F2569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>
        <f t="shared" si="280"/>
        <v>0</v>
      </c>
      <c r="P2569" s="5" t="e">
        <f t="shared" si="281"/>
        <v>#DIV/0!</v>
      </c>
      <c r="Q2569" s="5" t="str">
        <f t="shared" si="282"/>
        <v>publishing</v>
      </c>
      <c r="R2569" s="5" t="str">
        <f t="shared" si="283"/>
        <v>fiction</v>
      </c>
      <c r="S2569" t="s">
        <v>8322</v>
      </c>
      <c r="T2569" t="s">
        <v>8324</v>
      </c>
      <c r="U2569" s="9">
        <f t="shared" si="284"/>
        <v>42690.858449074076</v>
      </c>
      <c r="V2569" s="9">
        <f t="shared" si="285"/>
        <v>42708.25</v>
      </c>
      <c r="W2569">
        <f t="shared" si="286"/>
        <v>18</v>
      </c>
    </row>
    <row r="2570" spans="1:23" ht="43.2" x14ac:dyDescent="0.3">
      <c r="A2570">
        <v>763</v>
      </c>
      <c r="B2570" s="3" t="s">
        <v>764</v>
      </c>
      <c r="C2570" s="3" t="s">
        <v>4873</v>
      </c>
      <c r="D2570">
        <v>4290</v>
      </c>
      <c r="E2570">
        <v>5</v>
      </c>
      <c r="F2570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>
        <f t="shared" si="280"/>
        <v>0</v>
      </c>
      <c r="P2570" s="5">
        <f t="shared" si="281"/>
        <v>5</v>
      </c>
      <c r="Q2570" s="5" t="str">
        <f t="shared" si="282"/>
        <v>publishing</v>
      </c>
      <c r="R2570" s="5" t="str">
        <f t="shared" si="283"/>
        <v>fiction</v>
      </c>
      <c r="S2570" t="s">
        <v>8322</v>
      </c>
      <c r="T2570" t="s">
        <v>8324</v>
      </c>
      <c r="U2570" s="9">
        <f t="shared" si="284"/>
        <v>41471.446851851848</v>
      </c>
      <c r="V2570" s="9">
        <f t="shared" si="285"/>
        <v>41501.446851851848</v>
      </c>
      <c r="W2570">
        <f t="shared" si="286"/>
        <v>30</v>
      </c>
    </row>
    <row r="2571" spans="1:23" ht="43.2" x14ac:dyDescent="0.3">
      <c r="A2571">
        <v>764</v>
      </c>
      <c r="B2571" s="3" t="s">
        <v>765</v>
      </c>
      <c r="C2571" s="3" t="s">
        <v>4874</v>
      </c>
      <c r="D2571">
        <v>5000</v>
      </c>
      <c r="E2571">
        <v>0</v>
      </c>
      <c r="F2571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>
        <f t="shared" si="280"/>
        <v>0</v>
      </c>
      <c r="P2571" s="5" t="e">
        <f t="shared" si="281"/>
        <v>#DIV/0!</v>
      </c>
      <c r="Q2571" s="5" t="str">
        <f t="shared" si="282"/>
        <v>publishing</v>
      </c>
      <c r="R2571" s="5" t="str">
        <f t="shared" si="283"/>
        <v>fiction</v>
      </c>
      <c r="S2571" t="s">
        <v>8322</v>
      </c>
      <c r="T2571" t="s">
        <v>8324</v>
      </c>
      <c r="U2571" s="9">
        <f t="shared" si="284"/>
        <v>42227.173159722224</v>
      </c>
      <c r="V2571" s="9">
        <f t="shared" si="285"/>
        <v>42257.173159722224</v>
      </c>
      <c r="W2571">
        <f t="shared" si="286"/>
        <v>30</v>
      </c>
    </row>
    <row r="2572" spans="1:23" ht="43.2" x14ac:dyDescent="0.3">
      <c r="A2572">
        <v>765</v>
      </c>
      <c r="B2572" s="3" t="s">
        <v>766</v>
      </c>
      <c r="C2572" s="3" t="s">
        <v>4875</v>
      </c>
      <c r="D2572">
        <v>7000</v>
      </c>
      <c r="E2572">
        <v>2521</v>
      </c>
      <c r="F2572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>
        <f t="shared" si="280"/>
        <v>36</v>
      </c>
      <c r="P2572" s="5">
        <f t="shared" si="281"/>
        <v>57.3</v>
      </c>
      <c r="Q2572" s="5" t="str">
        <f t="shared" si="282"/>
        <v>publishing</v>
      </c>
      <c r="R2572" s="5" t="str">
        <f t="shared" si="283"/>
        <v>fiction</v>
      </c>
      <c r="S2572" t="s">
        <v>8322</v>
      </c>
      <c r="T2572" t="s">
        <v>8324</v>
      </c>
      <c r="U2572" s="9">
        <f t="shared" si="284"/>
        <v>41901.542638888888</v>
      </c>
      <c r="V2572" s="9">
        <f t="shared" si="285"/>
        <v>41931.542638888888</v>
      </c>
      <c r="W2572">
        <f t="shared" si="286"/>
        <v>30</v>
      </c>
    </row>
    <row r="2573" spans="1:23" ht="43.2" x14ac:dyDescent="0.3">
      <c r="A2573">
        <v>766</v>
      </c>
      <c r="B2573" s="3" t="s">
        <v>767</v>
      </c>
      <c r="C2573" s="3" t="s">
        <v>4876</v>
      </c>
      <c r="D2573">
        <v>4000</v>
      </c>
      <c r="E2573">
        <v>0</v>
      </c>
      <c r="F2573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>
        <f t="shared" si="280"/>
        <v>0</v>
      </c>
      <c r="P2573" s="5" t="e">
        <f t="shared" si="281"/>
        <v>#DIV/0!</v>
      </c>
      <c r="Q2573" s="5" t="str">
        <f t="shared" si="282"/>
        <v>publishing</v>
      </c>
      <c r="R2573" s="5" t="str">
        <f t="shared" si="283"/>
        <v>fiction</v>
      </c>
      <c r="S2573" t="s">
        <v>8322</v>
      </c>
      <c r="T2573" t="s">
        <v>8324</v>
      </c>
      <c r="U2573" s="9">
        <f t="shared" si="284"/>
        <v>42021.783368055556</v>
      </c>
      <c r="V2573" s="9">
        <f t="shared" si="285"/>
        <v>42051.783368055556</v>
      </c>
      <c r="W2573">
        <f t="shared" si="286"/>
        <v>30</v>
      </c>
    </row>
    <row r="2574" spans="1:23" ht="57.6" x14ac:dyDescent="0.3">
      <c r="A2574">
        <v>767</v>
      </c>
      <c r="B2574" s="3" t="s">
        <v>768</v>
      </c>
      <c r="C2574" s="3" t="s">
        <v>4877</v>
      </c>
      <c r="D2574">
        <v>5000</v>
      </c>
      <c r="E2574">
        <v>177</v>
      </c>
      <c r="F2574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>
        <f t="shared" si="280"/>
        <v>4</v>
      </c>
      <c r="P2574" s="5">
        <f t="shared" si="281"/>
        <v>59</v>
      </c>
      <c r="Q2574" s="5" t="str">
        <f t="shared" si="282"/>
        <v>publishing</v>
      </c>
      <c r="R2574" s="5" t="str">
        <f t="shared" si="283"/>
        <v>fiction</v>
      </c>
      <c r="S2574" t="s">
        <v>8322</v>
      </c>
      <c r="T2574" t="s">
        <v>8324</v>
      </c>
      <c r="U2574" s="9">
        <f t="shared" si="284"/>
        <v>42115.143634259264</v>
      </c>
      <c r="V2574" s="9">
        <f t="shared" si="285"/>
        <v>42145.143634259264</v>
      </c>
      <c r="W2574">
        <f t="shared" si="286"/>
        <v>30</v>
      </c>
    </row>
    <row r="2575" spans="1:23" ht="43.2" x14ac:dyDescent="0.3">
      <c r="A2575">
        <v>768</v>
      </c>
      <c r="B2575" s="3" t="s">
        <v>769</v>
      </c>
      <c r="C2575" s="3" t="s">
        <v>4878</v>
      </c>
      <c r="D2575">
        <v>2500</v>
      </c>
      <c r="E2575">
        <v>0</v>
      </c>
      <c r="F257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>
        <f t="shared" si="280"/>
        <v>0</v>
      </c>
      <c r="P2575" s="5" t="e">
        <f t="shared" si="281"/>
        <v>#DIV/0!</v>
      </c>
      <c r="Q2575" s="5" t="str">
        <f t="shared" si="282"/>
        <v>publishing</v>
      </c>
      <c r="R2575" s="5" t="str">
        <f t="shared" si="283"/>
        <v>fiction</v>
      </c>
      <c r="S2575" t="s">
        <v>8322</v>
      </c>
      <c r="T2575" t="s">
        <v>8324</v>
      </c>
      <c r="U2575" s="9">
        <f t="shared" si="284"/>
        <v>41594.207060185188</v>
      </c>
      <c r="V2575" s="9">
        <f t="shared" si="285"/>
        <v>41624.207060185188</v>
      </c>
      <c r="W2575">
        <f t="shared" si="286"/>
        <v>30</v>
      </c>
    </row>
    <row r="2576" spans="1:23" ht="57.6" x14ac:dyDescent="0.3">
      <c r="A2576">
        <v>769</v>
      </c>
      <c r="B2576" s="3" t="s">
        <v>770</v>
      </c>
      <c r="C2576" s="3" t="s">
        <v>4879</v>
      </c>
      <c r="D2576">
        <v>4000</v>
      </c>
      <c r="E2576">
        <v>1656</v>
      </c>
      <c r="F2576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>
        <f t="shared" si="280"/>
        <v>41</v>
      </c>
      <c r="P2576" s="5">
        <f t="shared" si="281"/>
        <v>31.85</v>
      </c>
      <c r="Q2576" s="5" t="str">
        <f t="shared" si="282"/>
        <v>publishing</v>
      </c>
      <c r="R2576" s="5" t="str">
        <f t="shared" si="283"/>
        <v>fiction</v>
      </c>
      <c r="S2576" t="s">
        <v>8322</v>
      </c>
      <c r="T2576" t="s">
        <v>8324</v>
      </c>
      <c r="U2576" s="9">
        <f t="shared" si="284"/>
        <v>41604.996458333335</v>
      </c>
      <c r="V2576" s="9">
        <f t="shared" si="285"/>
        <v>41634.996458333335</v>
      </c>
      <c r="W2576">
        <f t="shared" si="286"/>
        <v>30</v>
      </c>
    </row>
    <row r="2577" spans="1:23" ht="43.2" x14ac:dyDescent="0.3">
      <c r="A2577">
        <v>770</v>
      </c>
      <c r="B2577" s="3" t="s">
        <v>771</v>
      </c>
      <c r="C2577" s="3" t="s">
        <v>4880</v>
      </c>
      <c r="D2577">
        <v>17500</v>
      </c>
      <c r="E2577">
        <v>0</v>
      </c>
      <c r="F2577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>
        <f t="shared" si="280"/>
        <v>0</v>
      </c>
      <c r="P2577" s="5" t="e">
        <f t="shared" si="281"/>
        <v>#DIV/0!</v>
      </c>
      <c r="Q2577" s="5" t="str">
        <f t="shared" si="282"/>
        <v>publishing</v>
      </c>
      <c r="R2577" s="5" t="str">
        <f t="shared" si="283"/>
        <v>fiction</v>
      </c>
      <c r="S2577" t="s">
        <v>8322</v>
      </c>
      <c r="T2577" t="s">
        <v>8324</v>
      </c>
      <c r="U2577" s="9">
        <f t="shared" si="284"/>
        <v>41289.999641203707</v>
      </c>
      <c r="V2577" s="9">
        <f t="shared" si="285"/>
        <v>41329.999641203707</v>
      </c>
      <c r="W2577">
        <f t="shared" si="286"/>
        <v>40</v>
      </c>
    </row>
    <row r="2578" spans="1:23" ht="43.2" x14ac:dyDescent="0.3">
      <c r="A2578">
        <v>771</v>
      </c>
      <c r="B2578" s="3" t="s">
        <v>772</v>
      </c>
      <c r="C2578" s="3" t="s">
        <v>4881</v>
      </c>
      <c r="D2578">
        <v>38000</v>
      </c>
      <c r="E2578">
        <v>10</v>
      </c>
      <c r="F2578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>
        <f t="shared" si="280"/>
        <v>0</v>
      </c>
      <c r="P2578" s="5">
        <f t="shared" si="281"/>
        <v>10</v>
      </c>
      <c r="Q2578" s="5" t="str">
        <f t="shared" si="282"/>
        <v>publishing</v>
      </c>
      <c r="R2578" s="5" t="str">
        <f t="shared" si="283"/>
        <v>fiction</v>
      </c>
      <c r="S2578" t="s">
        <v>8322</v>
      </c>
      <c r="T2578" t="s">
        <v>8324</v>
      </c>
      <c r="U2578" s="9">
        <f t="shared" si="284"/>
        <v>42349.824097222227</v>
      </c>
      <c r="V2578" s="9">
        <f t="shared" si="285"/>
        <v>42399.824097222227</v>
      </c>
      <c r="W2578">
        <f t="shared" si="286"/>
        <v>50</v>
      </c>
    </row>
    <row r="2579" spans="1:23" ht="57.6" x14ac:dyDescent="0.3">
      <c r="A2579">
        <v>772</v>
      </c>
      <c r="B2579" s="3" t="s">
        <v>773</v>
      </c>
      <c r="C2579" s="3" t="s">
        <v>4882</v>
      </c>
      <c r="D2579">
        <v>1500</v>
      </c>
      <c r="E2579">
        <v>50</v>
      </c>
      <c r="F2579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>
        <f t="shared" si="280"/>
        <v>3</v>
      </c>
      <c r="P2579" s="5">
        <f t="shared" si="281"/>
        <v>50</v>
      </c>
      <c r="Q2579" s="5" t="str">
        <f t="shared" si="282"/>
        <v>publishing</v>
      </c>
      <c r="R2579" s="5" t="str">
        <f t="shared" si="283"/>
        <v>fiction</v>
      </c>
      <c r="S2579" t="s">
        <v>8322</v>
      </c>
      <c r="T2579" t="s">
        <v>8324</v>
      </c>
      <c r="U2579" s="9">
        <f t="shared" si="284"/>
        <v>40068.056932870371</v>
      </c>
      <c r="V2579" s="9">
        <f t="shared" si="285"/>
        <v>40118.165972222225</v>
      </c>
      <c r="W2579">
        <f t="shared" si="286"/>
        <v>50</v>
      </c>
    </row>
    <row r="2580" spans="1:23" ht="43.2" x14ac:dyDescent="0.3">
      <c r="A2580">
        <v>773</v>
      </c>
      <c r="B2580" s="3" t="s">
        <v>774</v>
      </c>
      <c r="C2580" s="3" t="s">
        <v>4883</v>
      </c>
      <c r="D2580">
        <v>3759</v>
      </c>
      <c r="E2580">
        <v>32</v>
      </c>
      <c r="F2580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>
        <f t="shared" si="280"/>
        <v>1</v>
      </c>
      <c r="P2580" s="5">
        <f t="shared" si="281"/>
        <v>16</v>
      </c>
      <c r="Q2580" s="5" t="str">
        <f t="shared" si="282"/>
        <v>publishing</v>
      </c>
      <c r="R2580" s="5" t="str">
        <f t="shared" si="283"/>
        <v>fiction</v>
      </c>
      <c r="S2580" t="s">
        <v>8322</v>
      </c>
      <c r="T2580" t="s">
        <v>8324</v>
      </c>
      <c r="U2580" s="9">
        <f t="shared" si="284"/>
        <v>42100.735937499994</v>
      </c>
      <c r="V2580" s="9">
        <f t="shared" si="285"/>
        <v>42134.959027777775</v>
      </c>
      <c r="W2580">
        <f t="shared" si="286"/>
        <v>34</v>
      </c>
    </row>
    <row r="2581" spans="1:23" ht="43.2" x14ac:dyDescent="0.3">
      <c r="A2581">
        <v>774</v>
      </c>
      <c r="B2581" s="3" t="s">
        <v>775</v>
      </c>
      <c r="C2581" s="3" t="s">
        <v>4884</v>
      </c>
      <c r="D2581">
        <v>500</v>
      </c>
      <c r="E2581">
        <v>351</v>
      </c>
      <c r="F2581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>
        <f t="shared" si="280"/>
        <v>70</v>
      </c>
      <c r="P2581" s="5">
        <f t="shared" si="281"/>
        <v>39</v>
      </c>
      <c r="Q2581" s="5" t="str">
        <f t="shared" si="282"/>
        <v>publishing</v>
      </c>
      <c r="R2581" s="5" t="str">
        <f t="shared" si="283"/>
        <v>fiction</v>
      </c>
      <c r="S2581" t="s">
        <v>8322</v>
      </c>
      <c r="T2581" t="s">
        <v>8324</v>
      </c>
      <c r="U2581" s="9">
        <f t="shared" si="284"/>
        <v>41663.780300925922</v>
      </c>
      <c r="V2581" s="9">
        <f t="shared" si="285"/>
        <v>41693.780300925922</v>
      </c>
      <c r="W2581">
        <f t="shared" si="286"/>
        <v>30</v>
      </c>
    </row>
    <row r="2582" spans="1:23" ht="43.2" x14ac:dyDescent="0.3">
      <c r="A2582">
        <v>775</v>
      </c>
      <c r="B2582" s="3" t="s">
        <v>776</v>
      </c>
      <c r="C2582" s="3" t="s">
        <v>4885</v>
      </c>
      <c r="D2582">
        <v>10000</v>
      </c>
      <c r="E2582">
        <v>170</v>
      </c>
      <c r="F2582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>
        <f t="shared" si="280"/>
        <v>2</v>
      </c>
      <c r="P2582" s="5">
        <f t="shared" si="281"/>
        <v>34</v>
      </c>
      <c r="Q2582" s="5" t="str">
        <f t="shared" si="282"/>
        <v>publishing</v>
      </c>
      <c r="R2582" s="5" t="str">
        <f t="shared" si="283"/>
        <v>fiction</v>
      </c>
      <c r="S2582" t="s">
        <v>8322</v>
      </c>
      <c r="T2582" t="s">
        <v>8324</v>
      </c>
      <c r="U2582" s="9">
        <f t="shared" si="284"/>
        <v>40863.060127314813</v>
      </c>
      <c r="V2582" s="9">
        <f t="shared" si="285"/>
        <v>40893.060127314813</v>
      </c>
      <c r="W2582">
        <f t="shared" si="286"/>
        <v>30</v>
      </c>
    </row>
    <row r="2583" spans="1:23" ht="43.2" x14ac:dyDescent="0.3">
      <c r="A2583">
        <v>776</v>
      </c>
      <c r="B2583" s="3" t="s">
        <v>777</v>
      </c>
      <c r="C2583" s="3" t="s">
        <v>4886</v>
      </c>
      <c r="D2583">
        <v>7000</v>
      </c>
      <c r="E2583">
        <v>3598</v>
      </c>
      <c r="F2583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>
        <f t="shared" si="280"/>
        <v>51</v>
      </c>
      <c r="P2583" s="5">
        <f t="shared" si="281"/>
        <v>63.12</v>
      </c>
      <c r="Q2583" s="5" t="str">
        <f t="shared" si="282"/>
        <v>publishing</v>
      </c>
      <c r="R2583" s="5" t="str">
        <f t="shared" si="283"/>
        <v>fiction</v>
      </c>
      <c r="S2583" t="s">
        <v>8322</v>
      </c>
      <c r="T2583" t="s">
        <v>8324</v>
      </c>
      <c r="U2583" s="9">
        <f t="shared" si="284"/>
        <v>42250.685706018514</v>
      </c>
      <c r="V2583" s="9">
        <f t="shared" si="285"/>
        <v>42288.208333333328</v>
      </c>
      <c r="W2583">
        <f t="shared" si="286"/>
        <v>38</v>
      </c>
    </row>
    <row r="2584" spans="1:23" ht="43.2" x14ac:dyDescent="0.3">
      <c r="A2584">
        <v>777</v>
      </c>
      <c r="B2584" s="3" t="s">
        <v>778</v>
      </c>
      <c r="C2584" s="3" t="s">
        <v>4887</v>
      </c>
      <c r="D2584">
        <v>3000</v>
      </c>
      <c r="E2584">
        <v>21</v>
      </c>
      <c r="F2584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>
        <f t="shared" si="280"/>
        <v>1</v>
      </c>
      <c r="P2584" s="5">
        <f t="shared" si="281"/>
        <v>7</v>
      </c>
      <c r="Q2584" s="5" t="str">
        <f t="shared" si="282"/>
        <v>publishing</v>
      </c>
      <c r="R2584" s="5" t="str">
        <f t="shared" si="283"/>
        <v>fiction</v>
      </c>
      <c r="S2584" t="s">
        <v>8322</v>
      </c>
      <c r="T2584" t="s">
        <v>8324</v>
      </c>
      <c r="U2584" s="9">
        <f t="shared" si="284"/>
        <v>41456.981215277774</v>
      </c>
      <c r="V2584" s="9">
        <f t="shared" si="285"/>
        <v>41486.981215277774</v>
      </c>
      <c r="W2584">
        <f t="shared" si="286"/>
        <v>30</v>
      </c>
    </row>
    <row r="2585" spans="1:23" ht="43.2" x14ac:dyDescent="0.3">
      <c r="A2585">
        <v>778</v>
      </c>
      <c r="B2585" s="3" t="s">
        <v>779</v>
      </c>
      <c r="C2585" s="3" t="s">
        <v>4888</v>
      </c>
      <c r="D2585">
        <v>500</v>
      </c>
      <c r="E2585">
        <v>2</v>
      </c>
      <c r="F258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>
        <f t="shared" si="280"/>
        <v>0</v>
      </c>
      <c r="P2585" s="5">
        <f t="shared" si="281"/>
        <v>2</v>
      </c>
      <c r="Q2585" s="5" t="str">
        <f t="shared" si="282"/>
        <v>publishing</v>
      </c>
      <c r="R2585" s="5" t="str">
        <f t="shared" si="283"/>
        <v>fiction</v>
      </c>
      <c r="S2585" t="s">
        <v>8322</v>
      </c>
      <c r="T2585" t="s">
        <v>8324</v>
      </c>
      <c r="U2585" s="9">
        <f t="shared" si="284"/>
        <v>41729.702314814815</v>
      </c>
      <c r="V2585" s="9">
        <f t="shared" si="285"/>
        <v>41759.702314814815</v>
      </c>
      <c r="W2585">
        <f t="shared" si="286"/>
        <v>30</v>
      </c>
    </row>
    <row r="2586" spans="1:23" ht="57.6" x14ac:dyDescent="0.3">
      <c r="A2586">
        <v>779</v>
      </c>
      <c r="B2586" s="3" t="s">
        <v>780</v>
      </c>
      <c r="C2586" s="3" t="s">
        <v>4889</v>
      </c>
      <c r="D2586">
        <v>15000</v>
      </c>
      <c r="E2586">
        <v>400</v>
      </c>
      <c r="F2586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>
        <f t="shared" si="280"/>
        <v>3</v>
      </c>
      <c r="P2586" s="5">
        <f t="shared" si="281"/>
        <v>66.67</v>
      </c>
      <c r="Q2586" s="5" t="str">
        <f t="shared" si="282"/>
        <v>publishing</v>
      </c>
      <c r="R2586" s="5" t="str">
        <f t="shared" si="283"/>
        <v>fiction</v>
      </c>
      <c r="S2586" t="s">
        <v>8322</v>
      </c>
      <c r="T2586" t="s">
        <v>8324</v>
      </c>
      <c r="U2586" s="9">
        <f t="shared" si="284"/>
        <v>40436.68408564815</v>
      </c>
      <c r="V2586" s="9">
        <f t="shared" si="285"/>
        <v>40466.166666666664</v>
      </c>
      <c r="W2586">
        <f t="shared" si="286"/>
        <v>30</v>
      </c>
    </row>
    <row r="2587" spans="1:23" ht="43.2" x14ac:dyDescent="0.3">
      <c r="A2587">
        <v>860</v>
      </c>
      <c r="B2587" s="3" t="s">
        <v>861</v>
      </c>
      <c r="C2587" s="3" t="s">
        <v>4970</v>
      </c>
      <c r="D2587">
        <v>14000</v>
      </c>
      <c r="E2587">
        <v>2540</v>
      </c>
      <c r="F2587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>
        <f t="shared" si="280"/>
        <v>18</v>
      </c>
      <c r="P2587" s="5">
        <f t="shared" si="281"/>
        <v>52.92</v>
      </c>
      <c r="Q2587" s="5" t="str">
        <f t="shared" si="282"/>
        <v>music</v>
      </c>
      <c r="R2587" s="5" t="str">
        <f t="shared" si="283"/>
        <v>jazz</v>
      </c>
      <c r="S2587" t="s">
        <v>8325</v>
      </c>
      <c r="T2587" t="s">
        <v>8328</v>
      </c>
      <c r="U2587" s="9">
        <f t="shared" si="284"/>
        <v>41570.482789351852</v>
      </c>
      <c r="V2587" s="9">
        <f t="shared" si="285"/>
        <v>41600.524456018517</v>
      </c>
      <c r="W2587">
        <f t="shared" si="286"/>
        <v>30</v>
      </c>
    </row>
    <row r="2588" spans="1:23" ht="43.2" x14ac:dyDescent="0.3">
      <c r="A2588">
        <v>861</v>
      </c>
      <c r="B2588" s="3" t="s">
        <v>862</v>
      </c>
      <c r="C2588" s="3" t="s">
        <v>4971</v>
      </c>
      <c r="D2588">
        <v>4500</v>
      </c>
      <c r="E2588">
        <v>101</v>
      </c>
      <c r="F2588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>
        <f t="shared" si="280"/>
        <v>2</v>
      </c>
      <c r="P2588" s="5">
        <f t="shared" si="281"/>
        <v>50.5</v>
      </c>
      <c r="Q2588" s="5" t="str">
        <f t="shared" si="282"/>
        <v>music</v>
      </c>
      <c r="R2588" s="5" t="str">
        <f t="shared" si="283"/>
        <v>jazz</v>
      </c>
      <c r="S2588" t="s">
        <v>8325</v>
      </c>
      <c r="T2588" t="s">
        <v>8328</v>
      </c>
      <c r="U2588" s="9">
        <f t="shared" si="284"/>
        <v>42599.965324074074</v>
      </c>
      <c r="V2588" s="9">
        <f t="shared" si="285"/>
        <v>42629.965324074074</v>
      </c>
      <c r="W2588">
        <f t="shared" si="286"/>
        <v>30</v>
      </c>
    </row>
    <row r="2589" spans="1:23" ht="43.2" x14ac:dyDescent="0.3">
      <c r="A2589">
        <v>862</v>
      </c>
      <c r="B2589" s="3" t="s">
        <v>863</v>
      </c>
      <c r="C2589" s="3" t="s">
        <v>4972</v>
      </c>
      <c r="D2589">
        <v>50000</v>
      </c>
      <c r="E2589">
        <v>170</v>
      </c>
      <c r="F2589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>
        <f t="shared" si="280"/>
        <v>0</v>
      </c>
      <c r="P2589" s="5">
        <f t="shared" si="281"/>
        <v>42.5</v>
      </c>
      <c r="Q2589" s="5" t="str">
        <f t="shared" si="282"/>
        <v>music</v>
      </c>
      <c r="R2589" s="5" t="str">
        <f t="shared" si="283"/>
        <v>jazz</v>
      </c>
      <c r="S2589" t="s">
        <v>8325</v>
      </c>
      <c r="T2589" t="s">
        <v>8328</v>
      </c>
      <c r="U2589" s="9">
        <f t="shared" si="284"/>
        <v>41559.5549537037</v>
      </c>
      <c r="V2589" s="9">
        <f t="shared" si="285"/>
        <v>41589.596620370372</v>
      </c>
      <c r="W2589">
        <f t="shared" si="286"/>
        <v>30</v>
      </c>
    </row>
    <row r="2590" spans="1:23" ht="43.2" x14ac:dyDescent="0.3">
      <c r="A2590">
        <v>863</v>
      </c>
      <c r="B2590" s="3" t="s">
        <v>864</v>
      </c>
      <c r="C2590" s="3" t="s">
        <v>4973</v>
      </c>
      <c r="D2590">
        <v>2000</v>
      </c>
      <c r="E2590">
        <v>90</v>
      </c>
      <c r="F2590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>
        <f t="shared" si="280"/>
        <v>5</v>
      </c>
      <c r="P2590" s="5">
        <f t="shared" si="281"/>
        <v>18</v>
      </c>
      <c r="Q2590" s="5" t="str">
        <f t="shared" si="282"/>
        <v>music</v>
      </c>
      <c r="R2590" s="5" t="str">
        <f t="shared" si="283"/>
        <v>jazz</v>
      </c>
      <c r="S2590" t="s">
        <v>8325</v>
      </c>
      <c r="T2590" t="s">
        <v>8328</v>
      </c>
      <c r="U2590" s="9">
        <f t="shared" si="284"/>
        <v>40921.117662037039</v>
      </c>
      <c r="V2590" s="9">
        <f t="shared" si="285"/>
        <v>40951.117662037039</v>
      </c>
      <c r="W2590">
        <f t="shared" si="286"/>
        <v>30</v>
      </c>
    </row>
    <row r="2591" spans="1:23" ht="43.2" x14ac:dyDescent="0.3">
      <c r="A2591">
        <v>864</v>
      </c>
      <c r="B2591" s="3" t="s">
        <v>865</v>
      </c>
      <c r="C2591" s="3" t="s">
        <v>4974</v>
      </c>
      <c r="D2591">
        <v>6500</v>
      </c>
      <c r="E2591">
        <v>2700</v>
      </c>
      <c r="F2591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>
        <f t="shared" si="280"/>
        <v>42</v>
      </c>
      <c r="P2591" s="5">
        <f t="shared" si="281"/>
        <v>34.18</v>
      </c>
      <c r="Q2591" s="5" t="str">
        <f t="shared" si="282"/>
        <v>music</v>
      </c>
      <c r="R2591" s="5" t="str">
        <f t="shared" si="283"/>
        <v>jazz</v>
      </c>
      <c r="S2591" t="s">
        <v>8325</v>
      </c>
      <c r="T2591" t="s">
        <v>8328</v>
      </c>
      <c r="U2591" s="9">
        <f t="shared" si="284"/>
        <v>41541.106921296298</v>
      </c>
      <c r="V2591" s="9">
        <f t="shared" si="285"/>
        <v>41563.415972222225</v>
      </c>
      <c r="W2591">
        <f t="shared" si="286"/>
        <v>22</v>
      </c>
    </row>
    <row r="2592" spans="1:23" ht="43.2" x14ac:dyDescent="0.3">
      <c r="A2592">
        <v>865</v>
      </c>
      <c r="B2592" s="3" t="s">
        <v>866</v>
      </c>
      <c r="C2592" s="3" t="s">
        <v>4975</v>
      </c>
      <c r="D2592">
        <v>2200</v>
      </c>
      <c r="E2592">
        <v>45</v>
      </c>
      <c r="F2592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>
        <f t="shared" si="280"/>
        <v>2</v>
      </c>
      <c r="P2592" s="5">
        <f t="shared" si="281"/>
        <v>22.5</v>
      </c>
      <c r="Q2592" s="5" t="str">
        <f t="shared" si="282"/>
        <v>music</v>
      </c>
      <c r="R2592" s="5" t="str">
        <f t="shared" si="283"/>
        <v>jazz</v>
      </c>
      <c r="S2592" t="s">
        <v>8325</v>
      </c>
      <c r="T2592" t="s">
        <v>8328</v>
      </c>
      <c r="U2592" s="9">
        <f t="shared" si="284"/>
        <v>41230.77311342593</v>
      </c>
      <c r="V2592" s="9">
        <f t="shared" si="285"/>
        <v>41290.77311342593</v>
      </c>
      <c r="W2592">
        <f t="shared" si="286"/>
        <v>60</v>
      </c>
    </row>
    <row r="2593" spans="1:23" ht="43.2" x14ac:dyDescent="0.3">
      <c r="A2593">
        <v>866</v>
      </c>
      <c r="B2593" s="3" t="s">
        <v>867</v>
      </c>
      <c r="C2593" s="3" t="s">
        <v>4976</v>
      </c>
      <c r="D2593">
        <v>3500</v>
      </c>
      <c r="E2593">
        <v>640</v>
      </c>
      <c r="F2593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>
        <f t="shared" si="280"/>
        <v>18</v>
      </c>
      <c r="P2593" s="5">
        <f t="shared" si="281"/>
        <v>58.18</v>
      </c>
      <c r="Q2593" s="5" t="str">
        <f t="shared" si="282"/>
        <v>music</v>
      </c>
      <c r="R2593" s="5" t="str">
        <f t="shared" si="283"/>
        <v>jazz</v>
      </c>
      <c r="S2593" t="s">
        <v>8325</v>
      </c>
      <c r="T2593" t="s">
        <v>8328</v>
      </c>
      <c r="U2593" s="9">
        <f t="shared" si="284"/>
        <v>42025.637939814813</v>
      </c>
      <c r="V2593" s="9">
        <f t="shared" si="285"/>
        <v>42063.631944444445</v>
      </c>
      <c r="W2593">
        <f t="shared" si="286"/>
        <v>38</v>
      </c>
    </row>
    <row r="2594" spans="1:23" ht="43.2" x14ac:dyDescent="0.3">
      <c r="A2594">
        <v>867</v>
      </c>
      <c r="B2594" s="3" t="s">
        <v>868</v>
      </c>
      <c r="C2594" s="3" t="s">
        <v>4977</v>
      </c>
      <c r="D2594">
        <v>5000</v>
      </c>
      <c r="E2594">
        <v>1201</v>
      </c>
      <c r="F2594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>
        <f t="shared" si="280"/>
        <v>24</v>
      </c>
      <c r="P2594" s="5">
        <f t="shared" si="281"/>
        <v>109.18</v>
      </c>
      <c r="Q2594" s="5" t="str">
        <f t="shared" si="282"/>
        <v>music</v>
      </c>
      <c r="R2594" s="5" t="str">
        <f t="shared" si="283"/>
        <v>jazz</v>
      </c>
      <c r="S2594" t="s">
        <v>8325</v>
      </c>
      <c r="T2594" t="s">
        <v>8328</v>
      </c>
      <c r="U2594" s="9">
        <f t="shared" si="284"/>
        <v>40088.105393518519</v>
      </c>
      <c r="V2594" s="9">
        <f t="shared" si="285"/>
        <v>40148.207638888889</v>
      </c>
      <c r="W2594">
        <f t="shared" si="286"/>
        <v>60</v>
      </c>
    </row>
    <row r="2595" spans="1:23" ht="57.6" x14ac:dyDescent="0.3">
      <c r="A2595">
        <v>868</v>
      </c>
      <c r="B2595" s="3" t="s">
        <v>869</v>
      </c>
      <c r="C2595" s="3" t="s">
        <v>4978</v>
      </c>
      <c r="D2595">
        <v>45000</v>
      </c>
      <c r="E2595">
        <v>50</v>
      </c>
      <c r="F259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>
        <f t="shared" si="280"/>
        <v>0</v>
      </c>
      <c r="P2595" s="5">
        <f t="shared" si="281"/>
        <v>50</v>
      </c>
      <c r="Q2595" s="5" t="str">
        <f t="shared" si="282"/>
        <v>music</v>
      </c>
      <c r="R2595" s="5" t="str">
        <f t="shared" si="283"/>
        <v>jazz</v>
      </c>
      <c r="S2595" t="s">
        <v>8325</v>
      </c>
      <c r="T2595" t="s">
        <v>8328</v>
      </c>
      <c r="U2595" s="9">
        <f t="shared" si="284"/>
        <v>41616.027754629627</v>
      </c>
      <c r="V2595" s="9">
        <f t="shared" si="285"/>
        <v>41646.027754629627</v>
      </c>
      <c r="W2595">
        <f t="shared" si="286"/>
        <v>30</v>
      </c>
    </row>
    <row r="2596" spans="1:23" ht="57.6" x14ac:dyDescent="0.3">
      <c r="A2596">
        <v>869</v>
      </c>
      <c r="B2596" s="3" t="s">
        <v>870</v>
      </c>
      <c r="C2596" s="3" t="s">
        <v>4979</v>
      </c>
      <c r="D2596">
        <v>8800</v>
      </c>
      <c r="E2596">
        <v>1040</v>
      </c>
      <c r="F2596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>
        <f t="shared" si="280"/>
        <v>12</v>
      </c>
      <c r="P2596" s="5">
        <f t="shared" si="281"/>
        <v>346.67</v>
      </c>
      <c r="Q2596" s="5" t="str">
        <f t="shared" si="282"/>
        <v>music</v>
      </c>
      <c r="R2596" s="5" t="str">
        <f t="shared" si="283"/>
        <v>jazz</v>
      </c>
      <c r="S2596" t="s">
        <v>8325</v>
      </c>
      <c r="T2596" t="s">
        <v>8328</v>
      </c>
      <c r="U2596" s="9">
        <f t="shared" si="284"/>
        <v>41342.845567129632</v>
      </c>
      <c r="V2596" s="9">
        <f t="shared" si="285"/>
        <v>41372.803900462961</v>
      </c>
      <c r="W2596">
        <f t="shared" si="286"/>
        <v>30</v>
      </c>
    </row>
    <row r="2597" spans="1:23" ht="43.2" x14ac:dyDescent="0.3">
      <c r="A2597">
        <v>870</v>
      </c>
      <c r="B2597" s="3" t="s">
        <v>871</v>
      </c>
      <c r="C2597" s="3" t="s">
        <v>4980</v>
      </c>
      <c r="D2597">
        <v>20000</v>
      </c>
      <c r="E2597">
        <v>62</v>
      </c>
      <c r="F2597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>
        <f t="shared" si="280"/>
        <v>0</v>
      </c>
      <c r="P2597" s="5">
        <f t="shared" si="281"/>
        <v>12.4</v>
      </c>
      <c r="Q2597" s="5" t="str">
        <f t="shared" si="282"/>
        <v>music</v>
      </c>
      <c r="R2597" s="5" t="str">
        <f t="shared" si="283"/>
        <v>jazz</v>
      </c>
      <c r="S2597" t="s">
        <v>8325</v>
      </c>
      <c r="T2597" t="s">
        <v>8328</v>
      </c>
      <c r="U2597" s="9">
        <f t="shared" si="284"/>
        <v>41488.022256944445</v>
      </c>
      <c r="V2597" s="9">
        <f t="shared" si="285"/>
        <v>41518.022256944445</v>
      </c>
      <c r="W2597">
        <f t="shared" si="286"/>
        <v>30</v>
      </c>
    </row>
    <row r="2598" spans="1:23" ht="43.2" x14ac:dyDescent="0.3">
      <c r="A2598">
        <v>871</v>
      </c>
      <c r="B2598" s="3" t="s">
        <v>872</v>
      </c>
      <c r="C2598" s="3" t="s">
        <v>4981</v>
      </c>
      <c r="D2598">
        <v>6000</v>
      </c>
      <c r="E2598">
        <v>325</v>
      </c>
      <c r="F2598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>
        <f t="shared" si="280"/>
        <v>5</v>
      </c>
      <c r="P2598" s="5">
        <f t="shared" si="281"/>
        <v>27.08</v>
      </c>
      <c r="Q2598" s="5" t="str">
        <f t="shared" si="282"/>
        <v>music</v>
      </c>
      <c r="R2598" s="5" t="str">
        <f t="shared" si="283"/>
        <v>jazz</v>
      </c>
      <c r="S2598" t="s">
        <v>8325</v>
      </c>
      <c r="T2598" t="s">
        <v>8328</v>
      </c>
      <c r="U2598" s="9">
        <f t="shared" si="284"/>
        <v>41577.561284722222</v>
      </c>
      <c r="V2598" s="9">
        <f t="shared" si="285"/>
        <v>41607.602951388886</v>
      </c>
      <c r="W2598">
        <f t="shared" si="286"/>
        <v>30</v>
      </c>
    </row>
    <row r="2599" spans="1:23" ht="43.2" x14ac:dyDescent="0.3">
      <c r="A2599">
        <v>872</v>
      </c>
      <c r="B2599" s="3" t="s">
        <v>873</v>
      </c>
      <c r="C2599" s="3" t="s">
        <v>4982</v>
      </c>
      <c r="D2599">
        <v>8000</v>
      </c>
      <c r="E2599">
        <v>65</v>
      </c>
      <c r="F2599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>
        <f t="shared" si="280"/>
        <v>1</v>
      </c>
      <c r="P2599" s="5">
        <f t="shared" si="281"/>
        <v>32.5</v>
      </c>
      <c r="Q2599" s="5" t="str">
        <f t="shared" si="282"/>
        <v>music</v>
      </c>
      <c r="R2599" s="5" t="str">
        <f t="shared" si="283"/>
        <v>jazz</v>
      </c>
      <c r="S2599" t="s">
        <v>8325</v>
      </c>
      <c r="T2599" t="s">
        <v>8328</v>
      </c>
      <c r="U2599" s="9">
        <f t="shared" si="284"/>
        <v>40567.825543981482</v>
      </c>
      <c r="V2599" s="9">
        <f t="shared" si="285"/>
        <v>40612.825543981482</v>
      </c>
      <c r="W2599">
        <f t="shared" si="286"/>
        <v>45</v>
      </c>
    </row>
    <row r="2600" spans="1:23" ht="28.8" x14ac:dyDescent="0.3">
      <c r="A2600">
        <v>873</v>
      </c>
      <c r="B2600" s="3" t="s">
        <v>874</v>
      </c>
      <c r="C2600" s="3" t="s">
        <v>4983</v>
      </c>
      <c r="D2600">
        <v>3500</v>
      </c>
      <c r="E2600">
        <v>45</v>
      </c>
      <c r="F2600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>
        <f t="shared" si="280"/>
        <v>1</v>
      </c>
      <c r="P2600" s="5">
        <f t="shared" si="281"/>
        <v>9</v>
      </c>
      <c r="Q2600" s="5" t="str">
        <f t="shared" si="282"/>
        <v>music</v>
      </c>
      <c r="R2600" s="5" t="str">
        <f t="shared" si="283"/>
        <v>jazz</v>
      </c>
      <c r="S2600" t="s">
        <v>8325</v>
      </c>
      <c r="T2600" t="s">
        <v>8328</v>
      </c>
      <c r="U2600" s="9">
        <f t="shared" si="284"/>
        <v>41184.167129629634</v>
      </c>
      <c r="V2600" s="9">
        <f t="shared" si="285"/>
        <v>41224.208796296298</v>
      </c>
      <c r="W2600">
        <f t="shared" si="286"/>
        <v>40</v>
      </c>
    </row>
    <row r="2601" spans="1:23" ht="57.6" x14ac:dyDescent="0.3">
      <c r="A2601">
        <v>874</v>
      </c>
      <c r="B2601" s="3" t="s">
        <v>875</v>
      </c>
      <c r="C2601" s="3" t="s">
        <v>4984</v>
      </c>
      <c r="D2601">
        <v>3000</v>
      </c>
      <c r="E2601">
        <v>730</v>
      </c>
      <c r="F2601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>
        <f t="shared" si="280"/>
        <v>24</v>
      </c>
      <c r="P2601" s="5">
        <f t="shared" si="281"/>
        <v>34.76</v>
      </c>
      <c r="Q2601" s="5" t="str">
        <f t="shared" si="282"/>
        <v>music</v>
      </c>
      <c r="R2601" s="5" t="str">
        <f t="shared" si="283"/>
        <v>jazz</v>
      </c>
      <c r="S2601" t="s">
        <v>8325</v>
      </c>
      <c r="T2601" t="s">
        <v>8328</v>
      </c>
      <c r="U2601" s="9">
        <f t="shared" si="284"/>
        <v>41368.583726851852</v>
      </c>
      <c r="V2601" s="9">
        <f t="shared" si="285"/>
        <v>41398.583726851852</v>
      </c>
      <c r="W2601">
        <f t="shared" si="286"/>
        <v>30</v>
      </c>
    </row>
    <row r="2602" spans="1:23" ht="57.6" x14ac:dyDescent="0.3">
      <c r="A2602">
        <v>875</v>
      </c>
      <c r="B2602" s="3" t="s">
        <v>876</v>
      </c>
      <c r="C2602" s="3" t="s">
        <v>4985</v>
      </c>
      <c r="D2602">
        <v>5000</v>
      </c>
      <c r="E2602">
        <v>0</v>
      </c>
      <c r="F2602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>
        <f t="shared" si="280"/>
        <v>0</v>
      </c>
      <c r="P2602" s="5" t="e">
        <f t="shared" si="281"/>
        <v>#DIV/0!</v>
      </c>
      <c r="Q2602" s="5" t="str">
        <f t="shared" si="282"/>
        <v>music</v>
      </c>
      <c r="R2602" s="5" t="str">
        <f t="shared" si="283"/>
        <v>jazz</v>
      </c>
      <c r="S2602" t="s">
        <v>8325</v>
      </c>
      <c r="T2602" t="s">
        <v>8328</v>
      </c>
      <c r="U2602" s="9">
        <f t="shared" si="284"/>
        <v>42248.723738425921</v>
      </c>
      <c r="V2602" s="9">
        <f t="shared" si="285"/>
        <v>42268.723738425921</v>
      </c>
      <c r="W2602">
        <f t="shared" si="286"/>
        <v>20</v>
      </c>
    </row>
    <row r="2603" spans="1:23" ht="28.8" x14ac:dyDescent="0.3">
      <c r="A2603">
        <v>876</v>
      </c>
      <c r="B2603" s="3" t="s">
        <v>877</v>
      </c>
      <c r="C2603" s="3" t="s">
        <v>4986</v>
      </c>
      <c r="D2603">
        <v>3152</v>
      </c>
      <c r="E2603">
        <v>1286</v>
      </c>
      <c r="F2603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>
        <f t="shared" si="280"/>
        <v>41</v>
      </c>
      <c r="P2603" s="5">
        <f t="shared" si="281"/>
        <v>28.58</v>
      </c>
      <c r="Q2603" s="5" t="str">
        <f t="shared" si="282"/>
        <v>music</v>
      </c>
      <c r="R2603" s="5" t="str">
        <f t="shared" si="283"/>
        <v>jazz</v>
      </c>
      <c r="S2603" t="s">
        <v>8325</v>
      </c>
      <c r="T2603" t="s">
        <v>8328</v>
      </c>
      <c r="U2603" s="9">
        <f t="shared" si="284"/>
        <v>41276.496840277774</v>
      </c>
      <c r="V2603" s="9">
        <f t="shared" si="285"/>
        <v>41309.496840277774</v>
      </c>
      <c r="W2603">
        <f t="shared" si="286"/>
        <v>33</v>
      </c>
    </row>
    <row r="2604" spans="1:23" ht="43.2" x14ac:dyDescent="0.3">
      <c r="A2604">
        <v>877</v>
      </c>
      <c r="B2604" s="3" t="s">
        <v>878</v>
      </c>
      <c r="C2604" s="3" t="s">
        <v>4987</v>
      </c>
      <c r="D2604">
        <v>2000</v>
      </c>
      <c r="E2604">
        <v>1351</v>
      </c>
      <c r="F2604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>
        <f t="shared" si="280"/>
        <v>68</v>
      </c>
      <c r="P2604" s="5">
        <f t="shared" si="281"/>
        <v>46.59</v>
      </c>
      <c r="Q2604" s="5" t="str">
        <f t="shared" si="282"/>
        <v>music</v>
      </c>
      <c r="R2604" s="5" t="str">
        <f t="shared" si="283"/>
        <v>jazz</v>
      </c>
      <c r="S2604" t="s">
        <v>8325</v>
      </c>
      <c r="T2604" t="s">
        <v>8328</v>
      </c>
      <c r="U2604" s="9">
        <f t="shared" si="284"/>
        <v>41597.788888888892</v>
      </c>
      <c r="V2604" s="9">
        <f t="shared" si="285"/>
        <v>41627.788888888892</v>
      </c>
      <c r="W2604">
        <f t="shared" si="286"/>
        <v>30</v>
      </c>
    </row>
    <row r="2605" spans="1:23" ht="43.2" x14ac:dyDescent="0.3">
      <c r="A2605">
        <v>878</v>
      </c>
      <c r="B2605" s="3" t="s">
        <v>879</v>
      </c>
      <c r="C2605" s="3" t="s">
        <v>4988</v>
      </c>
      <c r="D2605">
        <v>5000</v>
      </c>
      <c r="E2605">
        <v>65</v>
      </c>
      <c r="F260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>
        <f t="shared" si="280"/>
        <v>1</v>
      </c>
      <c r="P2605" s="5">
        <f t="shared" si="281"/>
        <v>32.5</v>
      </c>
      <c r="Q2605" s="5" t="str">
        <f t="shared" si="282"/>
        <v>music</v>
      </c>
      <c r="R2605" s="5" t="str">
        <f t="shared" si="283"/>
        <v>jazz</v>
      </c>
      <c r="S2605" t="s">
        <v>8325</v>
      </c>
      <c r="T2605" t="s">
        <v>8328</v>
      </c>
      <c r="U2605" s="9">
        <f t="shared" si="284"/>
        <v>40505.232916666668</v>
      </c>
      <c r="V2605" s="9">
        <f t="shared" si="285"/>
        <v>40535.232916666668</v>
      </c>
      <c r="W2605">
        <f t="shared" si="286"/>
        <v>30</v>
      </c>
    </row>
    <row r="2606" spans="1:23" ht="43.2" x14ac:dyDescent="0.3">
      <c r="A2606">
        <v>879</v>
      </c>
      <c r="B2606" s="3" t="s">
        <v>880</v>
      </c>
      <c r="C2606" s="3" t="s">
        <v>4989</v>
      </c>
      <c r="D2606">
        <v>2100</v>
      </c>
      <c r="E2606">
        <v>644</v>
      </c>
      <c r="F2606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>
        <f t="shared" si="280"/>
        <v>31</v>
      </c>
      <c r="P2606" s="5">
        <f t="shared" si="281"/>
        <v>21.47</v>
      </c>
      <c r="Q2606" s="5" t="str">
        <f t="shared" si="282"/>
        <v>music</v>
      </c>
      <c r="R2606" s="5" t="str">
        <f t="shared" si="283"/>
        <v>jazz</v>
      </c>
      <c r="S2606" t="s">
        <v>8325</v>
      </c>
      <c r="T2606" t="s">
        <v>8328</v>
      </c>
      <c r="U2606" s="9">
        <f t="shared" si="284"/>
        <v>41037.829918981479</v>
      </c>
      <c r="V2606" s="9">
        <f t="shared" si="285"/>
        <v>41058.829918981479</v>
      </c>
      <c r="W2606">
        <f t="shared" si="286"/>
        <v>21</v>
      </c>
    </row>
    <row r="2607" spans="1:23" ht="43.2" x14ac:dyDescent="0.3">
      <c r="A2607">
        <v>880</v>
      </c>
      <c r="B2607" s="3" t="s">
        <v>881</v>
      </c>
      <c r="C2607" s="3" t="s">
        <v>4990</v>
      </c>
      <c r="D2607">
        <v>3780</v>
      </c>
      <c r="E2607">
        <v>113</v>
      </c>
      <c r="F2607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>
        <f t="shared" si="280"/>
        <v>3</v>
      </c>
      <c r="P2607" s="5">
        <f t="shared" si="281"/>
        <v>14.13</v>
      </c>
      <c r="Q2607" s="5" t="str">
        <f t="shared" si="282"/>
        <v>music</v>
      </c>
      <c r="R2607" s="5" t="str">
        <f t="shared" si="283"/>
        <v>indie rock</v>
      </c>
      <c r="S2607" t="s">
        <v>8325</v>
      </c>
      <c r="T2607" t="s">
        <v>8329</v>
      </c>
      <c r="U2607" s="9">
        <f t="shared" si="284"/>
        <v>41179.32104166667</v>
      </c>
      <c r="V2607" s="9">
        <f t="shared" si="285"/>
        <v>41212.32104166667</v>
      </c>
      <c r="W2607">
        <f t="shared" si="286"/>
        <v>33</v>
      </c>
    </row>
    <row r="2608" spans="1:23" ht="43.2" x14ac:dyDescent="0.3">
      <c r="A2608">
        <v>881</v>
      </c>
      <c r="B2608" s="3" t="s">
        <v>882</v>
      </c>
      <c r="C2608" s="3" t="s">
        <v>4991</v>
      </c>
      <c r="D2608">
        <v>3750</v>
      </c>
      <c r="E2608">
        <v>30</v>
      </c>
      <c r="F2608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>
        <f t="shared" si="280"/>
        <v>1</v>
      </c>
      <c r="P2608" s="5">
        <f t="shared" si="281"/>
        <v>30</v>
      </c>
      <c r="Q2608" s="5" t="str">
        <f t="shared" si="282"/>
        <v>music</v>
      </c>
      <c r="R2608" s="5" t="str">
        <f t="shared" si="283"/>
        <v>indie rock</v>
      </c>
      <c r="S2608" t="s">
        <v>8325</v>
      </c>
      <c r="T2608" t="s">
        <v>8329</v>
      </c>
      <c r="U2608" s="9">
        <f t="shared" si="284"/>
        <v>40877.25099537037</v>
      </c>
      <c r="V2608" s="9">
        <f t="shared" si="285"/>
        <v>40922.25099537037</v>
      </c>
      <c r="W2608">
        <f t="shared" si="286"/>
        <v>45</v>
      </c>
    </row>
    <row r="2609" spans="1:23" ht="43.2" x14ac:dyDescent="0.3">
      <c r="A2609">
        <v>882</v>
      </c>
      <c r="B2609" s="3" t="s">
        <v>883</v>
      </c>
      <c r="C2609" s="3" t="s">
        <v>4992</v>
      </c>
      <c r="D2609">
        <v>1500</v>
      </c>
      <c r="E2609">
        <v>302</v>
      </c>
      <c r="F2609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>
        <f t="shared" si="280"/>
        <v>20</v>
      </c>
      <c r="P2609" s="5">
        <f t="shared" si="281"/>
        <v>21.57</v>
      </c>
      <c r="Q2609" s="5" t="str">
        <f t="shared" si="282"/>
        <v>music</v>
      </c>
      <c r="R2609" s="5" t="str">
        <f t="shared" si="283"/>
        <v>indie rock</v>
      </c>
      <c r="S2609" t="s">
        <v>8325</v>
      </c>
      <c r="T2609" t="s">
        <v>8329</v>
      </c>
      <c r="U2609" s="9">
        <f t="shared" si="284"/>
        <v>40759.860532407409</v>
      </c>
      <c r="V2609" s="9">
        <f t="shared" si="285"/>
        <v>40792.860532407409</v>
      </c>
      <c r="W2609">
        <f t="shared" si="286"/>
        <v>33</v>
      </c>
    </row>
    <row r="2610" spans="1:23" ht="57.6" x14ac:dyDescent="0.3">
      <c r="A2610">
        <v>883</v>
      </c>
      <c r="B2610" s="3" t="s">
        <v>884</v>
      </c>
      <c r="C2610" s="3" t="s">
        <v>4993</v>
      </c>
      <c r="D2610">
        <v>5000</v>
      </c>
      <c r="E2610">
        <v>2001</v>
      </c>
      <c r="F2610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>
        <f t="shared" si="280"/>
        <v>40</v>
      </c>
      <c r="P2610" s="5">
        <f t="shared" si="281"/>
        <v>83.38</v>
      </c>
      <c r="Q2610" s="5" t="str">
        <f t="shared" si="282"/>
        <v>music</v>
      </c>
      <c r="R2610" s="5" t="str">
        <f t="shared" si="283"/>
        <v>indie rock</v>
      </c>
      <c r="S2610" t="s">
        <v>8325</v>
      </c>
      <c r="T2610" t="s">
        <v>8329</v>
      </c>
      <c r="U2610" s="9">
        <f t="shared" si="284"/>
        <v>42371.935590277775</v>
      </c>
      <c r="V2610" s="9">
        <f t="shared" si="285"/>
        <v>42431.935590277775</v>
      </c>
      <c r="W2610">
        <f t="shared" si="286"/>
        <v>60</v>
      </c>
    </row>
    <row r="2611" spans="1:23" ht="43.2" x14ac:dyDescent="0.3">
      <c r="A2611">
        <v>884</v>
      </c>
      <c r="B2611" s="3" t="s">
        <v>885</v>
      </c>
      <c r="C2611" s="3" t="s">
        <v>4994</v>
      </c>
      <c r="D2611">
        <v>2000</v>
      </c>
      <c r="E2611">
        <v>20</v>
      </c>
      <c r="F2611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>
        <f t="shared" si="280"/>
        <v>1</v>
      </c>
      <c r="P2611" s="5">
        <f t="shared" si="281"/>
        <v>10</v>
      </c>
      <c r="Q2611" s="5" t="str">
        <f t="shared" si="282"/>
        <v>music</v>
      </c>
      <c r="R2611" s="5" t="str">
        <f t="shared" si="283"/>
        <v>indie rock</v>
      </c>
      <c r="S2611" t="s">
        <v>8325</v>
      </c>
      <c r="T2611" t="s">
        <v>8329</v>
      </c>
      <c r="U2611" s="9">
        <f t="shared" si="284"/>
        <v>40981.802615740737</v>
      </c>
      <c r="V2611" s="9">
        <f t="shared" si="285"/>
        <v>41041.104861111111</v>
      </c>
      <c r="W2611">
        <f t="shared" si="286"/>
        <v>60</v>
      </c>
    </row>
    <row r="2612" spans="1:23" ht="43.2" x14ac:dyDescent="0.3">
      <c r="A2612">
        <v>885</v>
      </c>
      <c r="B2612" s="3" t="s">
        <v>886</v>
      </c>
      <c r="C2612" s="3" t="s">
        <v>4995</v>
      </c>
      <c r="D2612">
        <v>1000</v>
      </c>
      <c r="E2612">
        <v>750</v>
      </c>
      <c r="F2612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>
        <f t="shared" si="280"/>
        <v>75</v>
      </c>
      <c r="P2612" s="5">
        <f t="shared" si="281"/>
        <v>35.71</v>
      </c>
      <c r="Q2612" s="5" t="str">
        <f t="shared" si="282"/>
        <v>music</v>
      </c>
      <c r="R2612" s="5" t="str">
        <f t="shared" si="283"/>
        <v>indie rock</v>
      </c>
      <c r="S2612" t="s">
        <v>8325</v>
      </c>
      <c r="T2612" t="s">
        <v>8329</v>
      </c>
      <c r="U2612" s="9">
        <f t="shared" si="284"/>
        <v>42713.941099537042</v>
      </c>
      <c r="V2612" s="9">
        <f t="shared" si="285"/>
        <v>42734.941099537042</v>
      </c>
      <c r="W2612">
        <f t="shared" si="286"/>
        <v>21</v>
      </c>
    </row>
    <row r="2613" spans="1:23" ht="43.2" x14ac:dyDescent="0.3">
      <c r="A2613">
        <v>886</v>
      </c>
      <c r="B2613" s="3" t="s">
        <v>887</v>
      </c>
      <c r="C2613" s="3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>
        <f t="shared" si="280"/>
        <v>41</v>
      </c>
      <c r="P2613" s="5">
        <f t="shared" si="281"/>
        <v>29.29</v>
      </c>
      <c r="Q2613" s="5" t="str">
        <f t="shared" si="282"/>
        <v>music</v>
      </c>
      <c r="R2613" s="5" t="str">
        <f t="shared" si="283"/>
        <v>indie rock</v>
      </c>
      <c r="S2613" t="s">
        <v>8325</v>
      </c>
      <c r="T2613" t="s">
        <v>8329</v>
      </c>
      <c r="U2613" s="9">
        <f t="shared" si="284"/>
        <v>42603.870520833334</v>
      </c>
      <c r="V2613" s="9">
        <f t="shared" si="285"/>
        <v>42628.870520833334</v>
      </c>
      <c r="W2613">
        <f t="shared" si="286"/>
        <v>25</v>
      </c>
    </row>
    <row r="2614" spans="1:23" ht="43.2" x14ac:dyDescent="0.3">
      <c r="A2614">
        <v>887</v>
      </c>
      <c r="B2614" s="3" t="s">
        <v>888</v>
      </c>
      <c r="C2614" s="3" t="s">
        <v>4997</v>
      </c>
      <c r="D2614">
        <v>1000</v>
      </c>
      <c r="E2614">
        <v>0</v>
      </c>
      <c r="F2614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>
        <f t="shared" si="280"/>
        <v>0</v>
      </c>
      <c r="P2614" s="5" t="e">
        <f t="shared" si="281"/>
        <v>#DIV/0!</v>
      </c>
      <c r="Q2614" s="5" t="str">
        <f t="shared" si="282"/>
        <v>music</v>
      </c>
      <c r="R2614" s="5" t="str">
        <f t="shared" si="283"/>
        <v>indie rock</v>
      </c>
      <c r="S2614" t="s">
        <v>8325</v>
      </c>
      <c r="T2614" t="s">
        <v>8329</v>
      </c>
      <c r="U2614" s="9">
        <f t="shared" si="284"/>
        <v>41026.958969907406</v>
      </c>
      <c r="V2614" s="9">
        <f t="shared" si="285"/>
        <v>41056.958969907406</v>
      </c>
      <c r="W2614">
        <f t="shared" si="286"/>
        <v>30</v>
      </c>
    </row>
    <row r="2615" spans="1:23" ht="57.6" x14ac:dyDescent="0.3">
      <c r="A2615">
        <v>888</v>
      </c>
      <c r="B2615" s="3" t="s">
        <v>889</v>
      </c>
      <c r="C2615" s="3" t="s">
        <v>4998</v>
      </c>
      <c r="D2615">
        <v>1000</v>
      </c>
      <c r="E2615">
        <v>72</v>
      </c>
      <c r="F261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>
        <f t="shared" si="280"/>
        <v>7</v>
      </c>
      <c r="P2615" s="5">
        <f t="shared" si="281"/>
        <v>18</v>
      </c>
      <c r="Q2615" s="5" t="str">
        <f t="shared" si="282"/>
        <v>music</v>
      </c>
      <c r="R2615" s="5" t="str">
        <f t="shared" si="283"/>
        <v>indie rock</v>
      </c>
      <c r="S2615" t="s">
        <v>8325</v>
      </c>
      <c r="T2615" t="s">
        <v>8329</v>
      </c>
      <c r="U2615" s="9">
        <f t="shared" si="284"/>
        <v>40751.753298611111</v>
      </c>
      <c r="V2615" s="9">
        <f t="shared" si="285"/>
        <v>40787.25</v>
      </c>
      <c r="W2615">
        <f t="shared" si="286"/>
        <v>36</v>
      </c>
    </row>
    <row r="2616" spans="1:23" ht="43.2" x14ac:dyDescent="0.3">
      <c r="A2616">
        <v>889</v>
      </c>
      <c r="B2616" s="3" t="s">
        <v>890</v>
      </c>
      <c r="C2616" s="3" t="s">
        <v>4999</v>
      </c>
      <c r="D2616">
        <v>25000</v>
      </c>
      <c r="E2616">
        <v>2360.3200000000002</v>
      </c>
      <c r="F2616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>
        <f t="shared" si="280"/>
        <v>9</v>
      </c>
      <c r="P2616" s="5">
        <f t="shared" si="281"/>
        <v>73.760000000000005</v>
      </c>
      <c r="Q2616" s="5" t="str">
        <f t="shared" si="282"/>
        <v>music</v>
      </c>
      <c r="R2616" s="5" t="str">
        <f t="shared" si="283"/>
        <v>indie rock</v>
      </c>
      <c r="S2616" t="s">
        <v>8325</v>
      </c>
      <c r="T2616" t="s">
        <v>8329</v>
      </c>
      <c r="U2616" s="9">
        <f t="shared" si="284"/>
        <v>41887.784062500003</v>
      </c>
      <c r="V2616" s="9">
        <f t="shared" si="285"/>
        <v>41917.784062500003</v>
      </c>
      <c r="W2616">
        <f t="shared" si="286"/>
        <v>30</v>
      </c>
    </row>
    <row r="2617" spans="1:23" ht="57.6" x14ac:dyDescent="0.3">
      <c r="A2617">
        <v>890</v>
      </c>
      <c r="B2617" s="3" t="s">
        <v>891</v>
      </c>
      <c r="C2617" s="3" t="s">
        <v>5000</v>
      </c>
      <c r="D2617">
        <v>3000</v>
      </c>
      <c r="E2617">
        <v>125</v>
      </c>
      <c r="F2617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>
        <f t="shared" si="280"/>
        <v>4</v>
      </c>
      <c r="P2617" s="5">
        <f t="shared" si="281"/>
        <v>31.25</v>
      </c>
      <c r="Q2617" s="5" t="str">
        <f t="shared" si="282"/>
        <v>music</v>
      </c>
      <c r="R2617" s="5" t="str">
        <f t="shared" si="283"/>
        <v>indie rock</v>
      </c>
      <c r="S2617" t="s">
        <v>8325</v>
      </c>
      <c r="T2617" t="s">
        <v>8329</v>
      </c>
      <c r="U2617" s="9">
        <f t="shared" si="284"/>
        <v>41569.698831018519</v>
      </c>
      <c r="V2617" s="9">
        <f t="shared" si="285"/>
        <v>41599.740497685183</v>
      </c>
      <c r="W2617">
        <f t="shared" si="286"/>
        <v>30</v>
      </c>
    </row>
    <row r="2618" spans="1:23" ht="43.2" x14ac:dyDescent="0.3">
      <c r="A2618">
        <v>891</v>
      </c>
      <c r="B2618" s="3" t="s">
        <v>892</v>
      </c>
      <c r="C2618" s="3" t="s">
        <v>5001</v>
      </c>
      <c r="D2618">
        <v>8000</v>
      </c>
      <c r="E2618">
        <v>260</v>
      </c>
      <c r="F2618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>
        <f t="shared" si="280"/>
        <v>3</v>
      </c>
      <c r="P2618" s="5">
        <f t="shared" si="281"/>
        <v>28.89</v>
      </c>
      <c r="Q2618" s="5" t="str">
        <f t="shared" si="282"/>
        <v>music</v>
      </c>
      <c r="R2618" s="5" t="str">
        <f t="shared" si="283"/>
        <v>indie rock</v>
      </c>
      <c r="S2618" t="s">
        <v>8325</v>
      </c>
      <c r="T2618" t="s">
        <v>8329</v>
      </c>
      <c r="U2618" s="9">
        <f t="shared" si="284"/>
        <v>41842.031597222223</v>
      </c>
      <c r="V2618" s="9">
        <f t="shared" si="285"/>
        <v>41872.031597222223</v>
      </c>
      <c r="W2618">
        <f t="shared" si="286"/>
        <v>30</v>
      </c>
    </row>
    <row r="2619" spans="1:23" ht="43.2" x14ac:dyDescent="0.3">
      <c r="A2619">
        <v>892</v>
      </c>
      <c r="B2619" s="3" t="s">
        <v>893</v>
      </c>
      <c r="C2619" s="3" t="s">
        <v>5002</v>
      </c>
      <c r="D2619">
        <v>6000</v>
      </c>
      <c r="E2619">
        <v>2445</v>
      </c>
      <c r="F2619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>
        <f t="shared" si="280"/>
        <v>41</v>
      </c>
      <c r="P2619" s="5">
        <f t="shared" si="281"/>
        <v>143.82</v>
      </c>
      <c r="Q2619" s="5" t="str">
        <f t="shared" si="282"/>
        <v>music</v>
      </c>
      <c r="R2619" s="5" t="str">
        <f t="shared" si="283"/>
        <v>indie rock</v>
      </c>
      <c r="S2619" t="s">
        <v>8325</v>
      </c>
      <c r="T2619" t="s">
        <v>8329</v>
      </c>
      <c r="U2619" s="9">
        <f t="shared" si="284"/>
        <v>40304.20003472222</v>
      </c>
      <c r="V2619" s="9">
        <f t="shared" si="285"/>
        <v>40391.166666666664</v>
      </c>
      <c r="W2619">
        <f t="shared" si="286"/>
        <v>87</v>
      </c>
    </row>
    <row r="2620" spans="1:23" ht="43.2" x14ac:dyDescent="0.3">
      <c r="A2620">
        <v>893</v>
      </c>
      <c r="B2620" s="3" t="s">
        <v>894</v>
      </c>
      <c r="C2620" s="3" t="s">
        <v>5003</v>
      </c>
      <c r="D2620">
        <v>2000</v>
      </c>
      <c r="E2620">
        <v>200</v>
      </c>
      <c r="F2620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>
        <f t="shared" si="280"/>
        <v>10</v>
      </c>
      <c r="P2620" s="5">
        <f t="shared" si="281"/>
        <v>40</v>
      </c>
      <c r="Q2620" s="5" t="str">
        <f t="shared" si="282"/>
        <v>music</v>
      </c>
      <c r="R2620" s="5" t="str">
        <f t="shared" si="283"/>
        <v>indie rock</v>
      </c>
      <c r="S2620" t="s">
        <v>8325</v>
      </c>
      <c r="T2620" t="s">
        <v>8329</v>
      </c>
      <c r="U2620" s="9">
        <f t="shared" si="284"/>
        <v>42065.897719907407</v>
      </c>
      <c r="V2620" s="9">
        <f t="shared" si="285"/>
        <v>42095.856053240743</v>
      </c>
      <c r="W2620">
        <f t="shared" si="286"/>
        <v>30</v>
      </c>
    </row>
    <row r="2621" spans="1:23" ht="43.2" x14ac:dyDescent="0.3">
      <c r="A2621">
        <v>894</v>
      </c>
      <c r="B2621" s="3" t="s">
        <v>895</v>
      </c>
      <c r="C2621" s="3" t="s">
        <v>5004</v>
      </c>
      <c r="D2621">
        <v>20000</v>
      </c>
      <c r="E2621">
        <v>7834</v>
      </c>
      <c r="F2621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>
        <f t="shared" si="280"/>
        <v>39</v>
      </c>
      <c r="P2621" s="5">
        <f t="shared" si="281"/>
        <v>147.81</v>
      </c>
      <c r="Q2621" s="5" t="str">
        <f t="shared" si="282"/>
        <v>music</v>
      </c>
      <c r="R2621" s="5" t="str">
        <f t="shared" si="283"/>
        <v>indie rock</v>
      </c>
      <c r="S2621" t="s">
        <v>8325</v>
      </c>
      <c r="T2621" t="s">
        <v>8329</v>
      </c>
      <c r="U2621" s="9">
        <f t="shared" si="284"/>
        <v>42496.981597222228</v>
      </c>
      <c r="V2621" s="9">
        <f t="shared" si="285"/>
        <v>42526.981597222228</v>
      </c>
      <c r="W2621">
        <f t="shared" si="286"/>
        <v>30</v>
      </c>
    </row>
    <row r="2622" spans="1:23" ht="43.2" x14ac:dyDescent="0.3">
      <c r="A2622">
        <v>895</v>
      </c>
      <c r="B2622" s="3" t="s">
        <v>896</v>
      </c>
      <c r="C2622" s="3" t="s">
        <v>5005</v>
      </c>
      <c r="D2622">
        <v>8000</v>
      </c>
      <c r="E2622">
        <v>195</v>
      </c>
      <c r="F2622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>
        <f t="shared" si="280"/>
        <v>2</v>
      </c>
      <c r="P2622" s="5">
        <f t="shared" si="281"/>
        <v>27.86</v>
      </c>
      <c r="Q2622" s="5" t="str">
        <f t="shared" si="282"/>
        <v>music</v>
      </c>
      <c r="R2622" s="5" t="str">
        <f t="shared" si="283"/>
        <v>indie rock</v>
      </c>
      <c r="S2622" t="s">
        <v>8325</v>
      </c>
      <c r="T2622" t="s">
        <v>8329</v>
      </c>
      <c r="U2622" s="9">
        <f t="shared" si="284"/>
        <v>40431.127650462964</v>
      </c>
      <c r="V2622" s="9">
        <f t="shared" si="285"/>
        <v>40476.127650462964</v>
      </c>
      <c r="W2622">
        <f t="shared" si="286"/>
        <v>45</v>
      </c>
    </row>
    <row r="2623" spans="1:23" ht="43.2" x14ac:dyDescent="0.3">
      <c r="A2623">
        <v>896</v>
      </c>
      <c r="B2623" s="3" t="s">
        <v>897</v>
      </c>
      <c r="C2623" s="3" t="s">
        <v>5006</v>
      </c>
      <c r="D2623">
        <v>8000</v>
      </c>
      <c r="E2623">
        <v>3200</v>
      </c>
      <c r="F2623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>
        <f t="shared" si="280"/>
        <v>40</v>
      </c>
      <c r="P2623" s="5">
        <f t="shared" si="281"/>
        <v>44.44</v>
      </c>
      <c r="Q2623" s="5" t="str">
        <f t="shared" si="282"/>
        <v>music</v>
      </c>
      <c r="R2623" s="5" t="str">
        <f t="shared" si="283"/>
        <v>indie rock</v>
      </c>
      <c r="S2623" t="s">
        <v>8325</v>
      </c>
      <c r="T2623" t="s">
        <v>8329</v>
      </c>
      <c r="U2623" s="9">
        <f t="shared" si="284"/>
        <v>42218.872986111113</v>
      </c>
      <c r="V2623" s="9">
        <f t="shared" si="285"/>
        <v>42244.166666666672</v>
      </c>
      <c r="W2623">
        <f t="shared" si="286"/>
        <v>26</v>
      </c>
    </row>
    <row r="2624" spans="1:23" ht="43.2" x14ac:dyDescent="0.3">
      <c r="A2624">
        <v>897</v>
      </c>
      <c r="B2624" s="3" t="s">
        <v>898</v>
      </c>
      <c r="C2624" s="3" t="s">
        <v>5007</v>
      </c>
      <c r="D2624">
        <v>3000</v>
      </c>
      <c r="E2624">
        <v>0</v>
      </c>
      <c r="F2624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>
        <f t="shared" si="280"/>
        <v>0</v>
      </c>
      <c r="P2624" s="5" t="e">
        <f t="shared" si="281"/>
        <v>#DIV/0!</v>
      </c>
      <c r="Q2624" s="5" t="str">
        <f t="shared" si="282"/>
        <v>music</v>
      </c>
      <c r="R2624" s="5" t="str">
        <f t="shared" si="283"/>
        <v>indie rock</v>
      </c>
      <c r="S2624" t="s">
        <v>8325</v>
      </c>
      <c r="T2624" t="s">
        <v>8329</v>
      </c>
      <c r="U2624" s="9">
        <f t="shared" si="284"/>
        <v>41211.688750000001</v>
      </c>
      <c r="V2624" s="9">
        <f t="shared" si="285"/>
        <v>41241.730416666665</v>
      </c>
      <c r="W2624">
        <f t="shared" si="286"/>
        <v>30</v>
      </c>
    </row>
    <row r="2625" spans="1:23" ht="43.2" x14ac:dyDescent="0.3">
      <c r="A2625">
        <v>898</v>
      </c>
      <c r="B2625" s="3" t="s">
        <v>899</v>
      </c>
      <c r="C2625" s="3" t="s">
        <v>5008</v>
      </c>
      <c r="D2625">
        <v>2500</v>
      </c>
      <c r="E2625">
        <v>70</v>
      </c>
      <c r="F262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>
        <f t="shared" si="280"/>
        <v>3</v>
      </c>
      <c r="P2625" s="5">
        <f t="shared" si="281"/>
        <v>35</v>
      </c>
      <c r="Q2625" s="5" t="str">
        <f t="shared" si="282"/>
        <v>music</v>
      </c>
      <c r="R2625" s="5" t="str">
        <f t="shared" si="283"/>
        <v>indie rock</v>
      </c>
      <c r="S2625" t="s">
        <v>8325</v>
      </c>
      <c r="T2625" t="s">
        <v>8329</v>
      </c>
      <c r="U2625" s="9">
        <f t="shared" si="284"/>
        <v>40878.758217592593</v>
      </c>
      <c r="V2625" s="9">
        <f t="shared" si="285"/>
        <v>40923.758217592593</v>
      </c>
      <c r="W2625">
        <f t="shared" si="286"/>
        <v>45</v>
      </c>
    </row>
    <row r="2626" spans="1:23" ht="43.2" x14ac:dyDescent="0.3">
      <c r="A2626">
        <v>899</v>
      </c>
      <c r="B2626" s="3" t="s">
        <v>900</v>
      </c>
      <c r="C2626" s="3" t="s">
        <v>5009</v>
      </c>
      <c r="D2626">
        <v>750</v>
      </c>
      <c r="E2626">
        <v>280</v>
      </c>
      <c r="F2626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>
        <f t="shared" ref="O2626:O2689" si="287">ROUND((E2626/D2626)*100,0)</f>
        <v>37</v>
      </c>
      <c r="P2626" s="5">
        <f t="shared" ref="P2626:P2689" si="288">ROUND((E2626/L2626),2)</f>
        <v>35</v>
      </c>
      <c r="Q2626" s="5" t="str">
        <f t="shared" ref="Q2626:Q2689" si="289">LEFT(N2626,SEARCH("/",N2626)-1)</f>
        <v>music</v>
      </c>
      <c r="R2626" s="5" t="str">
        <f t="shared" ref="R2626:R2689" si="290">RIGHT(N2626,LEN(N2626)-SEARCH("/",N2626))</f>
        <v>indie rock</v>
      </c>
      <c r="S2626" t="s">
        <v>8325</v>
      </c>
      <c r="T2626" t="s">
        <v>8329</v>
      </c>
      <c r="U2626" s="9">
        <f t="shared" ref="U2626:U2689" si="291">(((J2626/60)/60)/24)+DATE(1970,1,1)</f>
        <v>40646.099097222221</v>
      </c>
      <c r="V2626" s="9">
        <f t="shared" ref="V2626:V2689" si="292">(((I2626/60)/60)/24)+DATE(1970,1,1)</f>
        <v>40691.099097222221</v>
      </c>
      <c r="W2626">
        <f t="shared" ref="W2626:W2689" si="293">DATEDIF(U2626,V2626,"d")</f>
        <v>45</v>
      </c>
    </row>
    <row r="2627" spans="1:23" ht="28.8" x14ac:dyDescent="0.3">
      <c r="A2627">
        <v>900</v>
      </c>
      <c r="B2627" s="3" t="s">
        <v>901</v>
      </c>
      <c r="C2627" s="3" t="s">
        <v>5010</v>
      </c>
      <c r="D2627">
        <v>5000</v>
      </c>
      <c r="E2627">
        <v>21</v>
      </c>
      <c r="F2627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>
        <f t="shared" si="287"/>
        <v>0</v>
      </c>
      <c r="P2627" s="5">
        <f t="shared" si="288"/>
        <v>10.5</v>
      </c>
      <c r="Q2627" s="5" t="str">
        <f t="shared" si="289"/>
        <v>music</v>
      </c>
      <c r="R2627" s="5" t="str">
        <f t="shared" si="290"/>
        <v>jazz</v>
      </c>
      <c r="S2627" t="s">
        <v>8325</v>
      </c>
      <c r="T2627" t="s">
        <v>8328</v>
      </c>
      <c r="U2627" s="9">
        <f t="shared" si="291"/>
        <v>42429.84956018519</v>
      </c>
      <c r="V2627" s="9">
        <f t="shared" si="292"/>
        <v>42459.807893518519</v>
      </c>
      <c r="W2627">
        <f t="shared" si="293"/>
        <v>30</v>
      </c>
    </row>
    <row r="2628" spans="1:23" ht="57.6" x14ac:dyDescent="0.3">
      <c r="A2628">
        <v>901</v>
      </c>
      <c r="B2628" s="3" t="s">
        <v>902</v>
      </c>
      <c r="C2628" s="3" t="s">
        <v>5011</v>
      </c>
      <c r="D2628">
        <v>6500</v>
      </c>
      <c r="E2628">
        <v>0</v>
      </c>
      <c r="F2628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>
        <f t="shared" si="287"/>
        <v>0</v>
      </c>
      <c r="P2628" s="5" t="e">
        <f t="shared" si="288"/>
        <v>#DIV/0!</v>
      </c>
      <c r="Q2628" s="5" t="str">
        <f t="shared" si="289"/>
        <v>music</v>
      </c>
      <c r="R2628" s="5" t="str">
        <f t="shared" si="290"/>
        <v>jazz</v>
      </c>
      <c r="S2628" t="s">
        <v>8325</v>
      </c>
      <c r="T2628" t="s">
        <v>8328</v>
      </c>
      <c r="U2628" s="9">
        <f t="shared" si="291"/>
        <v>40291.81150462963</v>
      </c>
      <c r="V2628" s="9">
        <f t="shared" si="292"/>
        <v>40337.799305555556</v>
      </c>
      <c r="W2628">
        <f t="shared" si="293"/>
        <v>46</v>
      </c>
    </row>
    <row r="2629" spans="1:23" ht="57.6" x14ac:dyDescent="0.3">
      <c r="A2629">
        <v>902</v>
      </c>
      <c r="B2629" s="3" t="s">
        <v>903</v>
      </c>
      <c r="C2629" s="3" t="s">
        <v>5012</v>
      </c>
      <c r="D2629">
        <v>30000</v>
      </c>
      <c r="E2629">
        <v>90</v>
      </c>
      <c r="F2629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>
        <f t="shared" si="287"/>
        <v>0</v>
      </c>
      <c r="P2629" s="5">
        <f t="shared" si="288"/>
        <v>30</v>
      </c>
      <c r="Q2629" s="5" t="str">
        <f t="shared" si="289"/>
        <v>music</v>
      </c>
      <c r="R2629" s="5" t="str">
        <f t="shared" si="290"/>
        <v>jazz</v>
      </c>
      <c r="S2629" t="s">
        <v>8325</v>
      </c>
      <c r="T2629" t="s">
        <v>8328</v>
      </c>
      <c r="U2629" s="9">
        <f t="shared" si="291"/>
        <v>41829.965532407405</v>
      </c>
      <c r="V2629" s="9">
        <f t="shared" si="292"/>
        <v>41881.645833333336</v>
      </c>
      <c r="W2629">
        <f t="shared" si="293"/>
        <v>52</v>
      </c>
    </row>
    <row r="2630" spans="1:23" ht="43.2" x14ac:dyDescent="0.3">
      <c r="A2630">
        <v>903</v>
      </c>
      <c r="B2630" s="3" t="s">
        <v>904</v>
      </c>
      <c r="C2630" s="3" t="s">
        <v>5013</v>
      </c>
      <c r="D2630">
        <v>5000</v>
      </c>
      <c r="E2630">
        <v>160</v>
      </c>
      <c r="F2630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>
        <f t="shared" si="287"/>
        <v>3</v>
      </c>
      <c r="P2630" s="5">
        <f t="shared" si="288"/>
        <v>40</v>
      </c>
      <c r="Q2630" s="5" t="str">
        <f t="shared" si="289"/>
        <v>music</v>
      </c>
      <c r="R2630" s="5" t="str">
        <f t="shared" si="290"/>
        <v>jazz</v>
      </c>
      <c r="S2630" t="s">
        <v>8325</v>
      </c>
      <c r="T2630" t="s">
        <v>8328</v>
      </c>
      <c r="U2630" s="9">
        <f t="shared" si="291"/>
        <v>41149.796064814815</v>
      </c>
      <c r="V2630" s="9">
        <f t="shared" si="292"/>
        <v>41175.100694444445</v>
      </c>
      <c r="W2630">
        <f t="shared" si="293"/>
        <v>26</v>
      </c>
    </row>
    <row r="2631" spans="1:23" ht="43.2" x14ac:dyDescent="0.3">
      <c r="A2631">
        <v>904</v>
      </c>
      <c r="B2631" s="3" t="s">
        <v>905</v>
      </c>
      <c r="C2631" s="3" t="s">
        <v>5014</v>
      </c>
      <c r="D2631">
        <v>50000</v>
      </c>
      <c r="E2631">
        <v>151</v>
      </c>
      <c r="F2631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>
        <f t="shared" si="287"/>
        <v>0</v>
      </c>
      <c r="P2631" s="5">
        <f t="shared" si="288"/>
        <v>50.33</v>
      </c>
      <c r="Q2631" s="5" t="str">
        <f t="shared" si="289"/>
        <v>music</v>
      </c>
      <c r="R2631" s="5" t="str">
        <f t="shared" si="290"/>
        <v>jazz</v>
      </c>
      <c r="S2631" t="s">
        <v>8325</v>
      </c>
      <c r="T2631" t="s">
        <v>8328</v>
      </c>
      <c r="U2631" s="9">
        <f t="shared" si="291"/>
        <v>42342.080289351856</v>
      </c>
      <c r="V2631" s="9">
        <f t="shared" si="292"/>
        <v>42372.080289351856</v>
      </c>
      <c r="W2631">
        <f t="shared" si="293"/>
        <v>30</v>
      </c>
    </row>
    <row r="2632" spans="1:23" ht="43.2" x14ac:dyDescent="0.3">
      <c r="A2632">
        <v>905</v>
      </c>
      <c r="B2632" s="3" t="s">
        <v>906</v>
      </c>
      <c r="C2632" s="3" t="s">
        <v>5015</v>
      </c>
      <c r="D2632">
        <v>6500</v>
      </c>
      <c r="E2632">
        <v>196</v>
      </c>
      <c r="F2632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>
        <f t="shared" si="287"/>
        <v>3</v>
      </c>
      <c r="P2632" s="5">
        <f t="shared" si="288"/>
        <v>32.67</v>
      </c>
      <c r="Q2632" s="5" t="str">
        <f t="shared" si="289"/>
        <v>music</v>
      </c>
      <c r="R2632" s="5" t="str">
        <f t="shared" si="290"/>
        <v>jazz</v>
      </c>
      <c r="S2632" t="s">
        <v>8325</v>
      </c>
      <c r="T2632" t="s">
        <v>8328</v>
      </c>
      <c r="U2632" s="9">
        <f t="shared" si="291"/>
        <v>40507.239884259259</v>
      </c>
      <c r="V2632" s="9">
        <f t="shared" si="292"/>
        <v>40567.239884259259</v>
      </c>
      <c r="W2632">
        <f t="shared" si="293"/>
        <v>60</v>
      </c>
    </row>
    <row r="2633" spans="1:23" ht="28.8" x14ac:dyDescent="0.3">
      <c r="A2633">
        <v>906</v>
      </c>
      <c r="B2633" s="3" t="s">
        <v>907</v>
      </c>
      <c r="C2633" s="3" t="s">
        <v>5016</v>
      </c>
      <c r="D2633">
        <v>15000</v>
      </c>
      <c r="E2633">
        <v>0</v>
      </c>
      <c r="F2633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>
        <f t="shared" si="287"/>
        <v>0</v>
      </c>
      <c r="P2633" s="5" t="e">
        <f t="shared" si="288"/>
        <v>#DIV/0!</v>
      </c>
      <c r="Q2633" s="5" t="str">
        <f t="shared" si="289"/>
        <v>music</v>
      </c>
      <c r="R2633" s="5" t="str">
        <f t="shared" si="290"/>
        <v>jazz</v>
      </c>
      <c r="S2633" t="s">
        <v>8325</v>
      </c>
      <c r="T2633" t="s">
        <v>8328</v>
      </c>
      <c r="U2633" s="9">
        <f t="shared" si="291"/>
        <v>41681.189699074072</v>
      </c>
      <c r="V2633" s="9">
        <f t="shared" si="292"/>
        <v>41711.148032407407</v>
      </c>
      <c r="W2633">
        <f t="shared" si="293"/>
        <v>30</v>
      </c>
    </row>
    <row r="2634" spans="1:23" ht="28.8" x14ac:dyDescent="0.3">
      <c r="A2634">
        <v>907</v>
      </c>
      <c r="B2634" s="3" t="s">
        <v>908</v>
      </c>
      <c r="C2634" s="3" t="s">
        <v>5017</v>
      </c>
      <c r="D2634">
        <v>2900</v>
      </c>
      <c r="E2634">
        <v>0</v>
      </c>
      <c r="F2634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>
        <f t="shared" si="287"/>
        <v>0</v>
      </c>
      <c r="P2634" s="5" t="e">
        <f t="shared" si="288"/>
        <v>#DIV/0!</v>
      </c>
      <c r="Q2634" s="5" t="str">
        <f t="shared" si="289"/>
        <v>music</v>
      </c>
      <c r="R2634" s="5" t="str">
        <f t="shared" si="290"/>
        <v>jazz</v>
      </c>
      <c r="S2634" t="s">
        <v>8325</v>
      </c>
      <c r="T2634" t="s">
        <v>8328</v>
      </c>
      <c r="U2634" s="9">
        <f t="shared" si="291"/>
        <v>40767.192395833335</v>
      </c>
      <c r="V2634" s="9">
        <f t="shared" si="292"/>
        <v>40797.192395833335</v>
      </c>
      <c r="W2634">
        <f t="shared" si="293"/>
        <v>30</v>
      </c>
    </row>
    <row r="2635" spans="1:23" ht="43.2" x14ac:dyDescent="0.3">
      <c r="A2635">
        <v>908</v>
      </c>
      <c r="B2635" s="3" t="s">
        <v>909</v>
      </c>
      <c r="C2635" s="3" t="s">
        <v>5018</v>
      </c>
      <c r="D2635">
        <v>2500</v>
      </c>
      <c r="E2635">
        <v>0</v>
      </c>
      <c r="F263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>
        <f t="shared" si="287"/>
        <v>0</v>
      </c>
      <c r="P2635" s="5" t="e">
        <f t="shared" si="288"/>
        <v>#DIV/0!</v>
      </c>
      <c r="Q2635" s="5" t="str">
        <f t="shared" si="289"/>
        <v>music</v>
      </c>
      <c r="R2635" s="5" t="str">
        <f t="shared" si="290"/>
        <v>jazz</v>
      </c>
      <c r="S2635" t="s">
        <v>8325</v>
      </c>
      <c r="T2635" t="s">
        <v>8328</v>
      </c>
      <c r="U2635" s="9">
        <f t="shared" si="291"/>
        <v>40340.801562499997</v>
      </c>
      <c r="V2635" s="9">
        <f t="shared" si="292"/>
        <v>40386.207638888889</v>
      </c>
      <c r="W2635">
        <f t="shared" si="293"/>
        <v>46</v>
      </c>
    </row>
    <row r="2636" spans="1:23" ht="57.6" x14ac:dyDescent="0.3">
      <c r="A2636">
        <v>909</v>
      </c>
      <c r="B2636" s="3" t="s">
        <v>910</v>
      </c>
      <c r="C2636" s="3" t="s">
        <v>5019</v>
      </c>
      <c r="D2636">
        <v>16000</v>
      </c>
      <c r="E2636">
        <v>520</v>
      </c>
      <c r="F2636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>
        <f t="shared" si="287"/>
        <v>3</v>
      </c>
      <c r="P2636" s="5">
        <f t="shared" si="288"/>
        <v>65</v>
      </c>
      <c r="Q2636" s="5" t="str">
        <f t="shared" si="289"/>
        <v>music</v>
      </c>
      <c r="R2636" s="5" t="str">
        <f t="shared" si="290"/>
        <v>jazz</v>
      </c>
      <c r="S2636" t="s">
        <v>8325</v>
      </c>
      <c r="T2636" t="s">
        <v>8328</v>
      </c>
      <c r="U2636" s="9">
        <f t="shared" si="291"/>
        <v>41081.69027777778</v>
      </c>
      <c r="V2636" s="9">
        <f t="shared" si="292"/>
        <v>41113.166666666664</v>
      </c>
      <c r="W2636">
        <f t="shared" si="293"/>
        <v>32</v>
      </c>
    </row>
    <row r="2637" spans="1:23" ht="43.2" x14ac:dyDescent="0.3">
      <c r="A2637">
        <v>910</v>
      </c>
      <c r="B2637" s="3" t="s">
        <v>911</v>
      </c>
      <c r="C2637" s="3" t="s">
        <v>5020</v>
      </c>
      <c r="D2637">
        <v>550</v>
      </c>
      <c r="E2637">
        <v>123</v>
      </c>
      <c r="F2637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>
        <f t="shared" si="287"/>
        <v>22</v>
      </c>
      <c r="P2637" s="5">
        <f t="shared" si="288"/>
        <v>24.6</v>
      </c>
      <c r="Q2637" s="5" t="str">
        <f t="shared" si="289"/>
        <v>music</v>
      </c>
      <c r="R2637" s="5" t="str">
        <f t="shared" si="290"/>
        <v>jazz</v>
      </c>
      <c r="S2637" t="s">
        <v>8325</v>
      </c>
      <c r="T2637" t="s">
        <v>8328</v>
      </c>
      <c r="U2637" s="9">
        <f t="shared" si="291"/>
        <v>42737.545358796298</v>
      </c>
      <c r="V2637" s="9">
        <f t="shared" si="292"/>
        <v>42797.545358796298</v>
      </c>
      <c r="W2637">
        <f t="shared" si="293"/>
        <v>60</v>
      </c>
    </row>
    <row r="2638" spans="1:23" ht="43.2" x14ac:dyDescent="0.3">
      <c r="A2638">
        <v>911</v>
      </c>
      <c r="B2638" s="3" t="s">
        <v>912</v>
      </c>
      <c r="C2638" s="3" t="s">
        <v>5021</v>
      </c>
      <c r="D2638">
        <v>100000</v>
      </c>
      <c r="E2638">
        <v>0</v>
      </c>
      <c r="F2638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>
        <f t="shared" si="287"/>
        <v>0</v>
      </c>
      <c r="P2638" s="5" t="e">
        <f t="shared" si="288"/>
        <v>#DIV/0!</v>
      </c>
      <c r="Q2638" s="5" t="str">
        <f t="shared" si="289"/>
        <v>music</v>
      </c>
      <c r="R2638" s="5" t="str">
        <f t="shared" si="290"/>
        <v>jazz</v>
      </c>
      <c r="S2638" t="s">
        <v>8325</v>
      </c>
      <c r="T2638" t="s">
        <v>8328</v>
      </c>
      <c r="U2638" s="9">
        <f t="shared" si="291"/>
        <v>41642.005150462966</v>
      </c>
      <c r="V2638" s="9">
        <f t="shared" si="292"/>
        <v>41663.005150462966</v>
      </c>
      <c r="W2638">
        <f t="shared" si="293"/>
        <v>21</v>
      </c>
    </row>
    <row r="2639" spans="1:23" ht="43.2" x14ac:dyDescent="0.3">
      <c r="A2639">
        <v>912</v>
      </c>
      <c r="B2639" s="3" t="s">
        <v>913</v>
      </c>
      <c r="C2639" s="3" t="s">
        <v>5022</v>
      </c>
      <c r="D2639">
        <v>3500</v>
      </c>
      <c r="E2639">
        <v>30</v>
      </c>
      <c r="F2639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>
        <f t="shared" si="287"/>
        <v>1</v>
      </c>
      <c r="P2639" s="5">
        <f t="shared" si="288"/>
        <v>15</v>
      </c>
      <c r="Q2639" s="5" t="str">
        <f t="shared" si="289"/>
        <v>music</v>
      </c>
      <c r="R2639" s="5" t="str">
        <f t="shared" si="290"/>
        <v>jazz</v>
      </c>
      <c r="S2639" t="s">
        <v>8325</v>
      </c>
      <c r="T2639" t="s">
        <v>8328</v>
      </c>
      <c r="U2639" s="9">
        <f t="shared" si="291"/>
        <v>41194.109340277777</v>
      </c>
      <c r="V2639" s="9">
        <f t="shared" si="292"/>
        <v>41254.151006944441</v>
      </c>
      <c r="W2639">
        <f t="shared" si="293"/>
        <v>60</v>
      </c>
    </row>
    <row r="2640" spans="1:23" ht="43.2" x14ac:dyDescent="0.3">
      <c r="A2640">
        <v>913</v>
      </c>
      <c r="B2640" s="3" t="s">
        <v>914</v>
      </c>
      <c r="C2640" s="3" t="s">
        <v>5023</v>
      </c>
      <c r="D2640">
        <v>30000</v>
      </c>
      <c r="E2640">
        <v>1982</v>
      </c>
      <c r="F2640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>
        <f t="shared" si="287"/>
        <v>7</v>
      </c>
      <c r="P2640" s="5">
        <f t="shared" si="288"/>
        <v>82.58</v>
      </c>
      <c r="Q2640" s="5" t="str">
        <f t="shared" si="289"/>
        <v>music</v>
      </c>
      <c r="R2640" s="5" t="str">
        <f t="shared" si="290"/>
        <v>jazz</v>
      </c>
      <c r="S2640" t="s">
        <v>8325</v>
      </c>
      <c r="T2640" t="s">
        <v>8328</v>
      </c>
      <c r="U2640" s="9">
        <f t="shared" si="291"/>
        <v>41004.139108796298</v>
      </c>
      <c r="V2640" s="9">
        <f t="shared" si="292"/>
        <v>41034.139108796298</v>
      </c>
      <c r="W2640">
        <f t="shared" si="293"/>
        <v>30</v>
      </c>
    </row>
    <row r="2641" spans="1:23" ht="43.2" x14ac:dyDescent="0.3">
      <c r="A2641">
        <v>914</v>
      </c>
      <c r="B2641" s="3" t="s">
        <v>915</v>
      </c>
      <c r="C2641" s="3" t="s">
        <v>5024</v>
      </c>
      <c r="D2641">
        <v>1500</v>
      </c>
      <c r="E2641">
        <v>0</v>
      </c>
      <c r="F2641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>
        <f t="shared" si="287"/>
        <v>0</v>
      </c>
      <c r="P2641" s="5" t="e">
        <f t="shared" si="288"/>
        <v>#DIV/0!</v>
      </c>
      <c r="Q2641" s="5" t="str">
        <f t="shared" si="289"/>
        <v>music</v>
      </c>
      <c r="R2641" s="5" t="str">
        <f t="shared" si="290"/>
        <v>jazz</v>
      </c>
      <c r="S2641" t="s">
        <v>8325</v>
      </c>
      <c r="T2641" t="s">
        <v>8328</v>
      </c>
      <c r="U2641" s="9">
        <f t="shared" si="291"/>
        <v>41116.763275462967</v>
      </c>
      <c r="V2641" s="9">
        <f t="shared" si="292"/>
        <v>41146.763275462967</v>
      </c>
      <c r="W2641">
        <f t="shared" si="293"/>
        <v>30</v>
      </c>
    </row>
    <row r="2642" spans="1:23" ht="43.2" x14ac:dyDescent="0.3">
      <c r="A2642">
        <v>915</v>
      </c>
      <c r="B2642" s="3" t="s">
        <v>916</v>
      </c>
      <c r="C2642" s="3" t="s">
        <v>5025</v>
      </c>
      <c r="D2642">
        <v>6500</v>
      </c>
      <c r="E2642">
        <v>375</v>
      </c>
      <c r="F2642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>
        <f t="shared" si="287"/>
        <v>6</v>
      </c>
      <c r="P2642" s="5">
        <f t="shared" si="288"/>
        <v>41.67</v>
      </c>
      <c r="Q2642" s="5" t="str">
        <f t="shared" si="289"/>
        <v>music</v>
      </c>
      <c r="R2642" s="5" t="str">
        <f t="shared" si="290"/>
        <v>jazz</v>
      </c>
      <c r="S2642" t="s">
        <v>8325</v>
      </c>
      <c r="T2642" t="s">
        <v>8328</v>
      </c>
      <c r="U2642" s="9">
        <f t="shared" si="291"/>
        <v>40937.679560185185</v>
      </c>
      <c r="V2642" s="9">
        <f t="shared" si="292"/>
        <v>40969.207638888889</v>
      </c>
      <c r="W2642">
        <f t="shared" si="293"/>
        <v>32</v>
      </c>
    </row>
    <row r="2643" spans="1:23" ht="43.2" x14ac:dyDescent="0.3">
      <c r="A2643">
        <v>916</v>
      </c>
      <c r="B2643" s="3" t="s">
        <v>917</v>
      </c>
      <c r="C2643" s="3" t="s">
        <v>5026</v>
      </c>
      <c r="D2643">
        <v>3300</v>
      </c>
      <c r="E2643">
        <v>0</v>
      </c>
      <c r="F2643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>
        <f t="shared" si="287"/>
        <v>0</v>
      </c>
      <c r="P2643" s="5" t="e">
        <f t="shared" si="288"/>
        <v>#DIV/0!</v>
      </c>
      <c r="Q2643" s="5" t="str">
        <f t="shared" si="289"/>
        <v>music</v>
      </c>
      <c r="R2643" s="5" t="str">
        <f t="shared" si="290"/>
        <v>jazz</v>
      </c>
      <c r="S2643" t="s">
        <v>8325</v>
      </c>
      <c r="T2643" t="s">
        <v>8328</v>
      </c>
      <c r="U2643" s="9">
        <f t="shared" si="291"/>
        <v>40434.853402777779</v>
      </c>
      <c r="V2643" s="9">
        <f t="shared" si="292"/>
        <v>40473.208333333336</v>
      </c>
      <c r="W2643">
        <f t="shared" si="293"/>
        <v>39</v>
      </c>
    </row>
    <row r="2644" spans="1:23" ht="43.2" x14ac:dyDescent="0.3">
      <c r="A2644">
        <v>917</v>
      </c>
      <c r="B2644" s="3" t="s">
        <v>918</v>
      </c>
      <c r="C2644" s="3" t="s">
        <v>5027</v>
      </c>
      <c r="D2644">
        <v>5000</v>
      </c>
      <c r="E2644">
        <v>30</v>
      </c>
      <c r="F2644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>
        <f t="shared" si="287"/>
        <v>1</v>
      </c>
      <c r="P2644" s="5">
        <f t="shared" si="288"/>
        <v>30</v>
      </c>
      <c r="Q2644" s="5" t="str">
        <f t="shared" si="289"/>
        <v>music</v>
      </c>
      <c r="R2644" s="5" t="str">
        <f t="shared" si="290"/>
        <v>jazz</v>
      </c>
      <c r="S2644" t="s">
        <v>8325</v>
      </c>
      <c r="T2644" t="s">
        <v>8328</v>
      </c>
      <c r="U2644" s="9">
        <f t="shared" si="291"/>
        <v>41802.94363425926</v>
      </c>
      <c r="V2644" s="9">
        <f t="shared" si="292"/>
        <v>41834.104166666664</v>
      </c>
      <c r="W2644">
        <f t="shared" si="293"/>
        <v>32</v>
      </c>
    </row>
    <row r="2645" spans="1:23" ht="57.6" x14ac:dyDescent="0.3">
      <c r="A2645">
        <v>918</v>
      </c>
      <c r="B2645" s="3" t="s">
        <v>919</v>
      </c>
      <c r="C2645" s="3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>
        <f t="shared" si="287"/>
        <v>5</v>
      </c>
      <c r="P2645" s="5">
        <f t="shared" si="288"/>
        <v>19.600000000000001</v>
      </c>
      <c r="Q2645" s="5" t="str">
        <f t="shared" si="289"/>
        <v>music</v>
      </c>
      <c r="R2645" s="5" t="str">
        <f t="shared" si="290"/>
        <v>jazz</v>
      </c>
      <c r="S2645" t="s">
        <v>8325</v>
      </c>
      <c r="T2645" t="s">
        <v>8328</v>
      </c>
      <c r="U2645" s="9">
        <f t="shared" si="291"/>
        <v>41944.916215277779</v>
      </c>
      <c r="V2645" s="9">
        <f t="shared" si="292"/>
        <v>41974.957881944443</v>
      </c>
      <c r="W2645">
        <f t="shared" si="293"/>
        <v>30</v>
      </c>
    </row>
    <row r="2646" spans="1:23" x14ac:dyDescent="0.3">
      <c r="A2646">
        <v>919</v>
      </c>
      <c r="B2646" s="3" t="s">
        <v>920</v>
      </c>
      <c r="C2646" s="3" t="s">
        <v>5029</v>
      </c>
      <c r="D2646">
        <v>20000</v>
      </c>
      <c r="E2646">
        <v>100</v>
      </c>
      <c r="F2646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>
        <f t="shared" si="287"/>
        <v>1</v>
      </c>
      <c r="P2646" s="5">
        <f t="shared" si="288"/>
        <v>100</v>
      </c>
      <c r="Q2646" s="5" t="str">
        <f t="shared" si="289"/>
        <v>music</v>
      </c>
      <c r="R2646" s="5" t="str">
        <f t="shared" si="290"/>
        <v>jazz</v>
      </c>
      <c r="S2646" t="s">
        <v>8325</v>
      </c>
      <c r="T2646" t="s">
        <v>8328</v>
      </c>
      <c r="U2646" s="9">
        <f t="shared" si="291"/>
        <v>41227.641724537039</v>
      </c>
      <c r="V2646" s="9">
        <f t="shared" si="292"/>
        <v>41262.641724537039</v>
      </c>
      <c r="W2646">
        <f t="shared" si="293"/>
        <v>35</v>
      </c>
    </row>
    <row r="2647" spans="1:23" ht="43.2" x14ac:dyDescent="0.3">
      <c r="A2647">
        <v>920</v>
      </c>
      <c r="B2647" s="3" t="s">
        <v>921</v>
      </c>
      <c r="C2647" s="3" t="s">
        <v>5030</v>
      </c>
      <c r="D2647">
        <v>5500</v>
      </c>
      <c r="E2647">
        <v>0</v>
      </c>
      <c r="F2647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>
        <f t="shared" si="287"/>
        <v>0</v>
      </c>
      <c r="P2647" s="5" t="e">
        <f t="shared" si="288"/>
        <v>#DIV/0!</v>
      </c>
      <c r="Q2647" s="5" t="str">
        <f t="shared" si="289"/>
        <v>music</v>
      </c>
      <c r="R2647" s="5" t="str">
        <f t="shared" si="290"/>
        <v>jazz</v>
      </c>
      <c r="S2647" t="s">
        <v>8325</v>
      </c>
      <c r="T2647" t="s">
        <v>8328</v>
      </c>
      <c r="U2647" s="9">
        <f t="shared" si="291"/>
        <v>41562.67155092593</v>
      </c>
      <c r="V2647" s="9">
        <f t="shared" si="292"/>
        <v>41592.713217592594</v>
      </c>
      <c r="W2647">
        <f t="shared" si="293"/>
        <v>30</v>
      </c>
    </row>
    <row r="2648" spans="1:23" ht="43.2" x14ac:dyDescent="0.3">
      <c r="A2648">
        <v>921</v>
      </c>
      <c r="B2648" s="3" t="s">
        <v>922</v>
      </c>
      <c r="C2648" s="3" t="s">
        <v>5031</v>
      </c>
      <c r="D2648">
        <v>15000</v>
      </c>
      <c r="E2648">
        <v>4635</v>
      </c>
      <c r="F2648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>
        <f t="shared" si="287"/>
        <v>31</v>
      </c>
      <c r="P2648" s="5">
        <f t="shared" si="288"/>
        <v>231.75</v>
      </c>
      <c r="Q2648" s="5" t="str">
        <f t="shared" si="289"/>
        <v>music</v>
      </c>
      <c r="R2648" s="5" t="str">
        <f t="shared" si="290"/>
        <v>jazz</v>
      </c>
      <c r="S2648" t="s">
        <v>8325</v>
      </c>
      <c r="T2648" t="s">
        <v>8328</v>
      </c>
      <c r="U2648" s="9">
        <f t="shared" si="291"/>
        <v>40847.171018518515</v>
      </c>
      <c r="V2648" s="9">
        <f t="shared" si="292"/>
        <v>40889.212685185186</v>
      </c>
      <c r="W2648">
        <f t="shared" si="293"/>
        <v>42</v>
      </c>
    </row>
    <row r="2649" spans="1:23" ht="43.2" x14ac:dyDescent="0.3">
      <c r="A2649">
        <v>922</v>
      </c>
      <c r="B2649" s="3" t="s">
        <v>923</v>
      </c>
      <c r="C2649" s="3" t="s">
        <v>5032</v>
      </c>
      <c r="D2649">
        <v>27000</v>
      </c>
      <c r="E2649">
        <v>5680</v>
      </c>
      <c r="F2649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>
        <f t="shared" si="287"/>
        <v>21</v>
      </c>
      <c r="P2649" s="5">
        <f t="shared" si="288"/>
        <v>189.33</v>
      </c>
      <c r="Q2649" s="5" t="str">
        <f t="shared" si="289"/>
        <v>music</v>
      </c>
      <c r="R2649" s="5" t="str">
        <f t="shared" si="290"/>
        <v>jazz</v>
      </c>
      <c r="S2649" t="s">
        <v>8325</v>
      </c>
      <c r="T2649" t="s">
        <v>8328</v>
      </c>
      <c r="U2649" s="9">
        <f t="shared" si="291"/>
        <v>41878.530011574076</v>
      </c>
      <c r="V2649" s="9">
        <f t="shared" si="292"/>
        <v>41913.530011574076</v>
      </c>
      <c r="W2649">
        <f t="shared" si="293"/>
        <v>35</v>
      </c>
    </row>
    <row r="2650" spans="1:23" ht="43.2" x14ac:dyDescent="0.3">
      <c r="A2650">
        <v>923</v>
      </c>
      <c r="B2650" s="3" t="s">
        <v>924</v>
      </c>
      <c r="C2650" s="3" t="s">
        <v>5033</v>
      </c>
      <c r="D2650">
        <v>15000</v>
      </c>
      <c r="E2650">
        <v>330</v>
      </c>
      <c r="F2650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>
        <f t="shared" si="287"/>
        <v>2</v>
      </c>
      <c r="P2650" s="5">
        <f t="shared" si="288"/>
        <v>55</v>
      </c>
      <c r="Q2650" s="5" t="str">
        <f t="shared" si="289"/>
        <v>music</v>
      </c>
      <c r="R2650" s="5" t="str">
        <f t="shared" si="290"/>
        <v>jazz</v>
      </c>
      <c r="S2650" t="s">
        <v>8325</v>
      </c>
      <c r="T2650" t="s">
        <v>8328</v>
      </c>
      <c r="U2650" s="9">
        <f t="shared" si="291"/>
        <v>41934.959756944445</v>
      </c>
      <c r="V2650" s="9">
        <f t="shared" si="292"/>
        <v>41965.001423611116</v>
      </c>
      <c r="W2650">
        <f t="shared" si="293"/>
        <v>31</v>
      </c>
    </row>
    <row r="2651" spans="1:23" ht="43.2" x14ac:dyDescent="0.3">
      <c r="A2651">
        <v>924</v>
      </c>
      <c r="B2651" s="3" t="s">
        <v>925</v>
      </c>
      <c r="C2651" s="3" t="s">
        <v>5034</v>
      </c>
      <c r="D2651">
        <v>3000</v>
      </c>
      <c r="E2651">
        <v>327</v>
      </c>
      <c r="F2651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>
        <f t="shared" si="287"/>
        <v>11</v>
      </c>
      <c r="P2651" s="5">
        <f t="shared" si="288"/>
        <v>21.8</v>
      </c>
      <c r="Q2651" s="5" t="str">
        <f t="shared" si="289"/>
        <v>music</v>
      </c>
      <c r="R2651" s="5" t="str">
        <f t="shared" si="290"/>
        <v>jazz</v>
      </c>
      <c r="S2651" t="s">
        <v>8325</v>
      </c>
      <c r="T2651" t="s">
        <v>8328</v>
      </c>
      <c r="U2651" s="9">
        <f t="shared" si="291"/>
        <v>41288.942928240744</v>
      </c>
      <c r="V2651" s="9">
        <f t="shared" si="292"/>
        <v>41318.942928240744</v>
      </c>
      <c r="W2651">
        <f t="shared" si="293"/>
        <v>30</v>
      </c>
    </row>
    <row r="2652" spans="1:23" ht="43.2" x14ac:dyDescent="0.3">
      <c r="A2652">
        <v>925</v>
      </c>
      <c r="B2652" s="3" t="s">
        <v>926</v>
      </c>
      <c r="C2652" s="3" t="s">
        <v>5035</v>
      </c>
      <c r="D2652">
        <v>6000</v>
      </c>
      <c r="E2652">
        <v>160</v>
      </c>
      <c r="F2652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>
        <f t="shared" si="287"/>
        <v>3</v>
      </c>
      <c r="P2652" s="5">
        <f t="shared" si="288"/>
        <v>32</v>
      </c>
      <c r="Q2652" s="5" t="str">
        <f t="shared" si="289"/>
        <v>music</v>
      </c>
      <c r="R2652" s="5" t="str">
        <f t="shared" si="290"/>
        <v>jazz</v>
      </c>
      <c r="S2652" t="s">
        <v>8325</v>
      </c>
      <c r="T2652" t="s">
        <v>8328</v>
      </c>
      <c r="U2652" s="9">
        <f t="shared" si="291"/>
        <v>41575.880914351852</v>
      </c>
      <c r="V2652" s="9">
        <f t="shared" si="292"/>
        <v>41605.922581018516</v>
      </c>
      <c r="W2652">
        <f t="shared" si="293"/>
        <v>30</v>
      </c>
    </row>
    <row r="2653" spans="1:23" ht="57.6" x14ac:dyDescent="0.3">
      <c r="A2653">
        <v>926</v>
      </c>
      <c r="B2653" s="3" t="s">
        <v>927</v>
      </c>
      <c r="C2653" s="3" t="s">
        <v>5036</v>
      </c>
      <c r="D2653">
        <v>7000</v>
      </c>
      <c r="E2653">
        <v>0</v>
      </c>
      <c r="F2653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>
        <f t="shared" si="287"/>
        <v>0</v>
      </c>
      <c r="P2653" s="5" t="e">
        <f t="shared" si="288"/>
        <v>#DIV/0!</v>
      </c>
      <c r="Q2653" s="5" t="str">
        <f t="shared" si="289"/>
        <v>music</v>
      </c>
      <c r="R2653" s="5" t="str">
        <f t="shared" si="290"/>
        <v>jazz</v>
      </c>
      <c r="S2653" t="s">
        <v>8325</v>
      </c>
      <c r="T2653" t="s">
        <v>8328</v>
      </c>
      <c r="U2653" s="9">
        <f t="shared" si="291"/>
        <v>40338.02002314815</v>
      </c>
      <c r="V2653" s="9">
        <f t="shared" si="292"/>
        <v>40367.944444444445</v>
      </c>
      <c r="W2653">
        <f t="shared" si="293"/>
        <v>29</v>
      </c>
    </row>
    <row r="2654" spans="1:23" ht="28.8" x14ac:dyDescent="0.3">
      <c r="A2654">
        <v>927</v>
      </c>
      <c r="B2654" s="3" t="s">
        <v>928</v>
      </c>
      <c r="C2654" s="3" t="s">
        <v>5037</v>
      </c>
      <c r="D2654">
        <v>20000</v>
      </c>
      <c r="E2654">
        <v>0</v>
      </c>
      <c r="F2654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>
        <f t="shared" si="287"/>
        <v>0</v>
      </c>
      <c r="P2654" s="5" t="e">
        <f t="shared" si="288"/>
        <v>#DIV/0!</v>
      </c>
      <c r="Q2654" s="5" t="str">
        <f t="shared" si="289"/>
        <v>music</v>
      </c>
      <c r="R2654" s="5" t="str">
        <f t="shared" si="290"/>
        <v>jazz</v>
      </c>
      <c r="S2654" t="s">
        <v>8325</v>
      </c>
      <c r="T2654" t="s">
        <v>8328</v>
      </c>
      <c r="U2654" s="9">
        <f t="shared" si="291"/>
        <v>41013.822858796295</v>
      </c>
      <c r="V2654" s="9">
        <f t="shared" si="292"/>
        <v>41043.822858796295</v>
      </c>
      <c r="W2654">
        <f t="shared" si="293"/>
        <v>30</v>
      </c>
    </row>
    <row r="2655" spans="1:23" ht="43.2" x14ac:dyDescent="0.3">
      <c r="A2655">
        <v>928</v>
      </c>
      <c r="B2655" s="3" t="s">
        <v>929</v>
      </c>
      <c r="C2655" s="3" t="s">
        <v>5038</v>
      </c>
      <c r="D2655">
        <v>14500</v>
      </c>
      <c r="E2655">
        <v>1575</v>
      </c>
      <c r="F265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>
        <f t="shared" si="287"/>
        <v>11</v>
      </c>
      <c r="P2655" s="5">
        <f t="shared" si="288"/>
        <v>56.25</v>
      </c>
      <c r="Q2655" s="5" t="str">
        <f t="shared" si="289"/>
        <v>music</v>
      </c>
      <c r="R2655" s="5" t="str">
        <f t="shared" si="290"/>
        <v>jazz</v>
      </c>
      <c r="S2655" t="s">
        <v>8325</v>
      </c>
      <c r="T2655" t="s">
        <v>8328</v>
      </c>
      <c r="U2655" s="9">
        <f t="shared" si="291"/>
        <v>41180.86241898148</v>
      </c>
      <c r="V2655" s="9">
        <f t="shared" si="292"/>
        <v>41231</v>
      </c>
      <c r="W2655">
        <f t="shared" si="293"/>
        <v>51</v>
      </c>
    </row>
    <row r="2656" spans="1:23" ht="43.2" x14ac:dyDescent="0.3">
      <c r="A2656">
        <v>929</v>
      </c>
      <c r="B2656" s="3" t="s">
        <v>930</v>
      </c>
      <c r="C2656" s="3" t="s">
        <v>5039</v>
      </c>
      <c r="D2656">
        <v>500</v>
      </c>
      <c r="E2656">
        <v>0</v>
      </c>
      <c r="F2656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>
        <f t="shared" si="287"/>
        <v>0</v>
      </c>
      <c r="P2656" s="5" t="e">
        <f t="shared" si="288"/>
        <v>#DIV/0!</v>
      </c>
      <c r="Q2656" s="5" t="str">
        <f t="shared" si="289"/>
        <v>music</v>
      </c>
      <c r="R2656" s="5" t="str">
        <f t="shared" si="290"/>
        <v>jazz</v>
      </c>
      <c r="S2656" t="s">
        <v>8325</v>
      </c>
      <c r="T2656" t="s">
        <v>8328</v>
      </c>
      <c r="U2656" s="9">
        <f t="shared" si="291"/>
        <v>40978.238067129627</v>
      </c>
      <c r="V2656" s="9">
        <f t="shared" si="292"/>
        <v>41008.196400462963</v>
      </c>
      <c r="W2656">
        <f t="shared" si="293"/>
        <v>30</v>
      </c>
    </row>
    <row r="2657" spans="1:23" ht="57.6" x14ac:dyDescent="0.3">
      <c r="A2657">
        <v>930</v>
      </c>
      <c r="B2657" s="3" t="s">
        <v>931</v>
      </c>
      <c r="C2657" s="3" t="s">
        <v>5040</v>
      </c>
      <c r="D2657">
        <v>900</v>
      </c>
      <c r="E2657">
        <v>345</v>
      </c>
      <c r="F2657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>
        <f t="shared" si="287"/>
        <v>38</v>
      </c>
      <c r="P2657" s="5">
        <f t="shared" si="288"/>
        <v>69</v>
      </c>
      <c r="Q2657" s="5" t="str">
        <f t="shared" si="289"/>
        <v>music</v>
      </c>
      <c r="R2657" s="5" t="str">
        <f t="shared" si="290"/>
        <v>jazz</v>
      </c>
      <c r="S2657" t="s">
        <v>8325</v>
      </c>
      <c r="T2657" t="s">
        <v>8328</v>
      </c>
      <c r="U2657" s="9">
        <f t="shared" si="291"/>
        <v>40312.915578703702</v>
      </c>
      <c r="V2657" s="9">
        <f t="shared" si="292"/>
        <v>40354.897222222222</v>
      </c>
      <c r="W2657">
        <f t="shared" si="293"/>
        <v>42</v>
      </c>
    </row>
    <row r="2658" spans="1:23" ht="43.2" x14ac:dyDescent="0.3">
      <c r="A2658">
        <v>931</v>
      </c>
      <c r="B2658" s="3" t="s">
        <v>932</v>
      </c>
      <c r="C2658" s="3" t="s">
        <v>5041</v>
      </c>
      <c r="D2658">
        <v>2000</v>
      </c>
      <c r="E2658">
        <v>131</v>
      </c>
      <c r="F2658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>
        <f t="shared" si="287"/>
        <v>7</v>
      </c>
      <c r="P2658" s="5">
        <f t="shared" si="288"/>
        <v>18.71</v>
      </c>
      <c r="Q2658" s="5" t="str">
        <f t="shared" si="289"/>
        <v>music</v>
      </c>
      <c r="R2658" s="5" t="str">
        <f t="shared" si="290"/>
        <v>jazz</v>
      </c>
      <c r="S2658" t="s">
        <v>8325</v>
      </c>
      <c r="T2658" t="s">
        <v>8328</v>
      </c>
      <c r="U2658" s="9">
        <f t="shared" si="291"/>
        <v>41680.359976851854</v>
      </c>
      <c r="V2658" s="9">
        <f t="shared" si="292"/>
        <v>41714.916666666664</v>
      </c>
      <c r="W2658">
        <f t="shared" si="293"/>
        <v>34</v>
      </c>
    </row>
    <row r="2659" spans="1:23" ht="28.8" x14ac:dyDescent="0.3">
      <c r="A2659">
        <v>932</v>
      </c>
      <c r="B2659" s="3" t="s">
        <v>933</v>
      </c>
      <c r="C2659" s="3" t="s">
        <v>5042</v>
      </c>
      <c r="D2659">
        <v>9500</v>
      </c>
      <c r="E2659">
        <v>1381</v>
      </c>
      <c r="F2659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>
        <f t="shared" si="287"/>
        <v>15</v>
      </c>
      <c r="P2659" s="5">
        <f t="shared" si="288"/>
        <v>46.03</v>
      </c>
      <c r="Q2659" s="5" t="str">
        <f t="shared" si="289"/>
        <v>music</v>
      </c>
      <c r="R2659" s="5" t="str">
        <f t="shared" si="290"/>
        <v>jazz</v>
      </c>
      <c r="S2659" t="s">
        <v>8325</v>
      </c>
      <c r="T2659" t="s">
        <v>8328</v>
      </c>
      <c r="U2659" s="9">
        <f t="shared" si="291"/>
        <v>41310.969270833331</v>
      </c>
      <c r="V2659" s="9">
        <f t="shared" si="292"/>
        <v>41355.927604166667</v>
      </c>
      <c r="W2659">
        <f t="shared" si="293"/>
        <v>45</v>
      </c>
    </row>
    <row r="2660" spans="1:23" ht="43.2" x14ac:dyDescent="0.3">
      <c r="A2660">
        <v>933</v>
      </c>
      <c r="B2660" s="3" t="s">
        <v>934</v>
      </c>
      <c r="C2660" s="3" t="s">
        <v>5043</v>
      </c>
      <c r="D2660">
        <v>2000</v>
      </c>
      <c r="E2660">
        <v>120</v>
      </c>
      <c r="F2660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>
        <f t="shared" si="287"/>
        <v>6</v>
      </c>
      <c r="P2660" s="5">
        <f t="shared" si="288"/>
        <v>60</v>
      </c>
      <c r="Q2660" s="5" t="str">
        <f t="shared" si="289"/>
        <v>music</v>
      </c>
      <c r="R2660" s="5" t="str">
        <f t="shared" si="290"/>
        <v>jazz</v>
      </c>
      <c r="S2660" t="s">
        <v>8325</v>
      </c>
      <c r="T2660" t="s">
        <v>8328</v>
      </c>
      <c r="U2660" s="9">
        <f t="shared" si="291"/>
        <v>41711.169085648151</v>
      </c>
      <c r="V2660" s="9">
        <f t="shared" si="292"/>
        <v>41771.169085648151</v>
      </c>
      <c r="W2660">
        <f t="shared" si="293"/>
        <v>60</v>
      </c>
    </row>
    <row r="2661" spans="1:23" ht="43.2" x14ac:dyDescent="0.3">
      <c r="A2661">
        <v>934</v>
      </c>
      <c r="B2661" s="3" t="s">
        <v>935</v>
      </c>
      <c r="C2661" s="3" t="s">
        <v>5044</v>
      </c>
      <c r="D2661">
        <v>5000</v>
      </c>
      <c r="E2661">
        <v>1520</v>
      </c>
      <c r="F2661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>
        <f t="shared" si="287"/>
        <v>30</v>
      </c>
      <c r="P2661" s="5">
        <f t="shared" si="288"/>
        <v>50.67</v>
      </c>
      <c r="Q2661" s="5" t="str">
        <f t="shared" si="289"/>
        <v>music</v>
      </c>
      <c r="R2661" s="5" t="str">
        <f t="shared" si="290"/>
        <v>jazz</v>
      </c>
      <c r="S2661" t="s">
        <v>8325</v>
      </c>
      <c r="T2661" t="s">
        <v>8328</v>
      </c>
      <c r="U2661" s="9">
        <f t="shared" si="291"/>
        <v>41733.737083333333</v>
      </c>
      <c r="V2661" s="9">
        <f t="shared" si="292"/>
        <v>41763.25</v>
      </c>
      <c r="W2661">
        <f t="shared" si="293"/>
        <v>30</v>
      </c>
    </row>
    <row r="2662" spans="1:23" ht="43.2" x14ac:dyDescent="0.3">
      <c r="A2662">
        <v>935</v>
      </c>
      <c r="B2662" s="3" t="s">
        <v>936</v>
      </c>
      <c r="C2662" s="3" t="s">
        <v>5045</v>
      </c>
      <c r="D2662">
        <v>3500</v>
      </c>
      <c r="E2662">
        <v>50</v>
      </c>
      <c r="F2662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>
        <f t="shared" si="287"/>
        <v>1</v>
      </c>
      <c r="P2662" s="5">
        <f t="shared" si="288"/>
        <v>25</v>
      </c>
      <c r="Q2662" s="5" t="str">
        <f t="shared" si="289"/>
        <v>music</v>
      </c>
      <c r="R2662" s="5" t="str">
        <f t="shared" si="290"/>
        <v>jazz</v>
      </c>
      <c r="S2662" t="s">
        <v>8325</v>
      </c>
      <c r="T2662" t="s">
        <v>8328</v>
      </c>
      <c r="U2662" s="9">
        <f t="shared" si="291"/>
        <v>42368.333668981482</v>
      </c>
      <c r="V2662" s="9">
        <f t="shared" si="292"/>
        <v>42398.333668981482</v>
      </c>
      <c r="W2662">
        <f t="shared" si="293"/>
        <v>30</v>
      </c>
    </row>
    <row r="2663" spans="1:23" ht="43.2" x14ac:dyDescent="0.3">
      <c r="A2663">
        <v>936</v>
      </c>
      <c r="B2663" s="3" t="s">
        <v>937</v>
      </c>
      <c r="C2663" s="3" t="s">
        <v>5046</v>
      </c>
      <c r="D2663">
        <v>1400</v>
      </c>
      <c r="E2663">
        <v>0</v>
      </c>
      <c r="F2663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>
        <f t="shared" si="287"/>
        <v>0</v>
      </c>
      <c r="P2663" s="5" t="e">
        <f t="shared" si="288"/>
        <v>#DIV/0!</v>
      </c>
      <c r="Q2663" s="5" t="str">
        <f t="shared" si="289"/>
        <v>music</v>
      </c>
      <c r="R2663" s="5" t="str">
        <f t="shared" si="290"/>
        <v>jazz</v>
      </c>
      <c r="S2663" t="s">
        <v>8325</v>
      </c>
      <c r="T2663" t="s">
        <v>8328</v>
      </c>
      <c r="U2663" s="9">
        <f t="shared" si="291"/>
        <v>40883.024178240739</v>
      </c>
      <c r="V2663" s="9">
        <f t="shared" si="292"/>
        <v>40926.833333333336</v>
      </c>
      <c r="W2663">
        <f t="shared" si="293"/>
        <v>43</v>
      </c>
    </row>
    <row r="2664" spans="1:23" ht="43.2" x14ac:dyDescent="0.3">
      <c r="A2664">
        <v>937</v>
      </c>
      <c r="B2664" s="3" t="s">
        <v>938</v>
      </c>
      <c r="C2664" s="3" t="s">
        <v>5047</v>
      </c>
      <c r="D2664">
        <v>3500</v>
      </c>
      <c r="E2664">
        <v>40</v>
      </c>
      <c r="F2664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>
        <f t="shared" si="287"/>
        <v>1</v>
      </c>
      <c r="P2664" s="5">
        <f t="shared" si="288"/>
        <v>20</v>
      </c>
      <c r="Q2664" s="5" t="str">
        <f t="shared" si="289"/>
        <v>music</v>
      </c>
      <c r="R2664" s="5" t="str">
        <f t="shared" si="290"/>
        <v>jazz</v>
      </c>
      <c r="S2664" t="s">
        <v>8325</v>
      </c>
      <c r="T2664" t="s">
        <v>8328</v>
      </c>
      <c r="U2664" s="9">
        <f t="shared" si="291"/>
        <v>41551.798113425924</v>
      </c>
      <c r="V2664" s="9">
        <f t="shared" si="292"/>
        <v>41581.839780092596</v>
      </c>
      <c r="W2664">
        <f t="shared" si="293"/>
        <v>30</v>
      </c>
    </row>
    <row r="2665" spans="1:23" ht="43.2" x14ac:dyDescent="0.3">
      <c r="A2665">
        <v>938</v>
      </c>
      <c r="B2665" s="3" t="s">
        <v>939</v>
      </c>
      <c r="C2665" s="3" t="s">
        <v>5048</v>
      </c>
      <c r="D2665">
        <v>7000</v>
      </c>
      <c r="E2665">
        <v>25</v>
      </c>
      <c r="F266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>
        <f t="shared" si="287"/>
        <v>0</v>
      </c>
      <c r="P2665" s="5">
        <f t="shared" si="288"/>
        <v>25</v>
      </c>
      <c r="Q2665" s="5" t="str">
        <f t="shared" si="289"/>
        <v>music</v>
      </c>
      <c r="R2665" s="5" t="str">
        <f t="shared" si="290"/>
        <v>jazz</v>
      </c>
      <c r="S2665" t="s">
        <v>8325</v>
      </c>
      <c r="T2665" t="s">
        <v>8328</v>
      </c>
      <c r="U2665" s="9">
        <f t="shared" si="291"/>
        <v>41124.479722222226</v>
      </c>
      <c r="V2665" s="9">
        <f t="shared" si="292"/>
        <v>41154.479722222226</v>
      </c>
      <c r="W2665">
        <f t="shared" si="293"/>
        <v>30</v>
      </c>
    </row>
    <row r="2666" spans="1:23" ht="43.2" x14ac:dyDescent="0.3">
      <c r="A2666">
        <v>939</v>
      </c>
      <c r="B2666" s="3" t="s">
        <v>940</v>
      </c>
      <c r="C2666" s="3" t="s">
        <v>5049</v>
      </c>
      <c r="D2666">
        <v>2750</v>
      </c>
      <c r="E2666">
        <v>40</v>
      </c>
      <c r="F2666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>
        <f t="shared" si="287"/>
        <v>1</v>
      </c>
      <c r="P2666" s="5">
        <f t="shared" si="288"/>
        <v>20</v>
      </c>
      <c r="Q2666" s="5" t="str">
        <f t="shared" si="289"/>
        <v>music</v>
      </c>
      <c r="R2666" s="5" t="str">
        <f t="shared" si="290"/>
        <v>jazz</v>
      </c>
      <c r="S2666" t="s">
        <v>8325</v>
      </c>
      <c r="T2666" t="s">
        <v>8328</v>
      </c>
      <c r="U2666" s="9">
        <f t="shared" si="291"/>
        <v>41416.763171296298</v>
      </c>
      <c r="V2666" s="9">
        <f t="shared" si="292"/>
        <v>41455.831944444442</v>
      </c>
      <c r="W2666">
        <f t="shared" si="293"/>
        <v>39</v>
      </c>
    </row>
    <row r="2667" spans="1:23" ht="43.2" x14ac:dyDescent="0.3">
      <c r="A2667">
        <v>940</v>
      </c>
      <c r="B2667" s="3" t="s">
        <v>941</v>
      </c>
      <c r="C2667" s="3" t="s">
        <v>5050</v>
      </c>
      <c r="D2667">
        <v>9000</v>
      </c>
      <c r="E2667">
        <v>1544</v>
      </c>
      <c r="F2667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>
        <f t="shared" si="287"/>
        <v>17</v>
      </c>
      <c r="P2667" s="5">
        <f t="shared" si="288"/>
        <v>110.29</v>
      </c>
      <c r="Q2667" s="5" t="str">
        <f t="shared" si="289"/>
        <v>technology</v>
      </c>
      <c r="R2667" s="5" t="str">
        <f t="shared" si="290"/>
        <v>wearables</v>
      </c>
      <c r="S2667" t="s">
        <v>8319</v>
      </c>
      <c r="T2667" t="s">
        <v>8321</v>
      </c>
      <c r="U2667" s="9">
        <f t="shared" si="291"/>
        <v>42182.008402777778</v>
      </c>
      <c r="V2667" s="9">
        <f t="shared" si="292"/>
        <v>42227.008402777778</v>
      </c>
      <c r="W2667">
        <f t="shared" si="293"/>
        <v>45</v>
      </c>
    </row>
    <row r="2668" spans="1:23" ht="57.6" x14ac:dyDescent="0.3">
      <c r="A2668">
        <v>941</v>
      </c>
      <c r="B2668" s="3" t="s">
        <v>942</v>
      </c>
      <c r="C2668" s="3" t="s">
        <v>5051</v>
      </c>
      <c r="D2668">
        <v>50000</v>
      </c>
      <c r="E2668">
        <v>1161</v>
      </c>
      <c r="F2668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>
        <f t="shared" si="287"/>
        <v>2</v>
      </c>
      <c r="P2668" s="5">
        <f t="shared" si="288"/>
        <v>37.450000000000003</v>
      </c>
      <c r="Q2668" s="5" t="str">
        <f t="shared" si="289"/>
        <v>technology</v>
      </c>
      <c r="R2668" s="5" t="str">
        <f t="shared" si="290"/>
        <v>wearables</v>
      </c>
      <c r="S2668" t="s">
        <v>8319</v>
      </c>
      <c r="T2668" t="s">
        <v>8321</v>
      </c>
      <c r="U2668" s="9">
        <f t="shared" si="291"/>
        <v>42746.096585648149</v>
      </c>
      <c r="V2668" s="9">
        <f t="shared" si="292"/>
        <v>42776.096585648149</v>
      </c>
      <c r="W2668">
        <f t="shared" si="293"/>
        <v>30</v>
      </c>
    </row>
    <row r="2669" spans="1:23" ht="57.6" x14ac:dyDescent="0.3">
      <c r="A2669">
        <v>942</v>
      </c>
      <c r="B2669" s="3" t="s">
        <v>943</v>
      </c>
      <c r="C2669" s="3" t="s">
        <v>5052</v>
      </c>
      <c r="D2669">
        <v>7500</v>
      </c>
      <c r="E2669">
        <v>668</v>
      </c>
      <c r="F2669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>
        <f t="shared" si="287"/>
        <v>9</v>
      </c>
      <c r="P2669" s="5">
        <f t="shared" si="288"/>
        <v>41.75</v>
      </c>
      <c r="Q2669" s="5" t="str">
        <f t="shared" si="289"/>
        <v>technology</v>
      </c>
      <c r="R2669" s="5" t="str">
        <f t="shared" si="290"/>
        <v>wearables</v>
      </c>
      <c r="S2669" t="s">
        <v>8319</v>
      </c>
      <c r="T2669" t="s">
        <v>8321</v>
      </c>
      <c r="U2669" s="9">
        <f t="shared" si="291"/>
        <v>42382.843287037031</v>
      </c>
      <c r="V2669" s="9">
        <f t="shared" si="292"/>
        <v>42418.843287037031</v>
      </c>
      <c r="W2669">
        <f t="shared" si="293"/>
        <v>36</v>
      </c>
    </row>
    <row r="2670" spans="1:23" ht="28.8" x14ac:dyDescent="0.3">
      <c r="A2670">
        <v>943</v>
      </c>
      <c r="B2670" s="3" t="s">
        <v>944</v>
      </c>
      <c r="C2670" s="3" t="s">
        <v>5053</v>
      </c>
      <c r="D2670">
        <v>3000</v>
      </c>
      <c r="E2670">
        <v>289</v>
      </c>
      <c r="F2670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>
        <f t="shared" si="287"/>
        <v>10</v>
      </c>
      <c r="P2670" s="5">
        <f t="shared" si="288"/>
        <v>24.08</v>
      </c>
      <c r="Q2670" s="5" t="str">
        <f t="shared" si="289"/>
        <v>technology</v>
      </c>
      <c r="R2670" s="5" t="str">
        <f t="shared" si="290"/>
        <v>wearables</v>
      </c>
      <c r="S2670" t="s">
        <v>8319</v>
      </c>
      <c r="T2670" t="s">
        <v>8321</v>
      </c>
      <c r="U2670" s="9">
        <f t="shared" si="291"/>
        <v>42673.66788194445</v>
      </c>
      <c r="V2670" s="9">
        <f t="shared" si="292"/>
        <v>42703.709548611107</v>
      </c>
      <c r="W2670">
        <f t="shared" si="293"/>
        <v>30</v>
      </c>
    </row>
    <row r="2671" spans="1:23" ht="43.2" x14ac:dyDescent="0.3">
      <c r="A2671">
        <v>944</v>
      </c>
      <c r="B2671" s="3" t="s">
        <v>945</v>
      </c>
      <c r="C2671" s="3" t="s">
        <v>5054</v>
      </c>
      <c r="D2671">
        <v>50000</v>
      </c>
      <c r="E2671">
        <v>6663</v>
      </c>
      <c r="F2671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>
        <f t="shared" si="287"/>
        <v>13</v>
      </c>
      <c r="P2671" s="5">
        <f t="shared" si="288"/>
        <v>69.41</v>
      </c>
      <c r="Q2671" s="5" t="str">
        <f t="shared" si="289"/>
        <v>technology</v>
      </c>
      <c r="R2671" s="5" t="str">
        <f t="shared" si="290"/>
        <v>wearables</v>
      </c>
      <c r="S2671" t="s">
        <v>8319</v>
      </c>
      <c r="T2671" t="s">
        <v>8321</v>
      </c>
      <c r="U2671" s="9">
        <f t="shared" si="291"/>
        <v>42444.583912037036</v>
      </c>
      <c r="V2671" s="9">
        <f t="shared" si="292"/>
        <v>42478.583333333328</v>
      </c>
      <c r="W2671">
        <f t="shared" si="293"/>
        <v>34</v>
      </c>
    </row>
    <row r="2672" spans="1:23" ht="43.2" x14ac:dyDescent="0.3">
      <c r="A2672">
        <v>945</v>
      </c>
      <c r="B2672" s="3" t="s">
        <v>946</v>
      </c>
      <c r="C2672" s="3" t="s">
        <v>5055</v>
      </c>
      <c r="D2672">
        <v>100000</v>
      </c>
      <c r="E2672">
        <v>2484</v>
      </c>
      <c r="F2672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>
        <f t="shared" si="287"/>
        <v>2</v>
      </c>
      <c r="P2672" s="5">
        <f t="shared" si="288"/>
        <v>155.25</v>
      </c>
      <c r="Q2672" s="5" t="str">
        <f t="shared" si="289"/>
        <v>technology</v>
      </c>
      <c r="R2672" s="5" t="str">
        <f t="shared" si="290"/>
        <v>wearables</v>
      </c>
      <c r="S2672" t="s">
        <v>8319</v>
      </c>
      <c r="T2672" t="s">
        <v>8321</v>
      </c>
      <c r="U2672" s="9">
        <f t="shared" si="291"/>
        <v>42732.872986111113</v>
      </c>
      <c r="V2672" s="9">
        <f t="shared" si="292"/>
        <v>42784.999305555553</v>
      </c>
      <c r="W2672">
        <f t="shared" si="293"/>
        <v>52</v>
      </c>
    </row>
    <row r="2673" spans="1:23" ht="43.2" x14ac:dyDescent="0.3">
      <c r="A2673">
        <v>946</v>
      </c>
      <c r="B2673" s="3" t="s">
        <v>947</v>
      </c>
      <c r="C2673" s="3" t="s">
        <v>5056</v>
      </c>
      <c r="D2673">
        <v>15000</v>
      </c>
      <c r="E2673">
        <v>286</v>
      </c>
      <c r="F2673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>
        <f t="shared" si="287"/>
        <v>2</v>
      </c>
      <c r="P2673" s="5">
        <f t="shared" si="288"/>
        <v>57.2</v>
      </c>
      <c r="Q2673" s="5" t="str">
        <f t="shared" si="289"/>
        <v>technology</v>
      </c>
      <c r="R2673" s="5" t="str">
        <f t="shared" si="290"/>
        <v>wearables</v>
      </c>
      <c r="S2673" t="s">
        <v>8319</v>
      </c>
      <c r="T2673" t="s">
        <v>8321</v>
      </c>
      <c r="U2673" s="9">
        <f t="shared" si="291"/>
        <v>42592.750555555554</v>
      </c>
      <c r="V2673" s="9">
        <f t="shared" si="292"/>
        <v>42622.750555555554</v>
      </c>
      <c r="W2673">
        <f t="shared" si="293"/>
        <v>30</v>
      </c>
    </row>
    <row r="2674" spans="1:23" ht="43.2" x14ac:dyDescent="0.3">
      <c r="A2674">
        <v>947</v>
      </c>
      <c r="B2674" s="3" t="s">
        <v>948</v>
      </c>
      <c r="C2674" s="3" t="s">
        <v>5057</v>
      </c>
      <c r="D2674">
        <v>850</v>
      </c>
      <c r="E2674">
        <v>0</v>
      </c>
      <c r="F2674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>
        <f t="shared" si="287"/>
        <v>0</v>
      </c>
      <c r="P2674" s="5" t="e">
        <f t="shared" si="288"/>
        <v>#DIV/0!</v>
      </c>
      <c r="Q2674" s="5" t="str">
        <f t="shared" si="289"/>
        <v>technology</v>
      </c>
      <c r="R2674" s="5" t="str">
        <f t="shared" si="290"/>
        <v>wearables</v>
      </c>
      <c r="S2674" t="s">
        <v>8319</v>
      </c>
      <c r="T2674" t="s">
        <v>8321</v>
      </c>
      <c r="U2674" s="9">
        <f t="shared" si="291"/>
        <v>42491.781319444446</v>
      </c>
      <c r="V2674" s="9">
        <f t="shared" si="292"/>
        <v>42551.781319444446</v>
      </c>
      <c r="W2674">
        <f t="shared" si="293"/>
        <v>60</v>
      </c>
    </row>
    <row r="2675" spans="1:23" ht="57.6" x14ac:dyDescent="0.3">
      <c r="A2675">
        <v>948</v>
      </c>
      <c r="B2675" s="3" t="s">
        <v>949</v>
      </c>
      <c r="C2675" s="3" t="s">
        <v>5058</v>
      </c>
      <c r="D2675">
        <v>4000</v>
      </c>
      <c r="E2675">
        <v>480</v>
      </c>
      <c r="F267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>
        <f t="shared" si="287"/>
        <v>12</v>
      </c>
      <c r="P2675" s="5">
        <f t="shared" si="288"/>
        <v>60</v>
      </c>
      <c r="Q2675" s="5" t="str">
        <f t="shared" si="289"/>
        <v>technology</v>
      </c>
      <c r="R2675" s="5" t="str">
        <f t="shared" si="290"/>
        <v>wearables</v>
      </c>
      <c r="S2675" t="s">
        <v>8319</v>
      </c>
      <c r="T2675" t="s">
        <v>8321</v>
      </c>
      <c r="U2675" s="9">
        <f t="shared" si="291"/>
        <v>42411.828287037039</v>
      </c>
      <c r="V2675" s="9">
        <f t="shared" si="292"/>
        <v>42441.828287037039</v>
      </c>
      <c r="W2675">
        <f t="shared" si="293"/>
        <v>30</v>
      </c>
    </row>
    <row r="2676" spans="1:23" ht="43.2" x14ac:dyDescent="0.3">
      <c r="A2676">
        <v>949</v>
      </c>
      <c r="B2676" s="3" t="s">
        <v>950</v>
      </c>
      <c r="C2676" s="3" t="s">
        <v>5059</v>
      </c>
      <c r="D2676">
        <v>20000</v>
      </c>
      <c r="E2676">
        <v>273</v>
      </c>
      <c r="F2676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>
        <f t="shared" si="287"/>
        <v>1</v>
      </c>
      <c r="P2676" s="5">
        <f t="shared" si="288"/>
        <v>39</v>
      </c>
      <c r="Q2676" s="5" t="str">
        <f t="shared" si="289"/>
        <v>technology</v>
      </c>
      <c r="R2676" s="5" t="str">
        <f t="shared" si="290"/>
        <v>wearables</v>
      </c>
      <c r="S2676" t="s">
        <v>8319</v>
      </c>
      <c r="T2676" t="s">
        <v>8321</v>
      </c>
      <c r="U2676" s="9">
        <f t="shared" si="291"/>
        <v>42361.043703703705</v>
      </c>
      <c r="V2676" s="9">
        <f t="shared" si="292"/>
        <v>42421.043703703705</v>
      </c>
      <c r="W2676">
        <f t="shared" si="293"/>
        <v>60</v>
      </c>
    </row>
    <row r="2677" spans="1:23" ht="43.2" x14ac:dyDescent="0.3">
      <c r="A2677">
        <v>950</v>
      </c>
      <c r="B2677" s="3" t="s">
        <v>951</v>
      </c>
      <c r="C2677" s="3" t="s">
        <v>5060</v>
      </c>
      <c r="D2677">
        <v>5000</v>
      </c>
      <c r="E2677">
        <v>1402</v>
      </c>
      <c r="F2677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>
        <f t="shared" si="287"/>
        <v>28</v>
      </c>
      <c r="P2677" s="5">
        <f t="shared" si="288"/>
        <v>58.42</v>
      </c>
      <c r="Q2677" s="5" t="str">
        <f t="shared" si="289"/>
        <v>technology</v>
      </c>
      <c r="R2677" s="5" t="str">
        <f t="shared" si="290"/>
        <v>wearables</v>
      </c>
      <c r="S2677" t="s">
        <v>8319</v>
      </c>
      <c r="T2677" t="s">
        <v>8321</v>
      </c>
      <c r="U2677" s="9">
        <f t="shared" si="291"/>
        <v>42356.750706018516</v>
      </c>
      <c r="V2677" s="9">
        <f t="shared" si="292"/>
        <v>42386.750706018516</v>
      </c>
      <c r="W2677">
        <f t="shared" si="293"/>
        <v>30</v>
      </c>
    </row>
    <row r="2678" spans="1:23" x14ac:dyDescent="0.3">
      <c r="A2678">
        <v>951</v>
      </c>
      <c r="B2678" s="3" t="s">
        <v>952</v>
      </c>
      <c r="C2678" s="3" t="s">
        <v>5061</v>
      </c>
      <c r="D2678">
        <v>50000</v>
      </c>
      <c r="E2678">
        <v>19195</v>
      </c>
      <c r="F2678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>
        <f t="shared" si="287"/>
        <v>38</v>
      </c>
      <c r="P2678" s="5">
        <f t="shared" si="288"/>
        <v>158.63999999999999</v>
      </c>
      <c r="Q2678" s="5" t="str">
        <f t="shared" si="289"/>
        <v>technology</v>
      </c>
      <c r="R2678" s="5" t="str">
        <f t="shared" si="290"/>
        <v>wearables</v>
      </c>
      <c r="S2678" t="s">
        <v>8319</v>
      </c>
      <c r="T2678" t="s">
        <v>8321</v>
      </c>
      <c r="U2678" s="9">
        <f t="shared" si="291"/>
        <v>42480.653611111105</v>
      </c>
      <c r="V2678" s="9">
        <f t="shared" si="292"/>
        <v>42525.653611111105</v>
      </c>
      <c r="W2678">
        <f t="shared" si="293"/>
        <v>45</v>
      </c>
    </row>
    <row r="2679" spans="1:23" ht="28.8" x14ac:dyDescent="0.3">
      <c r="A2679">
        <v>952</v>
      </c>
      <c r="B2679" s="3" t="s">
        <v>953</v>
      </c>
      <c r="C2679" s="3" t="s">
        <v>5062</v>
      </c>
      <c r="D2679">
        <v>49000</v>
      </c>
      <c r="E2679">
        <v>19572</v>
      </c>
      <c r="F2679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>
        <f t="shared" si="287"/>
        <v>40</v>
      </c>
      <c r="P2679" s="5">
        <f t="shared" si="288"/>
        <v>99.86</v>
      </c>
      <c r="Q2679" s="5" t="str">
        <f t="shared" si="289"/>
        <v>technology</v>
      </c>
      <c r="R2679" s="5" t="str">
        <f t="shared" si="290"/>
        <v>wearables</v>
      </c>
      <c r="S2679" t="s">
        <v>8319</v>
      </c>
      <c r="T2679" t="s">
        <v>8321</v>
      </c>
      <c r="U2679" s="9">
        <f t="shared" si="291"/>
        <v>42662.613564814819</v>
      </c>
      <c r="V2679" s="9">
        <f t="shared" si="292"/>
        <v>42692.655231481483</v>
      </c>
      <c r="W2679">
        <f t="shared" si="293"/>
        <v>30</v>
      </c>
    </row>
    <row r="2680" spans="1:23" ht="43.2" x14ac:dyDescent="0.3">
      <c r="A2680">
        <v>953</v>
      </c>
      <c r="B2680" s="3" t="s">
        <v>954</v>
      </c>
      <c r="C2680" s="3" t="s">
        <v>5063</v>
      </c>
      <c r="D2680">
        <v>15000</v>
      </c>
      <c r="E2680">
        <v>126</v>
      </c>
      <c r="F2680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>
        <f t="shared" si="287"/>
        <v>1</v>
      </c>
      <c r="P2680" s="5">
        <f t="shared" si="288"/>
        <v>25.2</v>
      </c>
      <c r="Q2680" s="5" t="str">
        <f t="shared" si="289"/>
        <v>technology</v>
      </c>
      <c r="R2680" s="5" t="str">
        <f t="shared" si="290"/>
        <v>wearables</v>
      </c>
      <c r="S2680" t="s">
        <v>8319</v>
      </c>
      <c r="T2680" t="s">
        <v>8321</v>
      </c>
      <c r="U2680" s="9">
        <f t="shared" si="291"/>
        <v>41999.164340277777</v>
      </c>
      <c r="V2680" s="9">
        <f t="shared" si="292"/>
        <v>42029.164340277777</v>
      </c>
      <c r="W2680">
        <f t="shared" si="293"/>
        <v>30</v>
      </c>
    </row>
    <row r="2681" spans="1:23" ht="43.2" x14ac:dyDescent="0.3">
      <c r="A2681">
        <v>954</v>
      </c>
      <c r="B2681" s="3" t="s">
        <v>955</v>
      </c>
      <c r="C2681" s="3" t="s">
        <v>5064</v>
      </c>
      <c r="D2681">
        <v>15000</v>
      </c>
      <c r="E2681">
        <v>6511</v>
      </c>
      <c r="F2681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>
        <f t="shared" si="287"/>
        <v>43</v>
      </c>
      <c r="P2681" s="5">
        <f t="shared" si="288"/>
        <v>89.19</v>
      </c>
      <c r="Q2681" s="5" t="str">
        <f t="shared" si="289"/>
        <v>technology</v>
      </c>
      <c r="R2681" s="5" t="str">
        <f t="shared" si="290"/>
        <v>wearables</v>
      </c>
      <c r="S2681" t="s">
        <v>8319</v>
      </c>
      <c r="T2681" t="s">
        <v>8321</v>
      </c>
      <c r="U2681" s="9">
        <f t="shared" si="291"/>
        <v>42194.833784722221</v>
      </c>
      <c r="V2681" s="9">
        <f t="shared" si="292"/>
        <v>42236.833784722221</v>
      </c>
      <c r="W2681">
        <f t="shared" si="293"/>
        <v>42</v>
      </c>
    </row>
    <row r="2682" spans="1:23" ht="43.2" x14ac:dyDescent="0.3">
      <c r="A2682">
        <v>955</v>
      </c>
      <c r="B2682" s="3" t="s">
        <v>956</v>
      </c>
      <c r="C2682" s="3" t="s">
        <v>5065</v>
      </c>
      <c r="D2682">
        <v>300000</v>
      </c>
      <c r="E2682">
        <v>16984</v>
      </c>
      <c r="F2682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>
        <f t="shared" si="287"/>
        <v>6</v>
      </c>
      <c r="P2682" s="5">
        <f t="shared" si="288"/>
        <v>182.62</v>
      </c>
      <c r="Q2682" s="5" t="str">
        <f t="shared" si="289"/>
        <v>technology</v>
      </c>
      <c r="R2682" s="5" t="str">
        <f t="shared" si="290"/>
        <v>wearables</v>
      </c>
      <c r="S2682" t="s">
        <v>8319</v>
      </c>
      <c r="T2682" t="s">
        <v>8321</v>
      </c>
      <c r="U2682" s="9">
        <f t="shared" si="291"/>
        <v>42586.295138888891</v>
      </c>
      <c r="V2682" s="9">
        <f t="shared" si="292"/>
        <v>42626.295138888891</v>
      </c>
      <c r="W2682">
        <f t="shared" si="293"/>
        <v>40</v>
      </c>
    </row>
    <row r="2683" spans="1:23" ht="57.6" x14ac:dyDescent="0.3">
      <c r="A2683">
        <v>956</v>
      </c>
      <c r="B2683" s="3" t="s">
        <v>957</v>
      </c>
      <c r="C2683" s="3" t="s">
        <v>5066</v>
      </c>
      <c r="D2683">
        <v>50000</v>
      </c>
      <c r="E2683">
        <v>861</v>
      </c>
      <c r="F2683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>
        <f t="shared" si="287"/>
        <v>2</v>
      </c>
      <c r="P2683" s="5">
        <f t="shared" si="288"/>
        <v>50.65</v>
      </c>
      <c r="Q2683" s="5" t="str">
        <f t="shared" si="289"/>
        <v>technology</v>
      </c>
      <c r="R2683" s="5" t="str">
        <f t="shared" si="290"/>
        <v>wearables</v>
      </c>
      <c r="S2683" t="s">
        <v>8319</v>
      </c>
      <c r="T2683" t="s">
        <v>8321</v>
      </c>
      <c r="U2683" s="9">
        <f t="shared" si="291"/>
        <v>42060.913877314815</v>
      </c>
      <c r="V2683" s="9">
        <f t="shared" si="292"/>
        <v>42120.872210648144</v>
      </c>
      <c r="W2683">
        <f t="shared" si="293"/>
        <v>60</v>
      </c>
    </row>
    <row r="2684" spans="1:23" ht="28.8" x14ac:dyDescent="0.3">
      <c r="A2684">
        <v>957</v>
      </c>
      <c r="B2684" s="3" t="s">
        <v>958</v>
      </c>
      <c r="C2684" s="3" t="s">
        <v>5067</v>
      </c>
      <c r="D2684">
        <v>12000</v>
      </c>
      <c r="E2684">
        <v>233</v>
      </c>
      <c r="F2684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>
        <f t="shared" si="287"/>
        <v>2</v>
      </c>
      <c r="P2684" s="5">
        <f t="shared" si="288"/>
        <v>33.29</v>
      </c>
      <c r="Q2684" s="5" t="str">
        <f t="shared" si="289"/>
        <v>technology</v>
      </c>
      <c r="R2684" s="5" t="str">
        <f t="shared" si="290"/>
        <v>wearables</v>
      </c>
      <c r="S2684" t="s">
        <v>8319</v>
      </c>
      <c r="T2684" t="s">
        <v>8321</v>
      </c>
      <c r="U2684" s="9">
        <f t="shared" si="291"/>
        <v>42660.552465277782</v>
      </c>
      <c r="V2684" s="9">
        <f t="shared" si="292"/>
        <v>42691.594131944439</v>
      </c>
      <c r="W2684">
        <f t="shared" si="293"/>
        <v>31</v>
      </c>
    </row>
    <row r="2685" spans="1:23" ht="57.6" x14ac:dyDescent="0.3">
      <c r="A2685">
        <v>958</v>
      </c>
      <c r="B2685" s="3" t="s">
        <v>959</v>
      </c>
      <c r="C2685" s="3" t="s">
        <v>5068</v>
      </c>
      <c r="D2685">
        <v>7777</v>
      </c>
      <c r="E2685">
        <v>881</v>
      </c>
      <c r="F268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>
        <f t="shared" si="287"/>
        <v>11</v>
      </c>
      <c r="P2685" s="5">
        <f t="shared" si="288"/>
        <v>51.82</v>
      </c>
      <c r="Q2685" s="5" t="str">
        <f t="shared" si="289"/>
        <v>technology</v>
      </c>
      <c r="R2685" s="5" t="str">
        <f t="shared" si="290"/>
        <v>wearables</v>
      </c>
      <c r="S2685" t="s">
        <v>8319</v>
      </c>
      <c r="T2685" t="s">
        <v>8321</v>
      </c>
      <c r="U2685" s="9">
        <f t="shared" si="291"/>
        <v>42082.802812499998</v>
      </c>
      <c r="V2685" s="9">
        <f t="shared" si="292"/>
        <v>42104.207638888889</v>
      </c>
      <c r="W2685">
        <f t="shared" si="293"/>
        <v>22</v>
      </c>
    </row>
    <row r="2686" spans="1:23" ht="43.2" x14ac:dyDescent="0.3">
      <c r="A2686">
        <v>959</v>
      </c>
      <c r="B2686" s="3" t="s">
        <v>960</v>
      </c>
      <c r="C2686" s="3" t="s">
        <v>5069</v>
      </c>
      <c r="D2686">
        <v>50000</v>
      </c>
      <c r="E2686">
        <v>19430</v>
      </c>
      <c r="F2686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>
        <f t="shared" si="287"/>
        <v>39</v>
      </c>
      <c r="P2686" s="5">
        <f t="shared" si="288"/>
        <v>113.63</v>
      </c>
      <c r="Q2686" s="5" t="str">
        <f t="shared" si="289"/>
        <v>technology</v>
      </c>
      <c r="R2686" s="5" t="str">
        <f t="shared" si="290"/>
        <v>wearables</v>
      </c>
      <c r="S2686" t="s">
        <v>8319</v>
      </c>
      <c r="T2686" t="s">
        <v>8321</v>
      </c>
      <c r="U2686" s="9">
        <f t="shared" si="291"/>
        <v>41993.174363425926</v>
      </c>
      <c r="V2686" s="9">
        <f t="shared" si="292"/>
        <v>42023.174363425926</v>
      </c>
      <c r="W2686">
        <f t="shared" si="293"/>
        <v>30</v>
      </c>
    </row>
    <row r="2687" spans="1:23" ht="43.2" x14ac:dyDescent="0.3">
      <c r="A2687">
        <v>960</v>
      </c>
      <c r="B2687" s="3" t="s">
        <v>961</v>
      </c>
      <c r="C2687" s="3" t="s">
        <v>5070</v>
      </c>
      <c r="D2687">
        <v>55650</v>
      </c>
      <c r="E2687">
        <v>25655</v>
      </c>
      <c r="F2687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>
        <f t="shared" si="287"/>
        <v>46</v>
      </c>
      <c r="P2687" s="5">
        <f t="shared" si="288"/>
        <v>136.46</v>
      </c>
      <c r="Q2687" s="5" t="str">
        <f t="shared" si="289"/>
        <v>technology</v>
      </c>
      <c r="R2687" s="5" t="str">
        <f t="shared" si="290"/>
        <v>wearables</v>
      </c>
      <c r="S2687" t="s">
        <v>8319</v>
      </c>
      <c r="T2687" t="s">
        <v>8321</v>
      </c>
      <c r="U2687" s="9">
        <f t="shared" si="291"/>
        <v>42766.626793981486</v>
      </c>
      <c r="V2687" s="9">
        <f t="shared" si="292"/>
        <v>42808.585127314815</v>
      </c>
      <c r="W2687">
        <f t="shared" si="293"/>
        <v>42</v>
      </c>
    </row>
    <row r="2688" spans="1:23" ht="43.2" x14ac:dyDescent="0.3">
      <c r="A2688">
        <v>961</v>
      </c>
      <c r="B2688" s="3" t="s">
        <v>962</v>
      </c>
      <c r="C2688" s="3" t="s">
        <v>5071</v>
      </c>
      <c r="D2688">
        <v>95000</v>
      </c>
      <c r="E2688">
        <v>40079</v>
      </c>
      <c r="F2688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>
        <f t="shared" si="287"/>
        <v>42</v>
      </c>
      <c r="P2688" s="5">
        <f t="shared" si="288"/>
        <v>364.35</v>
      </c>
      <c r="Q2688" s="5" t="str">
        <f t="shared" si="289"/>
        <v>technology</v>
      </c>
      <c r="R2688" s="5" t="str">
        <f t="shared" si="290"/>
        <v>wearables</v>
      </c>
      <c r="S2688" t="s">
        <v>8319</v>
      </c>
      <c r="T2688" t="s">
        <v>8321</v>
      </c>
      <c r="U2688" s="9">
        <f t="shared" si="291"/>
        <v>42740.693692129629</v>
      </c>
      <c r="V2688" s="9">
        <f t="shared" si="292"/>
        <v>42786.791666666672</v>
      </c>
      <c r="W2688">
        <f t="shared" si="293"/>
        <v>46</v>
      </c>
    </row>
    <row r="2689" spans="1:23" ht="43.2" x14ac:dyDescent="0.3">
      <c r="A2689">
        <v>962</v>
      </c>
      <c r="B2689" s="3" t="s">
        <v>963</v>
      </c>
      <c r="C2689" s="3" t="s">
        <v>5072</v>
      </c>
      <c r="D2689">
        <v>2500</v>
      </c>
      <c r="E2689">
        <v>712</v>
      </c>
      <c r="F2689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>
        <f t="shared" si="287"/>
        <v>28</v>
      </c>
      <c r="P2689" s="5">
        <f t="shared" si="288"/>
        <v>19.239999999999998</v>
      </c>
      <c r="Q2689" s="5" t="str">
        <f t="shared" si="289"/>
        <v>technology</v>
      </c>
      <c r="R2689" s="5" t="str">
        <f t="shared" si="290"/>
        <v>wearables</v>
      </c>
      <c r="S2689" t="s">
        <v>8319</v>
      </c>
      <c r="T2689" t="s">
        <v>8321</v>
      </c>
      <c r="U2689" s="9">
        <f t="shared" si="291"/>
        <v>42373.712418981479</v>
      </c>
      <c r="V2689" s="9">
        <f t="shared" si="292"/>
        <v>42411.712418981479</v>
      </c>
      <c r="W2689">
        <f t="shared" si="293"/>
        <v>38</v>
      </c>
    </row>
    <row r="2690" spans="1:23" ht="28.8" x14ac:dyDescent="0.3">
      <c r="A2690">
        <v>963</v>
      </c>
      <c r="B2690" s="3" t="s">
        <v>964</v>
      </c>
      <c r="C2690" s="3" t="s">
        <v>5073</v>
      </c>
      <c r="D2690">
        <v>35000</v>
      </c>
      <c r="E2690">
        <v>377</v>
      </c>
      <c r="F2690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>
        <f t="shared" ref="O2690:O2753" si="294">ROUND((E2690/D2690)*100,0)</f>
        <v>1</v>
      </c>
      <c r="P2690" s="5">
        <f t="shared" ref="P2690:P2753" si="295">ROUND((E2690/L2690),2)</f>
        <v>41.89</v>
      </c>
      <c r="Q2690" s="5" t="str">
        <f t="shared" ref="Q2690:Q2753" si="296">LEFT(N2690,SEARCH("/",N2690)-1)</f>
        <v>technology</v>
      </c>
      <c r="R2690" s="5" t="str">
        <f t="shared" ref="R2690:R2753" si="297">RIGHT(N2690,LEN(N2690)-SEARCH("/",N2690))</f>
        <v>wearables</v>
      </c>
      <c r="S2690" t="s">
        <v>8319</v>
      </c>
      <c r="T2690" t="s">
        <v>8321</v>
      </c>
      <c r="U2690" s="9">
        <f t="shared" ref="U2690:U2753" si="298">(((J2690/60)/60)/24)+DATE(1970,1,1)</f>
        <v>42625.635636574079</v>
      </c>
      <c r="V2690" s="9">
        <f t="shared" ref="V2690:V2753" si="299">(((I2690/60)/60)/24)+DATE(1970,1,1)</f>
        <v>42660.635636574079</v>
      </c>
      <c r="W2690">
        <f t="shared" ref="W2690:W2753" si="300">DATEDIF(U2690,V2690,"d")</f>
        <v>35</v>
      </c>
    </row>
    <row r="2691" spans="1:23" ht="43.2" x14ac:dyDescent="0.3">
      <c r="A2691">
        <v>964</v>
      </c>
      <c r="B2691" s="3" t="s">
        <v>965</v>
      </c>
      <c r="C2691" s="3" t="s">
        <v>5074</v>
      </c>
      <c r="D2691">
        <v>110000</v>
      </c>
      <c r="E2691">
        <v>879</v>
      </c>
      <c r="F2691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>
        <f t="shared" si="294"/>
        <v>1</v>
      </c>
      <c r="P2691" s="5">
        <f t="shared" si="295"/>
        <v>30.31</v>
      </c>
      <c r="Q2691" s="5" t="str">
        <f t="shared" si="296"/>
        <v>technology</v>
      </c>
      <c r="R2691" s="5" t="str">
        <f t="shared" si="297"/>
        <v>wearables</v>
      </c>
      <c r="S2691" t="s">
        <v>8319</v>
      </c>
      <c r="T2691" t="s">
        <v>8321</v>
      </c>
      <c r="U2691" s="9">
        <f t="shared" si="298"/>
        <v>42208.628692129627</v>
      </c>
      <c r="V2691" s="9">
        <f t="shared" si="299"/>
        <v>42248.628692129627</v>
      </c>
      <c r="W2691">
        <f t="shared" si="300"/>
        <v>40</v>
      </c>
    </row>
    <row r="2692" spans="1:23" ht="43.2" x14ac:dyDescent="0.3">
      <c r="A2692">
        <v>965</v>
      </c>
      <c r="B2692" s="3" t="s">
        <v>966</v>
      </c>
      <c r="C2692" s="3" t="s">
        <v>5075</v>
      </c>
      <c r="D2692">
        <v>25000</v>
      </c>
      <c r="E2692">
        <v>298</v>
      </c>
      <c r="F2692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>
        <f t="shared" si="294"/>
        <v>1</v>
      </c>
      <c r="P2692" s="5">
        <f t="shared" si="295"/>
        <v>49.67</v>
      </c>
      <c r="Q2692" s="5" t="str">
        <f t="shared" si="296"/>
        <v>technology</v>
      </c>
      <c r="R2692" s="5" t="str">
        <f t="shared" si="297"/>
        <v>wearables</v>
      </c>
      <c r="S2692" t="s">
        <v>8319</v>
      </c>
      <c r="T2692" t="s">
        <v>8321</v>
      </c>
      <c r="U2692" s="9">
        <f t="shared" si="298"/>
        <v>42637.016736111109</v>
      </c>
      <c r="V2692" s="9">
        <f t="shared" si="299"/>
        <v>42669.165972222225</v>
      </c>
      <c r="W2692">
        <f t="shared" si="300"/>
        <v>32</v>
      </c>
    </row>
    <row r="2693" spans="1:23" ht="43.2" x14ac:dyDescent="0.3">
      <c r="A2693">
        <v>966</v>
      </c>
      <c r="B2693" s="3" t="s">
        <v>967</v>
      </c>
      <c r="C2693" s="3" t="s">
        <v>5076</v>
      </c>
      <c r="D2693">
        <v>12000</v>
      </c>
      <c r="E2693">
        <v>1776</v>
      </c>
      <c r="F2693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>
        <f t="shared" si="294"/>
        <v>15</v>
      </c>
      <c r="P2693" s="5">
        <f t="shared" si="295"/>
        <v>59.2</v>
      </c>
      <c r="Q2693" s="5" t="str">
        <f t="shared" si="296"/>
        <v>technology</v>
      </c>
      <c r="R2693" s="5" t="str">
        <f t="shared" si="297"/>
        <v>wearables</v>
      </c>
      <c r="S2693" t="s">
        <v>8319</v>
      </c>
      <c r="T2693" t="s">
        <v>8321</v>
      </c>
      <c r="U2693" s="9">
        <f t="shared" si="298"/>
        <v>42619.635787037041</v>
      </c>
      <c r="V2693" s="9">
        <f t="shared" si="299"/>
        <v>42649.635787037041</v>
      </c>
      <c r="W2693">
        <f t="shared" si="300"/>
        <v>30</v>
      </c>
    </row>
    <row r="2694" spans="1:23" ht="43.2" x14ac:dyDescent="0.3">
      <c r="A2694">
        <v>967</v>
      </c>
      <c r="B2694" s="3" t="s">
        <v>968</v>
      </c>
      <c r="C2694" s="3" t="s">
        <v>5077</v>
      </c>
      <c r="D2694">
        <v>20000</v>
      </c>
      <c r="E2694">
        <v>3562</v>
      </c>
      <c r="F2694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>
        <f t="shared" si="294"/>
        <v>18</v>
      </c>
      <c r="P2694" s="5">
        <f t="shared" si="295"/>
        <v>43.98</v>
      </c>
      <c r="Q2694" s="5" t="str">
        <f t="shared" si="296"/>
        <v>technology</v>
      </c>
      <c r="R2694" s="5" t="str">
        <f t="shared" si="297"/>
        <v>wearables</v>
      </c>
      <c r="S2694" t="s">
        <v>8319</v>
      </c>
      <c r="T2694" t="s">
        <v>8321</v>
      </c>
      <c r="U2694" s="9">
        <f t="shared" si="298"/>
        <v>42422.254328703704</v>
      </c>
      <c r="V2694" s="9">
        <f t="shared" si="299"/>
        <v>42482.21266203704</v>
      </c>
      <c r="W2694">
        <f t="shared" si="300"/>
        <v>60</v>
      </c>
    </row>
    <row r="2695" spans="1:23" ht="43.2" x14ac:dyDescent="0.3">
      <c r="A2695">
        <v>968</v>
      </c>
      <c r="B2695" s="3" t="s">
        <v>969</v>
      </c>
      <c r="C2695" s="3" t="s">
        <v>5078</v>
      </c>
      <c r="D2695">
        <v>8000</v>
      </c>
      <c r="E2695">
        <v>106</v>
      </c>
      <c r="F269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>
        <f t="shared" si="294"/>
        <v>1</v>
      </c>
      <c r="P2695" s="5">
        <f t="shared" si="295"/>
        <v>26.5</v>
      </c>
      <c r="Q2695" s="5" t="str">
        <f t="shared" si="296"/>
        <v>technology</v>
      </c>
      <c r="R2695" s="5" t="str">
        <f t="shared" si="297"/>
        <v>wearables</v>
      </c>
      <c r="S2695" t="s">
        <v>8319</v>
      </c>
      <c r="T2695" t="s">
        <v>8321</v>
      </c>
      <c r="U2695" s="9">
        <f t="shared" si="298"/>
        <v>41836.847615740742</v>
      </c>
      <c r="V2695" s="9">
        <f t="shared" si="299"/>
        <v>41866.847615740742</v>
      </c>
      <c r="W2695">
        <f t="shared" si="300"/>
        <v>30</v>
      </c>
    </row>
    <row r="2696" spans="1:23" ht="28.8" x14ac:dyDescent="0.3">
      <c r="A2696">
        <v>969</v>
      </c>
      <c r="B2696" s="3" t="s">
        <v>970</v>
      </c>
      <c r="C2696" s="3" t="s">
        <v>5079</v>
      </c>
      <c r="D2696">
        <v>30000</v>
      </c>
      <c r="E2696">
        <v>14000</v>
      </c>
      <c r="F2696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>
        <f t="shared" si="294"/>
        <v>47</v>
      </c>
      <c r="P2696" s="5">
        <f t="shared" si="295"/>
        <v>1272.73</v>
      </c>
      <c r="Q2696" s="5" t="str">
        <f t="shared" si="296"/>
        <v>technology</v>
      </c>
      <c r="R2696" s="5" t="str">
        <f t="shared" si="297"/>
        <v>wearables</v>
      </c>
      <c r="S2696" t="s">
        <v>8319</v>
      </c>
      <c r="T2696" t="s">
        <v>8321</v>
      </c>
      <c r="U2696" s="9">
        <f t="shared" si="298"/>
        <v>42742.30332175926</v>
      </c>
      <c r="V2696" s="9">
        <f t="shared" si="299"/>
        <v>42775.30332175926</v>
      </c>
      <c r="W2696">
        <f t="shared" si="300"/>
        <v>33</v>
      </c>
    </row>
    <row r="2697" spans="1:23" ht="57.6" x14ac:dyDescent="0.3">
      <c r="A2697">
        <v>970</v>
      </c>
      <c r="B2697" s="3" t="s">
        <v>971</v>
      </c>
      <c r="C2697" s="3" t="s">
        <v>5080</v>
      </c>
      <c r="D2697">
        <v>5000</v>
      </c>
      <c r="E2697">
        <v>2296</v>
      </c>
      <c r="F2697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>
        <f t="shared" si="294"/>
        <v>46</v>
      </c>
      <c r="P2697" s="5">
        <f t="shared" si="295"/>
        <v>164</v>
      </c>
      <c r="Q2697" s="5" t="str">
        <f t="shared" si="296"/>
        <v>technology</v>
      </c>
      <c r="R2697" s="5" t="str">
        <f t="shared" si="297"/>
        <v>wearables</v>
      </c>
      <c r="S2697" t="s">
        <v>8319</v>
      </c>
      <c r="T2697" t="s">
        <v>8321</v>
      </c>
      <c r="U2697" s="9">
        <f t="shared" si="298"/>
        <v>42721.220520833333</v>
      </c>
      <c r="V2697" s="9">
        <f t="shared" si="299"/>
        <v>42758.207638888889</v>
      </c>
      <c r="W2697">
        <f t="shared" si="300"/>
        <v>37</v>
      </c>
    </row>
    <row r="2698" spans="1:23" ht="43.2" x14ac:dyDescent="0.3">
      <c r="A2698">
        <v>971</v>
      </c>
      <c r="B2698" s="3" t="s">
        <v>972</v>
      </c>
      <c r="C2698" s="3" t="s">
        <v>5081</v>
      </c>
      <c r="D2698">
        <v>100000</v>
      </c>
      <c r="E2698">
        <v>226</v>
      </c>
      <c r="F2698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>
        <f t="shared" si="294"/>
        <v>0</v>
      </c>
      <c r="P2698" s="5">
        <f t="shared" si="295"/>
        <v>45.2</v>
      </c>
      <c r="Q2698" s="5" t="str">
        <f t="shared" si="296"/>
        <v>technology</v>
      </c>
      <c r="R2698" s="5" t="str">
        <f t="shared" si="297"/>
        <v>wearables</v>
      </c>
      <c r="S2698" t="s">
        <v>8319</v>
      </c>
      <c r="T2698" t="s">
        <v>8321</v>
      </c>
      <c r="U2698" s="9">
        <f t="shared" si="298"/>
        <v>42111.709027777775</v>
      </c>
      <c r="V2698" s="9">
        <f t="shared" si="299"/>
        <v>42156.709027777775</v>
      </c>
      <c r="W2698">
        <f t="shared" si="300"/>
        <v>45</v>
      </c>
    </row>
    <row r="2699" spans="1:23" ht="43.2" x14ac:dyDescent="0.3">
      <c r="A2699">
        <v>972</v>
      </c>
      <c r="B2699" s="3" t="s">
        <v>973</v>
      </c>
      <c r="C2699" s="3" t="s">
        <v>5082</v>
      </c>
      <c r="D2699">
        <v>20000</v>
      </c>
      <c r="E2699">
        <v>6925</v>
      </c>
      <c r="F2699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>
        <f t="shared" si="294"/>
        <v>35</v>
      </c>
      <c r="P2699" s="5">
        <f t="shared" si="295"/>
        <v>153.88999999999999</v>
      </c>
      <c r="Q2699" s="5" t="str">
        <f t="shared" si="296"/>
        <v>technology</v>
      </c>
      <c r="R2699" s="5" t="str">
        <f t="shared" si="297"/>
        <v>wearables</v>
      </c>
      <c r="S2699" t="s">
        <v>8319</v>
      </c>
      <c r="T2699" t="s">
        <v>8321</v>
      </c>
      <c r="U2699" s="9">
        <f t="shared" si="298"/>
        <v>41856.865717592591</v>
      </c>
      <c r="V2699" s="9">
        <f t="shared" si="299"/>
        <v>41886.290972222225</v>
      </c>
      <c r="W2699">
        <f t="shared" si="300"/>
        <v>30</v>
      </c>
    </row>
    <row r="2700" spans="1:23" ht="43.2" x14ac:dyDescent="0.3">
      <c r="A2700">
        <v>973</v>
      </c>
      <c r="B2700" s="3" t="s">
        <v>974</v>
      </c>
      <c r="C2700" s="3" t="s">
        <v>5083</v>
      </c>
      <c r="D2700">
        <v>20000</v>
      </c>
      <c r="E2700">
        <v>411</v>
      </c>
      <c r="F2700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>
        <f t="shared" si="294"/>
        <v>2</v>
      </c>
      <c r="P2700" s="5">
        <f t="shared" si="295"/>
        <v>51.38</v>
      </c>
      <c r="Q2700" s="5" t="str">
        <f t="shared" si="296"/>
        <v>technology</v>
      </c>
      <c r="R2700" s="5" t="str">
        <f t="shared" si="297"/>
        <v>wearables</v>
      </c>
      <c r="S2700" t="s">
        <v>8319</v>
      </c>
      <c r="T2700" t="s">
        <v>8321</v>
      </c>
      <c r="U2700" s="9">
        <f t="shared" si="298"/>
        <v>42257.014965277776</v>
      </c>
      <c r="V2700" s="9">
        <f t="shared" si="299"/>
        <v>42317.056631944448</v>
      </c>
      <c r="W2700">
        <f t="shared" si="300"/>
        <v>60</v>
      </c>
    </row>
    <row r="2701" spans="1:23" ht="43.2" x14ac:dyDescent="0.3">
      <c r="A2701">
        <v>974</v>
      </c>
      <c r="B2701" s="3" t="s">
        <v>975</v>
      </c>
      <c r="C2701" s="3" t="s">
        <v>5084</v>
      </c>
      <c r="D2701">
        <v>50000</v>
      </c>
      <c r="E2701">
        <v>280</v>
      </c>
      <c r="F2701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>
        <f t="shared" si="294"/>
        <v>1</v>
      </c>
      <c r="P2701" s="5">
        <f t="shared" si="295"/>
        <v>93.33</v>
      </c>
      <c r="Q2701" s="5" t="str">
        <f t="shared" si="296"/>
        <v>technology</v>
      </c>
      <c r="R2701" s="5" t="str">
        <f t="shared" si="297"/>
        <v>wearables</v>
      </c>
      <c r="S2701" t="s">
        <v>8319</v>
      </c>
      <c r="T2701" t="s">
        <v>8321</v>
      </c>
      <c r="U2701" s="9">
        <f t="shared" si="298"/>
        <v>42424.749490740738</v>
      </c>
      <c r="V2701" s="9">
        <f t="shared" si="299"/>
        <v>42454.707824074074</v>
      </c>
      <c r="W2701">
        <f t="shared" si="300"/>
        <v>30</v>
      </c>
    </row>
    <row r="2702" spans="1:23" ht="43.2" x14ac:dyDescent="0.3">
      <c r="A2702">
        <v>975</v>
      </c>
      <c r="B2702" s="3" t="s">
        <v>976</v>
      </c>
      <c r="C2702" s="3" t="s">
        <v>5085</v>
      </c>
      <c r="D2702">
        <v>100000</v>
      </c>
      <c r="E2702">
        <v>2607</v>
      </c>
      <c r="F2702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>
        <f t="shared" si="294"/>
        <v>3</v>
      </c>
      <c r="P2702" s="5">
        <f t="shared" si="295"/>
        <v>108.63</v>
      </c>
      <c r="Q2702" s="5" t="str">
        <f t="shared" si="296"/>
        <v>technology</v>
      </c>
      <c r="R2702" s="5" t="str">
        <f t="shared" si="297"/>
        <v>wearables</v>
      </c>
      <c r="S2702" t="s">
        <v>8319</v>
      </c>
      <c r="T2702" t="s">
        <v>8321</v>
      </c>
      <c r="U2702" s="9">
        <f t="shared" si="298"/>
        <v>42489.696585648147</v>
      </c>
      <c r="V2702" s="9">
        <f t="shared" si="299"/>
        <v>42549.696585648147</v>
      </c>
      <c r="W2702">
        <f t="shared" si="300"/>
        <v>60</v>
      </c>
    </row>
    <row r="2703" spans="1:23" ht="43.2" x14ac:dyDescent="0.3">
      <c r="A2703">
        <v>976</v>
      </c>
      <c r="B2703" s="3" t="s">
        <v>977</v>
      </c>
      <c r="C2703" s="3" t="s">
        <v>5086</v>
      </c>
      <c r="D2703">
        <v>150000</v>
      </c>
      <c r="E2703">
        <v>2889</v>
      </c>
      <c r="F2703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>
        <f t="shared" si="294"/>
        <v>2</v>
      </c>
      <c r="P2703" s="5">
        <f t="shared" si="295"/>
        <v>160.5</v>
      </c>
      <c r="Q2703" s="5" t="str">
        <f t="shared" si="296"/>
        <v>technology</v>
      </c>
      <c r="R2703" s="5" t="str">
        <f t="shared" si="297"/>
        <v>wearables</v>
      </c>
      <c r="S2703" t="s">
        <v>8319</v>
      </c>
      <c r="T2703" t="s">
        <v>8321</v>
      </c>
      <c r="U2703" s="9">
        <f t="shared" si="298"/>
        <v>42185.058993055558</v>
      </c>
      <c r="V2703" s="9">
        <f t="shared" si="299"/>
        <v>42230.058993055558</v>
      </c>
      <c r="W2703">
        <f t="shared" si="300"/>
        <v>45</v>
      </c>
    </row>
    <row r="2704" spans="1:23" ht="43.2" x14ac:dyDescent="0.3">
      <c r="A2704">
        <v>977</v>
      </c>
      <c r="B2704" s="3" t="s">
        <v>978</v>
      </c>
      <c r="C2704" s="3" t="s">
        <v>5087</v>
      </c>
      <c r="D2704">
        <v>2700</v>
      </c>
      <c r="E2704">
        <v>909</v>
      </c>
      <c r="F2704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>
        <f t="shared" si="294"/>
        <v>34</v>
      </c>
      <c r="P2704" s="5">
        <f t="shared" si="295"/>
        <v>75.75</v>
      </c>
      <c r="Q2704" s="5" t="str">
        <f t="shared" si="296"/>
        <v>technology</v>
      </c>
      <c r="R2704" s="5" t="str">
        <f t="shared" si="297"/>
        <v>wearables</v>
      </c>
      <c r="S2704" t="s">
        <v>8319</v>
      </c>
      <c r="T2704" t="s">
        <v>8321</v>
      </c>
      <c r="U2704" s="9">
        <f t="shared" si="298"/>
        <v>42391.942094907412</v>
      </c>
      <c r="V2704" s="9">
        <f t="shared" si="299"/>
        <v>42421.942094907412</v>
      </c>
      <c r="W2704">
        <f t="shared" si="300"/>
        <v>30</v>
      </c>
    </row>
    <row r="2705" spans="1:23" ht="43.2" x14ac:dyDescent="0.3">
      <c r="A2705">
        <v>978</v>
      </c>
      <c r="B2705" s="3" t="s">
        <v>979</v>
      </c>
      <c r="C2705" s="3" t="s">
        <v>5088</v>
      </c>
      <c r="D2705">
        <v>172889</v>
      </c>
      <c r="E2705">
        <v>97273</v>
      </c>
      <c r="F270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>
        <f t="shared" si="294"/>
        <v>56</v>
      </c>
      <c r="P2705" s="5">
        <f t="shared" si="295"/>
        <v>790.84</v>
      </c>
      <c r="Q2705" s="5" t="str">
        <f t="shared" si="296"/>
        <v>technology</v>
      </c>
      <c r="R2705" s="5" t="str">
        <f t="shared" si="297"/>
        <v>wearables</v>
      </c>
      <c r="S2705" t="s">
        <v>8319</v>
      </c>
      <c r="T2705" t="s">
        <v>8321</v>
      </c>
      <c r="U2705" s="9">
        <f t="shared" si="298"/>
        <v>42395.309039351851</v>
      </c>
      <c r="V2705" s="9">
        <f t="shared" si="299"/>
        <v>42425.309039351851</v>
      </c>
      <c r="W2705">
        <f t="shared" si="300"/>
        <v>30</v>
      </c>
    </row>
    <row r="2706" spans="1:23" ht="43.2" x14ac:dyDescent="0.3">
      <c r="A2706">
        <v>979</v>
      </c>
      <c r="B2706" s="3" t="s">
        <v>980</v>
      </c>
      <c r="C2706" s="3" t="s">
        <v>5089</v>
      </c>
      <c r="D2706">
        <v>35000</v>
      </c>
      <c r="E2706">
        <v>28986.16</v>
      </c>
      <c r="F2706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>
        <f t="shared" si="294"/>
        <v>83</v>
      </c>
      <c r="P2706" s="5">
        <f t="shared" si="295"/>
        <v>301.94</v>
      </c>
      <c r="Q2706" s="5" t="str">
        <f t="shared" si="296"/>
        <v>technology</v>
      </c>
      <c r="R2706" s="5" t="str">
        <f t="shared" si="297"/>
        <v>wearables</v>
      </c>
      <c r="S2706" t="s">
        <v>8319</v>
      </c>
      <c r="T2706" t="s">
        <v>8321</v>
      </c>
      <c r="U2706" s="9">
        <f t="shared" si="298"/>
        <v>42506.416990740734</v>
      </c>
      <c r="V2706" s="9">
        <f t="shared" si="299"/>
        <v>42541.790972222225</v>
      </c>
      <c r="W2706">
        <f t="shared" si="300"/>
        <v>35</v>
      </c>
    </row>
    <row r="2707" spans="1:23" ht="57.6" x14ac:dyDescent="0.3">
      <c r="A2707">
        <v>980</v>
      </c>
      <c r="B2707" s="3" t="s">
        <v>981</v>
      </c>
      <c r="C2707" s="3" t="s">
        <v>5090</v>
      </c>
      <c r="D2707">
        <v>10000</v>
      </c>
      <c r="E2707">
        <v>1486</v>
      </c>
      <c r="F2707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>
        <f t="shared" si="294"/>
        <v>15</v>
      </c>
      <c r="P2707" s="5">
        <f t="shared" si="295"/>
        <v>47.94</v>
      </c>
      <c r="Q2707" s="5" t="str">
        <f t="shared" si="296"/>
        <v>technology</v>
      </c>
      <c r="R2707" s="5" t="str">
        <f t="shared" si="297"/>
        <v>wearables</v>
      </c>
      <c r="S2707" t="s">
        <v>8319</v>
      </c>
      <c r="T2707" t="s">
        <v>8321</v>
      </c>
      <c r="U2707" s="9">
        <f t="shared" si="298"/>
        <v>41928.904189814813</v>
      </c>
      <c r="V2707" s="9">
        <f t="shared" si="299"/>
        <v>41973.945856481485</v>
      </c>
      <c r="W2707">
        <f t="shared" si="300"/>
        <v>45</v>
      </c>
    </row>
    <row r="2708" spans="1:23" ht="57.6" x14ac:dyDescent="0.3">
      <c r="A2708">
        <v>981</v>
      </c>
      <c r="B2708" s="3" t="s">
        <v>982</v>
      </c>
      <c r="C2708" s="3" t="s">
        <v>5091</v>
      </c>
      <c r="D2708">
        <v>88888</v>
      </c>
      <c r="E2708">
        <v>11</v>
      </c>
      <c r="F2708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>
        <f t="shared" si="294"/>
        <v>0</v>
      </c>
      <c r="P2708" s="5">
        <f t="shared" si="295"/>
        <v>2.75</v>
      </c>
      <c r="Q2708" s="5" t="str">
        <f t="shared" si="296"/>
        <v>technology</v>
      </c>
      <c r="R2708" s="5" t="str">
        <f t="shared" si="297"/>
        <v>wearables</v>
      </c>
      <c r="S2708" t="s">
        <v>8319</v>
      </c>
      <c r="T2708" t="s">
        <v>8321</v>
      </c>
      <c r="U2708" s="9">
        <f t="shared" si="298"/>
        <v>41830.947013888886</v>
      </c>
      <c r="V2708" s="9">
        <f t="shared" si="299"/>
        <v>41860.947013888886</v>
      </c>
      <c r="W2708">
        <f t="shared" si="300"/>
        <v>30</v>
      </c>
    </row>
    <row r="2709" spans="1:23" ht="28.8" x14ac:dyDescent="0.3">
      <c r="A2709">
        <v>982</v>
      </c>
      <c r="B2709" s="3" t="s">
        <v>983</v>
      </c>
      <c r="C2709" s="3" t="s">
        <v>5092</v>
      </c>
      <c r="D2709">
        <v>17500</v>
      </c>
      <c r="E2709">
        <v>3</v>
      </c>
      <c r="F2709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>
        <f t="shared" si="294"/>
        <v>0</v>
      </c>
      <c r="P2709" s="5">
        <f t="shared" si="295"/>
        <v>1</v>
      </c>
      <c r="Q2709" s="5" t="str">
        <f t="shared" si="296"/>
        <v>technology</v>
      </c>
      <c r="R2709" s="5" t="str">
        <f t="shared" si="297"/>
        <v>wearables</v>
      </c>
      <c r="S2709" t="s">
        <v>8319</v>
      </c>
      <c r="T2709" t="s">
        <v>8321</v>
      </c>
      <c r="U2709" s="9">
        <f t="shared" si="298"/>
        <v>42615.753310185188</v>
      </c>
      <c r="V2709" s="9">
        <f t="shared" si="299"/>
        <v>42645.753310185188</v>
      </c>
      <c r="W2709">
        <f t="shared" si="300"/>
        <v>30</v>
      </c>
    </row>
    <row r="2710" spans="1:23" ht="57.6" x14ac:dyDescent="0.3">
      <c r="A2710">
        <v>983</v>
      </c>
      <c r="B2710" s="3" t="s">
        <v>984</v>
      </c>
      <c r="C2710" s="3" t="s">
        <v>5093</v>
      </c>
      <c r="D2710">
        <v>104219</v>
      </c>
      <c r="E2710">
        <v>30751</v>
      </c>
      <c r="F2710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>
        <f t="shared" si="294"/>
        <v>30</v>
      </c>
      <c r="P2710" s="5">
        <f t="shared" si="295"/>
        <v>171.79</v>
      </c>
      <c r="Q2710" s="5" t="str">
        <f t="shared" si="296"/>
        <v>technology</v>
      </c>
      <c r="R2710" s="5" t="str">
        <f t="shared" si="297"/>
        <v>wearables</v>
      </c>
      <c r="S2710" t="s">
        <v>8319</v>
      </c>
      <c r="T2710" t="s">
        <v>8321</v>
      </c>
      <c r="U2710" s="9">
        <f t="shared" si="298"/>
        <v>42574.667650462965</v>
      </c>
      <c r="V2710" s="9">
        <f t="shared" si="299"/>
        <v>42605.870833333334</v>
      </c>
      <c r="W2710">
        <f t="shared" si="300"/>
        <v>31</v>
      </c>
    </row>
    <row r="2711" spans="1:23" ht="72" x14ac:dyDescent="0.3">
      <c r="A2711">
        <v>984</v>
      </c>
      <c r="B2711" s="3" t="s">
        <v>985</v>
      </c>
      <c r="C2711" s="3" t="s">
        <v>5094</v>
      </c>
      <c r="D2711">
        <v>10000</v>
      </c>
      <c r="E2711">
        <v>106</v>
      </c>
      <c r="F2711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>
        <f t="shared" si="294"/>
        <v>1</v>
      </c>
      <c r="P2711" s="5">
        <f t="shared" si="295"/>
        <v>35.33</v>
      </c>
      <c r="Q2711" s="5" t="str">
        <f t="shared" si="296"/>
        <v>technology</v>
      </c>
      <c r="R2711" s="5" t="str">
        <f t="shared" si="297"/>
        <v>wearables</v>
      </c>
      <c r="S2711" t="s">
        <v>8319</v>
      </c>
      <c r="T2711" t="s">
        <v>8321</v>
      </c>
      <c r="U2711" s="9">
        <f t="shared" si="298"/>
        <v>42061.11583333333</v>
      </c>
      <c r="V2711" s="9">
        <f t="shared" si="299"/>
        <v>42091.074166666673</v>
      </c>
      <c r="W2711">
        <f t="shared" si="300"/>
        <v>30</v>
      </c>
    </row>
    <row r="2712" spans="1:23" ht="43.2" x14ac:dyDescent="0.3">
      <c r="A2712">
        <v>985</v>
      </c>
      <c r="B2712" s="3" t="s">
        <v>986</v>
      </c>
      <c r="C2712" s="3" t="s">
        <v>5095</v>
      </c>
      <c r="D2712">
        <v>30000</v>
      </c>
      <c r="E2712">
        <v>1888</v>
      </c>
      <c r="F2712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>
        <f t="shared" si="294"/>
        <v>6</v>
      </c>
      <c r="P2712" s="5">
        <f t="shared" si="295"/>
        <v>82.09</v>
      </c>
      <c r="Q2712" s="5" t="str">
        <f t="shared" si="296"/>
        <v>technology</v>
      </c>
      <c r="R2712" s="5" t="str">
        <f t="shared" si="297"/>
        <v>wearables</v>
      </c>
      <c r="S2712" t="s">
        <v>8319</v>
      </c>
      <c r="T2712" t="s">
        <v>8321</v>
      </c>
      <c r="U2712" s="9">
        <f t="shared" si="298"/>
        <v>42339.967708333337</v>
      </c>
      <c r="V2712" s="9">
        <f t="shared" si="299"/>
        <v>42369.958333333328</v>
      </c>
      <c r="W2712">
        <f t="shared" si="300"/>
        <v>30</v>
      </c>
    </row>
    <row r="2713" spans="1:23" ht="57.6" x14ac:dyDescent="0.3">
      <c r="A2713">
        <v>986</v>
      </c>
      <c r="B2713" s="3" t="s">
        <v>987</v>
      </c>
      <c r="C2713" s="3" t="s">
        <v>5096</v>
      </c>
      <c r="D2713">
        <v>20000</v>
      </c>
      <c r="E2713">
        <v>2550</v>
      </c>
      <c r="F2713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>
        <f t="shared" si="294"/>
        <v>13</v>
      </c>
      <c r="P2713" s="5">
        <f t="shared" si="295"/>
        <v>110.87</v>
      </c>
      <c r="Q2713" s="5" t="str">
        <f t="shared" si="296"/>
        <v>technology</v>
      </c>
      <c r="R2713" s="5" t="str">
        <f t="shared" si="297"/>
        <v>wearables</v>
      </c>
      <c r="S2713" t="s">
        <v>8319</v>
      </c>
      <c r="T2713" t="s">
        <v>8321</v>
      </c>
      <c r="U2713" s="9">
        <f t="shared" si="298"/>
        <v>42324.767361111109</v>
      </c>
      <c r="V2713" s="9">
        <f t="shared" si="299"/>
        <v>42379</v>
      </c>
      <c r="W2713">
        <f t="shared" si="300"/>
        <v>55</v>
      </c>
    </row>
    <row r="2714" spans="1:23" ht="43.2" x14ac:dyDescent="0.3">
      <c r="A2714">
        <v>987</v>
      </c>
      <c r="B2714" s="3" t="s">
        <v>988</v>
      </c>
      <c r="C2714" s="3" t="s">
        <v>5097</v>
      </c>
      <c r="D2714">
        <v>50000</v>
      </c>
      <c r="E2714">
        <v>6610</v>
      </c>
      <c r="F2714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>
        <f t="shared" si="294"/>
        <v>13</v>
      </c>
      <c r="P2714" s="5">
        <f t="shared" si="295"/>
        <v>161.22</v>
      </c>
      <c r="Q2714" s="5" t="str">
        <f t="shared" si="296"/>
        <v>technology</v>
      </c>
      <c r="R2714" s="5" t="str">
        <f t="shared" si="297"/>
        <v>wearables</v>
      </c>
      <c r="S2714" t="s">
        <v>8319</v>
      </c>
      <c r="T2714" t="s">
        <v>8321</v>
      </c>
      <c r="U2714" s="9">
        <f t="shared" si="298"/>
        <v>41773.294560185182</v>
      </c>
      <c r="V2714" s="9">
        <f t="shared" si="299"/>
        <v>41813.294560185182</v>
      </c>
      <c r="W2714">
        <f t="shared" si="300"/>
        <v>40</v>
      </c>
    </row>
    <row r="2715" spans="1:23" ht="57.6" x14ac:dyDescent="0.3">
      <c r="A2715">
        <v>988</v>
      </c>
      <c r="B2715" s="3" t="s">
        <v>989</v>
      </c>
      <c r="C2715" s="3" t="s">
        <v>5098</v>
      </c>
      <c r="D2715">
        <v>5000</v>
      </c>
      <c r="E2715">
        <v>0</v>
      </c>
      <c r="F271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>
        <f t="shared" si="294"/>
        <v>0</v>
      </c>
      <c r="P2715" s="5" t="e">
        <f t="shared" si="295"/>
        <v>#DIV/0!</v>
      </c>
      <c r="Q2715" s="5" t="str">
        <f t="shared" si="296"/>
        <v>technology</v>
      </c>
      <c r="R2715" s="5" t="str">
        <f t="shared" si="297"/>
        <v>wearables</v>
      </c>
      <c r="S2715" t="s">
        <v>8319</v>
      </c>
      <c r="T2715" t="s">
        <v>8321</v>
      </c>
      <c r="U2715" s="9">
        <f t="shared" si="298"/>
        <v>42614.356770833328</v>
      </c>
      <c r="V2715" s="9">
        <f t="shared" si="299"/>
        <v>42644.356770833328</v>
      </c>
      <c r="W2715">
        <f t="shared" si="300"/>
        <v>30</v>
      </c>
    </row>
    <row r="2716" spans="1:23" ht="28.8" x14ac:dyDescent="0.3">
      <c r="A2716">
        <v>989</v>
      </c>
      <c r="B2716" s="3" t="s">
        <v>990</v>
      </c>
      <c r="C2716" s="3" t="s">
        <v>5099</v>
      </c>
      <c r="D2716">
        <v>10000</v>
      </c>
      <c r="E2716">
        <v>1677</v>
      </c>
      <c r="F2716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>
        <f t="shared" si="294"/>
        <v>17</v>
      </c>
      <c r="P2716" s="5">
        <f t="shared" si="295"/>
        <v>52.41</v>
      </c>
      <c r="Q2716" s="5" t="str">
        <f t="shared" si="296"/>
        <v>technology</v>
      </c>
      <c r="R2716" s="5" t="str">
        <f t="shared" si="297"/>
        <v>wearables</v>
      </c>
      <c r="S2716" t="s">
        <v>8319</v>
      </c>
      <c r="T2716" t="s">
        <v>8321</v>
      </c>
      <c r="U2716" s="9">
        <f t="shared" si="298"/>
        <v>42611.933969907404</v>
      </c>
      <c r="V2716" s="9">
        <f t="shared" si="299"/>
        <v>42641.933969907404</v>
      </c>
      <c r="W2716">
        <f t="shared" si="300"/>
        <v>30</v>
      </c>
    </row>
    <row r="2717" spans="1:23" ht="43.2" x14ac:dyDescent="0.3">
      <c r="A2717">
        <v>990</v>
      </c>
      <c r="B2717" s="3" t="s">
        <v>991</v>
      </c>
      <c r="C2717" s="3" t="s">
        <v>5100</v>
      </c>
      <c r="D2717">
        <v>25000</v>
      </c>
      <c r="E2717">
        <v>26</v>
      </c>
      <c r="F2717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>
        <f t="shared" si="294"/>
        <v>0</v>
      </c>
      <c r="P2717" s="5">
        <f t="shared" si="295"/>
        <v>13</v>
      </c>
      <c r="Q2717" s="5" t="str">
        <f t="shared" si="296"/>
        <v>technology</v>
      </c>
      <c r="R2717" s="5" t="str">
        <f t="shared" si="297"/>
        <v>wearables</v>
      </c>
      <c r="S2717" t="s">
        <v>8319</v>
      </c>
      <c r="T2717" t="s">
        <v>8321</v>
      </c>
      <c r="U2717" s="9">
        <f t="shared" si="298"/>
        <v>41855.784305555557</v>
      </c>
      <c r="V2717" s="9">
        <f t="shared" si="299"/>
        <v>41885.784305555557</v>
      </c>
      <c r="W2717">
        <f t="shared" si="300"/>
        <v>30</v>
      </c>
    </row>
    <row r="2718" spans="1:23" ht="72" x14ac:dyDescent="0.3">
      <c r="A2718">
        <v>991</v>
      </c>
      <c r="B2718" s="3" t="s">
        <v>992</v>
      </c>
      <c r="C2718" s="3" t="s">
        <v>5101</v>
      </c>
      <c r="D2718">
        <v>5000</v>
      </c>
      <c r="E2718">
        <v>212</v>
      </c>
      <c r="F2718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>
        <f t="shared" si="294"/>
        <v>4</v>
      </c>
      <c r="P2718" s="5">
        <f t="shared" si="295"/>
        <v>30.29</v>
      </c>
      <c r="Q2718" s="5" t="str">
        <f t="shared" si="296"/>
        <v>technology</v>
      </c>
      <c r="R2718" s="5" t="str">
        <f t="shared" si="297"/>
        <v>wearables</v>
      </c>
      <c r="S2718" t="s">
        <v>8319</v>
      </c>
      <c r="T2718" t="s">
        <v>8321</v>
      </c>
      <c r="U2718" s="9">
        <f t="shared" si="298"/>
        <v>42538.75680555556</v>
      </c>
      <c r="V2718" s="9">
        <f t="shared" si="299"/>
        <v>42563.785416666666</v>
      </c>
      <c r="W2718">
        <f t="shared" si="300"/>
        <v>25</v>
      </c>
    </row>
    <row r="2719" spans="1:23" ht="43.2" x14ac:dyDescent="0.3">
      <c r="A2719">
        <v>992</v>
      </c>
      <c r="B2719" s="3" t="s">
        <v>993</v>
      </c>
      <c r="C2719" s="3" t="s">
        <v>5102</v>
      </c>
      <c r="D2719">
        <v>100000</v>
      </c>
      <c r="E2719">
        <v>467</v>
      </c>
      <c r="F2719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>
        <f t="shared" si="294"/>
        <v>0</v>
      </c>
      <c r="P2719" s="5">
        <f t="shared" si="295"/>
        <v>116.75</v>
      </c>
      <c r="Q2719" s="5" t="str">
        <f t="shared" si="296"/>
        <v>technology</v>
      </c>
      <c r="R2719" s="5" t="str">
        <f t="shared" si="297"/>
        <v>wearables</v>
      </c>
      <c r="S2719" t="s">
        <v>8319</v>
      </c>
      <c r="T2719" t="s">
        <v>8321</v>
      </c>
      <c r="U2719" s="9">
        <f t="shared" si="298"/>
        <v>42437.924988425926</v>
      </c>
      <c r="V2719" s="9">
        <f t="shared" si="299"/>
        <v>42497.883321759262</v>
      </c>
      <c r="W2719">
        <f t="shared" si="300"/>
        <v>60</v>
      </c>
    </row>
    <row r="2720" spans="1:23" ht="43.2" x14ac:dyDescent="0.3">
      <c r="A2720">
        <v>993</v>
      </c>
      <c r="B2720" s="3" t="s">
        <v>994</v>
      </c>
      <c r="C2720" s="3" t="s">
        <v>5103</v>
      </c>
      <c r="D2720">
        <v>70000</v>
      </c>
      <c r="E2720">
        <v>17561</v>
      </c>
      <c r="F2720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>
        <f t="shared" si="294"/>
        <v>25</v>
      </c>
      <c r="P2720" s="5">
        <f t="shared" si="295"/>
        <v>89.6</v>
      </c>
      <c r="Q2720" s="5" t="str">
        <f t="shared" si="296"/>
        <v>technology</v>
      </c>
      <c r="R2720" s="5" t="str">
        <f t="shared" si="297"/>
        <v>wearables</v>
      </c>
      <c r="S2720" t="s">
        <v>8319</v>
      </c>
      <c r="T2720" t="s">
        <v>8321</v>
      </c>
      <c r="U2720" s="9">
        <f t="shared" si="298"/>
        <v>42652.964907407411</v>
      </c>
      <c r="V2720" s="9">
        <f t="shared" si="299"/>
        <v>42686.208333333328</v>
      </c>
      <c r="W2720">
        <f t="shared" si="300"/>
        <v>34</v>
      </c>
    </row>
    <row r="2721" spans="1:23" ht="57.6" x14ac:dyDescent="0.3">
      <c r="A2721">
        <v>994</v>
      </c>
      <c r="B2721" s="3" t="s">
        <v>995</v>
      </c>
      <c r="C2721" s="3" t="s">
        <v>5104</v>
      </c>
      <c r="D2721">
        <v>200000</v>
      </c>
      <c r="E2721">
        <v>4669</v>
      </c>
      <c r="F2721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>
        <f t="shared" si="294"/>
        <v>2</v>
      </c>
      <c r="P2721" s="5">
        <f t="shared" si="295"/>
        <v>424.45</v>
      </c>
      <c r="Q2721" s="5" t="str">
        <f t="shared" si="296"/>
        <v>technology</v>
      </c>
      <c r="R2721" s="5" t="str">
        <f t="shared" si="297"/>
        <v>wearables</v>
      </c>
      <c r="S2721" t="s">
        <v>8319</v>
      </c>
      <c r="T2721" t="s">
        <v>8321</v>
      </c>
      <c r="U2721" s="9">
        <f t="shared" si="298"/>
        <v>41921.263078703705</v>
      </c>
      <c r="V2721" s="9">
        <f t="shared" si="299"/>
        <v>41973.957638888889</v>
      </c>
      <c r="W2721">
        <f t="shared" si="300"/>
        <v>52</v>
      </c>
    </row>
    <row r="2722" spans="1:23" ht="43.2" x14ac:dyDescent="0.3">
      <c r="A2722">
        <v>995</v>
      </c>
      <c r="B2722" s="3" t="s">
        <v>996</v>
      </c>
      <c r="C2722" s="3" t="s">
        <v>5105</v>
      </c>
      <c r="D2722">
        <v>10000</v>
      </c>
      <c r="E2722">
        <v>726</v>
      </c>
      <c r="F2722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>
        <f t="shared" si="294"/>
        <v>7</v>
      </c>
      <c r="P2722" s="5">
        <f t="shared" si="295"/>
        <v>80.67</v>
      </c>
      <c r="Q2722" s="5" t="str">
        <f t="shared" si="296"/>
        <v>technology</v>
      </c>
      <c r="R2722" s="5" t="str">
        <f t="shared" si="297"/>
        <v>wearables</v>
      </c>
      <c r="S2722" t="s">
        <v>8319</v>
      </c>
      <c r="T2722" t="s">
        <v>8321</v>
      </c>
      <c r="U2722" s="9">
        <f t="shared" si="298"/>
        <v>41947.940740740742</v>
      </c>
      <c r="V2722" s="9">
        <f t="shared" si="299"/>
        <v>41972.666666666672</v>
      </c>
      <c r="W2722">
        <f t="shared" si="300"/>
        <v>25</v>
      </c>
    </row>
    <row r="2723" spans="1:23" ht="28.8" x14ac:dyDescent="0.3">
      <c r="A2723">
        <v>996</v>
      </c>
      <c r="B2723" s="3" t="s">
        <v>997</v>
      </c>
      <c r="C2723" s="3" t="s">
        <v>5106</v>
      </c>
      <c r="D2723">
        <v>4000</v>
      </c>
      <c r="E2723">
        <v>65</v>
      </c>
      <c r="F2723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>
        <f t="shared" si="294"/>
        <v>2</v>
      </c>
      <c r="P2723" s="5">
        <f t="shared" si="295"/>
        <v>13</v>
      </c>
      <c r="Q2723" s="5" t="str">
        <f t="shared" si="296"/>
        <v>technology</v>
      </c>
      <c r="R2723" s="5" t="str">
        <f t="shared" si="297"/>
        <v>wearables</v>
      </c>
      <c r="S2723" t="s">
        <v>8319</v>
      </c>
      <c r="T2723" t="s">
        <v>8321</v>
      </c>
      <c r="U2723" s="9">
        <f t="shared" si="298"/>
        <v>41817.866435185184</v>
      </c>
      <c r="V2723" s="9">
        <f t="shared" si="299"/>
        <v>41847.643750000003</v>
      </c>
      <c r="W2723">
        <f t="shared" si="300"/>
        <v>30</v>
      </c>
    </row>
    <row r="2724" spans="1:23" ht="28.8" x14ac:dyDescent="0.3">
      <c r="A2724">
        <v>997</v>
      </c>
      <c r="B2724" s="3" t="s">
        <v>998</v>
      </c>
      <c r="C2724" s="3" t="s">
        <v>5107</v>
      </c>
      <c r="D2724">
        <v>5000</v>
      </c>
      <c r="E2724">
        <v>65</v>
      </c>
      <c r="F2724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>
        <f t="shared" si="294"/>
        <v>1</v>
      </c>
      <c r="P2724" s="5">
        <f t="shared" si="295"/>
        <v>8.1300000000000008</v>
      </c>
      <c r="Q2724" s="5" t="str">
        <f t="shared" si="296"/>
        <v>technology</v>
      </c>
      <c r="R2724" s="5" t="str">
        <f t="shared" si="297"/>
        <v>wearables</v>
      </c>
      <c r="S2724" t="s">
        <v>8319</v>
      </c>
      <c r="T2724" t="s">
        <v>8321</v>
      </c>
      <c r="U2724" s="9">
        <f t="shared" si="298"/>
        <v>41941.10297453704</v>
      </c>
      <c r="V2724" s="9">
        <f t="shared" si="299"/>
        <v>41971.144641203704</v>
      </c>
      <c r="W2724">
        <f t="shared" si="300"/>
        <v>30</v>
      </c>
    </row>
    <row r="2725" spans="1:23" ht="43.2" x14ac:dyDescent="0.3">
      <c r="A2725">
        <v>998</v>
      </c>
      <c r="B2725" s="3" t="s">
        <v>999</v>
      </c>
      <c r="C2725" s="3" t="s">
        <v>5108</v>
      </c>
      <c r="D2725">
        <v>60000</v>
      </c>
      <c r="E2725">
        <v>35135</v>
      </c>
      <c r="F272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>
        <f t="shared" si="294"/>
        <v>59</v>
      </c>
      <c r="P2725" s="5">
        <f t="shared" si="295"/>
        <v>153.43</v>
      </c>
      <c r="Q2725" s="5" t="str">
        <f t="shared" si="296"/>
        <v>technology</v>
      </c>
      <c r="R2725" s="5" t="str">
        <f t="shared" si="297"/>
        <v>wearables</v>
      </c>
      <c r="S2725" t="s">
        <v>8319</v>
      </c>
      <c r="T2725" t="s">
        <v>8321</v>
      </c>
      <c r="U2725" s="9">
        <f t="shared" si="298"/>
        <v>42282.168993055559</v>
      </c>
      <c r="V2725" s="9">
        <f t="shared" si="299"/>
        <v>42327.210659722223</v>
      </c>
      <c r="W2725">
        <f t="shared" si="300"/>
        <v>45</v>
      </c>
    </row>
    <row r="2726" spans="1:23" ht="43.2" x14ac:dyDescent="0.3">
      <c r="A2726">
        <v>999</v>
      </c>
      <c r="B2726" s="3" t="s">
        <v>1000</v>
      </c>
      <c r="C2726" s="3" t="s">
        <v>5109</v>
      </c>
      <c r="D2726">
        <v>150000</v>
      </c>
      <c r="E2726">
        <v>11683</v>
      </c>
      <c r="F2726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>
        <f t="shared" si="294"/>
        <v>8</v>
      </c>
      <c r="P2726" s="5">
        <f t="shared" si="295"/>
        <v>292.08</v>
      </c>
      <c r="Q2726" s="5" t="str">
        <f t="shared" si="296"/>
        <v>technology</v>
      </c>
      <c r="R2726" s="5" t="str">
        <f t="shared" si="297"/>
        <v>wearables</v>
      </c>
      <c r="S2726" t="s">
        <v>8319</v>
      </c>
      <c r="T2726" t="s">
        <v>8321</v>
      </c>
      <c r="U2726" s="9">
        <f t="shared" si="298"/>
        <v>41926.29965277778</v>
      </c>
      <c r="V2726" s="9">
        <f t="shared" si="299"/>
        <v>41956.334722222222</v>
      </c>
      <c r="W2726">
        <f t="shared" si="300"/>
        <v>30</v>
      </c>
    </row>
    <row r="2727" spans="1:23" ht="43.2" x14ac:dyDescent="0.3">
      <c r="A2727">
        <v>1000</v>
      </c>
      <c r="B2727" s="3" t="s">
        <v>1001</v>
      </c>
      <c r="C2727" s="3" t="s">
        <v>5110</v>
      </c>
      <c r="D2727">
        <v>894700</v>
      </c>
      <c r="E2727">
        <v>19824</v>
      </c>
      <c r="F2727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>
        <f t="shared" si="294"/>
        <v>2</v>
      </c>
      <c r="P2727" s="5">
        <f t="shared" si="295"/>
        <v>3304</v>
      </c>
      <c r="Q2727" s="5" t="str">
        <f t="shared" si="296"/>
        <v>technology</v>
      </c>
      <c r="R2727" s="5" t="str">
        <f t="shared" si="297"/>
        <v>wearables</v>
      </c>
      <c r="S2727" t="s">
        <v>8319</v>
      </c>
      <c r="T2727" t="s">
        <v>8321</v>
      </c>
      <c r="U2727" s="9">
        <f t="shared" si="298"/>
        <v>42749.059722222228</v>
      </c>
      <c r="V2727" s="9">
        <f t="shared" si="299"/>
        <v>42809.018055555556</v>
      </c>
      <c r="W2727">
        <f t="shared" si="300"/>
        <v>60</v>
      </c>
    </row>
    <row r="2728" spans="1:23" ht="57.6" x14ac:dyDescent="0.3">
      <c r="A2728">
        <v>1001</v>
      </c>
      <c r="B2728" s="3" t="s">
        <v>1002</v>
      </c>
      <c r="C2728" s="3" t="s">
        <v>5111</v>
      </c>
      <c r="D2728">
        <v>5000</v>
      </c>
      <c r="E2728">
        <v>5200</v>
      </c>
      <c r="F2728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>
        <f t="shared" si="294"/>
        <v>104</v>
      </c>
      <c r="P2728" s="5">
        <f t="shared" si="295"/>
        <v>1300</v>
      </c>
      <c r="Q2728" s="5" t="str">
        <f t="shared" si="296"/>
        <v>technology</v>
      </c>
      <c r="R2728" s="5" t="str">
        <f t="shared" si="297"/>
        <v>wearables</v>
      </c>
      <c r="S2728" t="s">
        <v>8319</v>
      </c>
      <c r="T2728" t="s">
        <v>8321</v>
      </c>
      <c r="U2728" s="9">
        <f t="shared" si="298"/>
        <v>42720.720057870371</v>
      </c>
      <c r="V2728" s="9">
        <f t="shared" si="299"/>
        <v>42765.720057870371</v>
      </c>
      <c r="W2728">
        <f t="shared" si="300"/>
        <v>45</v>
      </c>
    </row>
    <row r="2729" spans="1:23" ht="43.2" x14ac:dyDescent="0.3">
      <c r="A2729">
        <v>1002</v>
      </c>
      <c r="B2729" s="3" t="s">
        <v>1003</v>
      </c>
      <c r="C2729" s="3" t="s">
        <v>5112</v>
      </c>
      <c r="D2729">
        <v>9999</v>
      </c>
      <c r="E2729">
        <v>2960</v>
      </c>
      <c r="F2729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>
        <f t="shared" si="294"/>
        <v>30</v>
      </c>
      <c r="P2729" s="5">
        <f t="shared" si="295"/>
        <v>134.55000000000001</v>
      </c>
      <c r="Q2729" s="5" t="str">
        <f t="shared" si="296"/>
        <v>technology</v>
      </c>
      <c r="R2729" s="5" t="str">
        <f t="shared" si="297"/>
        <v>wearables</v>
      </c>
      <c r="S2729" t="s">
        <v>8319</v>
      </c>
      <c r="T2729" t="s">
        <v>8321</v>
      </c>
      <c r="U2729" s="9">
        <f t="shared" si="298"/>
        <v>42325.684189814812</v>
      </c>
      <c r="V2729" s="9">
        <f t="shared" si="299"/>
        <v>42355.249305555553</v>
      </c>
      <c r="W2729">
        <f t="shared" si="300"/>
        <v>30</v>
      </c>
    </row>
    <row r="2730" spans="1:23" ht="43.2" x14ac:dyDescent="0.3">
      <c r="A2730">
        <v>1003</v>
      </c>
      <c r="B2730" s="3" t="s">
        <v>1004</v>
      </c>
      <c r="C2730" s="3" t="s">
        <v>5113</v>
      </c>
      <c r="D2730">
        <v>20000</v>
      </c>
      <c r="E2730">
        <v>3211</v>
      </c>
      <c r="F2730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>
        <f t="shared" si="294"/>
        <v>16</v>
      </c>
      <c r="P2730" s="5">
        <f t="shared" si="295"/>
        <v>214.07</v>
      </c>
      <c r="Q2730" s="5" t="str">
        <f t="shared" si="296"/>
        <v>technology</v>
      </c>
      <c r="R2730" s="5" t="str">
        <f t="shared" si="297"/>
        <v>wearables</v>
      </c>
      <c r="S2730" t="s">
        <v>8319</v>
      </c>
      <c r="T2730" t="s">
        <v>8321</v>
      </c>
      <c r="U2730" s="9">
        <f t="shared" si="298"/>
        <v>42780.709039351852</v>
      </c>
      <c r="V2730" s="9">
        <f t="shared" si="299"/>
        <v>42810.667372685188</v>
      </c>
      <c r="W2730">
        <f t="shared" si="300"/>
        <v>30</v>
      </c>
    </row>
    <row r="2731" spans="1:23" ht="28.8" x14ac:dyDescent="0.3">
      <c r="A2731">
        <v>1004</v>
      </c>
      <c r="B2731" s="3" t="s">
        <v>1005</v>
      </c>
      <c r="C2731" s="3" t="s">
        <v>5114</v>
      </c>
      <c r="D2731">
        <v>25000</v>
      </c>
      <c r="E2731">
        <v>20552</v>
      </c>
      <c r="F2731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>
        <f t="shared" si="294"/>
        <v>82</v>
      </c>
      <c r="P2731" s="5">
        <f t="shared" si="295"/>
        <v>216.34</v>
      </c>
      <c r="Q2731" s="5" t="str">
        <f t="shared" si="296"/>
        <v>technology</v>
      </c>
      <c r="R2731" s="5" t="str">
        <f t="shared" si="297"/>
        <v>wearables</v>
      </c>
      <c r="S2731" t="s">
        <v>8319</v>
      </c>
      <c r="T2731" t="s">
        <v>8321</v>
      </c>
      <c r="U2731" s="9">
        <f t="shared" si="298"/>
        <v>42388.708645833336</v>
      </c>
      <c r="V2731" s="9">
        <f t="shared" si="299"/>
        <v>42418.708645833336</v>
      </c>
      <c r="W2731">
        <f t="shared" si="300"/>
        <v>30</v>
      </c>
    </row>
    <row r="2732" spans="1:23" ht="43.2" x14ac:dyDescent="0.3">
      <c r="A2732">
        <v>1005</v>
      </c>
      <c r="B2732" s="3" t="s">
        <v>1006</v>
      </c>
      <c r="C2732" s="3" t="s">
        <v>5115</v>
      </c>
      <c r="D2732">
        <v>200000</v>
      </c>
      <c r="E2732">
        <v>150102</v>
      </c>
      <c r="F2732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>
        <f t="shared" si="294"/>
        <v>75</v>
      </c>
      <c r="P2732" s="5">
        <f t="shared" si="295"/>
        <v>932.31</v>
      </c>
      <c r="Q2732" s="5" t="str">
        <f t="shared" si="296"/>
        <v>technology</v>
      </c>
      <c r="R2732" s="5" t="str">
        <f t="shared" si="297"/>
        <v>wearables</v>
      </c>
      <c r="S2732" t="s">
        <v>8319</v>
      </c>
      <c r="T2732" t="s">
        <v>8321</v>
      </c>
      <c r="U2732" s="9">
        <f t="shared" si="298"/>
        <v>42276.624803240738</v>
      </c>
      <c r="V2732" s="9">
        <f t="shared" si="299"/>
        <v>42307.624803240738</v>
      </c>
      <c r="W2732">
        <f t="shared" si="300"/>
        <v>31</v>
      </c>
    </row>
    <row r="2733" spans="1:23" ht="43.2" x14ac:dyDescent="0.3">
      <c r="A2733">
        <v>1006</v>
      </c>
      <c r="B2733" s="3" t="s">
        <v>1007</v>
      </c>
      <c r="C2733" s="3" t="s">
        <v>5116</v>
      </c>
      <c r="D2733">
        <v>4000</v>
      </c>
      <c r="E2733">
        <v>234</v>
      </c>
      <c r="F2733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>
        <f t="shared" si="294"/>
        <v>6</v>
      </c>
      <c r="P2733" s="5">
        <f t="shared" si="295"/>
        <v>29.25</v>
      </c>
      <c r="Q2733" s="5" t="str">
        <f t="shared" si="296"/>
        <v>technology</v>
      </c>
      <c r="R2733" s="5" t="str">
        <f t="shared" si="297"/>
        <v>wearables</v>
      </c>
      <c r="S2733" t="s">
        <v>8319</v>
      </c>
      <c r="T2733" t="s">
        <v>8321</v>
      </c>
      <c r="U2733" s="9">
        <f t="shared" si="298"/>
        <v>41977.040185185186</v>
      </c>
      <c r="V2733" s="9">
        <f t="shared" si="299"/>
        <v>41985.299305555556</v>
      </c>
      <c r="W2733">
        <f t="shared" si="300"/>
        <v>8</v>
      </c>
    </row>
    <row r="2734" spans="1:23" ht="43.2" x14ac:dyDescent="0.3">
      <c r="A2734">
        <v>1007</v>
      </c>
      <c r="B2734" s="3" t="s">
        <v>1008</v>
      </c>
      <c r="C2734" s="3" t="s">
        <v>5117</v>
      </c>
      <c r="D2734">
        <v>30000</v>
      </c>
      <c r="E2734">
        <v>13296</v>
      </c>
      <c r="F2734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>
        <f t="shared" si="294"/>
        <v>44</v>
      </c>
      <c r="P2734" s="5">
        <f t="shared" si="295"/>
        <v>174.95</v>
      </c>
      <c r="Q2734" s="5" t="str">
        <f t="shared" si="296"/>
        <v>technology</v>
      </c>
      <c r="R2734" s="5" t="str">
        <f t="shared" si="297"/>
        <v>wearables</v>
      </c>
      <c r="S2734" t="s">
        <v>8319</v>
      </c>
      <c r="T2734" t="s">
        <v>8321</v>
      </c>
      <c r="U2734" s="9">
        <f t="shared" si="298"/>
        <v>42676.583599537036</v>
      </c>
      <c r="V2734" s="9">
        <f t="shared" si="299"/>
        <v>42718.6252662037</v>
      </c>
      <c r="W2734">
        <f t="shared" si="300"/>
        <v>42</v>
      </c>
    </row>
    <row r="2735" spans="1:23" ht="43.2" x14ac:dyDescent="0.3">
      <c r="A2735">
        <v>1008</v>
      </c>
      <c r="B2735" s="3" t="s">
        <v>1009</v>
      </c>
      <c r="C2735" s="3" t="s">
        <v>5118</v>
      </c>
      <c r="D2735">
        <v>93500</v>
      </c>
      <c r="E2735">
        <v>250</v>
      </c>
      <c r="F273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>
        <f t="shared" si="294"/>
        <v>0</v>
      </c>
      <c r="P2735" s="5">
        <f t="shared" si="295"/>
        <v>250</v>
      </c>
      <c r="Q2735" s="5" t="str">
        <f t="shared" si="296"/>
        <v>technology</v>
      </c>
      <c r="R2735" s="5" t="str">
        <f t="shared" si="297"/>
        <v>wearables</v>
      </c>
      <c r="S2735" t="s">
        <v>8319</v>
      </c>
      <c r="T2735" t="s">
        <v>8321</v>
      </c>
      <c r="U2735" s="9">
        <f t="shared" si="298"/>
        <v>42702.809201388889</v>
      </c>
      <c r="V2735" s="9">
        <f t="shared" si="299"/>
        <v>42732.809201388889</v>
      </c>
      <c r="W2735">
        <f t="shared" si="300"/>
        <v>30</v>
      </c>
    </row>
    <row r="2736" spans="1:23" ht="57.6" x14ac:dyDescent="0.3">
      <c r="A2736">
        <v>1009</v>
      </c>
      <c r="B2736" s="3" t="s">
        <v>1010</v>
      </c>
      <c r="C2736" s="3" t="s">
        <v>5119</v>
      </c>
      <c r="D2736">
        <v>50000</v>
      </c>
      <c r="E2736">
        <v>6565</v>
      </c>
      <c r="F2736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>
        <f t="shared" si="294"/>
        <v>13</v>
      </c>
      <c r="P2736" s="5">
        <f t="shared" si="295"/>
        <v>65</v>
      </c>
      <c r="Q2736" s="5" t="str">
        <f t="shared" si="296"/>
        <v>technology</v>
      </c>
      <c r="R2736" s="5" t="str">
        <f t="shared" si="297"/>
        <v>wearables</v>
      </c>
      <c r="S2736" t="s">
        <v>8319</v>
      </c>
      <c r="T2736" t="s">
        <v>8321</v>
      </c>
      <c r="U2736" s="9">
        <f t="shared" si="298"/>
        <v>42510.604699074072</v>
      </c>
      <c r="V2736" s="9">
        <f t="shared" si="299"/>
        <v>42540.604699074072</v>
      </c>
      <c r="W2736">
        <f t="shared" si="300"/>
        <v>30</v>
      </c>
    </row>
    <row r="2737" spans="1:23" ht="43.2" x14ac:dyDescent="0.3">
      <c r="A2737">
        <v>1010</v>
      </c>
      <c r="B2737" s="3" t="s">
        <v>1011</v>
      </c>
      <c r="C2737" s="3" t="s">
        <v>5120</v>
      </c>
      <c r="D2737">
        <v>115250</v>
      </c>
      <c r="E2737">
        <v>220</v>
      </c>
      <c r="F2737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>
        <f t="shared" si="294"/>
        <v>0</v>
      </c>
      <c r="P2737" s="5">
        <f t="shared" si="295"/>
        <v>55</v>
      </c>
      <c r="Q2737" s="5" t="str">
        <f t="shared" si="296"/>
        <v>technology</v>
      </c>
      <c r="R2737" s="5" t="str">
        <f t="shared" si="297"/>
        <v>wearables</v>
      </c>
      <c r="S2737" t="s">
        <v>8319</v>
      </c>
      <c r="T2737" t="s">
        <v>8321</v>
      </c>
      <c r="U2737" s="9">
        <f t="shared" si="298"/>
        <v>42561.829421296294</v>
      </c>
      <c r="V2737" s="9">
        <f t="shared" si="299"/>
        <v>42618.124305555553</v>
      </c>
      <c r="W2737">
        <f t="shared" si="300"/>
        <v>57</v>
      </c>
    </row>
    <row r="2738" spans="1:23" ht="43.2" x14ac:dyDescent="0.3">
      <c r="A2738">
        <v>1011</v>
      </c>
      <c r="B2738" s="3" t="s">
        <v>1012</v>
      </c>
      <c r="C2738" s="3" t="s">
        <v>5121</v>
      </c>
      <c r="D2738">
        <v>20000</v>
      </c>
      <c r="E2738">
        <v>75</v>
      </c>
      <c r="F2738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>
        <f t="shared" si="294"/>
        <v>0</v>
      </c>
      <c r="P2738" s="5">
        <f t="shared" si="295"/>
        <v>75</v>
      </c>
      <c r="Q2738" s="5" t="str">
        <f t="shared" si="296"/>
        <v>technology</v>
      </c>
      <c r="R2738" s="5" t="str">
        <f t="shared" si="297"/>
        <v>wearables</v>
      </c>
      <c r="S2738" t="s">
        <v>8319</v>
      </c>
      <c r="T2738" t="s">
        <v>8321</v>
      </c>
      <c r="U2738" s="9">
        <f t="shared" si="298"/>
        <v>41946.898090277777</v>
      </c>
      <c r="V2738" s="9">
        <f t="shared" si="299"/>
        <v>41991.898090277777</v>
      </c>
      <c r="W2738">
        <f t="shared" si="300"/>
        <v>45</v>
      </c>
    </row>
    <row r="2739" spans="1:23" ht="57.6" x14ac:dyDescent="0.3">
      <c r="A2739">
        <v>1012</v>
      </c>
      <c r="B2739" s="3" t="s">
        <v>1013</v>
      </c>
      <c r="C2739" s="3" t="s">
        <v>5122</v>
      </c>
      <c r="D2739">
        <v>5000</v>
      </c>
      <c r="E2739">
        <v>1076751.05</v>
      </c>
      <c r="F2739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>
        <f t="shared" si="294"/>
        <v>21535</v>
      </c>
      <c r="P2739" s="5">
        <f t="shared" si="295"/>
        <v>1389.36</v>
      </c>
      <c r="Q2739" s="5" t="str">
        <f t="shared" si="296"/>
        <v>technology</v>
      </c>
      <c r="R2739" s="5" t="str">
        <f t="shared" si="297"/>
        <v>wearables</v>
      </c>
      <c r="S2739" t="s">
        <v>8319</v>
      </c>
      <c r="T2739" t="s">
        <v>8321</v>
      </c>
      <c r="U2739" s="9">
        <f t="shared" si="298"/>
        <v>42714.440416666665</v>
      </c>
      <c r="V2739" s="9">
        <f t="shared" si="299"/>
        <v>42759.440416666665</v>
      </c>
      <c r="W2739">
        <f t="shared" si="300"/>
        <v>45</v>
      </c>
    </row>
    <row r="2740" spans="1:23" ht="43.2" x14ac:dyDescent="0.3">
      <c r="A2740">
        <v>1013</v>
      </c>
      <c r="B2740" s="3" t="s">
        <v>1014</v>
      </c>
      <c r="C2740" s="3" t="s">
        <v>5123</v>
      </c>
      <c r="D2740">
        <v>25000</v>
      </c>
      <c r="E2740">
        <v>8632</v>
      </c>
      <c r="F2740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>
        <f t="shared" si="294"/>
        <v>35</v>
      </c>
      <c r="P2740" s="5">
        <f t="shared" si="295"/>
        <v>95.91</v>
      </c>
      <c r="Q2740" s="5" t="str">
        <f t="shared" si="296"/>
        <v>technology</v>
      </c>
      <c r="R2740" s="5" t="str">
        <f t="shared" si="297"/>
        <v>wearables</v>
      </c>
      <c r="S2740" t="s">
        <v>8319</v>
      </c>
      <c r="T2740" t="s">
        <v>8321</v>
      </c>
      <c r="U2740" s="9">
        <f t="shared" si="298"/>
        <v>42339.833981481483</v>
      </c>
      <c r="V2740" s="9">
        <f t="shared" si="299"/>
        <v>42367.833333333328</v>
      </c>
      <c r="W2740">
        <f t="shared" si="300"/>
        <v>28</v>
      </c>
    </row>
    <row r="2741" spans="1:23" ht="28.8" x14ac:dyDescent="0.3">
      <c r="A2741">
        <v>1014</v>
      </c>
      <c r="B2741" s="3" t="s">
        <v>1015</v>
      </c>
      <c r="C2741" s="3" t="s">
        <v>5124</v>
      </c>
      <c r="D2741">
        <v>10000</v>
      </c>
      <c r="E2741">
        <v>3060</v>
      </c>
      <c r="F2741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>
        <f t="shared" si="294"/>
        <v>31</v>
      </c>
      <c r="P2741" s="5">
        <f t="shared" si="295"/>
        <v>191.25</v>
      </c>
      <c r="Q2741" s="5" t="str">
        <f t="shared" si="296"/>
        <v>technology</v>
      </c>
      <c r="R2741" s="5" t="str">
        <f t="shared" si="297"/>
        <v>wearables</v>
      </c>
      <c r="S2741" t="s">
        <v>8319</v>
      </c>
      <c r="T2741" t="s">
        <v>8321</v>
      </c>
      <c r="U2741" s="9">
        <f t="shared" si="298"/>
        <v>41955.002488425926</v>
      </c>
      <c r="V2741" s="9">
        <f t="shared" si="299"/>
        <v>42005.002488425926</v>
      </c>
      <c r="W2741">
        <f t="shared" si="300"/>
        <v>50</v>
      </c>
    </row>
    <row r="2742" spans="1:23" ht="28.8" x14ac:dyDescent="0.3">
      <c r="A2742">
        <v>1015</v>
      </c>
      <c r="B2742" s="3" t="s">
        <v>1016</v>
      </c>
      <c r="C2742" s="3" t="s">
        <v>5125</v>
      </c>
      <c r="D2742">
        <v>9000</v>
      </c>
      <c r="E2742">
        <v>240</v>
      </c>
      <c r="F2742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>
        <f t="shared" si="294"/>
        <v>3</v>
      </c>
      <c r="P2742" s="5">
        <f t="shared" si="295"/>
        <v>40</v>
      </c>
      <c r="Q2742" s="5" t="str">
        <f t="shared" si="296"/>
        <v>technology</v>
      </c>
      <c r="R2742" s="5" t="str">
        <f t="shared" si="297"/>
        <v>wearables</v>
      </c>
      <c r="S2742" t="s">
        <v>8319</v>
      </c>
      <c r="T2742" t="s">
        <v>8321</v>
      </c>
      <c r="U2742" s="9">
        <f t="shared" si="298"/>
        <v>42303.878414351857</v>
      </c>
      <c r="V2742" s="9">
        <f t="shared" si="299"/>
        <v>42333.920081018514</v>
      </c>
      <c r="W2742">
        <f t="shared" si="300"/>
        <v>30</v>
      </c>
    </row>
    <row r="2743" spans="1:23" ht="43.2" x14ac:dyDescent="0.3">
      <c r="A2743">
        <v>1016</v>
      </c>
      <c r="B2743" s="3" t="s">
        <v>1017</v>
      </c>
      <c r="C2743" s="3" t="s">
        <v>5126</v>
      </c>
      <c r="D2743">
        <v>100000</v>
      </c>
      <c r="E2743">
        <v>2842</v>
      </c>
      <c r="F2743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>
        <f t="shared" si="294"/>
        <v>3</v>
      </c>
      <c r="P2743" s="5">
        <f t="shared" si="295"/>
        <v>74.790000000000006</v>
      </c>
      <c r="Q2743" s="5" t="str">
        <f t="shared" si="296"/>
        <v>technology</v>
      </c>
      <c r="R2743" s="5" t="str">
        <f t="shared" si="297"/>
        <v>wearables</v>
      </c>
      <c r="S2743" t="s">
        <v>8319</v>
      </c>
      <c r="T2743" t="s">
        <v>8321</v>
      </c>
      <c r="U2743" s="9">
        <f t="shared" si="298"/>
        <v>42422.107129629629</v>
      </c>
      <c r="V2743" s="9">
        <f t="shared" si="299"/>
        <v>42467.065462962957</v>
      </c>
      <c r="W2743">
        <f t="shared" si="300"/>
        <v>45</v>
      </c>
    </row>
    <row r="2744" spans="1:23" ht="43.2" x14ac:dyDescent="0.3">
      <c r="A2744">
        <v>1017</v>
      </c>
      <c r="B2744" s="3" t="s">
        <v>1018</v>
      </c>
      <c r="C2744" s="3" t="s">
        <v>5127</v>
      </c>
      <c r="D2744">
        <v>250000</v>
      </c>
      <c r="E2744">
        <v>57197</v>
      </c>
      <c r="F2744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>
        <f t="shared" si="294"/>
        <v>23</v>
      </c>
      <c r="P2744" s="5">
        <f t="shared" si="295"/>
        <v>161.12</v>
      </c>
      <c r="Q2744" s="5" t="str">
        <f t="shared" si="296"/>
        <v>technology</v>
      </c>
      <c r="R2744" s="5" t="str">
        <f t="shared" si="297"/>
        <v>wearables</v>
      </c>
      <c r="S2744" t="s">
        <v>8319</v>
      </c>
      <c r="T2744" t="s">
        <v>8321</v>
      </c>
      <c r="U2744" s="9">
        <f t="shared" si="298"/>
        <v>42289.675173611111</v>
      </c>
      <c r="V2744" s="9">
        <f t="shared" si="299"/>
        <v>42329.716840277775</v>
      </c>
      <c r="W2744">
        <f t="shared" si="300"/>
        <v>40</v>
      </c>
    </row>
    <row r="2745" spans="1:23" ht="43.2" x14ac:dyDescent="0.3">
      <c r="A2745">
        <v>1018</v>
      </c>
      <c r="B2745" s="3" t="s">
        <v>1019</v>
      </c>
      <c r="C2745" s="3" t="s">
        <v>5128</v>
      </c>
      <c r="D2745">
        <v>20000</v>
      </c>
      <c r="E2745">
        <v>621</v>
      </c>
      <c r="F274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>
        <f t="shared" si="294"/>
        <v>3</v>
      </c>
      <c r="P2745" s="5">
        <f t="shared" si="295"/>
        <v>88.71</v>
      </c>
      <c r="Q2745" s="5" t="str">
        <f t="shared" si="296"/>
        <v>technology</v>
      </c>
      <c r="R2745" s="5" t="str">
        <f t="shared" si="297"/>
        <v>wearables</v>
      </c>
      <c r="S2745" t="s">
        <v>8319</v>
      </c>
      <c r="T2745" t="s">
        <v>8321</v>
      </c>
      <c r="U2745" s="9">
        <f t="shared" si="298"/>
        <v>42535.492280092592</v>
      </c>
      <c r="V2745" s="9">
        <f t="shared" si="299"/>
        <v>42565.492280092592</v>
      </c>
      <c r="W2745">
        <f t="shared" si="300"/>
        <v>30</v>
      </c>
    </row>
    <row r="2746" spans="1:23" ht="43.2" x14ac:dyDescent="0.3">
      <c r="A2746">
        <v>1019</v>
      </c>
      <c r="B2746" s="3" t="s">
        <v>1020</v>
      </c>
      <c r="C2746" s="3" t="s">
        <v>5129</v>
      </c>
      <c r="D2746">
        <v>45000</v>
      </c>
      <c r="E2746">
        <v>21300</v>
      </c>
      <c r="F2746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>
        <f t="shared" si="294"/>
        <v>47</v>
      </c>
      <c r="P2746" s="5">
        <f t="shared" si="295"/>
        <v>53.25</v>
      </c>
      <c r="Q2746" s="5" t="str">
        <f t="shared" si="296"/>
        <v>technology</v>
      </c>
      <c r="R2746" s="5" t="str">
        <f t="shared" si="297"/>
        <v>wearables</v>
      </c>
      <c r="S2746" t="s">
        <v>8319</v>
      </c>
      <c r="T2746" t="s">
        <v>8321</v>
      </c>
      <c r="U2746" s="9">
        <f t="shared" si="298"/>
        <v>42009.973946759259</v>
      </c>
      <c r="V2746" s="9">
        <f t="shared" si="299"/>
        <v>42039.973946759259</v>
      </c>
      <c r="W2746">
        <f t="shared" si="300"/>
        <v>30</v>
      </c>
    </row>
    <row r="2747" spans="1:23" ht="43.2" x14ac:dyDescent="0.3">
      <c r="A2747">
        <v>1040</v>
      </c>
      <c r="B2747" s="3" t="s">
        <v>1041</v>
      </c>
      <c r="C2747" s="3" t="s">
        <v>5150</v>
      </c>
      <c r="D2747">
        <v>85000</v>
      </c>
      <c r="E2747">
        <v>250</v>
      </c>
      <c r="F2747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>
        <f t="shared" si="294"/>
        <v>0</v>
      </c>
      <c r="P2747" s="5">
        <f t="shared" si="295"/>
        <v>250</v>
      </c>
      <c r="Q2747" s="5" t="str">
        <f t="shared" si="296"/>
        <v>journalism</v>
      </c>
      <c r="R2747" s="5" t="str">
        <f t="shared" si="297"/>
        <v>audio</v>
      </c>
      <c r="S2747" t="s">
        <v>8331</v>
      </c>
      <c r="T2747" t="s">
        <v>8332</v>
      </c>
      <c r="U2747" s="9">
        <f t="shared" si="298"/>
        <v>42579.708437499998</v>
      </c>
      <c r="V2747" s="9">
        <f t="shared" si="299"/>
        <v>42609.708437499998</v>
      </c>
      <c r="W2747">
        <f t="shared" si="300"/>
        <v>30</v>
      </c>
    </row>
    <row r="2748" spans="1:23" ht="43.2" x14ac:dyDescent="0.3">
      <c r="A2748">
        <v>1041</v>
      </c>
      <c r="B2748" s="3" t="s">
        <v>1042</v>
      </c>
      <c r="C2748" s="3" t="s">
        <v>5151</v>
      </c>
      <c r="D2748">
        <v>50</v>
      </c>
      <c r="E2748">
        <v>0</v>
      </c>
      <c r="F2748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>
        <f t="shared" si="294"/>
        <v>0</v>
      </c>
      <c r="P2748" s="5" t="e">
        <f t="shared" si="295"/>
        <v>#DIV/0!</v>
      </c>
      <c r="Q2748" s="5" t="str">
        <f t="shared" si="296"/>
        <v>journalism</v>
      </c>
      <c r="R2748" s="5" t="str">
        <f t="shared" si="297"/>
        <v>audio</v>
      </c>
      <c r="S2748" t="s">
        <v>8331</v>
      </c>
      <c r="T2748" t="s">
        <v>8332</v>
      </c>
      <c r="U2748" s="9">
        <f t="shared" si="298"/>
        <v>41831.060092592597</v>
      </c>
      <c r="V2748" s="9">
        <f t="shared" si="299"/>
        <v>41851.060092592597</v>
      </c>
      <c r="W2748">
        <f t="shared" si="300"/>
        <v>20</v>
      </c>
    </row>
    <row r="2749" spans="1:23" ht="43.2" x14ac:dyDescent="0.3">
      <c r="A2749">
        <v>1042</v>
      </c>
      <c r="B2749" s="3" t="s">
        <v>1043</v>
      </c>
      <c r="C2749" s="3" t="s">
        <v>5152</v>
      </c>
      <c r="D2749">
        <v>650</v>
      </c>
      <c r="E2749">
        <v>10</v>
      </c>
      <c r="F2749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>
        <f t="shared" si="294"/>
        <v>2</v>
      </c>
      <c r="P2749" s="5">
        <f t="shared" si="295"/>
        <v>10</v>
      </c>
      <c r="Q2749" s="5" t="str">
        <f t="shared" si="296"/>
        <v>journalism</v>
      </c>
      <c r="R2749" s="5" t="str">
        <f t="shared" si="297"/>
        <v>audio</v>
      </c>
      <c r="S2749" t="s">
        <v>8331</v>
      </c>
      <c r="T2749" t="s">
        <v>8332</v>
      </c>
      <c r="U2749" s="9">
        <f t="shared" si="298"/>
        <v>41851.696157407408</v>
      </c>
      <c r="V2749" s="9">
        <f t="shared" si="299"/>
        <v>41894.416666666664</v>
      </c>
      <c r="W2749">
        <f t="shared" si="300"/>
        <v>43</v>
      </c>
    </row>
    <row r="2750" spans="1:23" ht="43.2" x14ac:dyDescent="0.3">
      <c r="A2750">
        <v>1043</v>
      </c>
      <c r="B2750" s="3" t="s">
        <v>1044</v>
      </c>
      <c r="C2750" s="3" t="s">
        <v>5153</v>
      </c>
      <c r="D2750">
        <v>100000</v>
      </c>
      <c r="E2750">
        <v>8537</v>
      </c>
      <c r="F2750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>
        <f t="shared" si="294"/>
        <v>9</v>
      </c>
      <c r="P2750" s="5">
        <f t="shared" si="295"/>
        <v>29.24</v>
      </c>
      <c r="Q2750" s="5" t="str">
        <f t="shared" si="296"/>
        <v>journalism</v>
      </c>
      <c r="R2750" s="5" t="str">
        <f t="shared" si="297"/>
        <v>audio</v>
      </c>
      <c r="S2750" t="s">
        <v>8331</v>
      </c>
      <c r="T2750" t="s">
        <v>8332</v>
      </c>
      <c r="U2750" s="9">
        <f t="shared" si="298"/>
        <v>42114.252951388888</v>
      </c>
      <c r="V2750" s="9">
        <f t="shared" si="299"/>
        <v>42144.252951388888</v>
      </c>
      <c r="W2750">
        <f t="shared" si="300"/>
        <v>30</v>
      </c>
    </row>
    <row r="2751" spans="1:23" ht="43.2" x14ac:dyDescent="0.3">
      <c r="A2751">
        <v>1044</v>
      </c>
      <c r="B2751" s="3" t="s">
        <v>1045</v>
      </c>
      <c r="C2751" s="3" t="s">
        <v>5154</v>
      </c>
      <c r="D2751">
        <v>7000</v>
      </c>
      <c r="E2751">
        <v>6</v>
      </c>
      <c r="F2751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>
        <f t="shared" si="294"/>
        <v>0</v>
      </c>
      <c r="P2751" s="5">
        <f t="shared" si="295"/>
        <v>3</v>
      </c>
      <c r="Q2751" s="5" t="str">
        <f t="shared" si="296"/>
        <v>journalism</v>
      </c>
      <c r="R2751" s="5" t="str">
        <f t="shared" si="297"/>
        <v>audio</v>
      </c>
      <c r="S2751" t="s">
        <v>8331</v>
      </c>
      <c r="T2751" t="s">
        <v>8332</v>
      </c>
      <c r="U2751" s="9">
        <f t="shared" si="298"/>
        <v>42011.925937499997</v>
      </c>
      <c r="V2751" s="9">
        <f t="shared" si="299"/>
        <v>42068.852083333331</v>
      </c>
      <c r="W2751">
        <f t="shared" si="300"/>
        <v>57</v>
      </c>
    </row>
    <row r="2752" spans="1:23" ht="43.2" x14ac:dyDescent="0.3">
      <c r="A2752">
        <v>1045</v>
      </c>
      <c r="B2752" s="3" t="s">
        <v>1046</v>
      </c>
      <c r="C2752" s="3" t="s">
        <v>5155</v>
      </c>
      <c r="D2752">
        <v>10000</v>
      </c>
      <c r="E2752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>
        <f t="shared" si="294"/>
        <v>3</v>
      </c>
      <c r="P2752" s="5">
        <f t="shared" si="295"/>
        <v>33.25</v>
      </c>
      <c r="Q2752" s="5" t="str">
        <f t="shared" si="296"/>
        <v>journalism</v>
      </c>
      <c r="R2752" s="5" t="str">
        <f t="shared" si="297"/>
        <v>audio</v>
      </c>
      <c r="S2752" t="s">
        <v>8331</v>
      </c>
      <c r="T2752" t="s">
        <v>8332</v>
      </c>
      <c r="U2752" s="9">
        <f t="shared" si="298"/>
        <v>41844.874421296299</v>
      </c>
      <c r="V2752" s="9">
        <f t="shared" si="299"/>
        <v>41874.874421296299</v>
      </c>
      <c r="W2752">
        <f t="shared" si="300"/>
        <v>30</v>
      </c>
    </row>
    <row r="2753" spans="1:23" ht="43.2" x14ac:dyDescent="0.3">
      <c r="A2753">
        <v>1046</v>
      </c>
      <c r="B2753" s="3" t="s">
        <v>1047</v>
      </c>
      <c r="C2753" s="3" t="s">
        <v>5156</v>
      </c>
      <c r="D2753">
        <v>3000</v>
      </c>
      <c r="E2753">
        <v>0</v>
      </c>
      <c r="F2753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>
        <f t="shared" si="294"/>
        <v>0</v>
      </c>
      <c r="P2753" s="5" t="e">
        <f t="shared" si="295"/>
        <v>#DIV/0!</v>
      </c>
      <c r="Q2753" s="5" t="str">
        <f t="shared" si="296"/>
        <v>journalism</v>
      </c>
      <c r="R2753" s="5" t="str">
        <f t="shared" si="297"/>
        <v>audio</v>
      </c>
      <c r="S2753" t="s">
        <v>8331</v>
      </c>
      <c r="T2753" t="s">
        <v>8332</v>
      </c>
      <c r="U2753" s="9">
        <f t="shared" si="298"/>
        <v>42319.851388888885</v>
      </c>
      <c r="V2753" s="9">
        <f t="shared" si="299"/>
        <v>42364.851388888885</v>
      </c>
      <c r="W2753">
        <f t="shared" si="300"/>
        <v>45</v>
      </c>
    </row>
    <row r="2754" spans="1:23" ht="43.2" x14ac:dyDescent="0.3">
      <c r="A2754">
        <v>1047</v>
      </c>
      <c r="B2754" s="3" t="s">
        <v>1048</v>
      </c>
      <c r="C2754" s="3" t="s">
        <v>5157</v>
      </c>
      <c r="D2754">
        <v>2000</v>
      </c>
      <c r="E2754">
        <v>1</v>
      </c>
      <c r="F2754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>
        <f t="shared" ref="O2754:O2817" si="301">ROUND((E2754/D2754)*100,0)</f>
        <v>0</v>
      </c>
      <c r="P2754" s="5">
        <f t="shared" ref="P2754:P2817" si="302">ROUND((E2754/L2754),2)</f>
        <v>1</v>
      </c>
      <c r="Q2754" s="5" t="str">
        <f t="shared" ref="Q2754:Q2817" si="303">LEFT(N2754,SEARCH("/",N2754)-1)</f>
        <v>journalism</v>
      </c>
      <c r="R2754" s="5" t="str">
        <f t="shared" ref="R2754:R2817" si="304">RIGHT(N2754,LEN(N2754)-SEARCH("/",N2754))</f>
        <v>audio</v>
      </c>
      <c r="S2754" t="s">
        <v>8331</v>
      </c>
      <c r="T2754" t="s">
        <v>8332</v>
      </c>
      <c r="U2754" s="9">
        <f t="shared" ref="U2754:U2817" si="305">(((J2754/60)/60)/24)+DATE(1970,1,1)</f>
        <v>41918.818460648145</v>
      </c>
      <c r="V2754" s="9">
        <f t="shared" ref="V2754:V2817" si="306">(((I2754/60)/60)/24)+DATE(1970,1,1)</f>
        <v>41948.860127314816</v>
      </c>
      <c r="W2754">
        <f t="shared" ref="W2754:W2817" si="307">DATEDIF(U2754,V2754,"d")</f>
        <v>30</v>
      </c>
    </row>
    <row r="2755" spans="1:23" ht="43.2" x14ac:dyDescent="0.3">
      <c r="A2755">
        <v>1048</v>
      </c>
      <c r="B2755" s="3" t="s">
        <v>1049</v>
      </c>
      <c r="C2755" s="3" t="s">
        <v>5158</v>
      </c>
      <c r="D2755">
        <v>15000</v>
      </c>
      <c r="E2755">
        <v>212</v>
      </c>
      <c r="F275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>
        <f t="shared" si="301"/>
        <v>1</v>
      </c>
      <c r="P2755" s="5">
        <f t="shared" si="302"/>
        <v>53</v>
      </c>
      <c r="Q2755" s="5" t="str">
        <f t="shared" si="303"/>
        <v>journalism</v>
      </c>
      <c r="R2755" s="5" t="str">
        <f t="shared" si="304"/>
        <v>audio</v>
      </c>
      <c r="S2755" t="s">
        <v>8331</v>
      </c>
      <c r="T2755" t="s">
        <v>8332</v>
      </c>
      <c r="U2755" s="9">
        <f t="shared" si="305"/>
        <v>42598.053113425922</v>
      </c>
      <c r="V2755" s="9">
        <f t="shared" si="306"/>
        <v>42638.053113425922</v>
      </c>
      <c r="W2755">
        <f t="shared" si="307"/>
        <v>40</v>
      </c>
    </row>
    <row r="2756" spans="1:23" x14ac:dyDescent="0.3">
      <c r="A2756">
        <v>1049</v>
      </c>
      <c r="B2756" s="3" t="s">
        <v>1050</v>
      </c>
      <c r="C2756" s="3" t="s">
        <v>5159</v>
      </c>
      <c r="D2756">
        <v>12000</v>
      </c>
      <c r="E2756">
        <v>0</v>
      </c>
      <c r="F2756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>
        <f t="shared" si="301"/>
        <v>0</v>
      </c>
      <c r="P2756" s="5" t="e">
        <f t="shared" si="302"/>
        <v>#DIV/0!</v>
      </c>
      <c r="Q2756" s="5" t="str">
        <f t="shared" si="303"/>
        <v>journalism</v>
      </c>
      <c r="R2756" s="5" t="str">
        <f t="shared" si="304"/>
        <v>audio</v>
      </c>
      <c r="S2756" t="s">
        <v>8331</v>
      </c>
      <c r="T2756" t="s">
        <v>8332</v>
      </c>
      <c r="U2756" s="9">
        <f t="shared" si="305"/>
        <v>42382.431076388893</v>
      </c>
      <c r="V2756" s="9">
        <f t="shared" si="306"/>
        <v>42412.431076388893</v>
      </c>
      <c r="W2756">
        <f t="shared" si="307"/>
        <v>30</v>
      </c>
    </row>
    <row r="2757" spans="1:23" ht="28.8" x14ac:dyDescent="0.3">
      <c r="A2757">
        <v>1050</v>
      </c>
      <c r="B2757" s="3" t="s">
        <v>1051</v>
      </c>
      <c r="C2757" s="3" t="s">
        <v>5160</v>
      </c>
      <c r="D2757">
        <v>2500</v>
      </c>
      <c r="E2757">
        <v>0</v>
      </c>
      <c r="F2757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>
        <f t="shared" si="301"/>
        <v>0</v>
      </c>
      <c r="P2757" s="5" t="e">
        <f t="shared" si="302"/>
        <v>#DIV/0!</v>
      </c>
      <c r="Q2757" s="5" t="str">
        <f t="shared" si="303"/>
        <v>journalism</v>
      </c>
      <c r="R2757" s="5" t="str">
        <f t="shared" si="304"/>
        <v>audio</v>
      </c>
      <c r="S2757" t="s">
        <v>8331</v>
      </c>
      <c r="T2757" t="s">
        <v>8332</v>
      </c>
      <c r="U2757" s="9">
        <f t="shared" si="305"/>
        <v>42231.7971875</v>
      </c>
      <c r="V2757" s="9">
        <f t="shared" si="306"/>
        <v>42261.7971875</v>
      </c>
      <c r="W2757">
        <f t="shared" si="307"/>
        <v>30</v>
      </c>
    </row>
    <row r="2758" spans="1:23" ht="43.2" x14ac:dyDescent="0.3">
      <c r="A2758">
        <v>1051</v>
      </c>
      <c r="B2758" s="3" t="s">
        <v>1052</v>
      </c>
      <c r="C2758" s="3" t="s">
        <v>5161</v>
      </c>
      <c r="D2758">
        <v>500</v>
      </c>
      <c r="E2758">
        <v>0</v>
      </c>
      <c r="F2758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>
        <f t="shared" si="301"/>
        <v>0</v>
      </c>
      <c r="P2758" s="5" t="e">
        <f t="shared" si="302"/>
        <v>#DIV/0!</v>
      </c>
      <c r="Q2758" s="5" t="str">
        <f t="shared" si="303"/>
        <v>journalism</v>
      </c>
      <c r="R2758" s="5" t="str">
        <f t="shared" si="304"/>
        <v>audio</v>
      </c>
      <c r="S2758" t="s">
        <v>8331</v>
      </c>
      <c r="T2758" t="s">
        <v>8332</v>
      </c>
      <c r="U2758" s="9">
        <f t="shared" si="305"/>
        <v>41850.014178240745</v>
      </c>
      <c r="V2758" s="9">
        <f t="shared" si="306"/>
        <v>41878.014178240745</v>
      </c>
      <c r="W2758">
        <f t="shared" si="307"/>
        <v>28</v>
      </c>
    </row>
    <row r="2759" spans="1:23" ht="57.6" x14ac:dyDescent="0.3">
      <c r="A2759">
        <v>1052</v>
      </c>
      <c r="B2759" s="3" t="s">
        <v>1053</v>
      </c>
      <c r="C2759" s="3" t="s">
        <v>5162</v>
      </c>
      <c r="D2759">
        <v>4336</v>
      </c>
      <c r="E2759">
        <v>0</v>
      </c>
      <c r="F2759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>
        <f t="shared" si="301"/>
        <v>0</v>
      </c>
      <c r="P2759" s="5" t="e">
        <f t="shared" si="302"/>
        <v>#DIV/0!</v>
      </c>
      <c r="Q2759" s="5" t="str">
        <f t="shared" si="303"/>
        <v>journalism</v>
      </c>
      <c r="R2759" s="5" t="str">
        <f t="shared" si="304"/>
        <v>audio</v>
      </c>
      <c r="S2759" t="s">
        <v>8331</v>
      </c>
      <c r="T2759" t="s">
        <v>8332</v>
      </c>
      <c r="U2759" s="9">
        <f t="shared" si="305"/>
        <v>42483.797395833331</v>
      </c>
      <c r="V2759" s="9">
        <f t="shared" si="306"/>
        <v>42527.839583333334</v>
      </c>
      <c r="W2759">
        <f t="shared" si="307"/>
        <v>44</v>
      </c>
    </row>
    <row r="2760" spans="1:23" ht="43.2" x14ac:dyDescent="0.3">
      <c r="A2760">
        <v>1053</v>
      </c>
      <c r="B2760" s="3" t="s">
        <v>1054</v>
      </c>
      <c r="C2760" s="3" t="s">
        <v>5163</v>
      </c>
      <c r="D2760">
        <v>1500</v>
      </c>
      <c r="E2760">
        <v>15</v>
      </c>
      <c r="F2760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>
        <f t="shared" si="301"/>
        <v>1</v>
      </c>
      <c r="P2760" s="5">
        <f t="shared" si="302"/>
        <v>15</v>
      </c>
      <c r="Q2760" s="5" t="str">
        <f t="shared" si="303"/>
        <v>journalism</v>
      </c>
      <c r="R2760" s="5" t="str">
        <f t="shared" si="304"/>
        <v>audio</v>
      </c>
      <c r="S2760" t="s">
        <v>8331</v>
      </c>
      <c r="T2760" t="s">
        <v>8332</v>
      </c>
      <c r="U2760" s="9">
        <f t="shared" si="305"/>
        <v>42775.172824074078</v>
      </c>
      <c r="V2760" s="9">
        <f t="shared" si="306"/>
        <v>42800.172824074078</v>
      </c>
      <c r="W2760">
        <f t="shared" si="307"/>
        <v>25</v>
      </c>
    </row>
    <row r="2761" spans="1:23" ht="57.6" x14ac:dyDescent="0.3">
      <c r="A2761">
        <v>1054</v>
      </c>
      <c r="B2761" s="3" t="s">
        <v>1055</v>
      </c>
      <c r="C2761" s="3" t="s">
        <v>5164</v>
      </c>
      <c r="D2761">
        <v>2500</v>
      </c>
      <c r="E2761">
        <v>0</v>
      </c>
      <c r="F2761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>
        <f t="shared" si="301"/>
        <v>0</v>
      </c>
      <c r="P2761" s="5" t="e">
        <f t="shared" si="302"/>
        <v>#DIV/0!</v>
      </c>
      <c r="Q2761" s="5" t="str">
        <f t="shared" si="303"/>
        <v>journalism</v>
      </c>
      <c r="R2761" s="5" t="str">
        <f t="shared" si="304"/>
        <v>audio</v>
      </c>
      <c r="S2761" t="s">
        <v>8331</v>
      </c>
      <c r="T2761" t="s">
        <v>8332</v>
      </c>
      <c r="U2761" s="9">
        <f t="shared" si="305"/>
        <v>41831.851840277777</v>
      </c>
      <c r="V2761" s="9">
        <f t="shared" si="306"/>
        <v>41861.916666666664</v>
      </c>
      <c r="W2761">
        <f t="shared" si="307"/>
        <v>30</v>
      </c>
    </row>
    <row r="2762" spans="1:23" ht="43.2" x14ac:dyDescent="0.3">
      <c r="A2762">
        <v>1055</v>
      </c>
      <c r="B2762" s="3" t="s">
        <v>1056</v>
      </c>
      <c r="C2762" s="3" t="s">
        <v>5165</v>
      </c>
      <c r="D2762">
        <v>3500</v>
      </c>
      <c r="E2762">
        <v>0</v>
      </c>
      <c r="F2762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>
        <f t="shared" si="301"/>
        <v>0</v>
      </c>
      <c r="P2762" s="5" t="e">
        <f t="shared" si="302"/>
        <v>#DIV/0!</v>
      </c>
      <c r="Q2762" s="5" t="str">
        <f t="shared" si="303"/>
        <v>journalism</v>
      </c>
      <c r="R2762" s="5" t="str">
        <f t="shared" si="304"/>
        <v>audio</v>
      </c>
      <c r="S2762" t="s">
        <v>8331</v>
      </c>
      <c r="T2762" t="s">
        <v>8332</v>
      </c>
      <c r="U2762" s="9">
        <f t="shared" si="305"/>
        <v>42406.992418981477</v>
      </c>
      <c r="V2762" s="9">
        <f t="shared" si="306"/>
        <v>42436.992418981477</v>
      </c>
      <c r="W2762">
        <f t="shared" si="307"/>
        <v>30</v>
      </c>
    </row>
    <row r="2763" spans="1:23" ht="43.2" x14ac:dyDescent="0.3">
      <c r="A2763">
        <v>1056</v>
      </c>
      <c r="B2763" s="3" t="s">
        <v>1057</v>
      </c>
      <c r="C2763" s="3" t="s">
        <v>5166</v>
      </c>
      <c r="D2763">
        <v>10000</v>
      </c>
      <c r="E2763">
        <v>0</v>
      </c>
      <c r="F2763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>
        <f t="shared" si="301"/>
        <v>0</v>
      </c>
      <c r="P2763" s="5" t="e">
        <f t="shared" si="302"/>
        <v>#DIV/0!</v>
      </c>
      <c r="Q2763" s="5" t="str">
        <f t="shared" si="303"/>
        <v>journalism</v>
      </c>
      <c r="R2763" s="5" t="str">
        <f t="shared" si="304"/>
        <v>audio</v>
      </c>
      <c r="S2763" t="s">
        <v>8331</v>
      </c>
      <c r="T2763" t="s">
        <v>8332</v>
      </c>
      <c r="U2763" s="9">
        <f t="shared" si="305"/>
        <v>42058.719641203701</v>
      </c>
      <c r="V2763" s="9">
        <f t="shared" si="306"/>
        <v>42118.677974537044</v>
      </c>
      <c r="W2763">
        <f t="shared" si="307"/>
        <v>60</v>
      </c>
    </row>
    <row r="2764" spans="1:23" ht="43.2" x14ac:dyDescent="0.3">
      <c r="A2764">
        <v>1057</v>
      </c>
      <c r="B2764" s="3" t="s">
        <v>1058</v>
      </c>
      <c r="C2764" s="3" t="s">
        <v>5167</v>
      </c>
      <c r="D2764">
        <v>10000</v>
      </c>
      <c r="E2764">
        <v>0</v>
      </c>
      <c r="F2764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>
        <f t="shared" si="301"/>
        <v>0</v>
      </c>
      <c r="P2764" s="5" t="e">
        <f t="shared" si="302"/>
        <v>#DIV/0!</v>
      </c>
      <c r="Q2764" s="5" t="str">
        <f t="shared" si="303"/>
        <v>journalism</v>
      </c>
      <c r="R2764" s="5" t="str">
        <f t="shared" si="304"/>
        <v>audio</v>
      </c>
      <c r="S2764" t="s">
        <v>8331</v>
      </c>
      <c r="T2764" t="s">
        <v>8332</v>
      </c>
      <c r="U2764" s="9">
        <f t="shared" si="305"/>
        <v>42678.871331018512</v>
      </c>
      <c r="V2764" s="9">
        <f t="shared" si="306"/>
        <v>42708.912997685184</v>
      </c>
      <c r="W2764">
        <f t="shared" si="307"/>
        <v>30</v>
      </c>
    </row>
    <row r="2765" spans="1:23" ht="43.2" x14ac:dyDescent="0.3">
      <c r="A2765">
        <v>1058</v>
      </c>
      <c r="B2765" s="3" t="s">
        <v>1059</v>
      </c>
      <c r="C2765" s="3" t="s">
        <v>5168</v>
      </c>
      <c r="D2765">
        <v>40000</v>
      </c>
      <c r="E2765">
        <v>0</v>
      </c>
      <c r="F276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>
        <f t="shared" si="301"/>
        <v>0</v>
      </c>
      <c r="P2765" s="5" t="e">
        <f t="shared" si="302"/>
        <v>#DIV/0!</v>
      </c>
      <c r="Q2765" s="5" t="str">
        <f t="shared" si="303"/>
        <v>journalism</v>
      </c>
      <c r="R2765" s="5" t="str">
        <f t="shared" si="304"/>
        <v>audio</v>
      </c>
      <c r="S2765" t="s">
        <v>8331</v>
      </c>
      <c r="T2765" t="s">
        <v>8332</v>
      </c>
      <c r="U2765" s="9">
        <f t="shared" si="305"/>
        <v>42047.900960648149</v>
      </c>
      <c r="V2765" s="9">
        <f t="shared" si="306"/>
        <v>42089</v>
      </c>
      <c r="W2765">
        <f t="shared" si="307"/>
        <v>42</v>
      </c>
    </row>
    <row r="2766" spans="1:23" x14ac:dyDescent="0.3">
      <c r="A2766">
        <v>1059</v>
      </c>
      <c r="B2766" s="3" t="s">
        <v>1060</v>
      </c>
      <c r="C2766" s="3" t="s">
        <v>5169</v>
      </c>
      <c r="D2766">
        <v>1100</v>
      </c>
      <c r="E2766">
        <v>0</v>
      </c>
      <c r="F2766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>
        <f t="shared" si="301"/>
        <v>0</v>
      </c>
      <c r="P2766" s="5" t="e">
        <f t="shared" si="302"/>
        <v>#DIV/0!</v>
      </c>
      <c r="Q2766" s="5" t="str">
        <f t="shared" si="303"/>
        <v>journalism</v>
      </c>
      <c r="R2766" s="5" t="str">
        <f t="shared" si="304"/>
        <v>audio</v>
      </c>
      <c r="S2766" t="s">
        <v>8331</v>
      </c>
      <c r="T2766" t="s">
        <v>8332</v>
      </c>
      <c r="U2766" s="9">
        <f t="shared" si="305"/>
        <v>42046.79</v>
      </c>
      <c r="V2766" s="9">
        <f t="shared" si="306"/>
        <v>42076.748333333337</v>
      </c>
      <c r="W2766">
        <f t="shared" si="307"/>
        <v>30</v>
      </c>
    </row>
    <row r="2767" spans="1:23" ht="43.2" x14ac:dyDescent="0.3">
      <c r="A2767">
        <v>1060</v>
      </c>
      <c r="B2767" s="3" t="s">
        <v>1061</v>
      </c>
      <c r="C2767" s="3" t="s">
        <v>5170</v>
      </c>
      <c r="D2767">
        <v>5000</v>
      </c>
      <c r="E2767">
        <v>50</v>
      </c>
      <c r="F2767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>
        <f t="shared" si="301"/>
        <v>1</v>
      </c>
      <c r="P2767" s="5">
        <f t="shared" si="302"/>
        <v>50</v>
      </c>
      <c r="Q2767" s="5" t="str">
        <f t="shared" si="303"/>
        <v>journalism</v>
      </c>
      <c r="R2767" s="5" t="str">
        <f t="shared" si="304"/>
        <v>audio</v>
      </c>
      <c r="S2767" t="s">
        <v>8331</v>
      </c>
      <c r="T2767" t="s">
        <v>8332</v>
      </c>
      <c r="U2767" s="9">
        <f t="shared" si="305"/>
        <v>42079.913113425922</v>
      </c>
      <c r="V2767" s="9">
        <f t="shared" si="306"/>
        <v>42109.913113425922</v>
      </c>
      <c r="W2767">
        <f t="shared" si="307"/>
        <v>30</v>
      </c>
    </row>
    <row r="2768" spans="1:23" ht="28.8" x14ac:dyDescent="0.3">
      <c r="A2768">
        <v>1061</v>
      </c>
      <c r="B2768" s="3" t="s">
        <v>1062</v>
      </c>
      <c r="C2768" s="3" t="s">
        <v>5171</v>
      </c>
      <c r="D2768">
        <v>4000</v>
      </c>
      <c r="E2768">
        <v>0</v>
      </c>
      <c r="F2768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>
        <f t="shared" si="301"/>
        <v>0</v>
      </c>
      <c r="P2768" s="5" t="e">
        <f t="shared" si="302"/>
        <v>#DIV/0!</v>
      </c>
      <c r="Q2768" s="5" t="str">
        <f t="shared" si="303"/>
        <v>journalism</v>
      </c>
      <c r="R2768" s="5" t="str">
        <f t="shared" si="304"/>
        <v>audio</v>
      </c>
      <c r="S2768" t="s">
        <v>8331</v>
      </c>
      <c r="T2768" t="s">
        <v>8332</v>
      </c>
      <c r="U2768" s="9">
        <f t="shared" si="305"/>
        <v>42432.276712962965</v>
      </c>
      <c r="V2768" s="9">
        <f t="shared" si="306"/>
        <v>42492.041666666672</v>
      </c>
      <c r="W2768">
        <f t="shared" si="307"/>
        <v>60</v>
      </c>
    </row>
    <row r="2769" spans="1:23" x14ac:dyDescent="0.3">
      <c r="A2769">
        <v>1062</v>
      </c>
      <c r="B2769" s="3" t="s">
        <v>1063</v>
      </c>
      <c r="C2769" s="3" t="s">
        <v>5172</v>
      </c>
      <c r="D2769">
        <v>199</v>
      </c>
      <c r="E2769">
        <v>190</v>
      </c>
      <c r="F2769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>
        <f t="shared" si="301"/>
        <v>95</v>
      </c>
      <c r="P2769" s="5">
        <f t="shared" si="302"/>
        <v>47.5</v>
      </c>
      <c r="Q2769" s="5" t="str">
        <f t="shared" si="303"/>
        <v>journalism</v>
      </c>
      <c r="R2769" s="5" t="str">
        <f t="shared" si="304"/>
        <v>audio</v>
      </c>
      <c r="S2769" t="s">
        <v>8331</v>
      </c>
      <c r="T2769" t="s">
        <v>8332</v>
      </c>
      <c r="U2769" s="9">
        <f t="shared" si="305"/>
        <v>42556.807187500002</v>
      </c>
      <c r="V2769" s="9">
        <f t="shared" si="306"/>
        <v>42563.807187500002</v>
      </c>
      <c r="W2769">
        <f t="shared" si="307"/>
        <v>7</v>
      </c>
    </row>
    <row r="2770" spans="1:23" ht="43.2" x14ac:dyDescent="0.3">
      <c r="A2770">
        <v>1063</v>
      </c>
      <c r="B2770" s="3" t="s">
        <v>1064</v>
      </c>
      <c r="C2770" s="3" t="s">
        <v>5173</v>
      </c>
      <c r="D2770">
        <v>1000</v>
      </c>
      <c r="E2770">
        <v>0</v>
      </c>
      <c r="F2770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>
        <f t="shared" si="301"/>
        <v>0</v>
      </c>
      <c r="P2770" s="5" t="e">
        <f t="shared" si="302"/>
        <v>#DIV/0!</v>
      </c>
      <c r="Q2770" s="5" t="str">
        <f t="shared" si="303"/>
        <v>journalism</v>
      </c>
      <c r="R2770" s="5" t="str">
        <f t="shared" si="304"/>
        <v>audio</v>
      </c>
      <c r="S2770" t="s">
        <v>8331</v>
      </c>
      <c r="T2770" t="s">
        <v>8332</v>
      </c>
      <c r="U2770" s="9">
        <f t="shared" si="305"/>
        <v>42583.030810185184</v>
      </c>
      <c r="V2770" s="9">
        <f t="shared" si="306"/>
        <v>42613.030810185184</v>
      </c>
      <c r="W2770">
        <f t="shared" si="307"/>
        <v>30</v>
      </c>
    </row>
    <row r="2771" spans="1:23" ht="43.2" x14ac:dyDescent="0.3">
      <c r="A2771">
        <v>1064</v>
      </c>
      <c r="B2771" s="3" t="s">
        <v>1065</v>
      </c>
      <c r="C2771" s="3" t="s">
        <v>5174</v>
      </c>
      <c r="D2771">
        <v>90000</v>
      </c>
      <c r="E2771">
        <v>8077</v>
      </c>
      <c r="F2771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>
        <f t="shared" si="301"/>
        <v>9</v>
      </c>
      <c r="P2771" s="5">
        <f t="shared" si="302"/>
        <v>65.67</v>
      </c>
      <c r="Q2771" s="5" t="str">
        <f t="shared" si="303"/>
        <v>games</v>
      </c>
      <c r="R2771" s="5" t="str">
        <f t="shared" si="304"/>
        <v>video games</v>
      </c>
      <c r="S2771" t="s">
        <v>8333</v>
      </c>
      <c r="T2771" t="s">
        <v>8334</v>
      </c>
      <c r="U2771" s="9">
        <f t="shared" si="305"/>
        <v>41417.228043981479</v>
      </c>
      <c r="V2771" s="9">
        <f t="shared" si="306"/>
        <v>41462.228043981479</v>
      </c>
      <c r="W2771">
        <f t="shared" si="307"/>
        <v>45</v>
      </c>
    </row>
    <row r="2772" spans="1:23" ht="43.2" x14ac:dyDescent="0.3">
      <c r="A2772">
        <v>1065</v>
      </c>
      <c r="B2772" s="3" t="s">
        <v>1066</v>
      </c>
      <c r="C2772" s="3" t="s">
        <v>5175</v>
      </c>
      <c r="D2772">
        <v>3000</v>
      </c>
      <c r="E2772">
        <v>81</v>
      </c>
      <c r="F2772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>
        <f t="shared" si="301"/>
        <v>3</v>
      </c>
      <c r="P2772" s="5">
        <f t="shared" si="302"/>
        <v>16.2</v>
      </c>
      <c r="Q2772" s="5" t="str">
        <f t="shared" si="303"/>
        <v>games</v>
      </c>
      <c r="R2772" s="5" t="str">
        <f t="shared" si="304"/>
        <v>video games</v>
      </c>
      <c r="S2772" t="s">
        <v>8333</v>
      </c>
      <c r="T2772" t="s">
        <v>8334</v>
      </c>
      <c r="U2772" s="9">
        <f t="shared" si="305"/>
        <v>41661.381041666667</v>
      </c>
      <c r="V2772" s="9">
        <f t="shared" si="306"/>
        <v>41689.381041666667</v>
      </c>
      <c r="W2772">
        <f t="shared" si="307"/>
        <v>28</v>
      </c>
    </row>
    <row r="2773" spans="1:23" ht="43.2" x14ac:dyDescent="0.3">
      <c r="A2773">
        <v>1066</v>
      </c>
      <c r="B2773" s="3" t="s">
        <v>1067</v>
      </c>
      <c r="C2773" s="3" t="s">
        <v>5176</v>
      </c>
      <c r="D2773">
        <v>150000</v>
      </c>
      <c r="E2773">
        <v>5051</v>
      </c>
      <c r="F2773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>
        <f t="shared" si="301"/>
        <v>3</v>
      </c>
      <c r="P2773" s="5">
        <f t="shared" si="302"/>
        <v>34.130000000000003</v>
      </c>
      <c r="Q2773" s="5" t="str">
        <f t="shared" si="303"/>
        <v>games</v>
      </c>
      <c r="R2773" s="5" t="str">
        <f t="shared" si="304"/>
        <v>video games</v>
      </c>
      <c r="S2773" t="s">
        <v>8333</v>
      </c>
      <c r="T2773" t="s">
        <v>8334</v>
      </c>
      <c r="U2773" s="9">
        <f t="shared" si="305"/>
        <v>41445.962754629632</v>
      </c>
      <c r="V2773" s="9">
        <f t="shared" si="306"/>
        <v>41490.962754629632</v>
      </c>
      <c r="W2773">
        <f t="shared" si="307"/>
        <v>45</v>
      </c>
    </row>
    <row r="2774" spans="1:23" ht="43.2" x14ac:dyDescent="0.3">
      <c r="A2774">
        <v>1067</v>
      </c>
      <c r="B2774" s="3" t="s">
        <v>1068</v>
      </c>
      <c r="C2774" s="3" t="s">
        <v>5177</v>
      </c>
      <c r="D2774">
        <v>500</v>
      </c>
      <c r="E2774">
        <v>130</v>
      </c>
      <c r="F2774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>
        <f t="shared" si="301"/>
        <v>26</v>
      </c>
      <c r="P2774" s="5">
        <f t="shared" si="302"/>
        <v>13</v>
      </c>
      <c r="Q2774" s="5" t="str">
        <f t="shared" si="303"/>
        <v>games</v>
      </c>
      <c r="R2774" s="5" t="str">
        <f t="shared" si="304"/>
        <v>video games</v>
      </c>
      <c r="S2774" t="s">
        <v>8333</v>
      </c>
      <c r="T2774" t="s">
        <v>8334</v>
      </c>
      <c r="U2774" s="9">
        <f t="shared" si="305"/>
        <v>41599.855682870373</v>
      </c>
      <c r="V2774" s="9">
        <f t="shared" si="306"/>
        <v>41629.855682870373</v>
      </c>
      <c r="W2774">
        <f t="shared" si="307"/>
        <v>30</v>
      </c>
    </row>
    <row r="2775" spans="1:23" ht="57.6" x14ac:dyDescent="0.3">
      <c r="A2775">
        <v>1068</v>
      </c>
      <c r="B2775" s="3" t="s">
        <v>1069</v>
      </c>
      <c r="C2775" s="3" t="s">
        <v>5178</v>
      </c>
      <c r="D2775">
        <v>30000</v>
      </c>
      <c r="E2775">
        <v>45</v>
      </c>
      <c r="F277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>
        <f t="shared" si="301"/>
        <v>0</v>
      </c>
      <c r="P2775" s="5">
        <f t="shared" si="302"/>
        <v>11.25</v>
      </c>
      <c r="Q2775" s="5" t="str">
        <f t="shared" si="303"/>
        <v>games</v>
      </c>
      <c r="R2775" s="5" t="str">
        <f t="shared" si="304"/>
        <v>video games</v>
      </c>
      <c r="S2775" t="s">
        <v>8333</v>
      </c>
      <c r="T2775" t="s">
        <v>8334</v>
      </c>
      <c r="U2775" s="9">
        <f t="shared" si="305"/>
        <v>42440.371111111104</v>
      </c>
      <c r="V2775" s="9">
        <f t="shared" si="306"/>
        <v>42470.329444444447</v>
      </c>
      <c r="W2775">
        <f t="shared" si="307"/>
        <v>30</v>
      </c>
    </row>
    <row r="2776" spans="1:23" ht="43.2" x14ac:dyDescent="0.3">
      <c r="A2776">
        <v>1069</v>
      </c>
      <c r="B2776" s="3" t="s">
        <v>1070</v>
      </c>
      <c r="C2776" s="3" t="s">
        <v>5179</v>
      </c>
      <c r="D2776">
        <v>2200</v>
      </c>
      <c r="E2776">
        <v>850</v>
      </c>
      <c r="F2776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>
        <f t="shared" si="301"/>
        <v>39</v>
      </c>
      <c r="P2776" s="5">
        <f t="shared" si="302"/>
        <v>40.479999999999997</v>
      </c>
      <c r="Q2776" s="5" t="str">
        <f t="shared" si="303"/>
        <v>games</v>
      </c>
      <c r="R2776" s="5" t="str">
        <f t="shared" si="304"/>
        <v>video games</v>
      </c>
      <c r="S2776" t="s">
        <v>8333</v>
      </c>
      <c r="T2776" t="s">
        <v>8334</v>
      </c>
      <c r="U2776" s="9">
        <f t="shared" si="305"/>
        <v>41572.229849537034</v>
      </c>
      <c r="V2776" s="9">
        <f t="shared" si="306"/>
        <v>41604.271516203706</v>
      </c>
      <c r="W2776">
        <f t="shared" si="307"/>
        <v>32</v>
      </c>
    </row>
    <row r="2777" spans="1:23" ht="43.2" x14ac:dyDescent="0.3">
      <c r="A2777">
        <v>1070</v>
      </c>
      <c r="B2777" s="3" t="s">
        <v>1071</v>
      </c>
      <c r="C2777" s="3" t="s">
        <v>5180</v>
      </c>
      <c r="D2777">
        <v>10000</v>
      </c>
      <c r="E2777">
        <v>70</v>
      </c>
      <c r="F2777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>
        <f t="shared" si="301"/>
        <v>1</v>
      </c>
      <c r="P2777" s="5">
        <f t="shared" si="302"/>
        <v>35</v>
      </c>
      <c r="Q2777" s="5" t="str">
        <f t="shared" si="303"/>
        <v>games</v>
      </c>
      <c r="R2777" s="5" t="str">
        <f t="shared" si="304"/>
        <v>video games</v>
      </c>
      <c r="S2777" t="s">
        <v>8333</v>
      </c>
      <c r="T2777" t="s">
        <v>8334</v>
      </c>
      <c r="U2777" s="9">
        <f t="shared" si="305"/>
        <v>41163.011828703704</v>
      </c>
      <c r="V2777" s="9">
        <f t="shared" si="306"/>
        <v>41183.011828703704</v>
      </c>
      <c r="W2777">
        <f t="shared" si="307"/>
        <v>20</v>
      </c>
    </row>
    <row r="2778" spans="1:23" ht="43.2" x14ac:dyDescent="0.3">
      <c r="A2778">
        <v>1071</v>
      </c>
      <c r="B2778" s="3" t="s">
        <v>1072</v>
      </c>
      <c r="C2778" s="3" t="s">
        <v>5181</v>
      </c>
      <c r="D2778">
        <v>100</v>
      </c>
      <c r="E2778">
        <v>0</v>
      </c>
      <c r="F2778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>
        <f t="shared" si="301"/>
        <v>0</v>
      </c>
      <c r="P2778" s="5" t="e">
        <f t="shared" si="302"/>
        <v>#DIV/0!</v>
      </c>
      <c r="Q2778" s="5" t="str">
        <f t="shared" si="303"/>
        <v>games</v>
      </c>
      <c r="R2778" s="5" t="str">
        <f t="shared" si="304"/>
        <v>video games</v>
      </c>
      <c r="S2778" t="s">
        <v>8333</v>
      </c>
      <c r="T2778" t="s">
        <v>8334</v>
      </c>
      <c r="U2778" s="9">
        <f t="shared" si="305"/>
        <v>42295.753391203703</v>
      </c>
      <c r="V2778" s="9">
        <f t="shared" si="306"/>
        <v>42325.795057870375</v>
      </c>
      <c r="W2778">
        <f t="shared" si="307"/>
        <v>30</v>
      </c>
    </row>
    <row r="2779" spans="1:23" ht="43.2" x14ac:dyDescent="0.3">
      <c r="A2779">
        <v>1072</v>
      </c>
      <c r="B2779" s="3" t="s">
        <v>1073</v>
      </c>
      <c r="C2779" s="3" t="s">
        <v>5182</v>
      </c>
      <c r="D2779">
        <v>75000</v>
      </c>
      <c r="E2779">
        <v>51</v>
      </c>
      <c r="F2779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>
        <f t="shared" si="301"/>
        <v>0</v>
      </c>
      <c r="P2779" s="5">
        <f t="shared" si="302"/>
        <v>12.75</v>
      </c>
      <c r="Q2779" s="5" t="str">
        <f t="shared" si="303"/>
        <v>games</v>
      </c>
      <c r="R2779" s="5" t="str">
        <f t="shared" si="304"/>
        <v>video games</v>
      </c>
      <c r="S2779" t="s">
        <v>8333</v>
      </c>
      <c r="T2779" t="s">
        <v>8334</v>
      </c>
      <c r="U2779" s="9">
        <f t="shared" si="305"/>
        <v>41645.832141203704</v>
      </c>
      <c r="V2779" s="9">
        <f t="shared" si="306"/>
        <v>41675.832141203704</v>
      </c>
      <c r="W2779">
        <f t="shared" si="307"/>
        <v>30</v>
      </c>
    </row>
    <row r="2780" spans="1:23" ht="28.8" x14ac:dyDescent="0.3">
      <c r="A2780">
        <v>1073</v>
      </c>
      <c r="B2780" s="3" t="s">
        <v>1074</v>
      </c>
      <c r="C2780" s="3" t="s">
        <v>5183</v>
      </c>
      <c r="D2780">
        <v>750</v>
      </c>
      <c r="E2780">
        <v>10</v>
      </c>
      <c r="F2780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>
        <f t="shared" si="301"/>
        <v>1</v>
      </c>
      <c r="P2780" s="5">
        <f t="shared" si="302"/>
        <v>10</v>
      </c>
      <c r="Q2780" s="5" t="str">
        <f t="shared" si="303"/>
        <v>games</v>
      </c>
      <c r="R2780" s="5" t="str">
        <f t="shared" si="304"/>
        <v>video games</v>
      </c>
      <c r="S2780" t="s">
        <v>8333</v>
      </c>
      <c r="T2780" t="s">
        <v>8334</v>
      </c>
      <c r="U2780" s="9">
        <f t="shared" si="305"/>
        <v>40802.964594907404</v>
      </c>
      <c r="V2780" s="9">
        <f t="shared" si="306"/>
        <v>40832.964594907404</v>
      </c>
      <c r="W2780">
        <f t="shared" si="307"/>
        <v>30</v>
      </c>
    </row>
    <row r="2781" spans="1:23" ht="57.6" x14ac:dyDescent="0.3">
      <c r="A2781">
        <v>1074</v>
      </c>
      <c r="B2781" s="3" t="s">
        <v>1075</v>
      </c>
      <c r="C2781" s="3" t="s">
        <v>5184</v>
      </c>
      <c r="D2781">
        <v>54000</v>
      </c>
      <c r="E2781">
        <v>3407</v>
      </c>
      <c r="F2781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>
        <f t="shared" si="301"/>
        <v>6</v>
      </c>
      <c r="P2781" s="5">
        <f t="shared" si="302"/>
        <v>113.57</v>
      </c>
      <c r="Q2781" s="5" t="str">
        <f t="shared" si="303"/>
        <v>games</v>
      </c>
      <c r="R2781" s="5" t="str">
        <f t="shared" si="304"/>
        <v>video games</v>
      </c>
      <c r="S2781" t="s">
        <v>8333</v>
      </c>
      <c r="T2781" t="s">
        <v>8334</v>
      </c>
      <c r="U2781" s="9">
        <f t="shared" si="305"/>
        <v>41613.172974537039</v>
      </c>
      <c r="V2781" s="9">
        <f t="shared" si="306"/>
        <v>41643.172974537039</v>
      </c>
      <c r="W2781">
        <f t="shared" si="307"/>
        <v>30</v>
      </c>
    </row>
    <row r="2782" spans="1:23" ht="28.8" x14ac:dyDescent="0.3">
      <c r="A2782">
        <v>1075</v>
      </c>
      <c r="B2782" s="3" t="s">
        <v>1076</v>
      </c>
      <c r="C2782" s="3" t="s">
        <v>5185</v>
      </c>
      <c r="D2782">
        <v>1000</v>
      </c>
      <c r="E2782">
        <v>45</v>
      </c>
      <c r="F2782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>
        <f t="shared" si="301"/>
        <v>5</v>
      </c>
      <c r="P2782" s="5">
        <f t="shared" si="302"/>
        <v>15</v>
      </c>
      <c r="Q2782" s="5" t="str">
        <f t="shared" si="303"/>
        <v>games</v>
      </c>
      <c r="R2782" s="5" t="str">
        <f t="shared" si="304"/>
        <v>video games</v>
      </c>
      <c r="S2782" t="s">
        <v>8333</v>
      </c>
      <c r="T2782" t="s">
        <v>8334</v>
      </c>
      <c r="U2782" s="9">
        <f t="shared" si="305"/>
        <v>41005.904120370367</v>
      </c>
      <c r="V2782" s="9">
        <f t="shared" si="306"/>
        <v>41035.904120370367</v>
      </c>
      <c r="W2782">
        <f t="shared" si="307"/>
        <v>30</v>
      </c>
    </row>
    <row r="2783" spans="1:23" ht="43.2" x14ac:dyDescent="0.3">
      <c r="A2783">
        <v>1076</v>
      </c>
      <c r="B2783" s="3" t="s">
        <v>1077</v>
      </c>
      <c r="C2783" s="3" t="s">
        <v>5186</v>
      </c>
      <c r="D2783">
        <v>75000</v>
      </c>
      <c r="E2783">
        <v>47074</v>
      </c>
      <c r="F2783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>
        <f t="shared" si="301"/>
        <v>63</v>
      </c>
      <c r="P2783" s="5">
        <f t="shared" si="302"/>
        <v>48.28</v>
      </c>
      <c r="Q2783" s="5" t="str">
        <f t="shared" si="303"/>
        <v>games</v>
      </c>
      <c r="R2783" s="5" t="str">
        <f t="shared" si="304"/>
        <v>video games</v>
      </c>
      <c r="S2783" t="s">
        <v>8333</v>
      </c>
      <c r="T2783" t="s">
        <v>8334</v>
      </c>
      <c r="U2783" s="9">
        <f t="shared" si="305"/>
        <v>41838.377893518518</v>
      </c>
      <c r="V2783" s="9">
        <f t="shared" si="306"/>
        <v>41893.377893518518</v>
      </c>
      <c r="W2783">
        <f t="shared" si="307"/>
        <v>55</v>
      </c>
    </row>
    <row r="2784" spans="1:23" ht="43.2" x14ac:dyDescent="0.3">
      <c r="A2784">
        <v>1077</v>
      </c>
      <c r="B2784" s="3" t="s">
        <v>1078</v>
      </c>
      <c r="C2784" s="3" t="s">
        <v>5187</v>
      </c>
      <c r="D2784">
        <v>25000</v>
      </c>
      <c r="E2784">
        <v>7344</v>
      </c>
      <c r="F2784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>
        <f t="shared" si="301"/>
        <v>29</v>
      </c>
      <c r="P2784" s="5">
        <f t="shared" si="302"/>
        <v>43.98</v>
      </c>
      <c r="Q2784" s="5" t="str">
        <f t="shared" si="303"/>
        <v>games</v>
      </c>
      <c r="R2784" s="5" t="str">
        <f t="shared" si="304"/>
        <v>video games</v>
      </c>
      <c r="S2784" t="s">
        <v>8333</v>
      </c>
      <c r="T2784" t="s">
        <v>8334</v>
      </c>
      <c r="U2784" s="9">
        <f t="shared" si="305"/>
        <v>42353.16679398148</v>
      </c>
      <c r="V2784" s="9">
        <f t="shared" si="306"/>
        <v>42383.16679398148</v>
      </c>
      <c r="W2784">
        <f t="shared" si="307"/>
        <v>30</v>
      </c>
    </row>
    <row r="2785" spans="1:23" ht="57.6" x14ac:dyDescent="0.3">
      <c r="A2785">
        <v>1078</v>
      </c>
      <c r="B2785" s="3" t="s">
        <v>1079</v>
      </c>
      <c r="C2785" s="3" t="s">
        <v>5188</v>
      </c>
      <c r="D2785">
        <v>600</v>
      </c>
      <c r="E2785">
        <v>45</v>
      </c>
      <c r="F278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>
        <f t="shared" si="301"/>
        <v>8</v>
      </c>
      <c r="P2785" s="5">
        <f t="shared" si="302"/>
        <v>9</v>
      </c>
      <c r="Q2785" s="5" t="str">
        <f t="shared" si="303"/>
        <v>games</v>
      </c>
      <c r="R2785" s="5" t="str">
        <f t="shared" si="304"/>
        <v>video games</v>
      </c>
      <c r="S2785" t="s">
        <v>8333</v>
      </c>
      <c r="T2785" t="s">
        <v>8334</v>
      </c>
      <c r="U2785" s="9">
        <f t="shared" si="305"/>
        <v>40701.195844907408</v>
      </c>
      <c r="V2785" s="9">
        <f t="shared" si="306"/>
        <v>40746.195844907408</v>
      </c>
      <c r="W2785">
        <f t="shared" si="307"/>
        <v>45</v>
      </c>
    </row>
    <row r="2786" spans="1:23" ht="43.2" x14ac:dyDescent="0.3">
      <c r="A2786">
        <v>1079</v>
      </c>
      <c r="B2786" s="3" t="s">
        <v>1080</v>
      </c>
      <c r="C2786" s="3" t="s">
        <v>5189</v>
      </c>
      <c r="D2786">
        <v>26000</v>
      </c>
      <c r="E2786">
        <v>678</v>
      </c>
      <c r="F2786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>
        <f t="shared" si="301"/>
        <v>3</v>
      </c>
      <c r="P2786" s="5">
        <f t="shared" si="302"/>
        <v>37.67</v>
      </c>
      <c r="Q2786" s="5" t="str">
        <f t="shared" si="303"/>
        <v>games</v>
      </c>
      <c r="R2786" s="5" t="str">
        <f t="shared" si="304"/>
        <v>video games</v>
      </c>
      <c r="S2786" t="s">
        <v>8333</v>
      </c>
      <c r="T2786" t="s">
        <v>8334</v>
      </c>
      <c r="U2786" s="9">
        <f t="shared" si="305"/>
        <v>42479.566388888896</v>
      </c>
      <c r="V2786" s="9">
        <f t="shared" si="306"/>
        <v>42504.566388888896</v>
      </c>
      <c r="W2786">
        <f t="shared" si="307"/>
        <v>25</v>
      </c>
    </row>
    <row r="2787" spans="1:23" ht="43.2" x14ac:dyDescent="0.3">
      <c r="A2787">
        <v>1080</v>
      </c>
      <c r="B2787" s="3" t="s">
        <v>1081</v>
      </c>
      <c r="C2787" s="3" t="s">
        <v>5190</v>
      </c>
      <c r="D2787">
        <v>20000</v>
      </c>
      <c r="E2787">
        <v>1821</v>
      </c>
      <c r="F2787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>
        <f t="shared" si="301"/>
        <v>9</v>
      </c>
      <c r="P2787" s="5">
        <f t="shared" si="302"/>
        <v>18.579999999999998</v>
      </c>
      <c r="Q2787" s="5" t="str">
        <f t="shared" si="303"/>
        <v>games</v>
      </c>
      <c r="R2787" s="5" t="str">
        <f t="shared" si="304"/>
        <v>video games</v>
      </c>
      <c r="S2787" t="s">
        <v>8333</v>
      </c>
      <c r="T2787" t="s">
        <v>8334</v>
      </c>
      <c r="U2787" s="9">
        <f t="shared" si="305"/>
        <v>41740.138113425928</v>
      </c>
      <c r="V2787" s="9">
        <f t="shared" si="306"/>
        <v>41770.138113425928</v>
      </c>
      <c r="W2787">
        <f t="shared" si="307"/>
        <v>30</v>
      </c>
    </row>
    <row r="2788" spans="1:23" ht="43.2" x14ac:dyDescent="0.3">
      <c r="A2788">
        <v>1081</v>
      </c>
      <c r="B2788" s="3" t="s">
        <v>1082</v>
      </c>
      <c r="C2788" s="3" t="s">
        <v>5191</v>
      </c>
      <c r="D2788">
        <v>68000</v>
      </c>
      <c r="E2788">
        <v>12</v>
      </c>
      <c r="F2788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>
        <f t="shared" si="301"/>
        <v>0</v>
      </c>
      <c r="P2788" s="5">
        <f t="shared" si="302"/>
        <v>3</v>
      </c>
      <c r="Q2788" s="5" t="str">
        <f t="shared" si="303"/>
        <v>games</v>
      </c>
      <c r="R2788" s="5" t="str">
        <f t="shared" si="304"/>
        <v>video games</v>
      </c>
      <c r="S2788" t="s">
        <v>8333</v>
      </c>
      <c r="T2788" t="s">
        <v>8334</v>
      </c>
      <c r="U2788" s="9">
        <f t="shared" si="305"/>
        <v>42002.926990740743</v>
      </c>
      <c r="V2788" s="9">
        <f t="shared" si="306"/>
        <v>42032.926990740743</v>
      </c>
      <c r="W2788">
        <f t="shared" si="307"/>
        <v>30</v>
      </c>
    </row>
    <row r="2789" spans="1:23" ht="43.2" x14ac:dyDescent="0.3">
      <c r="A2789">
        <v>1082</v>
      </c>
      <c r="B2789" s="3" t="s">
        <v>1083</v>
      </c>
      <c r="C2789" s="3" t="s">
        <v>5192</v>
      </c>
      <c r="D2789">
        <v>10000</v>
      </c>
      <c r="E2789">
        <v>56</v>
      </c>
      <c r="F2789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>
        <f t="shared" si="301"/>
        <v>1</v>
      </c>
      <c r="P2789" s="5">
        <f t="shared" si="302"/>
        <v>18.670000000000002</v>
      </c>
      <c r="Q2789" s="5" t="str">
        <f t="shared" si="303"/>
        <v>games</v>
      </c>
      <c r="R2789" s="5" t="str">
        <f t="shared" si="304"/>
        <v>video games</v>
      </c>
      <c r="S2789" t="s">
        <v>8333</v>
      </c>
      <c r="T2789" t="s">
        <v>8334</v>
      </c>
      <c r="U2789" s="9">
        <f t="shared" si="305"/>
        <v>41101.906111111115</v>
      </c>
      <c r="V2789" s="9">
        <f t="shared" si="306"/>
        <v>41131.906111111115</v>
      </c>
      <c r="W2789">
        <f t="shared" si="307"/>
        <v>30</v>
      </c>
    </row>
    <row r="2790" spans="1:23" ht="43.2" x14ac:dyDescent="0.3">
      <c r="A2790">
        <v>1083</v>
      </c>
      <c r="B2790" s="3" t="s">
        <v>1084</v>
      </c>
      <c r="C2790" s="3" t="s">
        <v>5193</v>
      </c>
      <c r="D2790">
        <v>50000</v>
      </c>
      <c r="E2790">
        <v>410</v>
      </c>
      <c r="F2790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>
        <f t="shared" si="301"/>
        <v>1</v>
      </c>
      <c r="P2790" s="5">
        <f t="shared" si="302"/>
        <v>410</v>
      </c>
      <c r="Q2790" s="5" t="str">
        <f t="shared" si="303"/>
        <v>games</v>
      </c>
      <c r="R2790" s="5" t="str">
        <f t="shared" si="304"/>
        <v>video games</v>
      </c>
      <c r="S2790" t="s">
        <v>8333</v>
      </c>
      <c r="T2790" t="s">
        <v>8334</v>
      </c>
      <c r="U2790" s="9">
        <f t="shared" si="305"/>
        <v>41793.659525462965</v>
      </c>
      <c r="V2790" s="9">
        <f t="shared" si="306"/>
        <v>41853.659525462965</v>
      </c>
      <c r="W2790">
        <f t="shared" si="307"/>
        <v>60</v>
      </c>
    </row>
    <row r="2791" spans="1:23" x14ac:dyDescent="0.3">
      <c r="A2791">
        <v>1084</v>
      </c>
      <c r="B2791" s="3" t="s">
        <v>1085</v>
      </c>
      <c r="C2791" s="3" t="s">
        <v>5194</v>
      </c>
      <c r="D2791">
        <v>550</v>
      </c>
      <c r="E2791">
        <v>0</v>
      </c>
      <c r="F2791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>
        <f t="shared" si="301"/>
        <v>0</v>
      </c>
      <c r="P2791" s="5" t="e">
        <f t="shared" si="302"/>
        <v>#DIV/0!</v>
      </c>
      <c r="Q2791" s="5" t="str">
        <f t="shared" si="303"/>
        <v>games</v>
      </c>
      <c r="R2791" s="5" t="str">
        <f t="shared" si="304"/>
        <v>video games</v>
      </c>
      <c r="S2791" t="s">
        <v>8333</v>
      </c>
      <c r="T2791" t="s">
        <v>8334</v>
      </c>
      <c r="U2791" s="9">
        <f t="shared" si="305"/>
        <v>41829.912083333329</v>
      </c>
      <c r="V2791" s="9">
        <f t="shared" si="306"/>
        <v>41859.912083333329</v>
      </c>
      <c r="W2791">
        <f t="shared" si="307"/>
        <v>30</v>
      </c>
    </row>
    <row r="2792" spans="1:23" ht="43.2" x14ac:dyDescent="0.3">
      <c r="A2792">
        <v>1085</v>
      </c>
      <c r="B2792" s="3" t="s">
        <v>1086</v>
      </c>
      <c r="C2792" s="3" t="s">
        <v>5195</v>
      </c>
      <c r="D2792">
        <v>30000</v>
      </c>
      <c r="E2792">
        <v>1026</v>
      </c>
      <c r="F2792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>
        <f t="shared" si="301"/>
        <v>3</v>
      </c>
      <c r="P2792" s="5">
        <f t="shared" si="302"/>
        <v>114</v>
      </c>
      <c r="Q2792" s="5" t="str">
        <f t="shared" si="303"/>
        <v>games</v>
      </c>
      <c r="R2792" s="5" t="str">
        <f t="shared" si="304"/>
        <v>video games</v>
      </c>
      <c r="S2792" t="s">
        <v>8333</v>
      </c>
      <c r="T2792" t="s">
        <v>8334</v>
      </c>
      <c r="U2792" s="9">
        <f t="shared" si="305"/>
        <v>42413.671006944445</v>
      </c>
      <c r="V2792" s="9">
        <f t="shared" si="306"/>
        <v>42443.629340277781</v>
      </c>
      <c r="W2792">
        <f t="shared" si="307"/>
        <v>30</v>
      </c>
    </row>
    <row r="2793" spans="1:23" x14ac:dyDescent="0.3">
      <c r="A2793">
        <v>1086</v>
      </c>
      <c r="B2793" s="3" t="s">
        <v>1087</v>
      </c>
      <c r="C2793" s="3" t="s">
        <v>5196</v>
      </c>
      <c r="D2793">
        <v>18000</v>
      </c>
      <c r="E2793">
        <v>15</v>
      </c>
      <c r="F2793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>
        <f t="shared" si="301"/>
        <v>0</v>
      </c>
      <c r="P2793" s="5">
        <f t="shared" si="302"/>
        <v>7.5</v>
      </c>
      <c r="Q2793" s="5" t="str">
        <f t="shared" si="303"/>
        <v>games</v>
      </c>
      <c r="R2793" s="5" t="str">
        <f t="shared" si="304"/>
        <v>video games</v>
      </c>
      <c r="S2793" t="s">
        <v>8333</v>
      </c>
      <c r="T2793" t="s">
        <v>8334</v>
      </c>
      <c r="U2793" s="9">
        <f t="shared" si="305"/>
        <v>41845.866793981484</v>
      </c>
      <c r="V2793" s="9">
        <f t="shared" si="306"/>
        <v>41875.866793981484</v>
      </c>
      <c r="W2793">
        <f t="shared" si="307"/>
        <v>30</v>
      </c>
    </row>
    <row r="2794" spans="1:23" ht="43.2" x14ac:dyDescent="0.3">
      <c r="A2794">
        <v>1087</v>
      </c>
      <c r="B2794" s="3" t="s">
        <v>1088</v>
      </c>
      <c r="C2794" s="3" t="s">
        <v>5197</v>
      </c>
      <c r="D2794">
        <v>1100</v>
      </c>
      <c r="E2794">
        <v>0</v>
      </c>
      <c r="F2794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>
        <f t="shared" si="301"/>
        <v>0</v>
      </c>
      <c r="P2794" s="5" t="e">
        <f t="shared" si="302"/>
        <v>#DIV/0!</v>
      </c>
      <c r="Q2794" s="5" t="str">
        <f t="shared" si="303"/>
        <v>games</v>
      </c>
      <c r="R2794" s="5" t="str">
        <f t="shared" si="304"/>
        <v>video games</v>
      </c>
      <c r="S2794" t="s">
        <v>8333</v>
      </c>
      <c r="T2794" t="s">
        <v>8334</v>
      </c>
      <c r="U2794" s="9">
        <f t="shared" si="305"/>
        <v>41775.713969907411</v>
      </c>
      <c r="V2794" s="9">
        <f t="shared" si="306"/>
        <v>41805.713969907411</v>
      </c>
      <c r="W2794">
        <f t="shared" si="307"/>
        <v>30</v>
      </c>
    </row>
    <row r="2795" spans="1:23" ht="28.8" x14ac:dyDescent="0.3">
      <c r="A2795">
        <v>1088</v>
      </c>
      <c r="B2795" s="3" t="s">
        <v>1089</v>
      </c>
      <c r="C2795" s="3" t="s">
        <v>5198</v>
      </c>
      <c r="D2795">
        <v>45000</v>
      </c>
      <c r="E2795">
        <v>6382.34</v>
      </c>
      <c r="F279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>
        <f t="shared" si="301"/>
        <v>14</v>
      </c>
      <c r="P2795" s="5">
        <f t="shared" si="302"/>
        <v>43.42</v>
      </c>
      <c r="Q2795" s="5" t="str">
        <f t="shared" si="303"/>
        <v>games</v>
      </c>
      <c r="R2795" s="5" t="str">
        <f t="shared" si="304"/>
        <v>video games</v>
      </c>
      <c r="S2795" t="s">
        <v>8333</v>
      </c>
      <c r="T2795" t="s">
        <v>8334</v>
      </c>
      <c r="U2795" s="9">
        <f t="shared" si="305"/>
        <v>41723.799386574072</v>
      </c>
      <c r="V2795" s="9">
        <f t="shared" si="306"/>
        <v>41753.799386574072</v>
      </c>
      <c r="W2795">
        <f t="shared" si="307"/>
        <v>30</v>
      </c>
    </row>
    <row r="2796" spans="1:23" ht="28.8" x14ac:dyDescent="0.3">
      <c r="A2796">
        <v>1089</v>
      </c>
      <c r="B2796" s="3" t="s">
        <v>1090</v>
      </c>
      <c r="C2796" s="3" t="s">
        <v>5199</v>
      </c>
      <c r="D2796">
        <v>15000</v>
      </c>
      <c r="E2796">
        <v>1174</v>
      </c>
      <c r="F2796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>
        <f t="shared" si="301"/>
        <v>8</v>
      </c>
      <c r="P2796" s="5">
        <f t="shared" si="302"/>
        <v>23.96</v>
      </c>
      <c r="Q2796" s="5" t="str">
        <f t="shared" si="303"/>
        <v>games</v>
      </c>
      <c r="R2796" s="5" t="str">
        <f t="shared" si="304"/>
        <v>video games</v>
      </c>
      <c r="S2796" t="s">
        <v>8333</v>
      </c>
      <c r="T2796" t="s">
        <v>8334</v>
      </c>
      <c r="U2796" s="9">
        <f t="shared" si="305"/>
        <v>42151.189525462964</v>
      </c>
      <c r="V2796" s="9">
        <f t="shared" si="306"/>
        <v>42181.189525462964</v>
      </c>
      <c r="W2796">
        <f t="shared" si="307"/>
        <v>30</v>
      </c>
    </row>
    <row r="2797" spans="1:23" ht="43.2" x14ac:dyDescent="0.3">
      <c r="A2797">
        <v>1090</v>
      </c>
      <c r="B2797" s="3" t="s">
        <v>1091</v>
      </c>
      <c r="C2797" s="3" t="s">
        <v>5200</v>
      </c>
      <c r="D2797">
        <v>12999</v>
      </c>
      <c r="E2797">
        <v>5</v>
      </c>
      <c r="F2797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>
        <f t="shared" si="301"/>
        <v>0</v>
      </c>
      <c r="P2797" s="5">
        <f t="shared" si="302"/>
        <v>5</v>
      </c>
      <c r="Q2797" s="5" t="str">
        <f t="shared" si="303"/>
        <v>games</v>
      </c>
      <c r="R2797" s="5" t="str">
        <f t="shared" si="304"/>
        <v>video games</v>
      </c>
      <c r="S2797" t="s">
        <v>8333</v>
      </c>
      <c r="T2797" t="s">
        <v>8334</v>
      </c>
      <c r="U2797" s="9">
        <f t="shared" si="305"/>
        <v>42123.185798611114</v>
      </c>
      <c r="V2797" s="9">
        <f t="shared" si="306"/>
        <v>42153.185798611114</v>
      </c>
      <c r="W2797">
        <f t="shared" si="307"/>
        <v>30</v>
      </c>
    </row>
    <row r="2798" spans="1:23" ht="43.2" x14ac:dyDescent="0.3">
      <c r="A2798">
        <v>1091</v>
      </c>
      <c r="B2798" s="3" t="s">
        <v>1092</v>
      </c>
      <c r="C2798" s="3" t="s">
        <v>5201</v>
      </c>
      <c r="D2798">
        <v>200</v>
      </c>
      <c r="E2798">
        <v>25</v>
      </c>
      <c r="F2798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>
        <f t="shared" si="301"/>
        <v>13</v>
      </c>
      <c r="P2798" s="5">
        <f t="shared" si="302"/>
        <v>12.5</v>
      </c>
      <c r="Q2798" s="5" t="str">
        <f t="shared" si="303"/>
        <v>games</v>
      </c>
      <c r="R2798" s="5" t="str">
        <f t="shared" si="304"/>
        <v>video games</v>
      </c>
      <c r="S2798" t="s">
        <v>8333</v>
      </c>
      <c r="T2798" t="s">
        <v>8334</v>
      </c>
      <c r="U2798" s="9">
        <f t="shared" si="305"/>
        <v>42440.820277777777</v>
      </c>
      <c r="V2798" s="9">
        <f t="shared" si="306"/>
        <v>42470.778611111105</v>
      </c>
      <c r="W2798">
        <f t="shared" si="307"/>
        <v>30</v>
      </c>
    </row>
    <row r="2799" spans="1:23" ht="57.6" x14ac:dyDescent="0.3">
      <c r="A2799">
        <v>1092</v>
      </c>
      <c r="B2799" s="3" t="s">
        <v>1093</v>
      </c>
      <c r="C2799" s="3" t="s">
        <v>5202</v>
      </c>
      <c r="D2799">
        <v>2000</v>
      </c>
      <c r="E2799">
        <v>21</v>
      </c>
      <c r="F2799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>
        <f t="shared" si="301"/>
        <v>1</v>
      </c>
      <c r="P2799" s="5">
        <f t="shared" si="302"/>
        <v>3</v>
      </c>
      <c r="Q2799" s="5" t="str">
        <f t="shared" si="303"/>
        <v>games</v>
      </c>
      <c r="R2799" s="5" t="str">
        <f t="shared" si="304"/>
        <v>video games</v>
      </c>
      <c r="S2799" t="s">
        <v>8333</v>
      </c>
      <c r="T2799" t="s">
        <v>8334</v>
      </c>
      <c r="U2799" s="9">
        <f t="shared" si="305"/>
        <v>41250.025902777779</v>
      </c>
      <c r="V2799" s="9">
        <f t="shared" si="306"/>
        <v>41280.025902777779</v>
      </c>
      <c r="W2799">
        <f t="shared" si="307"/>
        <v>30</v>
      </c>
    </row>
    <row r="2800" spans="1:23" ht="43.2" x14ac:dyDescent="0.3">
      <c r="A2800">
        <v>1093</v>
      </c>
      <c r="B2800" s="3" t="s">
        <v>1094</v>
      </c>
      <c r="C2800" s="3" t="s">
        <v>5203</v>
      </c>
      <c r="D2800">
        <v>300</v>
      </c>
      <c r="E2800">
        <v>42.25</v>
      </c>
      <c r="F2800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>
        <f t="shared" si="301"/>
        <v>14</v>
      </c>
      <c r="P2800" s="5">
        <f t="shared" si="302"/>
        <v>10.56</v>
      </c>
      <c r="Q2800" s="5" t="str">
        <f t="shared" si="303"/>
        <v>games</v>
      </c>
      <c r="R2800" s="5" t="str">
        <f t="shared" si="304"/>
        <v>video games</v>
      </c>
      <c r="S2800" t="s">
        <v>8333</v>
      </c>
      <c r="T2800" t="s">
        <v>8334</v>
      </c>
      <c r="U2800" s="9">
        <f t="shared" si="305"/>
        <v>42396.973807870367</v>
      </c>
      <c r="V2800" s="9">
        <f t="shared" si="306"/>
        <v>42411.973807870367</v>
      </c>
      <c r="W2800">
        <f t="shared" si="307"/>
        <v>15</v>
      </c>
    </row>
    <row r="2801" spans="1:23" ht="43.2" x14ac:dyDescent="0.3">
      <c r="A2801">
        <v>1094</v>
      </c>
      <c r="B2801" s="3" t="s">
        <v>1095</v>
      </c>
      <c r="C2801" s="3" t="s">
        <v>5204</v>
      </c>
      <c r="D2801">
        <v>18000</v>
      </c>
      <c r="E2801">
        <v>3294.01</v>
      </c>
      <c r="F2801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>
        <f t="shared" si="301"/>
        <v>18</v>
      </c>
      <c r="P2801" s="5">
        <f t="shared" si="302"/>
        <v>122</v>
      </c>
      <c r="Q2801" s="5" t="str">
        <f t="shared" si="303"/>
        <v>games</v>
      </c>
      <c r="R2801" s="5" t="str">
        <f t="shared" si="304"/>
        <v>video games</v>
      </c>
      <c r="S2801" t="s">
        <v>8333</v>
      </c>
      <c r="T2801" t="s">
        <v>8334</v>
      </c>
      <c r="U2801" s="9">
        <f t="shared" si="305"/>
        <v>40795.713344907403</v>
      </c>
      <c r="V2801" s="9">
        <f t="shared" si="306"/>
        <v>40825.713344907403</v>
      </c>
      <c r="W2801">
        <f t="shared" si="307"/>
        <v>30</v>
      </c>
    </row>
    <row r="2802" spans="1:23" ht="43.2" x14ac:dyDescent="0.3">
      <c r="A2802">
        <v>1095</v>
      </c>
      <c r="B2802" s="3" t="s">
        <v>1096</v>
      </c>
      <c r="C2802" s="3" t="s">
        <v>5205</v>
      </c>
      <c r="D2802">
        <v>500000</v>
      </c>
      <c r="E2802">
        <v>25174</v>
      </c>
      <c r="F2802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>
        <f t="shared" si="301"/>
        <v>5</v>
      </c>
      <c r="P2802" s="5">
        <f t="shared" si="302"/>
        <v>267.81</v>
      </c>
      <c r="Q2802" s="5" t="str">
        <f t="shared" si="303"/>
        <v>games</v>
      </c>
      <c r="R2802" s="5" t="str">
        <f t="shared" si="304"/>
        <v>video games</v>
      </c>
      <c r="S2802" t="s">
        <v>8333</v>
      </c>
      <c r="T2802" t="s">
        <v>8334</v>
      </c>
      <c r="U2802" s="9">
        <f t="shared" si="305"/>
        <v>41486.537268518521</v>
      </c>
      <c r="V2802" s="9">
        <f t="shared" si="306"/>
        <v>41516.537268518521</v>
      </c>
      <c r="W2802">
        <f t="shared" si="307"/>
        <v>30</v>
      </c>
    </row>
    <row r="2803" spans="1:23" ht="43.2" x14ac:dyDescent="0.3">
      <c r="A2803">
        <v>1096</v>
      </c>
      <c r="B2803" s="3" t="s">
        <v>1097</v>
      </c>
      <c r="C2803" s="3" t="s">
        <v>5206</v>
      </c>
      <c r="D2803">
        <v>12000</v>
      </c>
      <c r="E2803">
        <v>2152</v>
      </c>
      <c r="F2803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>
        <f t="shared" si="301"/>
        <v>18</v>
      </c>
      <c r="P2803" s="5">
        <f t="shared" si="302"/>
        <v>74.209999999999994</v>
      </c>
      <c r="Q2803" s="5" t="str">
        <f t="shared" si="303"/>
        <v>games</v>
      </c>
      <c r="R2803" s="5" t="str">
        <f t="shared" si="304"/>
        <v>video games</v>
      </c>
      <c r="S2803" t="s">
        <v>8333</v>
      </c>
      <c r="T2803" t="s">
        <v>8334</v>
      </c>
      <c r="U2803" s="9">
        <f t="shared" si="305"/>
        <v>41885.51798611111</v>
      </c>
      <c r="V2803" s="9">
        <f t="shared" si="306"/>
        <v>41916.145833333336</v>
      </c>
      <c r="W2803">
        <f t="shared" si="307"/>
        <v>31</v>
      </c>
    </row>
    <row r="2804" spans="1:23" ht="43.2" x14ac:dyDescent="0.3">
      <c r="A2804">
        <v>1097</v>
      </c>
      <c r="B2804" s="3" t="s">
        <v>1098</v>
      </c>
      <c r="C2804" s="3" t="s">
        <v>5207</v>
      </c>
      <c r="D2804">
        <v>100000</v>
      </c>
      <c r="E2804">
        <v>47</v>
      </c>
      <c r="F2804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>
        <f t="shared" si="301"/>
        <v>0</v>
      </c>
      <c r="P2804" s="5">
        <f t="shared" si="302"/>
        <v>6.71</v>
      </c>
      <c r="Q2804" s="5" t="str">
        <f t="shared" si="303"/>
        <v>games</v>
      </c>
      <c r="R2804" s="5" t="str">
        <f t="shared" si="304"/>
        <v>video games</v>
      </c>
      <c r="S2804" t="s">
        <v>8333</v>
      </c>
      <c r="T2804" t="s">
        <v>8334</v>
      </c>
      <c r="U2804" s="9">
        <f t="shared" si="305"/>
        <v>41660.792557870373</v>
      </c>
      <c r="V2804" s="9">
        <f t="shared" si="306"/>
        <v>41700.792557870373</v>
      </c>
      <c r="W2804">
        <f t="shared" si="307"/>
        <v>40</v>
      </c>
    </row>
    <row r="2805" spans="1:23" ht="28.8" x14ac:dyDescent="0.3">
      <c r="A2805">
        <v>1098</v>
      </c>
      <c r="B2805" s="3" t="s">
        <v>1099</v>
      </c>
      <c r="C2805" s="3" t="s">
        <v>5208</v>
      </c>
      <c r="D2805">
        <v>25000</v>
      </c>
      <c r="E2805">
        <v>1803</v>
      </c>
      <c r="F280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>
        <f t="shared" si="301"/>
        <v>7</v>
      </c>
      <c r="P2805" s="5">
        <f t="shared" si="302"/>
        <v>81.95</v>
      </c>
      <c r="Q2805" s="5" t="str">
        <f t="shared" si="303"/>
        <v>games</v>
      </c>
      <c r="R2805" s="5" t="str">
        <f t="shared" si="304"/>
        <v>video games</v>
      </c>
      <c r="S2805" t="s">
        <v>8333</v>
      </c>
      <c r="T2805" t="s">
        <v>8334</v>
      </c>
      <c r="U2805" s="9">
        <f t="shared" si="305"/>
        <v>41712.762673611112</v>
      </c>
      <c r="V2805" s="9">
        <f t="shared" si="306"/>
        <v>41742.762673611112</v>
      </c>
      <c r="W2805">
        <f t="shared" si="307"/>
        <v>30</v>
      </c>
    </row>
    <row r="2806" spans="1:23" ht="57.6" x14ac:dyDescent="0.3">
      <c r="A2806">
        <v>1099</v>
      </c>
      <c r="B2806" s="3" t="s">
        <v>1100</v>
      </c>
      <c r="C2806" s="3" t="s">
        <v>5209</v>
      </c>
      <c r="D2806">
        <v>5000</v>
      </c>
      <c r="E2806">
        <v>25</v>
      </c>
      <c r="F2806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>
        <f t="shared" si="301"/>
        <v>1</v>
      </c>
      <c r="P2806" s="5">
        <f t="shared" si="302"/>
        <v>25</v>
      </c>
      <c r="Q2806" s="5" t="str">
        <f t="shared" si="303"/>
        <v>games</v>
      </c>
      <c r="R2806" s="5" t="str">
        <f t="shared" si="304"/>
        <v>video games</v>
      </c>
      <c r="S2806" t="s">
        <v>8333</v>
      </c>
      <c r="T2806" t="s">
        <v>8334</v>
      </c>
      <c r="U2806" s="9">
        <f t="shared" si="305"/>
        <v>42107.836435185185</v>
      </c>
      <c r="V2806" s="9">
        <f t="shared" si="306"/>
        <v>42137.836435185185</v>
      </c>
      <c r="W2806">
        <f t="shared" si="307"/>
        <v>30</v>
      </c>
    </row>
    <row r="2807" spans="1:23" ht="43.2" x14ac:dyDescent="0.3">
      <c r="A2807">
        <v>1100</v>
      </c>
      <c r="B2807" s="3" t="s">
        <v>1101</v>
      </c>
      <c r="C2807" s="3" t="s">
        <v>5210</v>
      </c>
      <c r="D2807">
        <v>4000</v>
      </c>
      <c r="E2807">
        <v>100</v>
      </c>
      <c r="F2807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>
        <f t="shared" si="301"/>
        <v>3</v>
      </c>
      <c r="P2807" s="5">
        <f t="shared" si="302"/>
        <v>10</v>
      </c>
      <c r="Q2807" s="5" t="str">
        <f t="shared" si="303"/>
        <v>games</v>
      </c>
      <c r="R2807" s="5" t="str">
        <f t="shared" si="304"/>
        <v>video games</v>
      </c>
      <c r="S2807" t="s">
        <v>8333</v>
      </c>
      <c r="T2807" t="s">
        <v>8334</v>
      </c>
      <c r="U2807" s="9">
        <f t="shared" si="305"/>
        <v>42384.110775462963</v>
      </c>
      <c r="V2807" s="9">
        <f t="shared" si="306"/>
        <v>42414.110775462963</v>
      </c>
      <c r="W2807">
        <f t="shared" si="307"/>
        <v>30</v>
      </c>
    </row>
    <row r="2808" spans="1:23" ht="28.8" x14ac:dyDescent="0.3">
      <c r="A2808">
        <v>1101</v>
      </c>
      <c r="B2808" s="3" t="s">
        <v>1102</v>
      </c>
      <c r="C2808" s="3" t="s">
        <v>5211</v>
      </c>
      <c r="D2808">
        <v>100000</v>
      </c>
      <c r="E2808">
        <v>41</v>
      </c>
      <c r="F2808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>
        <f t="shared" si="301"/>
        <v>0</v>
      </c>
      <c r="P2808" s="5">
        <f t="shared" si="302"/>
        <v>6.83</v>
      </c>
      <c r="Q2808" s="5" t="str">
        <f t="shared" si="303"/>
        <v>games</v>
      </c>
      <c r="R2808" s="5" t="str">
        <f t="shared" si="304"/>
        <v>video games</v>
      </c>
      <c r="S2808" t="s">
        <v>8333</v>
      </c>
      <c r="T2808" t="s">
        <v>8334</v>
      </c>
      <c r="U2808" s="9">
        <f t="shared" si="305"/>
        <v>42538.77243055556</v>
      </c>
      <c r="V2808" s="9">
        <f t="shared" si="306"/>
        <v>42565.758333333331</v>
      </c>
      <c r="W2808">
        <f t="shared" si="307"/>
        <v>27</v>
      </c>
    </row>
    <row r="2809" spans="1:23" ht="43.2" x14ac:dyDescent="0.3">
      <c r="A2809">
        <v>1102</v>
      </c>
      <c r="B2809" s="3" t="s">
        <v>1103</v>
      </c>
      <c r="C2809" s="3" t="s">
        <v>5212</v>
      </c>
      <c r="D2809">
        <v>8000</v>
      </c>
      <c r="E2809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>
        <f t="shared" si="301"/>
        <v>5</v>
      </c>
      <c r="P2809" s="5">
        <f t="shared" si="302"/>
        <v>17.71</v>
      </c>
      <c r="Q2809" s="5" t="str">
        <f t="shared" si="303"/>
        <v>games</v>
      </c>
      <c r="R2809" s="5" t="str">
        <f t="shared" si="304"/>
        <v>video games</v>
      </c>
      <c r="S2809" t="s">
        <v>8333</v>
      </c>
      <c r="T2809" t="s">
        <v>8334</v>
      </c>
      <c r="U2809" s="9">
        <f t="shared" si="305"/>
        <v>41577.045428240745</v>
      </c>
      <c r="V2809" s="9">
        <f t="shared" si="306"/>
        <v>41617.249305555553</v>
      </c>
      <c r="W2809">
        <f t="shared" si="307"/>
        <v>40</v>
      </c>
    </row>
    <row r="2810" spans="1:23" ht="43.2" x14ac:dyDescent="0.3">
      <c r="A2810">
        <v>1103</v>
      </c>
      <c r="B2810" s="3" t="s">
        <v>1104</v>
      </c>
      <c r="C2810" s="3" t="s">
        <v>5213</v>
      </c>
      <c r="D2810">
        <v>15000</v>
      </c>
      <c r="E2810">
        <v>243</v>
      </c>
      <c r="F2810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>
        <f t="shared" si="301"/>
        <v>2</v>
      </c>
      <c r="P2810" s="5">
        <f t="shared" si="302"/>
        <v>16.2</v>
      </c>
      <c r="Q2810" s="5" t="str">
        <f t="shared" si="303"/>
        <v>games</v>
      </c>
      <c r="R2810" s="5" t="str">
        <f t="shared" si="304"/>
        <v>video games</v>
      </c>
      <c r="S2810" t="s">
        <v>8333</v>
      </c>
      <c r="T2810" t="s">
        <v>8334</v>
      </c>
      <c r="U2810" s="9">
        <f t="shared" si="305"/>
        <v>42479.22210648148</v>
      </c>
      <c r="V2810" s="9">
        <f t="shared" si="306"/>
        <v>42539.22210648148</v>
      </c>
      <c r="W2810">
        <f t="shared" si="307"/>
        <v>60</v>
      </c>
    </row>
    <row r="2811" spans="1:23" ht="43.2" x14ac:dyDescent="0.3">
      <c r="A2811">
        <v>1104</v>
      </c>
      <c r="B2811" s="3" t="s">
        <v>1105</v>
      </c>
      <c r="C2811" s="3" t="s">
        <v>5214</v>
      </c>
      <c r="D2811">
        <v>60000</v>
      </c>
      <c r="E2811">
        <v>2971</v>
      </c>
      <c r="F2811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>
        <f t="shared" si="301"/>
        <v>5</v>
      </c>
      <c r="P2811" s="5">
        <f t="shared" si="302"/>
        <v>80.3</v>
      </c>
      <c r="Q2811" s="5" t="str">
        <f t="shared" si="303"/>
        <v>games</v>
      </c>
      <c r="R2811" s="5" t="str">
        <f t="shared" si="304"/>
        <v>video games</v>
      </c>
      <c r="S2811" t="s">
        <v>8333</v>
      </c>
      <c r="T2811" t="s">
        <v>8334</v>
      </c>
      <c r="U2811" s="9">
        <f t="shared" si="305"/>
        <v>41771.40996527778</v>
      </c>
      <c r="V2811" s="9">
        <f t="shared" si="306"/>
        <v>41801.40996527778</v>
      </c>
      <c r="W2811">
        <f t="shared" si="307"/>
        <v>30</v>
      </c>
    </row>
    <row r="2812" spans="1:23" ht="57.6" x14ac:dyDescent="0.3">
      <c r="A2812">
        <v>1105</v>
      </c>
      <c r="B2812" s="3" t="s">
        <v>1106</v>
      </c>
      <c r="C2812" s="3" t="s">
        <v>5215</v>
      </c>
      <c r="D2812">
        <v>900000</v>
      </c>
      <c r="E2812">
        <v>1431</v>
      </c>
      <c r="F2812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>
        <f t="shared" si="301"/>
        <v>0</v>
      </c>
      <c r="P2812" s="5">
        <f t="shared" si="302"/>
        <v>71.55</v>
      </c>
      <c r="Q2812" s="5" t="str">
        <f t="shared" si="303"/>
        <v>games</v>
      </c>
      <c r="R2812" s="5" t="str">
        <f t="shared" si="304"/>
        <v>video games</v>
      </c>
      <c r="S2812" t="s">
        <v>8333</v>
      </c>
      <c r="T2812" t="s">
        <v>8334</v>
      </c>
      <c r="U2812" s="9">
        <f t="shared" si="305"/>
        <v>41692.135729166665</v>
      </c>
      <c r="V2812" s="9">
        <f t="shared" si="306"/>
        <v>41722.0940625</v>
      </c>
      <c r="W2812">
        <f t="shared" si="307"/>
        <v>30</v>
      </c>
    </row>
    <row r="2813" spans="1:23" ht="43.2" x14ac:dyDescent="0.3">
      <c r="A2813">
        <v>1106</v>
      </c>
      <c r="B2813" s="3" t="s">
        <v>1107</v>
      </c>
      <c r="C2813" s="3" t="s">
        <v>5216</v>
      </c>
      <c r="D2813">
        <v>400</v>
      </c>
      <c r="E2813">
        <v>165</v>
      </c>
      <c r="F2813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>
        <f t="shared" si="301"/>
        <v>41</v>
      </c>
      <c r="P2813" s="5">
        <f t="shared" si="302"/>
        <v>23.57</v>
      </c>
      <c r="Q2813" s="5" t="str">
        <f t="shared" si="303"/>
        <v>games</v>
      </c>
      <c r="R2813" s="5" t="str">
        <f t="shared" si="304"/>
        <v>video games</v>
      </c>
      <c r="S2813" t="s">
        <v>8333</v>
      </c>
      <c r="T2813" t="s">
        <v>8334</v>
      </c>
      <c r="U2813" s="9">
        <f t="shared" si="305"/>
        <v>40973.740451388891</v>
      </c>
      <c r="V2813" s="9">
        <f t="shared" si="306"/>
        <v>41003.698784722219</v>
      </c>
      <c r="W2813">
        <f t="shared" si="307"/>
        <v>30</v>
      </c>
    </row>
    <row r="2814" spans="1:23" ht="57.6" x14ac:dyDescent="0.3">
      <c r="A2814">
        <v>1107</v>
      </c>
      <c r="B2814" s="3" t="s">
        <v>1108</v>
      </c>
      <c r="C2814" s="3" t="s">
        <v>5217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>
        <f t="shared" si="301"/>
        <v>0</v>
      </c>
      <c r="P2814" s="5" t="e">
        <f t="shared" si="302"/>
        <v>#DIV/0!</v>
      </c>
      <c r="Q2814" s="5" t="str">
        <f t="shared" si="303"/>
        <v>games</v>
      </c>
      <c r="R2814" s="5" t="str">
        <f t="shared" si="304"/>
        <v>video games</v>
      </c>
      <c r="S2814" t="s">
        <v>8333</v>
      </c>
      <c r="T2814" t="s">
        <v>8334</v>
      </c>
      <c r="U2814" s="9">
        <f t="shared" si="305"/>
        <v>41813.861388888887</v>
      </c>
      <c r="V2814" s="9">
        <f t="shared" si="306"/>
        <v>41843.861388888887</v>
      </c>
      <c r="W2814">
        <f t="shared" si="307"/>
        <v>30</v>
      </c>
    </row>
    <row r="2815" spans="1:23" ht="57.6" x14ac:dyDescent="0.3">
      <c r="A2815">
        <v>1108</v>
      </c>
      <c r="B2815" s="3" t="s">
        <v>1109</v>
      </c>
      <c r="C2815" s="3" t="s">
        <v>5218</v>
      </c>
      <c r="D2815">
        <v>25000</v>
      </c>
      <c r="E2815">
        <v>732.5</v>
      </c>
      <c r="F281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>
        <f t="shared" si="301"/>
        <v>3</v>
      </c>
      <c r="P2815" s="5">
        <f t="shared" si="302"/>
        <v>34.880000000000003</v>
      </c>
      <c r="Q2815" s="5" t="str">
        <f t="shared" si="303"/>
        <v>games</v>
      </c>
      <c r="R2815" s="5" t="str">
        <f t="shared" si="304"/>
        <v>video games</v>
      </c>
      <c r="S2815" t="s">
        <v>8333</v>
      </c>
      <c r="T2815" t="s">
        <v>8334</v>
      </c>
      <c r="U2815" s="9">
        <f t="shared" si="305"/>
        <v>40952.636979166666</v>
      </c>
      <c r="V2815" s="9">
        <f t="shared" si="306"/>
        <v>41012.595312500001</v>
      </c>
      <c r="W2815">
        <f t="shared" si="307"/>
        <v>60</v>
      </c>
    </row>
    <row r="2816" spans="1:23" ht="43.2" x14ac:dyDescent="0.3">
      <c r="A2816">
        <v>1109</v>
      </c>
      <c r="B2816" s="3" t="s">
        <v>1110</v>
      </c>
      <c r="C2816" s="3" t="s">
        <v>5219</v>
      </c>
      <c r="D2816">
        <v>10000</v>
      </c>
      <c r="E2816">
        <v>45</v>
      </c>
      <c r="F2816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>
        <f t="shared" si="301"/>
        <v>0</v>
      </c>
      <c r="P2816" s="5">
        <f t="shared" si="302"/>
        <v>15</v>
      </c>
      <c r="Q2816" s="5" t="str">
        <f t="shared" si="303"/>
        <v>games</v>
      </c>
      <c r="R2816" s="5" t="str">
        <f t="shared" si="304"/>
        <v>video games</v>
      </c>
      <c r="S2816" t="s">
        <v>8333</v>
      </c>
      <c r="T2816" t="s">
        <v>8334</v>
      </c>
      <c r="U2816" s="9">
        <f t="shared" si="305"/>
        <v>42662.752199074079</v>
      </c>
      <c r="V2816" s="9">
        <f t="shared" si="306"/>
        <v>42692.793865740736</v>
      </c>
      <c r="W2816">
        <f t="shared" si="307"/>
        <v>30</v>
      </c>
    </row>
    <row r="2817" spans="1:23" ht="43.2" x14ac:dyDescent="0.3">
      <c r="A2817">
        <v>1110</v>
      </c>
      <c r="B2817" s="3" t="s">
        <v>1111</v>
      </c>
      <c r="C2817" s="3" t="s">
        <v>5220</v>
      </c>
      <c r="D2817">
        <v>50000</v>
      </c>
      <c r="E2817">
        <v>255</v>
      </c>
      <c r="F2817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>
        <f t="shared" si="301"/>
        <v>1</v>
      </c>
      <c r="P2817" s="5">
        <f t="shared" si="302"/>
        <v>23.18</v>
      </c>
      <c r="Q2817" s="5" t="str">
        <f t="shared" si="303"/>
        <v>games</v>
      </c>
      <c r="R2817" s="5" t="str">
        <f t="shared" si="304"/>
        <v>video games</v>
      </c>
      <c r="S2817" t="s">
        <v>8333</v>
      </c>
      <c r="T2817" t="s">
        <v>8334</v>
      </c>
      <c r="U2817" s="9">
        <f t="shared" si="305"/>
        <v>41220.933124999996</v>
      </c>
      <c r="V2817" s="9">
        <f t="shared" si="306"/>
        <v>41250.933124999996</v>
      </c>
      <c r="W2817">
        <f t="shared" si="307"/>
        <v>30</v>
      </c>
    </row>
    <row r="2818" spans="1:23" ht="43.2" x14ac:dyDescent="0.3">
      <c r="A2818">
        <v>1111</v>
      </c>
      <c r="B2818" s="3" t="s">
        <v>1112</v>
      </c>
      <c r="C2818" s="3" t="s">
        <v>5221</v>
      </c>
      <c r="D2818">
        <v>2500</v>
      </c>
      <c r="E2818">
        <v>1</v>
      </c>
      <c r="F2818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>
        <f t="shared" ref="O2818:O2881" si="308">ROUND((E2818/D2818)*100,0)</f>
        <v>0</v>
      </c>
      <c r="P2818" s="5">
        <f t="shared" ref="P2818:P2881" si="309">ROUND((E2818/L2818),2)</f>
        <v>1</v>
      </c>
      <c r="Q2818" s="5" t="str">
        <f t="shared" ref="Q2818:Q2881" si="310">LEFT(N2818,SEARCH("/",N2818)-1)</f>
        <v>games</v>
      </c>
      <c r="R2818" s="5" t="str">
        <f t="shared" ref="R2818:R2881" si="311">RIGHT(N2818,LEN(N2818)-SEARCH("/",N2818))</f>
        <v>video games</v>
      </c>
      <c r="S2818" t="s">
        <v>8333</v>
      </c>
      <c r="T2818" t="s">
        <v>8334</v>
      </c>
      <c r="U2818" s="9">
        <f t="shared" ref="U2818:U2881" si="312">(((J2818/60)/60)/24)+DATE(1970,1,1)</f>
        <v>42347.203587962969</v>
      </c>
      <c r="V2818" s="9">
        <f t="shared" ref="V2818:V2881" si="313">(((I2818/60)/60)/24)+DATE(1970,1,1)</f>
        <v>42377.203587962969</v>
      </c>
      <c r="W2818">
        <f t="shared" ref="W2818:W2881" si="314">DATEDIF(U2818,V2818,"d")</f>
        <v>30</v>
      </c>
    </row>
    <row r="2819" spans="1:23" ht="43.2" x14ac:dyDescent="0.3">
      <c r="A2819">
        <v>1112</v>
      </c>
      <c r="B2819" s="3" t="s">
        <v>1113</v>
      </c>
      <c r="C2819" s="3" t="s">
        <v>5222</v>
      </c>
      <c r="D2819">
        <v>88000</v>
      </c>
      <c r="E2819">
        <v>31272.92</v>
      </c>
      <c r="F2819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>
        <f t="shared" si="308"/>
        <v>36</v>
      </c>
      <c r="P2819" s="5">
        <f t="shared" si="309"/>
        <v>100.23</v>
      </c>
      <c r="Q2819" s="5" t="str">
        <f t="shared" si="310"/>
        <v>games</v>
      </c>
      <c r="R2819" s="5" t="str">
        <f t="shared" si="311"/>
        <v>video games</v>
      </c>
      <c r="S2819" t="s">
        <v>8333</v>
      </c>
      <c r="T2819" t="s">
        <v>8334</v>
      </c>
      <c r="U2819" s="9">
        <f t="shared" si="312"/>
        <v>41963.759386574078</v>
      </c>
      <c r="V2819" s="9">
        <f t="shared" si="313"/>
        <v>42023.354166666672</v>
      </c>
      <c r="W2819">
        <f t="shared" si="314"/>
        <v>60</v>
      </c>
    </row>
    <row r="2820" spans="1:23" ht="43.2" x14ac:dyDescent="0.3">
      <c r="A2820">
        <v>1113</v>
      </c>
      <c r="B2820" s="3" t="s">
        <v>1114</v>
      </c>
      <c r="C2820" s="3" t="s">
        <v>5223</v>
      </c>
      <c r="D2820">
        <v>1000</v>
      </c>
      <c r="E2820">
        <v>5</v>
      </c>
      <c r="F2820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>
        <f t="shared" si="308"/>
        <v>1</v>
      </c>
      <c r="P2820" s="5">
        <f t="shared" si="309"/>
        <v>5</v>
      </c>
      <c r="Q2820" s="5" t="str">
        <f t="shared" si="310"/>
        <v>games</v>
      </c>
      <c r="R2820" s="5" t="str">
        <f t="shared" si="311"/>
        <v>video games</v>
      </c>
      <c r="S2820" t="s">
        <v>8333</v>
      </c>
      <c r="T2820" t="s">
        <v>8334</v>
      </c>
      <c r="U2820" s="9">
        <f t="shared" si="312"/>
        <v>41835.977083333331</v>
      </c>
      <c r="V2820" s="9">
        <f t="shared" si="313"/>
        <v>41865.977083333331</v>
      </c>
      <c r="W2820">
        <f t="shared" si="314"/>
        <v>30</v>
      </c>
    </row>
    <row r="2821" spans="1:23" ht="43.2" x14ac:dyDescent="0.3">
      <c r="A2821">
        <v>1114</v>
      </c>
      <c r="B2821" s="3" t="s">
        <v>1115</v>
      </c>
      <c r="C2821" s="3" t="s">
        <v>5224</v>
      </c>
      <c r="D2821">
        <v>6000</v>
      </c>
      <c r="E2821">
        <v>10</v>
      </c>
      <c r="F2821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>
        <f t="shared" si="308"/>
        <v>0</v>
      </c>
      <c r="P2821" s="5">
        <f t="shared" si="309"/>
        <v>3.33</v>
      </c>
      <c r="Q2821" s="5" t="str">
        <f t="shared" si="310"/>
        <v>games</v>
      </c>
      <c r="R2821" s="5" t="str">
        <f t="shared" si="311"/>
        <v>video games</v>
      </c>
      <c r="S2821" t="s">
        <v>8333</v>
      </c>
      <c r="T2821" t="s">
        <v>8334</v>
      </c>
      <c r="U2821" s="9">
        <f t="shared" si="312"/>
        <v>41526.345914351856</v>
      </c>
      <c r="V2821" s="9">
        <f t="shared" si="313"/>
        <v>41556.345914351856</v>
      </c>
      <c r="W2821">
        <f t="shared" si="314"/>
        <v>30</v>
      </c>
    </row>
    <row r="2822" spans="1:23" ht="43.2" x14ac:dyDescent="0.3">
      <c r="A2822">
        <v>1115</v>
      </c>
      <c r="B2822" s="3" t="s">
        <v>1116</v>
      </c>
      <c r="C2822" s="3" t="s">
        <v>5225</v>
      </c>
      <c r="D2822">
        <v>40000</v>
      </c>
      <c r="E2822">
        <v>53</v>
      </c>
      <c r="F2822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>
        <f t="shared" si="308"/>
        <v>0</v>
      </c>
      <c r="P2822" s="5">
        <f t="shared" si="309"/>
        <v>13.25</v>
      </c>
      <c r="Q2822" s="5" t="str">
        <f t="shared" si="310"/>
        <v>games</v>
      </c>
      <c r="R2822" s="5" t="str">
        <f t="shared" si="311"/>
        <v>video games</v>
      </c>
      <c r="S2822" t="s">
        <v>8333</v>
      </c>
      <c r="T2822" t="s">
        <v>8334</v>
      </c>
      <c r="U2822" s="9">
        <f t="shared" si="312"/>
        <v>42429.695543981477</v>
      </c>
      <c r="V2822" s="9">
        <f t="shared" si="313"/>
        <v>42459.653877314813</v>
      </c>
      <c r="W2822">
        <f t="shared" si="314"/>
        <v>30</v>
      </c>
    </row>
    <row r="2823" spans="1:23" ht="43.2" x14ac:dyDescent="0.3">
      <c r="A2823">
        <v>1116</v>
      </c>
      <c r="B2823" s="3" t="s">
        <v>1117</v>
      </c>
      <c r="C2823" s="3" t="s">
        <v>5226</v>
      </c>
      <c r="D2823">
        <v>500000</v>
      </c>
      <c r="E2823">
        <v>178.52</v>
      </c>
      <c r="F2823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>
        <f t="shared" si="308"/>
        <v>0</v>
      </c>
      <c r="P2823" s="5">
        <f t="shared" si="309"/>
        <v>17.850000000000001</v>
      </c>
      <c r="Q2823" s="5" t="str">
        <f t="shared" si="310"/>
        <v>games</v>
      </c>
      <c r="R2823" s="5" t="str">
        <f t="shared" si="311"/>
        <v>video games</v>
      </c>
      <c r="S2823" t="s">
        <v>8333</v>
      </c>
      <c r="T2823" t="s">
        <v>8334</v>
      </c>
      <c r="U2823" s="9">
        <f t="shared" si="312"/>
        <v>41009.847314814811</v>
      </c>
      <c r="V2823" s="9">
        <f t="shared" si="313"/>
        <v>41069.847314814811</v>
      </c>
      <c r="W2823">
        <f t="shared" si="314"/>
        <v>60</v>
      </c>
    </row>
    <row r="2824" spans="1:23" ht="43.2" x14ac:dyDescent="0.3">
      <c r="A2824">
        <v>1117</v>
      </c>
      <c r="B2824" s="3" t="s">
        <v>1118</v>
      </c>
      <c r="C2824" s="3" t="s">
        <v>5227</v>
      </c>
      <c r="D2824">
        <v>1000</v>
      </c>
      <c r="E2824">
        <v>83</v>
      </c>
      <c r="F2824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>
        <f t="shared" si="308"/>
        <v>8</v>
      </c>
      <c r="P2824" s="5">
        <f t="shared" si="309"/>
        <v>10.38</v>
      </c>
      <c r="Q2824" s="5" t="str">
        <f t="shared" si="310"/>
        <v>games</v>
      </c>
      <c r="R2824" s="5" t="str">
        <f t="shared" si="311"/>
        <v>video games</v>
      </c>
      <c r="S2824" t="s">
        <v>8333</v>
      </c>
      <c r="T2824" t="s">
        <v>8334</v>
      </c>
      <c r="U2824" s="9">
        <f t="shared" si="312"/>
        <v>42333.598530092597</v>
      </c>
      <c r="V2824" s="9">
        <f t="shared" si="313"/>
        <v>42363.598530092597</v>
      </c>
      <c r="W2824">
        <f t="shared" si="314"/>
        <v>30</v>
      </c>
    </row>
    <row r="2825" spans="1:23" ht="43.2" x14ac:dyDescent="0.3">
      <c r="A2825">
        <v>1118</v>
      </c>
      <c r="B2825" s="3" t="s">
        <v>1119</v>
      </c>
      <c r="C2825" s="3" t="s">
        <v>5228</v>
      </c>
      <c r="D2825">
        <v>4500</v>
      </c>
      <c r="E2825">
        <v>109</v>
      </c>
      <c r="F282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>
        <f t="shared" si="308"/>
        <v>2</v>
      </c>
      <c r="P2825" s="5">
        <f t="shared" si="309"/>
        <v>36.33</v>
      </c>
      <c r="Q2825" s="5" t="str">
        <f t="shared" si="310"/>
        <v>games</v>
      </c>
      <c r="R2825" s="5" t="str">
        <f t="shared" si="311"/>
        <v>video games</v>
      </c>
      <c r="S2825" t="s">
        <v>8333</v>
      </c>
      <c r="T2825" t="s">
        <v>8334</v>
      </c>
      <c r="U2825" s="9">
        <f t="shared" si="312"/>
        <v>41704.16642361111</v>
      </c>
      <c r="V2825" s="9">
        <f t="shared" si="313"/>
        <v>41734.124756944446</v>
      </c>
      <c r="W2825">
        <f t="shared" si="314"/>
        <v>30</v>
      </c>
    </row>
    <row r="2826" spans="1:23" ht="57.6" x14ac:dyDescent="0.3">
      <c r="A2826">
        <v>1119</v>
      </c>
      <c r="B2826" s="3" t="s">
        <v>1120</v>
      </c>
      <c r="C2826" s="3" t="s">
        <v>5229</v>
      </c>
      <c r="D2826">
        <v>2100</v>
      </c>
      <c r="E2826">
        <v>5</v>
      </c>
      <c r="F2826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>
        <f t="shared" si="308"/>
        <v>0</v>
      </c>
      <c r="P2826" s="5">
        <f t="shared" si="309"/>
        <v>5</v>
      </c>
      <c r="Q2826" s="5" t="str">
        <f t="shared" si="310"/>
        <v>games</v>
      </c>
      <c r="R2826" s="5" t="str">
        <f t="shared" si="311"/>
        <v>video games</v>
      </c>
      <c r="S2826" t="s">
        <v>8333</v>
      </c>
      <c r="T2826" t="s">
        <v>8334</v>
      </c>
      <c r="U2826" s="9">
        <f t="shared" si="312"/>
        <v>41722.792407407411</v>
      </c>
      <c r="V2826" s="9">
        <f t="shared" si="313"/>
        <v>41735.792407407411</v>
      </c>
      <c r="W2826">
        <f t="shared" si="314"/>
        <v>13</v>
      </c>
    </row>
    <row r="2827" spans="1:23" ht="43.2" x14ac:dyDescent="0.3">
      <c r="A2827">
        <v>1120</v>
      </c>
      <c r="B2827" s="3" t="s">
        <v>1121</v>
      </c>
      <c r="C2827" s="3" t="s">
        <v>5230</v>
      </c>
      <c r="D2827">
        <v>25000</v>
      </c>
      <c r="E2827">
        <v>0</v>
      </c>
      <c r="F2827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>
        <f t="shared" si="308"/>
        <v>0</v>
      </c>
      <c r="P2827" s="5" t="e">
        <f t="shared" si="309"/>
        <v>#DIV/0!</v>
      </c>
      <c r="Q2827" s="5" t="str">
        <f t="shared" si="310"/>
        <v>games</v>
      </c>
      <c r="R2827" s="5" t="str">
        <f t="shared" si="311"/>
        <v>video games</v>
      </c>
      <c r="S2827" t="s">
        <v>8333</v>
      </c>
      <c r="T2827" t="s">
        <v>8334</v>
      </c>
      <c r="U2827" s="9">
        <f t="shared" si="312"/>
        <v>40799.872685185182</v>
      </c>
      <c r="V2827" s="9">
        <f t="shared" si="313"/>
        <v>40844.872685185182</v>
      </c>
      <c r="W2827">
        <f t="shared" si="314"/>
        <v>45</v>
      </c>
    </row>
    <row r="2828" spans="1:23" ht="43.2" x14ac:dyDescent="0.3">
      <c r="A2828">
        <v>1121</v>
      </c>
      <c r="B2828" s="3" t="s">
        <v>1122</v>
      </c>
      <c r="C2828" s="3" t="s">
        <v>5231</v>
      </c>
      <c r="D2828">
        <v>250000</v>
      </c>
      <c r="E2828">
        <v>29</v>
      </c>
      <c r="F2828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>
        <f t="shared" si="308"/>
        <v>0</v>
      </c>
      <c r="P2828" s="5">
        <f t="shared" si="309"/>
        <v>5.8</v>
      </c>
      <c r="Q2828" s="5" t="str">
        <f t="shared" si="310"/>
        <v>games</v>
      </c>
      <c r="R2828" s="5" t="str">
        <f t="shared" si="311"/>
        <v>video games</v>
      </c>
      <c r="S2828" t="s">
        <v>8333</v>
      </c>
      <c r="T2828" t="s">
        <v>8334</v>
      </c>
      <c r="U2828" s="9">
        <f t="shared" si="312"/>
        <v>42412.934212962966</v>
      </c>
      <c r="V2828" s="9">
        <f t="shared" si="313"/>
        <v>42442.892546296294</v>
      </c>
      <c r="W2828">
        <f t="shared" si="314"/>
        <v>30</v>
      </c>
    </row>
    <row r="2829" spans="1:23" ht="57.6" x14ac:dyDescent="0.3">
      <c r="A2829">
        <v>1122</v>
      </c>
      <c r="B2829" s="3" t="s">
        <v>1123</v>
      </c>
      <c r="C2829" s="3" t="s">
        <v>5232</v>
      </c>
      <c r="D2829">
        <v>3200</v>
      </c>
      <c r="E2829">
        <v>0</v>
      </c>
      <c r="F2829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>
        <f t="shared" si="308"/>
        <v>0</v>
      </c>
      <c r="P2829" s="5" t="e">
        <f t="shared" si="309"/>
        <v>#DIV/0!</v>
      </c>
      <c r="Q2829" s="5" t="str">
        <f t="shared" si="310"/>
        <v>games</v>
      </c>
      <c r="R2829" s="5" t="str">
        <f t="shared" si="311"/>
        <v>video games</v>
      </c>
      <c r="S2829" t="s">
        <v>8333</v>
      </c>
      <c r="T2829" t="s">
        <v>8334</v>
      </c>
      <c r="U2829" s="9">
        <f t="shared" si="312"/>
        <v>41410.703993055555</v>
      </c>
      <c r="V2829" s="9">
        <f t="shared" si="313"/>
        <v>41424.703993055555</v>
      </c>
      <c r="W2829">
        <f t="shared" si="314"/>
        <v>14</v>
      </c>
    </row>
    <row r="2830" spans="1:23" ht="43.2" x14ac:dyDescent="0.3">
      <c r="A2830">
        <v>1123</v>
      </c>
      <c r="B2830" s="3" t="s">
        <v>1124</v>
      </c>
      <c r="C2830" s="3" t="s">
        <v>5233</v>
      </c>
      <c r="D2830">
        <v>5000</v>
      </c>
      <c r="E2830">
        <v>11</v>
      </c>
      <c r="F2830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>
        <f t="shared" si="308"/>
        <v>0</v>
      </c>
      <c r="P2830" s="5">
        <f t="shared" si="309"/>
        <v>3.67</v>
      </c>
      <c r="Q2830" s="5" t="str">
        <f t="shared" si="310"/>
        <v>games</v>
      </c>
      <c r="R2830" s="5" t="str">
        <f t="shared" si="311"/>
        <v>video games</v>
      </c>
      <c r="S2830" t="s">
        <v>8333</v>
      </c>
      <c r="T2830" t="s">
        <v>8334</v>
      </c>
      <c r="U2830" s="9">
        <f t="shared" si="312"/>
        <v>41718.5237037037</v>
      </c>
      <c r="V2830" s="9">
        <f t="shared" si="313"/>
        <v>41748.5237037037</v>
      </c>
      <c r="W2830">
        <f t="shared" si="314"/>
        <v>30</v>
      </c>
    </row>
    <row r="2831" spans="1:23" ht="43.2" x14ac:dyDescent="0.3">
      <c r="A2831">
        <v>1124</v>
      </c>
      <c r="B2831" s="3" t="s">
        <v>1125</v>
      </c>
      <c r="C2831" s="3" t="s">
        <v>5234</v>
      </c>
      <c r="D2831">
        <v>90000</v>
      </c>
      <c r="E2831">
        <v>425</v>
      </c>
      <c r="F2831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>
        <f t="shared" si="308"/>
        <v>0</v>
      </c>
      <c r="P2831" s="5">
        <f t="shared" si="309"/>
        <v>60.71</v>
      </c>
      <c r="Q2831" s="5" t="str">
        <f t="shared" si="310"/>
        <v>games</v>
      </c>
      <c r="R2831" s="5" t="str">
        <f t="shared" si="311"/>
        <v>mobile games</v>
      </c>
      <c r="S2831" t="s">
        <v>8333</v>
      </c>
      <c r="T2831" t="s">
        <v>8335</v>
      </c>
      <c r="U2831" s="9">
        <f t="shared" si="312"/>
        <v>42094.667256944449</v>
      </c>
      <c r="V2831" s="9">
        <f t="shared" si="313"/>
        <v>42124.667256944449</v>
      </c>
      <c r="W2831">
        <f t="shared" si="314"/>
        <v>30</v>
      </c>
    </row>
    <row r="2832" spans="1:23" ht="43.2" x14ac:dyDescent="0.3">
      <c r="A2832">
        <v>1125</v>
      </c>
      <c r="B2832" s="3" t="s">
        <v>1126</v>
      </c>
      <c r="C2832" s="3" t="s">
        <v>5235</v>
      </c>
      <c r="D2832">
        <v>3000</v>
      </c>
      <c r="E2832">
        <v>0</v>
      </c>
      <c r="F2832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>
        <f t="shared" si="308"/>
        <v>0</v>
      </c>
      <c r="P2832" s="5" t="e">
        <f t="shared" si="309"/>
        <v>#DIV/0!</v>
      </c>
      <c r="Q2832" s="5" t="str">
        <f t="shared" si="310"/>
        <v>games</v>
      </c>
      <c r="R2832" s="5" t="str">
        <f t="shared" si="311"/>
        <v>mobile games</v>
      </c>
      <c r="S2832" t="s">
        <v>8333</v>
      </c>
      <c r="T2832" t="s">
        <v>8335</v>
      </c>
      <c r="U2832" s="9">
        <f t="shared" si="312"/>
        <v>42212.624189814815</v>
      </c>
      <c r="V2832" s="9">
        <f t="shared" si="313"/>
        <v>42272.624189814815</v>
      </c>
      <c r="W2832">
        <f t="shared" si="314"/>
        <v>60</v>
      </c>
    </row>
    <row r="2833" spans="1:23" ht="43.2" x14ac:dyDescent="0.3">
      <c r="A2833">
        <v>1126</v>
      </c>
      <c r="B2833" s="3" t="s">
        <v>1127</v>
      </c>
      <c r="C2833" s="3" t="s">
        <v>5236</v>
      </c>
      <c r="D2833">
        <v>2000</v>
      </c>
      <c r="E2833">
        <v>10</v>
      </c>
      <c r="F2833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>
        <f t="shared" si="308"/>
        <v>1</v>
      </c>
      <c r="P2833" s="5">
        <f t="shared" si="309"/>
        <v>5</v>
      </c>
      <c r="Q2833" s="5" t="str">
        <f t="shared" si="310"/>
        <v>games</v>
      </c>
      <c r="R2833" s="5" t="str">
        <f t="shared" si="311"/>
        <v>mobile games</v>
      </c>
      <c r="S2833" t="s">
        <v>8333</v>
      </c>
      <c r="T2833" t="s">
        <v>8335</v>
      </c>
      <c r="U2833" s="9">
        <f t="shared" si="312"/>
        <v>42535.327476851846</v>
      </c>
      <c r="V2833" s="9">
        <f t="shared" si="313"/>
        <v>42565.327476851846</v>
      </c>
      <c r="W2833">
        <f t="shared" si="314"/>
        <v>30</v>
      </c>
    </row>
    <row r="2834" spans="1:23" ht="57.6" x14ac:dyDescent="0.3">
      <c r="A2834">
        <v>1127</v>
      </c>
      <c r="B2834" s="3" t="s">
        <v>1128</v>
      </c>
      <c r="C2834" s="3" t="s">
        <v>5237</v>
      </c>
      <c r="D2834">
        <v>35000</v>
      </c>
      <c r="E2834">
        <v>585</v>
      </c>
      <c r="F2834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>
        <f t="shared" si="308"/>
        <v>2</v>
      </c>
      <c r="P2834" s="5">
        <f t="shared" si="309"/>
        <v>25.43</v>
      </c>
      <c r="Q2834" s="5" t="str">
        <f t="shared" si="310"/>
        <v>games</v>
      </c>
      <c r="R2834" s="5" t="str">
        <f t="shared" si="311"/>
        <v>mobile games</v>
      </c>
      <c r="S2834" t="s">
        <v>8333</v>
      </c>
      <c r="T2834" t="s">
        <v>8335</v>
      </c>
      <c r="U2834" s="9">
        <f t="shared" si="312"/>
        <v>41926.854166666664</v>
      </c>
      <c r="V2834" s="9">
        <f t="shared" si="313"/>
        <v>41957.895833333328</v>
      </c>
      <c r="W2834">
        <f t="shared" si="314"/>
        <v>31</v>
      </c>
    </row>
    <row r="2835" spans="1:23" x14ac:dyDescent="0.3">
      <c r="A2835">
        <v>1128</v>
      </c>
      <c r="B2835" s="3" t="s">
        <v>1129</v>
      </c>
      <c r="C2835" s="3" t="s">
        <v>5238</v>
      </c>
      <c r="D2835">
        <v>1000</v>
      </c>
      <c r="E2835">
        <v>1</v>
      </c>
      <c r="F283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>
        <f t="shared" si="308"/>
        <v>0</v>
      </c>
      <c r="P2835" s="5">
        <f t="shared" si="309"/>
        <v>1</v>
      </c>
      <c r="Q2835" s="5" t="str">
        <f t="shared" si="310"/>
        <v>games</v>
      </c>
      <c r="R2835" s="5" t="str">
        <f t="shared" si="311"/>
        <v>mobile games</v>
      </c>
      <c r="S2835" t="s">
        <v>8333</v>
      </c>
      <c r="T2835" t="s">
        <v>8335</v>
      </c>
      <c r="U2835" s="9">
        <f t="shared" si="312"/>
        <v>41828.649502314816</v>
      </c>
      <c r="V2835" s="9">
        <f t="shared" si="313"/>
        <v>41858.649502314816</v>
      </c>
      <c r="W2835">
        <f t="shared" si="314"/>
        <v>30</v>
      </c>
    </row>
    <row r="2836" spans="1:23" ht="43.2" x14ac:dyDescent="0.3">
      <c r="A2836">
        <v>1129</v>
      </c>
      <c r="B2836" s="3" t="s">
        <v>1130</v>
      </c>
      <c r="C2836" s="3" t="s">
        <v>5239</v>
      </c>
      <c r="D2836">
        <v>20000</v>
      </c>
      <c r="E2836">
        <v>21</v>
      </c>
      <c r="F2836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>
        <f t="shared" si="308"/>
        <v>0</v>
      </c>
      <c r="P2836" s="5">
        <f t="shared" si="309"/>
        <v>10.5</v>
      </c>
      <c r="Q2836" s="5" t="str">
        <f t="shared" si="310"/>
        <v>games</v>
      </c>
      <c r="R2836" s="5" t="str">
        <f t="shared" si="311"/>
        <v>mobile games</v>
      </c>
      <c r="S2836" t="s">
        <v>8333</v>
      </c>
      <c r="T2836" t="s">
        <v>8335</v>
      </c>
      <c r="U2836" s="9">
        <f t="shared" si="312"/>
        <v>42496.264965277776</v>
      </c>
      <c r="V2836" s="9">
        <f t="shared" si="313"/>
        <v>42526.264965277776</v>
      </c>
      <c r="W2836">
        <f t="shared" si="314"/>
        <v>30</v>
      </c>
    </row>
    <row r="2837" spans="1:23" ht="43.2" x14ac:dyDescent="0.3">
      <c r="A2837">
        <v>1130</v>
      </c>
      <c r="B2837" s="3" t="s">
        <v>1131</v>
      </c>
      <c r="C2837" s="3" t="s">
        <v>5240</v>
      </c>
      <c r="D2837">
        <v>5000</v>
      </c>
      <c r="E2837">
        <v>11</v>
      </c>
      <c r="F2837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>
        <f t="shared" si="308"/>
        <v>0</v>
      </c>
      <c r="P2837" s="5">
        <f t="shared" si="309"/>
        <v>3.67</v>
      </c>
      <c r="Q2837" s="5" t="str">
        <f t="shared" si="310"/>
        <v>games</v>
      </c>
      <c r="R2837" s="5" t="str">
        <f t="shared" si="311"/>
        <v>mobile games</v>
      </c>
      <c r="S2837" t="s">
        <v>8333</v>
      </c>
      <c r="T2837" t="s">
        <v>8335</v>
      </c>
      <c r="U2837" s="9">
        <f t="shared" si="312"/>
        <v>41908.996527777781</v>
      </c>
      <c r="V2837" s="9">
        <f t="shared" si="313"/>
        <v>41969.038194444445</v>
      </c>
      <c r="W2837">
        <f t="shared" si="314"/>
        <v>61</v>
      </c>
    </row>
    <row r="2838" spans="1:23" ht="43.2" x14ac:dyDescent="0.3">
      <c r="A2838">
        <v>1131</v>
      </c>
      <c r="B2838" s="3" t="s">
        <v>1132</v>
      </c>
      <c r="C2838" s="3" t="s">
        <v>5241</v>
      </c>
      <c r="D2838">
        <v>40000</v>
      </c>
      <c r="E2838">
        <v>0</v>
      </c>
      <c r="F2838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>
        <f t="shared" si="308"/>
        <v>0</v>
      </c>
      <c r="P2838" s="5" t="e">
        <f t="shared" si="309"/>
        <v>#DIV/0!</v>
      </c>
      <c r="Q2838" s="5" t="str">
        <f t="shared" si="310"/>
        <v>games</v>
      </c>
      <c r="R2838" s="5" t="str">
        <f t="shared" si="311"/>
        <v>mobile games</v>
      </c>
      <c r="S2838" t="s">
        <v>8333</v>
      </c>
      <c r="T2838" t="s">
        <v>8335</v>
      </c>
      <c r="U2838" s="9">
        <f t="shared" si="312"/>
        <v>42332.908194444448</v>
      </c>
      <c r="V2838" s="9">
        <f t="shared" si="313"/>
        <v>42362.908194444448</v>
      </c>
      <c r="W2838">
        <f t="shared" si="314"/>
        <v>30</v>
      </c>
    </row>
    <row r="2839" spans="1:23" ht="43.2" x14ac:dyDescent="0.3">
      <c r="A2839">
        <v>1132</v>
      </c>
      <c r="B2839" s="3" t="s">
        <v>1133</v>
      </c>
      <c r="C2839" s="3" t="s">
        <v>5242</v>
      </c>
      <c r="D2839">
        <v>10000</v>
      </c>
      <c r="E2839">
        <v>1438</v>
      </c>
      <c r="F2839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>
        <f t="shared" si="308"/>
        <v>14</v>
      </c>
      <c r="P2839" s="5">
        <f t="shared" si="309"/>
        <v>110.62</v>
      </c>
      <c r="Q2839" s="5" t="str">
        <f t="shared" si="310"/>
        <v>games</v>
      </c>
      <c r="R2839" s="5" t="str">
        <f t="shared" si="311"/>
        <v>mobile games</v>
      </c>
      <c r="S2839" t="s">
        <v>8333</v>
      </c>
      <c r="T2839" t="s">
        <v>8335</v>
      </c>
      <c r="U2839" s="9">
        <f t="shared" si="312"/>
        <v>42706.115405092598</v>
      </c>
      <c r="V2839" s="9">
        <f t="shared" si="313"/>
        <v>42736.115405092598</v>
      </c>
      <c r="W2839">
        <f t="shared" si="314"/>
        <v>30</v>
      </c>
    </row>
    <row r="2840" spans="1:23" ht="43.2" x14ac:dyDescent="0.3">
      <c r="A2840">
        <v>1133</v>
      </c>
      <c r="B2840" s="3" t="s">
        <v>1134</v>
      </c>
      <c r="C2840" s="3" t="s">
        <v>5243</v>
      </c>
      <c r="D2840">
        <v>3000</v>
      </c>
      <c r="E2840">
        <v>20</v>
      </c>
      <c r="F2840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>
        <f t="shared" si="308"/>
        <v>1</v>
      </c>
      <c r="P2840" s="5">
        <f t="shared" si="309"/>
        <v>20</v>
      </c>
      <c r="Q2840" s="5" t="str">
        <f t="shared" si="310"/>
        <v>games</v>
      </c>
      <c r="R2840" s="5" t="str">
        <f t="shared" si="311"/>
        <v>mobile games</v>
      </c>
      <c r="S2840" t="s">
        <v>8333</v>
      </c>
      <c r="T2840" t="s">
        <v>8335</v>
      </c>
      <c r="U2840" s="9">
        <f t="shared" si="312"/>
        <v>41821.407187500001</v>
      </c>
      <c r="V2840" s="9">
        <f t="shared" si="313"/>
        <v>41851.407187500001</v>
      </c>
      <c r="W2840">
        <f t="shared" si="314"/>
        <v>30</v>
      </c>
    </row>
    <row r="2841" spans="1:23" ht="43.2" x14ac:dyDescent="0.3">
      <c r="A2841">
        <v>1134</v>
      </c>
      <c r="B2841" s="3" t="s">
        <v>1135</v>
      </c>
      <c r="C2841" s="3" t="s">
        <v>5244</v>
      </c>
      <c r="D2841">
        <v>25000</v>
      </c>
      <c r="E2841">
        <v>1</v>
      </c>
      <c r="F2841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>
        <f t="shared" si="308"/>
        <v>0</v>
      </c>
      <c r="P2841" s="5">
        <f t="shared" si="309"/>
        <v>1</v>
      </c>
      <c r="Q2841" s="5" t="str">
        <f t="shared" si="310"/>
        <v>games</v>
      </c>
      <c r="R2841" s="5" t="str">
        <f t="shared" si="311"/>
        <v>mobile games</v>
      </c>
      <c r="S2841" t="s">
        <v>8333</v>
      </c>
      <c r="T2841" t="s">
        <v>8335</v>
      </c>
      <c r="U2841" s="9">
        <f t="shared" si="312"/>
        <v>41958.285046296296</v>
      </c>
      <c r="V2841" s="9">
        <f t="shared" si="313"/>
        <v>41972.189583333333</v>
      </c>
      <c r="W2841">
        <f t="shared" si="314"/>
        <v>14</v>
      </c>
    </row>
    <row r="2842" spans="1:23" ht="57.6" x14ac:dyDescent="0.3">
      <c r="A2842">
        <v>1135</v>
      </c>
      <c r="B2842" s="3" t="s">
        <v>1136</v>
      </c>
      <c r="C2842" s="3" t="s">
        <v>5245</v>
      </c>
      <c r="D2842">
        <v>1000</v>
      </c>
      <c r="E2842">
        <v>50</v>
      </c>
      <c r="F2842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>
        <f t="shared" si="308"/>
        <v>5</v>
      </c>
      <c r="P2842" s="5">
        <f t="shared" si="309"/>
        <v>50</v>
      </c>
      <c r="Q2842" s="5" t="str">
        <f t="shared" si="310"/>
        <v>games</v>
      </c>
      <c r="R2842" s="5" t="str">
        <f t="shared" si="311"/>
        <v>mobile games</v>
      </c>
      <c r="S2842" t="s">
        <v>8333</v>
      </c>
      <c r="T2842" t="s">
        <v>8335</v>
      </c>
      <c r="U2842" s="9">
        <f t="shared" si="312"/>
        <v>42558.989513888882</v>
      </c>
      <c r="V2842" s="9">
        <f t="shared" si="313"/>
        <v>42588.989513888882</v>
      </c>
      <c r="W2842">
        <f t="shared" si="314"/>
        <v>30</v>
      </c>
    </row>
    <row r="2843" spans="1:23" ht="43.2" x14ac:dyDescent="0.3">
      <c r="A2843">
        <v>1136</v>
      </c>
      <c r="B2843" s="3" t="s">
        <v>1137</v>
      </c>
      <c r="C2843" s="3" t="s">
        <v>5246</v>
      </c>
      <c r="D2843">
        <v>4190</v>
      </c>
      <c r="E2843">
        <v>270</v>
      </c>
      <c r="F2843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>
        <f t="shared" si="308"/>
        <v>6</v>
      </c>
      <c r="P2843" s="5">
        <f t="shared" si="309"/>
        <v>45</v>
      </c>
      <c r="Q2843" s="5" t="str">
        <f t="shared" si="310"/>
        <v>games</v>
      </c>
      <c r="R2843" s="5" t="str">
        <f t="shared" si="311"/>
        <v>mobile games</v>
      </c>
      <c r="S2843" t="s">
        <v>8333</v>
      </c>
      <c r="T2843" t="s">
        <v>8335</v>
      </c>
      <c r="U2843" s="9">
        <f t="shared" si="312"/>
        <v>42327.671631944439</v>
      </c>
      <c r="V2843" s="9">
        <f t="shared" si="313"/>
        <v>42357.671631944439</v>
      </c>
      <c r="W2843">
        <f t="shared" si="314"/>
        <v>30</v>
      </c>
    </row>
    <row r="2844" spans="1:23" ht="43.2" x14ac:dyDescent="0.3">
      <c r="A2844">
        <v>1137</v>
      </c>
      <c r="B2844" s="3" t="s">
        <v>1138</v>
      </c>
      <c r="C2844" s="3" t="s">
        <v>5247</v>
      </c>
      <c r="D2844">
        <v>25000</v>
      </c>
      <c r="E2844">
        <v>9875</v>
      </c>
      <c r="F2844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>
        <f t="shared" si="308"/>
        <v>40</v>
      </c>
      <c r="P2844" s="5">
        <f t="shared" si="309"/>
        <v>253.21</v>
      </c>
      <c r="Q2844" s="5" t="str">
        <f t="shared" si="310"/>
        <v>games</v>
      </c>
      <c r="R2844" s="5" t="str">
        <f t="shared" si="311"/>
        <v>mobile games</v>
      </c>
      <c r="S2844" t="s">
        <v>8333</v>
      </c>
      <c r="T2844" t="s">
        <v>8335</v>
      </c>
      <c r="U2844" s="9">
        <f t="shared" si="312"/>
        <v>42453.819687499999</v>
      </c>
      <c r="V2844" s="9">
        <f t="shared" si="313"/>
        <v>42483.819687499999</v>
      </c>
      <c r="W2844">
        <f t="shared" si="314"/>
        <v>30</v>
      </c>
    </row>
    <row r="2845" spans="1:23" ht="43.2" x14ac:dyDescent="0.3">
      <c r="A2845">
        <v>1138</v>
      </c>
      <c r="B2845" s="3" t="s">
        <v>1139</v>
      </c>
      <c r="C2845" s="3" t="s">
        <v>5248</v>
      </c>
      <c r="D2845">
        <v>35000</v>
      </c>
      <c r="E2845">
        <v>125</v>
      </c>
      <c r="F284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>
        <f t="shared" si="308"/>
        <v>0</v>
      </c>
      <c r="P2845" s="5">
        <f t="shared" si="309"/>
        <v>31.25</v>
      </c>
      <c r="Q2845" s="5" t="str">
        <f t="shared" si="310"/>
        <v>games</v>
      </c>
      <c r="R2845" s="5" t="str">
        <f t="shared" si="311"/>
        <v>mobile games</v>
      </c>
      <c r="S2845" t="s">
        <v>8333</v>
      </c>
      <c r="T2845" t="s">
        <v>8335</v>
      </c>
      <c r="U2845" s="9">
        <f t="shared" si="312"/>
        <v>42736.9066087963</v>
      </c>
      <c r="V2845" s="9">
        <f t="shared" si="313"/>
        <v>42756.9066087963</v>
      </c>
      <c r="W2845">
        <f t="shared" si="314"/>
        <v>20</v>
      </c>
    </row>
    <row r="2846" spans="1:23" ht="43.2" x14ac:dyDescent="0.3">
      <c r="A2846">
        <v>1139</v>
      </c>
      <c r="B2846" s="3" t="s">
        <v>1140</v>
      </c>
      <c r="C2846" s="3" t="s">
        <v>5249</v>
      </c>
      <c r="D2846">
        <v>8000</v>
      </c>
      <c r="E2846">
        <v>5</v>
      </c>
      <c r="F2846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>
        <f t="shared" si="308"/>
        <v>0</v>
      </c>
      <c r="P2846" s="5">
        <f t="shared" si="309"/>
        <v>5</v>
      </c>
      <c r="Q2846" s="5" t="str">
        <f t="shared" si="310"/>
        <v>games</v>
      </c>
      <c r="R2846" s="5" t="str">
        <f t="shared" si="311"/>
        <v>mobile games</v>
      </c>
      <c r="S2846" t="s">
        <v>8333</v>
      </c>
      <c r="T2846" t="s">
        <v>8335</v>
      </c>
      <c r="U2846" s="9">
        <f t="shared" si="312"/>
        <v>41975.347523148142</v>
      </c>
      <c r="V2846" s="9">
        <f t="shared" si="313"/>
        <v>42005.347523148142</v>
      </c>
      <c r="W2846">
        <f t="shared" si="314"/>
        <v>30</v>
      </c>
    </row>
    <row r="2847" spans="1:23" ht="43.2" x14ac:dyDescent="0.3">
      <c r="A2847">
        <v>1140</v>
      </c>
      <c r="B2847" s="3" t="s">
        <v>1141</v>
      </c>
      <c r="C2847" s="3" t="s">
        <v>5250</v>
      </c>
      <c r="D2847">
        <v>5000</v>
      </c>
      <c r="E2847">
        <v>0</v>
      </c>
      <c r="F2847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>
        <f t="shared" si="308"/>
        <v>0</v>
      </c>
      <c r="P2847" s="5" t="e">
        <f t="shared" si="309"/>
        <v>#DIV/0!</v>
      </c>
      <c r="Q2847" s="5" t="str">
        <f t="shared" si="310"/>
        <v>games</v>
      </c>
      <c r="R2847" s="5" t="str">
        <f t="shared" si="311"/>
        <v>mobile games</v>
      </c>
      <c r="S2847" t="s">
        <v>8333</v>
      </c>
      <c r="T2847" t="s">
        <v>8335</v>
      </c>
      <c r="U2847" s="9">
        <f t="shared" si="312"/>
        <v>42192.462048611109</v>
      </c>
      <c r="V2847" s="9">
        <f t="shared" si="313"/>
        <v>42222.462048611109</v>
      </c>
      <c r="W2847">
        <f t="shared" si="314"/>
        <v>30</v>
      </c>
    </row>
    <row r="2848" spans="1:23" x14ac:dyDescent="0.3">
      <c r="A2848">
        <v>1141</v>
      </c>
      <c r="B2848" s="3" t="s">
        <v>1142</v>
      </c>
      <c r="C2848" s="3" t="s">
        <v>5251</v>
      </c>
      <c r="D2848">
        <v>500</v>
      </c>
      <c r="E2848">
        <v>0</v>
      </c>
      <c r="F2848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>
        <f t="shared" si="308"/>
        <v>0</v>
      </c>
      <c r="P2848" s="5" t="e">
        <f t="shared" si="309"/>
        <v>#DIV/0!</v>
      </c>
      <c r="Q2848" s="5" t="str">
        <f t="shared" si="310"/>
        <v>games</v>
      </c>
      <c r="R2848" s="5" t="str">
        <f t="shared" si="311"/>
        <v>mobile games</v>
      </c>
      <c r="S2848" t="s">
        <v>8333</v>
      </c>
      <c r="T2848" t="s">
        <v>8335</v>
      </c>
      <c r="U2848" s="9">
        <f t="shared" si="312"/>
        <v>42164.699652777781</v>
      </c>
      <c r="V2848" s="9">
        <f t="shared" si="313"/>
        <v>42194.699652777781</v>
      </c>
      <c r="W2848">
        <f t="shared" si="314"/>
        <v>30</v>
      </c>
    </row>
    <row r="2849" spans="1:23" ht="43.2" x14ac:dyDescent="0.3">
      <c r="A2849">
        <v>1142</v>
      </c>
      <c r="B2849" s="3" t="s">
        <v>1143</v>
      </c>
      <c r="C2849" s="3" t="s">
        <v>5252</v>
      </c>
      <c r="D2849">
        <v>4000</v>
      </c>
      <c r="E2849">
        <v>0</v>
      </c>
      <c r="F2849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>
        <f t="shared" si="308"/>
        <v>0</v>
      </c>
      <c r="P2849" s="5" t="e">
        <f t="shared" si="309"/>
        <v>#DIV/0!</v>
      </c>
      <c r="Q2849" s="5" t="str">
        <f t="shared" si="310"/>
        <v>games</v>
      </c>
      <c r="R2849" s="5" t="str">
        <f t="shared" si="311"/>
        <v>mobile games</v>
      </c>
      <c r="S2849" t="s">
        <v>8333</v>
      </c>
      <c r="T2849" t="s">
        <v>8335</v>
      </c>
      <c r="U2849" s="9">
        <f t="shared" si="312"/>
        <v>42022.006099537044</v>
      </c>
      <c r="V2849" s="9">
        <f t="shared" si="313"/>
        <v>42052.006099537044</v>
      </c>
      <c r="W2849">
        <f t="shared" si="314"/>
        <v>30</v>
      </c>
    </row>
    <row r="2850" spans="1:23" ht="43.2" x14ac:dyDescent="0.3">
      <c r="A2850">
        <v>1143</v>
      </c>
      <c r="B2850" s="3" t="s">
        <v>1144</v>
      </c>
      <c r="C2850" s="3" t="s">
        <v>5253</v>
      </c>
      <c r="D2850">
        <v>45000</v>
      </c>
      <c r="E2850">
        <v>186</v>
      </c>
      <c r="F2850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>
        <f t="shared" si="308"/>
        <v>0</v>
      </c>
      <c r="P2850" s="5">
        <f t="shared" si="309"/>
        <v>23.25</v>
      </c>
      <c r="Q2850" s="5" t="str">
        <f t="shared" si="310"/>
        <v>games</v>
      </c>
      <c r="R2850" s="5" t="str">
        <f t="shared" si="311"/>
        <v>mobile games</v>
      </c>
      <c r="S2850" t="s">
        <v>8333</v>
      </c>
      <c r="T2850" t="s">
        <v>8335</v>
      </c>
      <c r="U2850" s="9">
        <f t="shared" si="312"/>
        <v>42325.19358796296</v>
      </c>
      <c r="V2850" s="9">
        <f t="shared" si="313"/>
        <v>42355.19358796296</v>
      </c>
      <c r="W2850">
        <f t="shared" si="314"/>
        <v>30</v>
      </c>
    </row>
    <row r="2851" spans="1:23" ht="43.2" x14ac:dyDescent="0.3">
      <c r="A2851">
        <v>1144</v>
      </c>
      <c r="B2851" s="3" t="s">
        <v>1145</v>
      </c>
      <c r="C2851" s="3" t="s">
        <v>5254</v>
      </c>
      <c r="D2851">
        <v>9300</v>
      </c>
      <c r="E2851">
        <v>0</v>
      </c>
      <c r="F2851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>
        <f t="shared" si="308"/>
        <v>0</v>
      </c>
      <c r="P2851" s="5" t="e">
        <f t="shared" si="309"/>
        <v>#DIV/0!</v>
      </c>
      <c r="Q2851" s="5" t="str">
        <f t="shared" si="310"/>
        <v>food</v>
      </c>
      <c r="R2851" s="5" t="str">
        <f t="shared" si="311"/>
        <v>food trucks</v>
      </c>
      <c r="S2851" t="s">
        <v>8336</v>
      </c>
      <c r="T2851" t="s">
        <v>8337</v>
      </c>
      <c r="U2851" s="9">
        <f t="shared" si="312"/>
        <v>42093.181944444441</v>
      </c>
      <c r="V2851" s="9">
        <f t="shared" si="313"/>
        <v>42123.181944444441</v>
      </c>
      <c r="W2851">
        <f t="shared" si="314"/>
        <v>30</v>
      </c>
    </row>
    <row r="2852" spans="1:23" ht="43.2" x14ac:dyDescent="0.3">
      <c r="A2852">
        <v>1145</v>
      </c>
      <c r="B2852" s="3" t="s">
        <v>1146</v>
      </c>
      <c r="C2852" s="3" t="s">
        <v>5255</v>
      </c>
      <c r="D2852">
        <v>80000</v>
      </c>
      <c r="E2852">
        <v>100</v>
      </c>
      <c r="F2852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>
        <f t="shared" si="308"/>
        <v>0</v>
      </c>
      <c r="P2852" s="5">
        <f t="shared" si="309"/>
        <v>100</v>
      </c>
      <c r="Q2852" s="5" t="str">
        <f t="shared" si="310"/>
        <v>food</v>
      </c>
      <c r="R2852" s="5" t="str">
        <f t="shared" si="311"/>
        <v>food trucks</v>
      </c>
      <c r="S2852" t="s">
        <v>8336</v>
      </c>
      <c r="T2852" t="s">
        <v>8337</v>
      </c>
      <c r="U2852" s="9">
        <f t="shared" si="312"/>
        <v>41854.747592592597</v>
      </c>
      <c r="V2852" s="9">
        <f t="shared" si="313"/>
        <v>41914.747592592597</v>
      </c>
      <c r="W2852">
        <f t="shared" si="314"/>
        <v>60</v>
      </c>
    </row>
    <row r="2853" spans="1:23" ht="43.2" x14ac:dyDescent="0.3">
      <c r="A2853">
        <v>1146</v>
      </c>
      <c r="B2853" s="3" t="s">
        <v>1147</v>
      </c>
      <c r="C2853" s="3" t="s">
        <v>5256</v>
      </c>
      <c r="D2853">
        <v>6000</v>
      </c>
      <c r="E2853">
        <v>530</v>
      </c>
      <c r="F2853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>
        <f t="shared" si="308"/>
        <v>9</v>
      </c>
      <c r="P2853" s="5">
        <f t="shared" si="309"/>
        <v>44.17</v>
      </c>
      <c r="Q2853" s="5" t="str">
        <f t="shared" si="310"/>
        <v>food</v>
      </c>
      <c r="R2853" s="5" t="str">
        <f t="shared" si="311"/>
        <v>food trucks</v>
      </c>
      <c r="S2853" t="s">
        <v>8336</v>
      </c>
      <c r="T2853" t="s">
        <v>8337</v>
      </c>
      <c r="U2853" s="9">
        <f t="shared" si="312"/>
        <v>41723.9533912037</v>
      </c>
      <c r="V2853" s="9">
        <f t="shared" si="313"/>
        <v>41761.9533912037</v>
      </c>
      <c r="W2853">
        <f t="shared" si="314"/>
        <v>38</v>
      </c>
    </row>
    <row r="2854" spans="1:23" ht="43.2" x14ac:dyDescent="0.3">
      <c r="A2854">
        <v>1147</v>
      </c>
      <c r="B2854" s="3" t="s">
        <v>1148</v>
      </c>
      <c r="C2854" s="3" t="s">
        <v>5257</v>
      </c>
      <c r="D2854">
        <v>25000</v>
      </c>
      <c r="E2854">
        <v>0</v>
      </c>
      <c r="F2854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>
        <f t="shared" si="308"/>
        <v>0</v>
      </c>
      <c r="P2854" s="5" t="e">
        <f t="shared" si="309"/>
        <v>#DIV/0!</v>
      </c>
      <c r="Q2854" s="5" t="str">
        <f t="shared" si="310"/>
        <v>food</v>
      </c>
      <c r="R2854" s="5" t="str">
        <f t="shared" si="311"/>
        <v>food trucks</v>
      </c>
      <c r="S2854" t="s">
        <v>8336</v>
      </c>
      <c r="T2854" t="s">
        <v>8337</v>
      </c>
      <c r="U2854" s="9">
        <f t="shared" si="312"/>
        <v>41871.972025462965</v>
      </c>
      <c r="V2854" s="9">
        <f t="shared" si="313"/>
        <v>41931.972025462965</v>
      </c>
      <c r="W2854">
        <f t="shared" si="314"/>
        <v>60</v>
      </c>
    </row>
    <row r="2855" spans="1:23" ht="28.8" x14ac:dyDescent="0.3">
      <c r="A2855">
        <v>1148</v>
      </c>
      <c r="B2855" s="3" t="s">
        <v>1149</v>
      </c>
      <c r="C2855" s="3" t="s">
        <v>5258</v>
      </c>
      <c r="D2855">
        <v>15000</v>
      </c>
      <c r="E2855">
        <v>73</v>
      </c>
      <c r="F285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>
        <f t="shared" si="308"/>
        <v>0</v>
      </c>
      <c r="P2855" s="5">
        <f t="shared" si="309"/>
        <v>24.33</v>
      </c>
      <c r="Q2855" s="5" t="str">
        <f t="shared" si="310"/>
        <v>food</v>
      </c>
      <c r="R2855" s="5" t="str">
        <f t="shared" si="311"/>
        <v>food trucks</v>
      </c>
      <c r="S2855" t="s">
        <v>8336</v>
      </c>
      <c r="T2855" t="s">
        <v>8337</v>
      </c>
      <c r="U2855" s="9">
        <f t="shared" si="312"/>
        <v>42675.171076388884</v>
      </c>
      <c r="V2855" s="9">
        <f t="shared" si="313"/>
        <v>42705.212743055556</v>
      </c>
      <c r="W2855">
        <f t="shared" si="314"/>
        <v>30</v>
      </c>
    </row>
    <row r="2856" spans="1:23" ht="28.8" x14ac:dyDescent="0.3">
      <c r="A2856">
        <v>1149</v>
      </c>
      <c r="B2856" s="3" t="s">
        <v>1150</v>
      </c>
      <c r="C2856" s="3" t="s">
        <v>5259</v>
      </c>
      <c r="D2856">
        <v>50000</v>
      </c>
      <c r="E2856">
        <v>75</v>
      </c>
      <c r="F2856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>
        <f t="shared" si="308"/>
        <v>0</v>
      </c>
      <c r="P2856" s="5">
        <f t="shared" si="309"/>
        <v>37.5</v>
      </c>
      <c r="Q2856" s="5" t="str">
        <f t="shared" si="310"/>
        <v>food</v>
      </c>
      <c r="R2856" s="5" t="str">
        <f t="shared" si="311"/>
        <v>food trucks</v>
      </c>
      <c r="S2856" t="s">
        <v>8336</v>
      </c>
      <c r="T2856" t="s">
        <v>8337</v>
      </c>
      <c r="U2856" s="9">
        <f t="shared" si="312"/>
        <v>42507.71025462963</v>
      </c>
      <c r="V2856" s="9">
        <f t="shared" si="313"/>
        <v>42537.71025462963</v>
      </c>
      <c r="W2856">
        <f t="shared" si="314"/>
        <v>30</v>
      </c>
    </row>
    <row r="2857" spans="1:23" ht="28.8" x14ac:dyDescent="0.3">
      <c r="A2857">
        <v>1150</v>
      </c>
      <c r="B2857" s="3" t="s">
        <v>1151</v>
      </c>
      <c r="C2857" s="3" t="s">
        <v>5260</v>
      </c>
      <c r="D2857">
        <v>2500</v>
      </c>
      <c r="E2857">
        <v>252</v>
      </c>
      <c r="F2857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>
        <f t="shared" si="308"/>
        <v>10</v>
      </c>
      <c r="P2857" s="5">
        <f t="shared" si="309"/>
        <v>42</v>
      </c>
      <c r="Q2857" s="5" t="str">
        <f t="shared" si="310"/>
        <v>food</v>
      </c>
      <c r="R2857" s="5" t="str">
        <f t="shared" si="311"/>
        <v>food trucks</v>
      </c>
      <c r="S2857" t="s">
        <v>8336</v>
      </c>
      <c r="T2857" t="s">
        <v>8337</v>
      </c>
      <c r="U2857" s="9">
        <f t="shared" si="312"/>
        <v>42317.954571759255</v>
      </c>
      <c r="V2857" s="9">
        <f t="shared" si="313"/>
        <v>42377.954571759255</v>
      </c>
      <c r="W2857">
        <f t="shared" si="314"/>
        <v>60</v>
      </c>
    </row>
    <row r="2858" spans="1:23" ht="57.6" x14ac:dyDescent="0.3">
      <c r="A2858">
        <v>1151</v>
      </c>
      <c r="B2858" s="3" t="s">
        <v>1152</v>
      </c>
      <c r="C2858" s="3" t="s">
        <v>5261</v>
      </c>
      <c r="D2858">
        <v>25000</v>
      </c>
      <c r="E2858">
        <v>0</v>
      </c>
      <c r="F2858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>
        <f t="shared" si="308"/>
        <v>0</v>
      </c>
      <c r="P2858" s="5" t="e">
        <f t="shared" si="309"/>
        <v>#DIV/0!</v>
      </c>
      <c r="Q2858" s="5" t="str">
        <f t="shared" si="310"/>
        <v>food</v>
      </c>
      <c r="R2858" s="5" t="str">
        <f t="shared" si="311"/>
        <v>food trucks</v>
      </c>
      <c r="S2858" t="s">
        <v>8336</v>
      </c>
      <c r="T2858" t="s">
        <v>8337</v>
      </c>
      <c r="U2858" s="9">
        <f t="shared" si="312"/>
        <v>42224.102581018517</v>
      </c>
      <c r="V2858" s="9">
        <f t="shared" si="313"/>
        <v>42254.102581018517</v>
      </c>
      <c r="W2858">
        <f t="shared" si="314"/>
        <v>30</v>
      </c>
    </row>
    <row r="2859" spans="1:23" x14ac:dyDescent="0.3">
      <c r="A2859">
        <v>1152</v>
      </c>
      <c r="B2859" s="3" t="s">
        <v>1153</v>
      </c>
      <c r="C2859" s="3" t="s">
        <v>5262</v>
      </c>
      <c r="D2859">
        <v>16000</v>
      </c>
      <c r="E2859">
        <v>911</v>
      </c>
      <c r="F2859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>
        <f t="shared" si="308"/>
        <v>6</v>
      </c>
      <c r="P2859" s="5">
        <f t="shared" si="309"/>
        <v>60.73</v>
      </c>
      <c r="Q2859" s="5" t="str">
        <f t="shared" si="310"/>
        <v>food</v>
      </c>
      <c r="R2859" s="5" t="str">
        <f t="shared" si="311"/>
        <v>food trucks</v>
      </c>
      <c r="S2859" t="s">
        <v>8336</v>
      </c>
      <c r="T2859" t="s">
        <v>8337</v>
      </c>
      <c r="U2859" s="9">
        <f t="shared" si="312"/>
        <v>42109.709629629629</v>
      </c>
      <c r="V2859" s="9">
        <f t="shared" si="313"/>
        <v>42139.709629629629</v>
      </c>
      <c r="W2859">
        <f t="shared" si="314"/>
        <v>30</v>
      </c>
    </row>
    <row r="2860" spans="1:23" ht="28.8" x14ac:dyDescent="0.3">
      <c r="A2860">
        <v>1153</v>
      </c>
      <c r="B2860" s="3" t="s">
        <v>1154</v>
      </c>
      <c r="C2860" s="3" t="s">
        <v>5263</v>
      </c>
      <c r="D2860">
        <v>8000</v>
      </c>
      <c r="E2860">
        <v>50</v>
      </c>
      <c r="F2860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>
        <f t="shared" si="308"/>
        <v>1</v>
      </c>
      <c r="P2860" s="5">
        <f t="shared" si="309"/>
        <v>50</v>
      </c>
      <c r="Q2860" s="5" t="str">
        <f t="shared" si="310"/>
        <v>food</v>
      </c>
      <c r="R2860" s="5" t="str">
        <f t="shared" si="311"/>
        <v>food trucks</v>
      </c>
      <c r="S2860" t="s">
        <v>8336</v>
      </c>
      <c r="T2860" t="s">
        <v>8337</v>
      </c>
      <c r="U2860" s="9">
        <f t="shared" si="312"/>
        <v>42143.714178240742</v>
      </c>
      <c r="V2860" s="9">
        <f t="shared" si="313"/>
        <v>42173.714178240742</v>
      </c>
      <c r="W2860">
        <f t="shared" si="314"/>
        <v>30</v>
      </c>
    </row>
    <row r="2861" spans="1:23" ht="43.2" x14ac:dyDescent="0.3">
      <c r="A2861">
        <v>1154</v>
      </c>
      <c r="B2861" s="3" t="s">
        <v>1155</v>
      </c>
      <c r="C2861" s="3" t="s">
        <v>5264</v>
      </c>
      <c r="D2861">
        <v>5000</v>
      </c>
      <c r="E2861">
        <v>325</v>
      </c>
      <c r="F2861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>
        <f t="shared" si="308"/>
        <v>7</v>
      </c>
      <c r="P2861" s="5">
        <f t="shared" si="309"/>
        <v>108.33</v>
      </c>
      <c r="Q2861" s="5" t="str">
        <f t="shared" si="310"/>
        <v>food</v>
      </c>
      <c r="R2861" s="5" t="str">
        <f t="shared" si="311"/>
        <v>food trucks</v>
      </c>
      <c r="S2861" t="s">
        <v>8336</v>
      </c>
      <c r="T2861" t="s">
        <v>8337</v>
      </c>
      <c r="U2861" s="9">
        <f t="shared" si="312"/>
        <v>42223.108865740738</v>
      </c>
      <c r="V2861" s="9">
        <f t="shared" si="313"/>
        <v>42253.108865740738</v>
      </c>
      <c r="W2861">
        <f t="shared" si="314"/>
        <v>30</v>
      </c>
    </row>
    <row r="2862" spans="1:23" ht="43.2" x14ac:dyDescent="0.3">
      <c r="A2862">
        <v>1155</v>
      </c>
      <c r="B2862" s="3" t="s">
        <v>1156</v>
      </c>
      <c r="C2862" s="3" t="s">
        <v>5265</v>
      </c>
      <c r="D2862">
        <v>25000</v>
      </c>
      <c r="E2862">
        <v>188</v>
      </c>
      <c r="F2862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>
        <f t="shared" si="308"/>
        <v>1</v>
      </c>
      <c r="P2862" s="5">
        <f t="shared" si="309"/>
        <v>23.5</v>
      </c>
      <c r="Q2862" s="5" t="str">
        <f t="shared" si="310"/>
        <v>food</v>
      </c>
      <c r="R2862" s="5" t="str">
        <f t="shared" si="311"/>
        <v>food trucks</v>
      </c>
      <c r="S2862" t="s">
        <v>8336</v>
      </c>
      <c r="T2862" t="s">
        <v>8337</v>
      </c>
      <c r="U2862" s="9">
        <f t="shared" si="312"/>
        <v>41835.763981481483</v>
      </c>
      <c r="V2862" s="9">
        <f t="shared" si="313"/>
        <v>41865.763981481483</v>
      </c>
      <c r="W2862">
        <f t="shared" si="314"/>
        <v>30</v>
      </c>
    </row>
    <row r="2863" spans="1:23" ht="43.2" x14ac:dyDescent="0.3">
      <c r="A2863">
        <v>1156</v>
      </c>
      <c r="B2863" s="3" t="s">
        <v>1157</v>
      </c>
      <c r="C2863" s="3" t="s">
        <v>5266</v>
      </c>
      <c r="D2863">
        <v>6500</v>
      </c>
      <c r="E2863">
        <v>0</v>
      </c>
      <c r="F2863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>
        <f t="shared" si="308"/>
        <v>0</v>
      </c>
      <c r="P2863" s="5" t="e">
        <f t="shared" si="309"/>
        <v>#DIV/0!</v>
      </c>
      <c r="Q2863" s="5" t="str">
        <f t="shared" si="310"/>
        <v>food</v>
      </c>
      <c r="R2863" s="5" t="str">
        <f t="shared" si="311"/>
        <v>food trucks</v>
      </c>
      <c r="S2863" t="s">
        <v>8336</v>
      </c>
      <c r="T2863" t="s">
        <v>8337</v>
      </c>
      <c r="U2863" s="9">
        <f t="shared" si="312"/>
        <v>42029.07131944444</v>
      </c>
      <c r="V2863" s="9">
        <f t="shared" si="313"/>
        <v>42059.07131944444</v>
      </c>
      <c r="W2863">
        <f t="shared" si="314"/>
        <v>30</v>
      </c>
    </row>
    <row r="2864" spans="1:23" ht="43.2" x14ac:dyDescent="0.3">
      <c r="A2864">
        <v>1157</v>
      </c>
      <c r="B2864" s="3" t="s">
        <v>1158</v>
      </c>
      <c r="C2864" s="3" t="s">
        <v>5267</v>
      </c>
      <c r="D2864">
        <v>10000</v>
      </c>
      <c r="E2864">
        <v>151</v>
      </c>
      <c r="F2864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>
        <f t="shared" si="308"/>
        <v>2</v>
      </c>
      <c r="P2864" s="5">
        <f t="shared" si="309"/>
        <v>50.33</v>
      </c>
      <c r="Q2864" s="5" t="str">
        <f t="shared" si="310"/>
        <v>food</v>
      </c>
      <c r="R2864" s="5" t="str">
        <f t="shared" si="311"/>
        <v>food trucks</v>
      </c>
      <c r="S2864" t="s">
        <v>8336</v>
      </c>
      <c r="T2864" t="s">
        <v>8337</v>
      </c>
      <c r="U2864" s="9">
        <f t="shared" si="312"/>
        <v>41918.628240740742</v>
      </c>
      <c r="V2864" s="9">
        <f t="shared" si="313"/>
        <v>41978.669907407413</v>
      </c>
      <c r="W2864">
        <f t="shared" si="314"/>
        <v>60</v>
      </c>
    </row>
    <row r="2865" spans="1:23" ht="43.2" x14ac:dyDescent="0.3">
      <c r="A2865">
        <v>1158</v>
      </c>
      <c r="B2865" s="3" t="s">
        <v>1159</v>
      </c>
      <c r="C2865" s="3" t="s">
        <v>5268</v>
      </c>
      <c r="D2865">
        <v>7500</v>
      </c>
      <c r="E2865">
        <v>35</v>
      </c>
      <c r="F286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>
        <f t="shared" si="308"/>
        <v>0</v>
      </c>
      <c r="P2865" s="5">
        <f t="shared" si="309"/>
        <v>11.67</v>
      </c>
      <c r="Q2865" s="5" t="str">
        <f t="shared" si="310"/>
        <v>food</v>
      </c>
      <c r="R2865" s="5" t="str">
        <f t="shared" si="311"/>
        <v>food trucks</v>
      </c>
      <c r="S2865" t="s">
        <v>8336</v>
      </c>
      <c r="T2865" t="s">
        <v>8337</v>
      </c>
      <c r="U2865" s="9">
        <f t="shared" si="312"/>
        <v>41952.09175925926</v>
      </c>
      <c r="V2865" s="9">
        <f t="shared" si="313"/>
        <v>41982.09175925926</v>
      </c>
      <c r="W2865">
        <f t="shared" si="314"/>
        <v>30</v>
      </c>
    </row>
    <row r="2866" spans="1:23" ht="43.2" x14ac:dyDescent="0.3">
      <c r="A2866">
        <v>1159</v>
      </c>
      <c r="B2866" s="3" t="s">
        <v>1160</v>
      </c>
      <c r="C2866" s="3" t="s">
        <v>5269</v>
      </c>
      <c r="D2866">
        <v>6750</v>
      </c>
      <c r="E2866">
        <v>0</v>
      </c>
      <c r="F2866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>
        <f t="shared" si="308"/>
        <v>0</v>
      </c>
      <c r="P2866" s="5" t="e">
        <f t="shared" si="309"/>
        <v>#DIV/0!</v>
      </c>
      <c r="Q2866" s="5" t="str">
        <f t="shared" si="310"/>
        <v>food</v>
      </c>
      <c r="R2866" s="5" t="str">
        <f t="shared" si="311"/>
        <v>food trucks</v>
      </c>
      <c r="S2866" t="s">
        <v>8336</v>
      </c>
      <c r="T2866" t="s">
        <v>8337</v>
      </c>
      <c r="U2866" s="9">
        <f t="shared" si="312"/>
        <v>42154.726446759261</v>
      </c>
      <c r="V2866" s="9">
        <f t="shared" si="313"/>
        <v>42185.65625</v>
      </c>
      <c r="W2866">
        <f t="shared" si="314"/>
        <v>31</v>
      </c>
    </row>
    <row r="2867" spans="1:23" ht="43.2" x14ac:dyDescent="0.3">
      <c r="A2867">
        <v>1160</v>
      </c>
      <c r="B2867" s="3" t="s">
        <v>1161</v>
      </c>
      <c r="C2867" s="3" t="s">
        <v>5270</v>
      </c>
      <c r="D2867">
        <v>30000</v>
      </c>
      <c r="E2867">
        <v>1155</v>
      </c>
      <c r="F2867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>
        <f t="shared" si="308"/>
        <v>4</v>
      </c>
      <c r="P2867" s="5">
        <f t="shared" si="309"/>
        <v>60.79</v>
      </c>
      <c r="Q2867" s="5" t="str">
        <f t="shared" si="310"/>
        <v>food</v>
      </c>
      <c r="R2867" s="5" t="str">
        <f t="shared" si="311"/>
        <v>food trucks</v>
      </c>
      <c r="S2867" t="s">
        <v>8336</v>
      </c>
      <c r="T2867" t="s">
        <v>8337</v>
      </c>
      <c r="U2867" s="9">
        <f t="shared" si="312"/>
        <v>42061.154930555553</v>
      </c>
      <c r="V2867" s="9">
        <f t="shared" si="313"/>
        <v>42091.113263888896</v>
      </c>
      <c r="W2867">
        <f t="shared" si="314"/>
        <v>30</v>
      </c>
    </row>
    <row r="2868" spans="1:23" ht="43.2" x14ac:dyDescent="0.3">
      <c r="A2868">
        <v>1161</v>
      </c>
      <c r="B2868" s="3" t="s">
        <v>1162</v>
      </c>
      <c r="C2868" s="3" t="s">
        <v>5271</v>
      </c>
      <c r="D2868">
        <v>18000</v>
      </c>
      <c r="E2868">
        <v>0</v>
      </c>
      <c r="F2868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>
        <f t="shared" si="308"/>
        <v>0</v>
      </c>
      <c r="P2868" s="5" t="e">
        <f t="shared" si="309"/>
        <v>#DIV/0!</v>
      </c>
      <c r="Q2868" s="5" t="str">
        <f t="shared" si="310"/>
        <v>food</v>
      </c>
      <c r="R2868" s="5" t="str">
        <f t="shared" si="311"/>
        <v>food trucks</v>
      </c>
      <c r="S2868" t="s">
        <v>8336</v>
      </c>
      <c r="T2868" t="s">
        <v>8337</v>
      </c>
      <c r="U2868" s="9">
        <f t="shared" si="312"/>
        <v>42122.629502314812</v>
      </c>
      <c r="V2868" s="9">
        <f t="shared" si="313"/>
        <v>42143.629502314812</v>
      </c>
      <c r="W2868">
        <f t="shared" si="314"/>
        <v>21</v>
      </c>
    </row>
    <row r="2869" spans="1:23" ht="57.6" x14ac:dyDescent="0.3">
      <c r="A2869">
        <v>1162</v>
      </c>
      <c r="B2869" s="3" t="s">
        <v>1163</v>
      </c>
      <c r="C2869" s="3" t="s">
        <v>5272</v>
      </c>
      <c r="D2869">
        <v>60000</v>
      </c>
      <c r="E2869">
        <v>35</v>
      </c>
      <c r="F2869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>
        <f t="shared" si="308"/>
        <v>0</v>
      </c>
      <c r="P2869" s="5">
        <f t="shared" si="309"/>
        <v>17.5</v>
      </c>
      <c r="Q2869" s="5" t="str">
        <f t="shared" si="310"/>
        <v>food</v>
      </c>
      <c r="R2869" s="5" t="str">
        <f t="shared" si="311"/>
        <v>food trucks</v>
      </c>
      <c r="S2869" t="s">
        <v>8336</v>
      </c>
      <c r="T2869" t="s">
        <v>8337</v>
      </c>
      <c r="U2869" s="9">
        <f t="shared" si="312"/>
        <v>41876.683611111112</v>
      </c>
      <c r="V2869" s="9">
        <f t="shared" si="313"/>
        <v>41907.683611111112</v>
      </c>
      <c r="W2869">
        <f t="shared" si="314"/>
        <v>31</v>
      </c>
    </row>
    <row r="2870" spans="1:23" ht="43.2" x14ac:dyDescent="0.3">
      <c r="A2870">
        <v>1163</v>
      </c>
      <c r="B2870" s="3" t="s">
        <v>1164</v>
      </c>
      <c r="C2870" s="3" t="s">
        <v>5273</v>
      </c>
      <c r="D2870">
        <v>5200</v>
      </c>
      <c r="E2870">
        <v>0</v>
      </c>
      <c r="F2870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>
        <f t="shared" si="308"/>
        <v>0</v>
      </c>
      <c r="P2870" s="5" t="e">
        <f t="shared" si="309"/>
        <v>#DIV/0!</v>
      </c>
      <c r="Q2870" s="5" t="str">
        <f t="shared" si="310"/>
        <v>food</v>
      </c>
      <c r="R2870" s="5" t="str">
        <f t="shared" si="311"/>
        <v>food trucks</v>
      </c>
      <c r="S2870" t="s">
        <v>8336</v>
      </c>
      <c r="T2870" t="s">
        <v>8337</v>
      </c>
      <c r="U2870" s="9">
        <f t="shared" si="312"/>
        <v>41830.723611111112</v>
      </c>
      <c r="V2870" s="9">
        <f t="shared" si="313"/>
        <v>41860.723611111112</v>
      </c>
      <c r="W2870">
        <f t="shared" si="314"/>
        <v>30</v>
      </c>
    </row>
    <row r="2871" spans="1:23" ht="57.6" x14ac:dyDescent="0.3">
      <c r="A2871">
        <v>1164</v>
      </c>
      <c r="B2871" s="3" t="s">
        <v>1165</v>
      </c>
      <c r="C2871" s="3" t="s">
        <v>5274</v>
      </c>
      <c r="D2871">
        <v>10000</v>
      </c>
      <c r="E2871">
        <v>0</v>
      </c>
      <c r="F2871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>
        <f t="shared" si="308"/>
        <v>0</v>
      </c>
      <c r="P2871" s="5" t="e">
        <f t="shared" si="309"/>
        <v>#DIV/0!</v>
      </c>
      <c r="Q2871" s="5" t="str">
        <f t="shared" si="310"/>
        <v>food</v>
      </c>
      <c r="R2871" s="5" t="str">
        <f t="shared" si="311"/>
        <v>food trucks</v>
      </c>
      <c r="S2871" t="s">
        <v>8336</v>
      </c>
      <c r="T2871" t="s">
        <v>8337</v>
      </c>
      <c r="U2871" s="9">
        <f t="shared" si="312"/>
        <v>42509.724328703705</v>
      </c>
      <c r="V2871" s="9">
        <f t="shared" si="313"/>
        <v>42539.724328703705</v>
      </c>
      <c r="W2871">
        <f t="shared" si="314"/>
        <v>30</v>
      </c>
    </row>
    <row r="2872" spans="1:23" ht="43.2" x14ac:dyDescent="0.3">
      <c r="A2872">
        <v>1165</v>
      </c>
      <c r="B2872" s="3" t="s">
        <v>1166</v>
      </c>
      <c r="C2872" s="3" t="s">
        <v>5275</v>
      </c>
      <c r="D2872">
        <v>10000</v>
      </c>
      <c r="E2872">
        <v>2070.5</v>
      </c>
      <c r="F2872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>
        <f t="shared" si="308"/>
        <v>21</v>
      </c>
      <c r="P2872" s="5">
        <f t="shared" si="309"/>
        <v>82.82</v>
      </c>
      <c r="Q2872" s="5" t="str">
        <f t="shared" si="310"/>
        <v>food</v>
      </c>
      <c r="R2872" s="5" t="str">
        <f t="shared" si="311"/>
        <v>food trucks</v>
      </c>
      <c r="S2872" t="s">
        <v>8336</v>
      </c>
      <c r="T2872" t="s">
        <v>8337</v>
      </c>
      <c r="U2872" s="9">
        <f t="shared" si="312"/>
        <v>41792.214467592588</v>
      </c>
      <c r="V2872" s="9">
        <f t="shared" si="313"/>
        <v>41826.214467592588</v>
      </c>
      <c r="W2872">
        <f t="shared" si="314"/>
        <v>34</v>
      </c>
    </row>
    <row r="2873" spans="1:23" ht="43.2" x14ac:dyDescent="0.3">
      <c r="A2873">
        <v>1166</v>
      </c>
      <c r="B2873" s="3" t="s">
        <v>1167</v>
      </c>
      <c r="C2873" s="3" t="s">
        <v>5276</v>
      </c>
      <c r="D2873">
        <v>15000</v>
      </c>
      <c r="E2873">
        <v>2871</v>
      </c>
      <c r="F2873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>
        <f t="shared" si="308"/>
        <v>19</v>
      </c>
      <c r="P2873" s="5">
        <f t="shared" si="309"/>
        <v>358.88</v>
      </c>
      <c r="Q2873" s="5" t="str">
        <f t="shared" si="310"/>
        <v>food</v>
      </c>
      <c r="R2873" s="5" t="str">
        <f t="shared" si="311"/>
        <v>food trucks</v>
      </c>
      <c r="S2873" t="s">
        <v>8336</v>
      </c>
      <c r="T2873" t="s">
        <v>8337</v>
      </c>
      <c r="U2873" s="9">
        <f t="shared" si="312"/>
        <v>42150.485439814816</v>
      </c>
      <c r="V2873" s="9">
        <f t="shared" si="313"/>
        <v>42181.166666666672</v>
      </c>
      <c r="W2873">
        <f t="shared" si="314"/>
        <v>31</v>
      </c>
    </row>
    <row r="2874" spans="1:23" ht="43.2" x14ac:dyDescent="0.3">
      <c r="A2874">
        <v>1167</v>
      </c>
      <c r="B2874" s="3" t="s">
        <v>1168</v>
      </c>
      <c r="C2874" s="3" t="s">
        <v>5277</v>
      </c>
      <c r="D2874">
        <v>60000</v>
      </c>
      <c r="E2874">
        <v>979</v>
      </c>
      <c r="F2874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>
        <f t="shared" si="308"/>
        <v>2</v>
      </c>
      <c r="P2874" s="5">
        <f t="shared" si="309"/>
        <v>61.19</v>
      </c>
      <c r="Q2874" s="5" t="str">
        <f t="shared" si="310"/>
        <v>food</v>
      </c>
      <c r="R2874" s="5" t="str">
        <f t="shared" si="311"/>
        <v>food trucks</v>
      </c>
      <c r="S2874" t="s">
        <v>8336</v>
      </c>
      <c r="T2874" t="s">
        <v>8337</v>
      </c>
      <c r="U2874" s="9">
        <f t="shared" si="312"/>
        <v>41863.734895833331</v>
      </c>
      <c r="V2874" s="9">
        <f t="shared" si="313"/>
        <v>41894.734895833331</v>
      </c>
      <c r="W2874">
        <f t="shared" si="314"/>
        <v>31</v>
      </c>
    </row>
    <row r="2875" spans="1:23" ht="43.2" x14ac:dyDescent="0.3">
      <c r="A2875">
        <v>1168</v>
      </c>
      <c r="B2875" s="3" t="s">
        <v>1169</v>
      </c>
      <c r="C2875" s="3" t="s">
        <v>5278</v>
      </c>
      <c r="D2875">
        <v>18000</v>
      </c>
      <c r="E2875">
        <v>1020</v>
      </c>
      <c r="F287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>
        <f t="shared" si="308"/>
        <v>6</v>
      </c>
      <c r="P2875" s="5">
        <f t="shared" si="309"/>
        <v>340</v>
      </c>
      <c r="Q2875" s="5" t="str">
        <f t="shared" si="310"/>
        <v>food</v>
      </c>
      <c r="R2875" s="5" t="str">
        <f t="shared" si="311"/>
        <v>food trucks</v>
      </c>
      <c r="S2875" t="s">
        <v>8336</v>
      </c>
      <c r="T2875" t="s">
        <v>8337</v>
      </c>
      <c r="U2875" s="9">
        <f t="shared" si="312"/>
        <v>42605.053993055553</v>
      </c>
      <c r="V2875" s="9">
        <f t="shared" si="313"/>
        <v>42635.053993055553</v>
      </c>
      <c r="W2875">
        <f t="shared" si="314"/>
        <v>30</v>
      </c>
    </row>
    <row r="2876" spans="1:23" ht="43.2" x14ac:dyDescent="0.3">
      <c r="A2876">
        <v>1169</v>
      </c>
      <c r="B2876" s="3" t="s">
        <v>1170</v>
      </c>
      <c r="C2876" s="3" t="s">
        <v>5279</v>
      </c>
      <c r="D2876">
        <v>10000</v>
      </c>
      <c r="E2876">
        <v>17</v>
      </c>
      <c r="F2876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>
        <f t="shared" si="308"/>
        <v>0</v>
      </c>
      <c r="P2876" s="5">
        <f t="shared" si="309"/>
        <v>5.67</v>
      </c>
      <c r="Q2876" s="5" t="str">
        <f t="shared" si="310"/>
        <v>food</v>
      </c>
      <c r="R2876" s="5" t="str">
        <f t="shared" si="311"/>
        <v>food trucks</v>
      </c>
      <c r="S2876" t="s">
        <v>8336</v>
      </c>
      <c r="T2876" t="s">
        <v>8337</v>
      </c>
      <c r="U2876" s="9">
        <f t="shared" si="312"/>
        <v>42027.353738425925</v>
      </c>
      <c r="V2876" s="9">
        <f t="shared" si="313"/>
        <v>42057.353738425925</v>
      </c>
      <c r="W2876">
        <f t="shared" si="314"/>
        <v>30</v>
      </c>
    </row>
    <row r="2877" spans="1:23" ht="43.2" x14ac:dyDescent="0.3">
      <c r="A2877">
        <v>1170</v>
      </c>
      <c r="B2877" s="3" t="s">
        <v>1171</v>
      </c>
      <c r="C2877" s="3" t="s">
        <v>5280</v>
      </c>
      <c r="D2877">
        <v>25000</v>
      </c>
      <c r="E2877">
        <v>100</v>
      </c>
      <c r="F2877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>
        <f t="shared" si="308"/>
        <v>0</v>
      </c>
      <c r="P2877" s="5">
        <f t="shared" si="309"/>
        <v>50</v>
      </c>
      <c r="Q2877" s="5" t="str">
        <f t="shared" si="310"/>
        <v>food</v>
      </c>
      <c r="R2877" s="5" t="str">
        <f t="shared" si="311"/>
        <v>food trucks</v>
      </c>
      <c r="S2877" t="s">
        <v>8336</v>
      </c>
      <c r="T2877" t="s">
        <v>8337</v>
      </c>
      <c r="U2877" s="9">
        <f t="shared" si="312"/>
        <v>42124.893182870372</v>
      </c>
      <c r="V2877" s="9">
        <f t="shared" si="313"/>
        <v>42154.893182870372</v>
      </c>
      <c r="W2877">
        <f t="shared" si="314"/>
        <v>30</v>
      </c>
    </row>
    <row r="2878" spans="1:23" ht="43.2" x14ac:dyDescent="0.3">
      <c r="A2878">
        <v>1171</v>
      </c>
      <c r="B2878" s="3" t="s">
        <v>1172</v>
      </c>
      <c r="C2878" s="3" t="s">
        <v>5281</v>
      </c>
      <c r="D2878">
        <v>25000</v>
      </c>
      <c r="E2878">
        <v>25</v>
      </c>
      <c r="F2878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>
        <f t="shared" si="308"/>
        <v>0</v>
      </c>
      <c r="P2878" s="5">
        <f t="shared" si="309"/>
        <v>25</v>
      </c>
      <c r="Q2878" s="5" t="str">
        <f t="shared" si="310"/>
        <v>food</v>
      </c>
      <c r="R2878" s="5" t="str">
        <f t="shared" si="311"/>
        <v>food trucks</v>
      </c>
      <c r="S2878" t="s">
        <v>8336</v>
      </c>
      <c r="T2878" t="s">
        <v>8337</v>
      </c>
      <c r="U2878" s="9">
        <f t="shared" si="312"/>
        <v>41938.804710648146</v>
      </c>
      <c r="V2878" s="9">
        <f t="shared" si="313"/>
        <v>41956.846377314811</v>
      </c>
      <c r="W2878">
        <f t="shared" si="314"/>
        <v>18</v>
      </c>
    </row>
    <row r="2879" spans="1:23" ht="28.8" x14ac:dyDescent="0.3">
      <c r="A2879">
        <v>1172</v>
      </c>
      <c r="B2879" s="3" t="s">
        <v>1173</v>
      </c>
      <c r="C2879" s="3" t="s">
        <v>5282</v>
      </c>
      <c r="D2879">
        <v>9000</v>
      </c>
      <c r="E2879">
        <v>0</v>
      </c>
      <c r="F2879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>
        <f t="shared" si="308"/>
        <v>0</v>
      </c>
      <c r="P2879" s="5" t="e">
        <f t="shared" si="309"/>
        <v>#DIV/0!</v>
      </c>
      <c r="Q2879" s="5" t="str">
        <f t="shared" si="310"/>
        <v>food</v>
      </c>
      <c r="R2879" s="5" t="str">
        <f t="shared" si="311"/>
        <v>food trucks</v>
      </c>
      <c r="S2879" t="s">
        <v>8336</v>
      </c>
      <c r="T2879" t="s">
        <v>8337</v>
      </c>
      <c r="U2879" s="9">
        <f t="shared" si="312"/>
        <v>41841.682314814818</v>
      </c>
      <c r="V2879" s="9">
        <f t="shared" si="313"/>
        <v>41871.682314814818</v>
      </c>
      <c r="W2879">
        <f t="shared" si="314"/>
        <v>30</v>
      </c>
    </row>
    <row r="2880" spans="1:23" ht="43.2" x14ac:dyDescent="0.3">
      <c r="A2880">
        <v>1173</v>
      </c>
      <c r="B2880" s="3" t="s">
        <v>1174</v>
      </c>
      <c r="C2880" s="3" t="s">
        <v>5283</v>
      </c>
      <c r="D2880">
        <v>125000</v>
      </c>
      <c r="E2880">
        <v>30</v>
      </c>
      <c r="F2880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>
        <f t="shared" si="308"/>
        <v>0</v>
      </c>
      <c r="P2880" s="5">
        <f t="shared" si="309"/>
        <v>30</v>
      </c>
      <c r="Q2880" s="5" t="str">
        <f t="shared" si="310"/>
        <v>food</v>
      </c>
      <c r="R2880" s="5" t="str">
        <f t="shared" si="311"/>
        <v>food trucks</v>
      </c>
      <c r="S2880" t="s">
        <v>8336</v>
      </c>
      <c r="T2880" t="s">
        <v>8337</v>
      </c>
      <c r="U2880" s="9">
        <f t="shared" si="312"/>
        <v>42184.185844907406</v>
      </c>
      <c r="V2880" s="9">
        <f t="shared" si="313"/>
        <v>42219.185844907406</v>
      </c>
      <c r="W2880">
        <f t="shared" si="314"/>
        <v>35</v>
      </c>
    </row>
    <row r="2881" spans="1:23" ht="43.2" x14ac:dyDescent="0.3">
      <c r="A2881">
        <v>1174</v>
      </c>
      <c r="B2881" s="3" t="s">
        <v>1175</v>
      </c>
      <c r="C2881" s="3" t="s">
        <v>5284</v>
      </c>
      <c r="D2881">
        <v>15000</v>
      </c>
      <c r="E2881">
        <v>886</v>
      </c>
      <c r="F2881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>
        <f t="shared" si="308"/>
        <v>6</v>
      </c>
      <c r="P2881" s="5">
        <f t="shared" si="309"/>
        <v>46.63</v>
      </c>
      <c r="Q2881" s="5" t="str">
        <f t="shared" si="310"/>
        <v>food</v>
      </c>
      <c r="R2881" s="5" t="str">
        <f t="shared" si="311"/>
        <v>food trucks</v>
      </c>
      <c r="S2881" t="s">
        <v>8336</v>
      </c>
      <c r="T2881" t="s">
        <v>8337</v>
      </c>
      <c r="U2881" s="9">
        <f t="shared" si="312"/>
        <v>42468.84174768519</v>
      </c>
      <c r="V2881" s="9">
        <f t="shared" si="313"/>
        <v>42498.84174768519</v>
      </c>
      <c r="W2881">
        <f t="shared" si="314"/>
        <v>30</v>
      </c>
    </row>
    <row r="2882" spans="1:23" ht="43.2" x14ac:dyDescent="0.3">
      <c r="A2882">
        <v>1175</v>
      </c>
      <c r="B2882" s="3" t="s">
        <v>1176</v>
      </c>
      <c r="C2882" s="3" t="s">
        <v>5285</v>
      </c>
      <c r="D2882">
        <v>20000</v>
      </c>
      <c r="E2882">
        <v>585</v>
      </c>
      <c r="F2882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>
        <f t="shared" ref="O2882:O2945" si="315">ROUND((E2882/D2882)*100,0)</f>
        <v>3</v>
      </c>
      <c r="P2882" s="5">
        <f t="shared" ref="P2882:P2945" si="316">ROUND((E2882/L2882),2)</f>
        <v>65</v>
      </c>
      <c r="Q2882" s="5" t="str">
        <f t="shared" ref="Q2882:Q2945" si="317">LEFT(N2882,SEARCH("/",N2882)-1)</f>
        <v>food</v>
      </c>
      <c r="R2882" s="5" t="str">
        <f t="shared" ref="R2882:R2945" si="318">RIGHT(N2882,LEN(N2882)-SEARCH("/",N2882))</f>
        <v>food trucks</v>
      </c>
      <c r="S2882" t="s">
        <v>8336</v>
      </c>
      <c r="T2882" t="s">
        <v>8337</v>
      </c>
      <c r="U2882" s="9">
        <f t="shared" ref="U2882:U2945" si="319">(((J2882/60)/60)/24)+DATE(1970,1,1)</f>
        <v>42170.728460648148</v>
      </c>
      <c r="V2882" s="9">
        <f t="shared" ref="V2882:V2945" si="320">(((I2882/60)/60)/24)+DATE(1970,1,1)</f>
        <v>42200.728460648148</v>
      </c>
      <c r="W2882">
        <f t="shared" ref="W2882:W2945" si="321">DATEDIF(U2882,V2882,"d")</f>
        <v>30</v>
      </c>
    </row>
    <row r="2883" spans="1:23" ht="57.6" x14ac:dyDescent="0.3">
      <c r="A2883">
        <v>1176</v>
      </c>
      <c r="B2883" s="3" t="s">
        <v>1177</v>
      </c>
      <c r="C2883" s="3" t="s">
        <v>5286</v>
      </c>
      <c r="D2883">
        <v>175000</v>
      </c>
      <c r="E2883">
        <v>10</v>
      </c>
      <c r="F2883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>
        <f t="shared" si="315"/>
        <v>0</v>
      </c>
      <c r="P2883" s="5">
        <f t="shared" si="316"/>
        <v>10</v>
      </c>
      <c r="Q2883" s="5" t="str">
        <f t="shared" si="317"/>
        <v>food</v>
      </c>
      <c r="R2883" s="5" t="str">
        <f t="shared" si="318"/>
        <v>food trucks</v>
      </c>
      <c r="S2883" t="s">
        <v>8336</v>
      </c>
      <c r="T2883" t="s">
        <v>8337</v>
      </c>
      <c r="U2883" s="9">
        <f t="shared" si="319"/>
        <v>42746.019652777773</v>
      </c>
      <c r="V2883" s="9">
        <f t="shared" si="320"/>
        <v>42800.541666666672</v>
      </c>
      <c r="W2883">
        <f t="shared" si="321"/>
        <v>54</v>
      </c>
    </row>
    <row r="2884" spans="1:23" ht="43.2" x14ac:dyDescent="0.3">
      <c r="A2884">
        <v>1177</v>
      </c>
      <c r="B2884" s="3" t="s">
        <v>1178</v>
      </c>
      <c r="C2884" s="3" t="s">
        <v>5287</v>
      </c>
      <c r="D2884">
        <v>6000</v>
      </c>
      <c r="E2884">
        <v>0</v>
      </c>
      <c r="F2884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>
        <f t="shared" si="315"/>
        <v>0</v>
      </c>
      <c r="P2884" s="5" t="e">
        <f t="shared" si="316"/>
        <v>#DIV/0!</v>
      </c>
      <c r="Q2884" s="5" t="str">
        <f t="shared" si="317"/>
        <v>food</v>
      </c>
      <c r="R2884" s="5" t="str">
        <f t="shared" si="318"/>
        <v>food trucks</v>
      </c>
      <c r="S2884" t="s">
        <v>8336</v>
      </c>
      <c r="T2884" t="s">
        <v>8337</v>
      </c>
      <c r="U2884" s="9">
        <f t="shared" si="319"/>
        <v>41897.660833333335</v>
      </c>
      <c r="V2884" s="9">
        <f t="shared" si="320"/>
        <v>41927.660833333335</v>
      </c>
      <c r="W2884">
        <f t="shared" si="321"/>
        <v>30</v>
      </c>
    </row>
    <row r="2885" spans="1:23" ht="43.2" x14ac:dyDescent="0.3">
      <c r="A2885">
        <v>1178</v>
      </c>
      <c r="B2885" s="3" t="s">
        <v>1179</v>
      </c>
      <c r="C2885" s="3" t="s">
        <v>5288</v>
      </c>
      <c r="D2885">
        <v>75000</v>
      </c>
      <c r="E2885">
        <v>5</v>
      </c>
      <c r="F288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>
        <f t="shared" si="315"/>
        <v>0</v>
      </c>
      <c r="P2885" s="5">
        <f t="shared" si="316"/>
        <v>5</v>
      </c>
      <c r="Q2885" s="5" t="str">
        <f t="shared" si="317"/>
        <v>food</v>
      </c>
      <c r="R2885" s="5" t="str">
        <f t="shared" si="318"/>
        <v>food trucks</v>
      </c>
      <c r="S2885" t="s">
        <v>8336</v>
      </c>
      <c r="T2885" t="s">
        <v>8337</v>
      </c>
      <c r="U2885" s="9">
        <f t="shared" si="319"/>
        <v>41837.905694444446</v>
      </c>
      <c r="V2885" s="9">
        <f t="shared" si="320"/>
        <v>41867.905694444446</v>
      </c>
      <c r="W2885">
        <f t="shared" si="321"/>
        <v>30</v>
      </c>
    </row>
    <row r="2886" spans="1:23" ht="43.2" x14ac:dyDescent="0.3">
      <c r="A2886">
        <v>1179</v>
      </c>
      <c r="B2886" s="3" t="s">
        <v>1180</v>
      </c>
      <c r="C2886" s="3" t="s">
        <v>5289</v>
      </c>
      <c r="D2886">
        <v>60000</v>
      </c>
      <c r="E2886">
        <v>3200</v>
      </c>
      <c r="F2886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>
        <f t="shared" si="315"/>
        <v>5</v>
      </c>
      <c r="P2886" s="5">
        <f t="shared" si="316"/>
        <v>640</v>
      </c>
      <c r="Q2886" s="5" t="str">
        <f t="shared" si="317"/>
        <v>food</v>
      </c>
      <c r="R2886" s="5" t="str">
        <f t="shared" si="318"/>
        <v>food trucks</v>
      </c>
      <c r="S2886" t="s">
        <v>8336</v>
      </c>
      <c r="T2886" t="s">
        <v>8337</v>
      </c>
      <c r="U2886" s="9">
        <f t="shared" si="319"/>
        <v>42275.720219907409</v>
      </c>
      <c r="V2886" s="9">
        <f t="shared" si="320"/>
        <v>42305.720219907409</v>
      </c>
      <c r="W2886">
        <f t="shared" si="321"/>
        <v>30</v>
      </c>
    </row>
    <row r="2887" spans="1:23" ht="43.2" x14ac:dyDescent="0.3">
      <c r="A2887">
        <v>1180</v>
      </c>
      <c r="B2887" s="3" t="s">
        <v>1181</v>
      </c>
      <c r="C2887" s="3" t="s">
        <v>5290</v>
      </c>
      <c r="D2887">
        <v>50000</v>
      </c>
      <c r="E2887">
        <v>5875</v>
      </c>
      <c r="F2887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>
        <f t="shared" si="315"/>
        <v>12</v>
      </c>
      <c r="P2887" s="5">
        <f t="shared" si="316"/>
        <v>69.12</v>
      </c>
      <c r="Q2887" s="5" t="str">
        <f t="shared" si="317"/>
        <v>food</v>
      </c>
      <c r="R2887" s="5" t="str">
        <f t="shared" si="318"/>
        <v>food trucks</v>
      </c>
      <c r="S2887" t="s">
        <v>8336</v>
      </c>
      <c r="T2887" t="s">
        <v>8337</v>
      </c>
      <c r="U2887" s="9">
        <f t="shared" si="319"/>
        <v>41781.806875000002</v>
      </c>
      <c r="V2887" s="9">
        <f t="shared" si="320"/>
        <v>41818.806875000002</v>
      </c>
      <c r="W2887">
        <f t="shared" si="321"/>
        <v>37</v>
      </c>
    </row>
    <row r="2888" spans="1:23" ht="28.8" x14ac:dyDescent="0.3">
      <c r="A2888">
        <v>1181</v>
      </c>
      <c r="B2888" s="3" t="s">
        <v>1182</v>
      </c>
      <c r="C2888" s="3" t="s">
        <v>5291</v>
      </c>
      <c r="D2888">
        <v>50000</v>
      </c>
      <c r="E2888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>
        <f t="shared" si="315"/>
        <v>0</v>
      </c>
      <c r="P2888" s="5">
        <f t="shared" si="316"/>
        <v>1.33</v>
      </c>
      <c r="Q2888" s="5" t="str">
        <f t="shared" si="317"/>
        <v>food</v>
      </c>
      <c r="R2888" s="5" t="str">
        <f t="shared" si="318"/>
        <v>food trucks</v>
      </c>
      <c r="S2888" t="s">
        <v>8336</v>
      </c>
      <c r="T2888" t="s">
        <v>8337</v>
      </c>
      <c r="U2888" s="9">
        <f t="shared" si="319"/>
        <v>42034.339363425926</v>
      </c>
      <c r="V2888" s="9">
        <f t="shared" si="320"/>
        <v>42064.339363425926</v>
      </c>
      <c r="W2888">
        <f t="shared" si="321"/>
        <v>30</v>
      </c>
    </row>
    <row r="2889" spans="1:23" ht="57.6" x14ac:dyDescent="0.3">
      <c r="A2889">
        <v>1182</v>
      </c>
      <c r="B2889" s="3" t="s">
        <v>1183</v>
      </c>
      <c r="C2889" s="3" t="s">
        <v>5292</v>
      </c>
      <c r="D2889">
        <v>1000</v>
      </c>
      <c r="E2889">
        <v>42</v>
      </c>
      <c r="F2889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>
        <f t="shared" si="315"/>
        <v>4</v>
      </c>
      <c r="P2889" s="5">
        <f t="shared" si="316"/>
        <v>10.5</v>
      </c>
      <c r="Q2889" s="5" t="str">
        <f t="shared" si="317"/>
        <v>food</v>
      </c>
      <c r="R2889" s="5" t="str">
        <f t="shared" si="318"/>
        <v>food trucks</v>
      </c>
      <c r="S2889" t="s">
        <v>8336</v>
      </c>
      <c r="T2889" t="s">
        <v>8337</v>
      </c>
      <c r="U2889" s="9">
        <f t="shared" si="319"/>
        <v>42728.827407407407</v>
      </c>
      <c r="V2889" s="9">
        <f t="shared" si="320"/>
        <v>42747.695833333331</v>
      </c>
      <c r="W2889">
        <f t="shared" si="321"/>
        <v>19</v>
      </c>
    </row>
    <row r="2890" spans="1:23" ht="43.2" x14ac:dyDescent="0.3">
      <c r="A2890">
        <v>1183</v>
      </c>
      <c r="B2890" s="3" t="s">
        <v>1184</v>
      </c>
      <c r="C2890" s="3" t="s">
        <v>5293</v>
      </c>
      <c r="D2890">
        <v>2500</v>
      </c>
      <c r="E2890">
        <v>100</v>
      </c>
      <c r="F2890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>
        <f t="shared" si="315"/>
        <v>4</v>
      </c>
      <c r="P2890" s="5">
        <f t="shared" si="316"/>
        <v>33.33</v>
      </c>
      <c r="Q2890" s="5" t="str">
        <f t="shared" si="317"/>
        <v>food</v>
      </c>
      <c r="R2890" s="5" t="str">
        <f t="shared" si="318"/>
        <v>food trucks</v>
      </c>
      <c r="S2890" t="s">
        <v>8336</v>
      </c>
      <c r="T2890" t="s">
        <v>8337</v>
      </c>
      <c r="U2890" s="9">
        <f t="shared" si="319"/>
        <v>42656.86137731481</v>
      </c>
      <c r="V2890" s="9">
        <f t="shared" si="320"/>
        <v>42676.165972222225</v>
      </c>
      <c r="W2890">
        <f t="shared" si="321"/>
        <v>20</v>
      </c>
    </row>
    <row r="2891" spans="1:23" ht="28.8" x14ac:dyDescent="0.3">
      <c r="A2891">
        <v>1224</v>
      </c>
      <c r="B2891" s="3" t="s">
        <v>1225</v>
      </c>
      <c r="C2891" s="3" t="s">
        <v>5334</v>
      </c>
      <c r="D2891">
        <v>15000</v>
      </c>
      <c r="E2891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>
        <f t="shared" si="315"/>
        <v>7</v>
      </c>
      <c r="P2891" s="5">
        <f t="shared" si="316"/>
        <v>58.89</v>
      </c>
      <c r="Q2891" s="5" t="str">
        <f t="shared" si="317"/>
        <v>music</v>
      </c>
      <c r="R2891" s="5" t="str">
        <f t="shared" si="318"/>
        <v>world music</v>
      </c>
      <c r="S2891" t="s">
        <v>8325</v>
      </c>
      <c r="T2891" t="s">
        <v>8340</v>
      </c>
      <c r="U2891" s="9">
        <f t="shared" si="319"/>
        <v>41736.549791666665</v>
      </c>
      <c r="V2891" s="9">
        <f t="shared" si="320"/>
        <v>41796.549791666665</v>
      </c>
      <c r="W2891">
        <f t="shared" si="321"/>
        <v>60</v>
      </c>
    </row>
    <row r="2892" spans="1:23" ht="43.2" x14ac:dyDescent="0.3">
      <c r="A2892">
        <v>1225</v>
      </c>
      <c r="B2892" s="3" t="s">
        <v>1226</v>
      </c>
      <c r="C2892" s="3" t="s">
        <v>5335</v>
      </c>
      <c r="D2892">
        <v>3000</v>
      </c>
      <c r="E2892">
        <v>132</v>
      </c>
      <c r="F2892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>
        <f t="shared" si="315"/>
        <v>4</v>
      </c>
      <c r="P2892" s="5">
        <f t="shared" si="316"/>
        <v>44</v>
      </c>
      <c r="Q2892" s="5" t="str">
        <f t="shared" si="317"/>
        <v>music</v>
      </c>
      <c r="R2892" s="5" t="str">
        <f t="shared" si="318"/>
        <v>world music</v>
      </c>
      <c r="S2892" t="s">
        <v>8325</v>
      </c>
      <c r="T2892" t="s">
        <v>8340</v>
      </c>
      <c r="U2892" s="9">
        <f t="shared" si="319"/>
        <v>41509.905995370369</v>
      </c>
      <c r="V2892" s="9">
        <f t="shared" si="320"/>
        <v>41569.905995370369</v>
      </c>
      <c r="W2892">
        <f t="shared" si="321"/>
        <v>60</v>
      </c>
    </row>
    <row r="2893" spans="1:23" ht="43.2" x14ac:dyDescent="0.3">
      <c r="A2893">
        <v>1226</v>
      </c>
      <c r="B2893" s="3" t="s">
        <v>1227</v>
      </c>
      <c r="C2893" s="3" t="s">
        <v>5336</v>
      </c>
      <c r="D2893">
        <v>50000</v>
      </c>
      <c r="E2893">
        <v>1937</v>
      </c>
      <c r="F2893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>
        <f t="shared" si="315"/>
        <v>4</v>
      </c>
      <c r="P2893" s="5">
        <f t="shared" si="316"/>
        <v>48.43</v>
      </c>
      <c r="Q2893" s="5" t="str">
        <f t="shared" si="317"/>
        <v>music</v>
      </c>
      <c r="R2893" s="5" t="str">
        <f t="shared" si="318"/>
        <v>world music</v>
      </c>
      <c r="S2893" t="s">
        <v>8325</v>
      </c>
      <c r="T2893" t="s">
        <v>8340</v>
      </c>
      <c r="U2893" s="9">
        <f t="shared" si="319"/>
        <v>41715.874780092592</v>
      </c>
      <c r="V2893" s="9">
        <f t="shared" si="320"/>
        <v>41750.041666666664</v>
      </c>
      <c r="W2893">
        <f t="shared" si="321"/>
        <v>35</v>
      </c>
    </row>
    <row r="2894" spans="1:23" ht="43.2" x14ac:dyDescent="0.3">
      <c r="A2894">
        <v>1227</v>
      </c>
      <c r="B2894" s="3" t="s">
        <v>1228</v>
      </c>
      <c r="C2894" s="3" t="s">
        <v>5337</v>
      </c>
      <c r="D2894">
        <v>2000</v>
      </c>
      <c r="E2894">
        <v>0</v>
      </c>
      <c r="F2894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>
        <f t="shared" si="315"/>
        <v>0</v>
      </c>
      <c r="P2894" s="5" t="e">
        <f t="shared" si="316"/>
        <v>#DIV/0!</v>
      </c>
      <c r="Q2894" s="5" t="str">
        <f t="shared" si="317"/>
        <v>music</v>
      </c>
      <c r="R2894" s="5" t="str">
        <f t="shared" si="318"/>
        <v>world music</v>
      </c>
      <c r="S2894" t="s">
        <v>8325</v>
      </c>
      <c r="T2894" t="s">
        <v>8340</v>
      </c>
      <c r="U2894" s="9">
        <f t="shared" si="319"/>
        <v>41827.919166666667</v>
      </c>
      <c r="V2894" s="9">
        <f t="shared" si="320"/>
        <v>41858.291666666664</v>
      </c>
      <c r="W2894">
        <f t="shared" si="321"/>
        <v>31</v>
      </c>
    </row>
    <row r="2895" spans="1:23" ht="43.2" x14ac:dyDescent="0.3">
      <c r="A2895">
        <v>1228</v>
      </c>
      <c r="B2895" s="3" t="s">
        <v>1229</v>
      </c>
      <c r="C2895" s="3" t="s">
        <v>5338</v>
      </c>
      <c r="D2895">
        <v>5000</v>
      </c>
      <c r="E2895">
        <v>1465</v>
      </c>
      <c r="F289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>
        <f t="shared" si="315"/>
        <v>29</v>
      </c>
      <c r="P2895" s="5">
        <f t="shared" si="316"/>
        <v>61.04</v>
      </c>
      <c r="Q2895" s="5" t="str">
        <f t="shared" si="317"/>
        <v>music</v>
      </c>
      <c r="R2895" s="5" t="str">
        <f t="shared" si="318"/>
        <v>world music</v>
      </c>
      <c r="S2895" t="s">
        <v>8325</v>
      </c>
      <c r="T2895" t="s">
        <v>8340</v>
      </c>
      <c r="U2895" s="9">
        <f t="shared" si="319"/>
        <v>40754.729259259257</v>
      </c>
      <c r="V2895" s="9">
        <f t="shared" si="320"/>
        <v>40814.729259259257</v>
      </c>
      <c r="W2895">
        <f t="shared" si="321"/>
        <v>60</v>
      </c>
    </row>
    <row r="2896" spans="1:23" ht="57.6" x14ac:dyDescent="0.3">
      <c r="A2896">
        <v>1229</v>
      </c>
      <c r="B2896" s="3" t="s">
        <v>1230</v>
      </c>
      <c r="C2896" s="3" t="s">
        <v>5339</v>
      </c>
      <c r="D2896">
        <v>2750</v>
      </c>
      <c r="E2896">
        <v>25</v>
      </c>
      <c r="F2896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>
        <f t="shared" si="315"/>
        <v>1</v>
      </c>
      <c r="P2896" s="5">
        <f t="shared" si="316"/>
        <v>25</v>
      </c>
      <c r="Q2896" s="5" t="str">
        <f t="shared" si="317"/>
        <v>music</v>
      </c>
      <c r="R2896" s="5" t="str">
        <f t="shared" si="318"/>
        <v>world music</v>
      </c>
      <c r="S2896" t="s">
        <v>8325</v>
      </c>
      <c r="T2896" t="s">
        <v>8340</v>
      </c>
      <c r="U2896" s="9">
        <f t="shared" si="319"/>
        <v>40985.459803240738</v>
      </c>
      <c r="V2896" s="9">
        <f t="shared" si="320"/>
        <v>41015.666666666664</v>
      </c>
      <c r="W2896">
        <f t="shared" si="321"/>
        <v>30</v>
      </c>
    </row>
    <row r="2897" spans="1:23" ht="43.2" x14ac:dyDescent="0.3">
      <c r="A2897">
        <v>1230</v>
      </c>
      <c r="B2897" s="3" t="s">
        <v>1231</v>
      </c>
      <c r="C2897" s="3" t="s">
        <v>5340</v>
      </c>
      <c r="D2897">
        <v>500000</v>
      </c>
      <c r="E2897">
        <v>0</v>
      </c>
      <c r="F2897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>
        <f t="shared" si="315"/>
        <v>0</v>
      </c>
      <c r="P2897" s="5" t="e">
        <f t="shared" si="316"/>
        <v>#DIV/0!</v>
      </c>
      <c r="Q2897" s="5" t="str">
        <f t="shared" si="317"/>
        <v>music</v>
      </c>
      <c r="R2897" s="5" t="str">
        <f t="shared" si="318"/>
        <v>world music</v>
      </c>
      <c r="S2897" t="s">
        <v>8325</v>
      </c>
      <c r="T2897" t="s">
        <v>8340</v>
      </c>
      <c r="U2897" s="9">
        <f t="shared" si="319"/>
        <v>40568.972569444442</v>
      </c>
      <c r="V2897" s="9">
        <f t="shared" si="320"/>
        <v>40598.972569444442</v>
      </c>
      <c r="W2897">
        <f t="shared" si="321"/>
        <v>30</v>
      </c>
    </row>
    <row r="2898" spans="1:23" ht="43.2" x14ac:dyDescent="0.3">
      <c r="A2898">
        <v>1231</v>
      </c>
      <c r="B2898" s="3" t="s">
        <v>1232</v>
      </c>
      <c r="C2898" s="3" t="s">
        <v>5341</v>
      </c>
      <c r="D2898">
        <v>5000</v>
      </c>
      <c r="E2898">
        <v>0</v>
      </c>
      <c r="F2898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>
        <f t="shared" si="315"/>
        <v>0</v>
      </c>
      <c r="P2898" s="5" t="e">
        <f t="shared" si="316"/>
        <v>#DIV/0!</v>
      </c>
      <c r="Q2898" s="5" t="str">
        <f t="shared" si="317"/>
        <v>music</v>
      </c>
      <c r="R2898" s="5" t="str">
        <f t="shared" si="318"/>
        <v>world music</v>
      </c>
      <c r="S2898" t="s">
        <v>8325</v>
      </c>
      <c r="T2898" t="s">
        <v>8340</v>
      </c>
      <c r="U2898" s="9">
        <f t="shared" si="319"/>
        <v>42193.941759259258</v>
      </c>
      <c r="V2898" s="9">
        <f t="shared" si="320"/>
        <v>42244.041666666672</v>
      </c>
      <c r="W2898">
        <f t="shared" si="321"/>
        <v>51</v>
      </c>
    </row>
    <row r="2899" spans="1:23" ht="43.2" x14ac:dyDescent="0.3">
      <c r="A2899">
        <v>1232</v>
      </c>
      <c r="B2899" s="3" t="s">
        <v>1233</v>
      </c>
      <c r="C2899" s="3" t="s">
        <v>5342</v>
      </c>
      <c r="D2899">
        <v>5000</v>
      </c>
      <c r="E2899">
        <v>40</v>
      </c>
      <c r="F2899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>
        <f t="shared" si="315"/>
        <v>1</v>
      </c>
      <c r="P2899" s="5">
        <f t="shared" si="316"/>
        <v>40</v>
      </c>
      <c r="Q2899" s="5" t="str">
        <f t="shared" si="317"/>
        <v>music</v>
      </c>
      <c r="R2899" s="5" t="str">
        <f t="shared" si="318"/>
        <v>world music</v>
      </c>
      <c r="S2899" t="s">
        <v>8325</v>
      </c>
      <c r="T2899" t="s">
        <v>8340</v>
      </c>
      <c r="U2899" s="9">
        <f t="shared" si="319"/>
        <v>41506.848032407412</v>
      </c>
      <c r="V2899" s="9">
        <f t="shared" si="320"/>
        <v>41553.848032407412</v>
      </c>
      <c r="W2899">
        <f t="shared" si="321"/>
        <v>47</v>
      </c>
    </row>
    <row r="2900" spans="1:23" ht="43.2" x14ac:dyDescent="0.3">
      <c r="A2900">
        <v>1233</v>
      </c>
      <c r="B2900" s="3" t="s">
        <v>1234</v>
      </c>
      <c r="C2900" s="3" t="s">
        <v>5343</v>
      </c>
      <c r="D2900">
        <v>1000</v>
      </c>
      <c r="E2900">
        <v>116</v>
      </c>
      <c r="F2900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>
        <f t="shared" si="315"/>
        <v>12</v>
      </c>
      <c r="P2900" s="5">
        <f t="shared" si="316"/>
        <v>19.329999999999998</v>
      </c>
      <c r="Q2900" s="5" t="str">
        <f t="shared" si="317"/>
        <v>music</v>
      </c>
      <c r="R2900" s="5" t="str">
        <f t="shared" si="318"/>
        <v>world music</v>
      </c>
      <c r="S2900" t="s">
        <v>8325</v>
      </c>
      <c r="T2900" t="s">
        <v>8340</v>
      </c>
      <c r="U2900" s="9">
        <f t="shared" si="319"/>
        <v>40939.948773148149</v>
      </c>
      <c r="V2900" s="9">
        <f t="shared" si="320"/>
        <v>40960.948773148149</v>
      </c>
      <c r="W2900">
        <f t="shared" si="321"/>
        <v>21</v>
      </c>
    </row>
    <row r="2901" spans="1:23" ht="43.2" x14ac:dyDescent="0.3">
      <c r="A2901">
        <v>1234</v>
      </c>
      <c r="B2901" s="3" t="s">
        <v>1235</v>
      </c>
      <c r="C2901" s="3" t="s">
        <v>5344</v>
      </c>
      <c r="D2901">
        <v>50000</v>
      </c>
      <c r="E2901">
        <v>0</v>
      </c>
      <c r="F2901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>
        <f t="shared" si="315"/>
        <v>0</v>
      </c>
      <c r="P2901" s="5" t="e">
        <f t="shared" si="316"/>
        <v>#DIV/0!</v>
      </c>
      <c r="Q2901" s="5" t="str">
        <f t="shared" si="317"/>
        <v>music</v>
      </c>
      <c r="R2901" s="5" t="str">
        <f t="shared" si="318"/>
        <v>world music</v>
      </c>
      <c r="S2901" t="s">
        <v>8325</v>
      </c>
      <c r="T2901" t="s">
        <v>8340</v>
      </c>
      <c r="U2901" s="9">
        <f t="shared" si="319"/>
        <v>42007.788680555561</v>
      </c>
      <c r="V2901" s="9">
        <f t="shared" si="320"/>
        <v>42037.788680555561</v>
      </c>
      <c r="W2901">
        <f t="shared" si="321"/>
        <v>30</v>
      </c>
    </row>
    <row r="2902" spans="1:23" ht="43.2" x14ac:dyDescent="0.3">
      <c r="A2902">
        <v>1235</v>
      </c>
      <c r="B2902" s="3" t="s">
        <v>1236</v>
      </c>
      <c r="C2902" s="3" t="s">
        <v>5345</v>
      </c>
      <c r="D2902">
        <v>7534</v>
      </c>
      <c r="E2902">
        <v>210</v>
      </c>
      <c r="F2902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>
        <f t="shared" si="315"/>
        <v>3</v>
      </c>
      <c r="P2902" s="5">
        <f t="shared" si="316"/>
        <v>35</v>
      </c>
      <c r="Q2902" s="5" t="str">
        <f t="shared" si="317"/>
        <v>music</v>
      </c>
      <c r="R2902" s="5" t="str">
        <f t="shared" si="318"/>
        <v>world music</v>
      </c>
      <c r="S2902" t="s">
        <v>8325</v>
      </c>
      <c r="T2902" t="s">
        <v>8340</v>
      </c>
      <c r="U2902" s="9">
        <f t="shared" si="319"/>
        <v>41583.135405092595</v>
      </c>
      <c r="V2902" s="9">
        <f t="shared" si="320"/>
        <v>41623.135405092595</v>
      </c>
      <c r="W2902">
        <f t="shared" si="321"/>
        <v>40</v>
      </c>
    </row>
    <row r="2903" spans="1:23" x14ac:dyDescent="0.3">
      <c r="A2903">
        <v>1236</v>
      </c>
      <c r="B2903" s="3" t="s">
        <v>1237</v>
      </c>
      <c r="C2903" s="3" t="s">
        <v>5346</v>
      </c>
      <c r="D2903">
        <v>2500</v>
      </c>
      <c r="E2903">
        <v>0</v>
      </c>
      <c r="F2903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>
        <f t="shared" si="315"/>
        <v>0</v>
      </c>
      <c r="P2903" s="5" t="e">
        <f t="shared" si="316"/>
        <v>#DIV/0!</v>
      </c>
      <c r="Q2903" s="5" t="str">
        <f t="shared" si="317"/>
        <v>music</v>
      </c>
      <c r="R2903" s="5" t="str">
        <f t="shared" si="318"/>
        <v>world music</v>
      </c>
      <c r="S2903" t="s">
        <v>8325</v>
      </c>
      <c r="T2903" t="s">
        <v>8340</v>
      </c>
      <c r="U2903" s="9">
        <f t="shared" si="319"/>
        <v>41110.680138888885</v>
      </c>
      <c r="V2903" s="9">
        <f t="shared" si="320"/>
        <v>41118.666666666664</v>
      </c>
      <c r="W2903">
        <f t="shared" si="321"/>
        <v>8</v>
      </c>
    </row>
    <row r="2904" spans="1:23" ht="43.2" x14ac:dyDescent="0.3">
      <c r="A2904">
        <v>1237</v>
      </c>
      <c r="B2904" s="3" t="s">
        <v>1238</v>
      </c>
      <c r="C2904" s="3" t="s">
        <v>5347</v>
      </c>
      <c r="D2904">
        <v>25000</v>
      </c>
      <c r="E2904">
        <v>0</v>
      </c>
      <c r="F2904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>
        <f t="shared" si="315"/>
        <v>0</v>
      </c>
      <c r="P2904" s="5" t="e">
        <f t="shared" si="316"/>
        <v>#DIV/0!</v>
      </c>
      <c r="Q2904" s="5" t="str">
        <f t="shared" si="317"/>
        <v>music</v>
      </c>
      <c r="R2904" s="5" t="str">
        <f t="shared" si="318"/>
        <v>world music</v>
      </c>
      <c r="S2904" t="s">
        <v>8325</v>
      </c>
      <c r="T2904" t="s">
        <v>8340</v>
      </c>
      <c r="U2904" s="9">
        <f t="shared" si="319"/>
        <v>41125.283159722225</v>
      </c>
      <c r="V2904" s="9">
        <f t="shared" si="320"/>
        <v>41145.283159722225</v>
      </c>
      <c r="W2904">
        <f t="shared" si="321"/>
        <v>20</v>
      </c>
    </row>
    <row r="2905" spans="1:23" ht="57.6" x14ac:dyDescent="0.3">
      <c r="A2905">
        <v>1238</v>
      </c>
      <c r="B2905" s="3" t="s">
        <v>1239</v>
      </c>
      <c r="C2905" s="3" t="s">
        <v>5348</v>
      </c>
      <c r="D2905">
        <v>1000</v>
      </c>
      <c r="E2905">
        <v>178</v>
      </c>
      <c r="F290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>
        <f t="shared" si="315"/>
        <v>18</v>
      </c>
      <c r="P2905" s="5">
        <f t="shared" si="316"/>
        <v>59.33</v>
      </c>
      <c r="Q2905" s="5" t="str">
        <f t="shared" si="317"/>
        <v>music</v>
      </c>
      <c r="R2905" s="5" t="str">
        <f t="shared" si="318"/>
        <v>world music</v>
      </c>
      <c r="S2905" t="s">
        <v>8325</v>
      </c>
      <c r="T2905" t="s">
        <v>8340</v>
      </c>
      <c r="U2905" s="9">
        <f t="shared" si="319"/>
        <v>40731.61037037037</v>
      </c>
      <c r="V2905" s="9">
        <f t="shared" si="320"/>
        <v>40761.61037037037</v>
      </c>
      <c r="W2905">
        <f t="shared" si="321"/>
        <v>30</v>
      </c>
    </row>
    <row r="2906" spans="1:23" ht="28.8" x14ac:dyDescent="0.3">
      <c r="A2906">
        <v>1239</v>
      </c>
      <c r="B2906" s="3" t="s">
        <v>1240</v>
      </c>
      <c r="C2906" s="3" t="s">
        <v>5349</v>
      </c>
      <c r="D2906">
        <v>2500</v>
      </c>
      <c r="E2906">
        <v>0</v>
      </c>
      <c r="F2906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>
        <f t="shared" si="315"/>
        <v>0</v>
      </c>
      <c r="P2906" s="5" t="e">
        <f t="shared" si="316"/>
        <v>#DIV/0!</v>
      </c>
      <c r="Q2906" s="5" t="str">
        <f t="shared" si="317"/>
        <v>music</v>
      </c>
      <c r="R2906" s="5" t="str">
        <f t="shared" si="318"/>
        <v>world music</v>
      </c>
      <c r="S2906" t="s">
        <v>8325</v>
      </c>
      <c r="T2906" t="s">
        <v>8340</v>
      </c>
      <c r="U2906" s="9">
        <f t="shared" si="319"/>
        <v>40883.962581018517</v>
      </c>
      <c r="V2906" s="9">
        <f t="shared" si="320"/>
        <v>40913.962581018517</v>
      </c>
      <c r="W2906">
        <f t="shared" si="321"/>
        <v>30</v>
      </c>
    </row>
    <row r="2907" spans="1:23" ht="43.2" x14ac:dyDescent="0.3">
      <c r="A2907">
        <v>1240</v>
      </c>
      <c r="B2907" s="3" t="s">
        <v>1241</v>
      </c>
      <c r="C2907" s="3" t="s">
        <v>5350</v>
      </c>
      <c r="D2907">
        <v>8000</v>
      </c>
      <c r="E2907">
        <v>241</v>
      </c>
      <c r="F2907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>
        <f t="shared" si="315"/>
        <v>3</v>
      </c>
      <c r="P2907" s="5">
        <f t="shared" si="316"/>
        <v>30.13</v>
      </c>
      <c r="Q2907" s="5" t="str">
        <f t="shared" si="317"/>
        <v>music</v>
      </c>
      <c r="R2907" s="5" t="str">
        <f t="shared" si="318"/>
        <v>world music</v>
      </c>
      <c r="S2907" t="s">
        <v>8325</v>
      </c>
      <c r="T2907" t="s">
        <v>8340</v>
      </c>
      <c r="U2907" s="9">
        <f t="shared" si="319"/>
        <v>41409.040011574078</v>
      </c>
      <c r="V2907" s="9">
        <f t="shared" si="320"/>
        <v>41467.910416666666</v>
      </c>
      <c r="W2907">
        <f t="shared" si="321"/>
        <v>58</v>
      </c>
    </row>
    <row r="2908" spans="1:23" ht="57.6" x14ac:dyDescent="0.3">
      <c r="A2908">
        <v>1241</v>
      </c>
      <c r="B2908" s="3" t="s">
        <v>1242</v>
      </c>
      <c r="C2908" s="3" t="s">
        <v>5351</v>
      </c>
      <c r="D2908">
        <v>5000</v>
      </c>
      <c r="E2908">
        <v>2537</v>
      </c>
      <c r="F2908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>
        <f t="shared" si="315"/>
        <v>51</v>
      </c>
      <c r="P2908" s="5">
        <f t="shared" si="316"/>
        <v>74.62</v>
      </c>
      <c r="Q2908" s="5" t="str">
        <f t="shared" si="317"/>
        <v>music</v>
      </c>
      <c r="R2908" s="5" t="str">
        <f t="shared" si="318"/>
        <v>world music</v>
      </c>
      <c r="S2908" t="s">
        <v>8325</v>
      </c>
      <c r="T2908" t="s">
        <v>8340</v>
      </c>
      <c r="U2908" s="9">
        <f t="shared" si="319"/>
        <v>41923.837731481479</v>
      </c>
      <c r="V2908" s="9">
        <f t="shared" si="320"/>
        <v>41946.249305555553</v>
      </c>
      <c r="W2908">
        <f t="shared" si="321"/>
        <v>23</v>
      </c>
    </row>
    <row r="2909" spans="1:23" ht="43.2" x14ac:dyDescent="0.3">
      <c r="A2909">
        <v>1242</v>
      </c>
      <c r="B2909" s="3" t="s">
        <v>1243</v>
      </c>
      <c r="C2909" s="3" t="s">
        <v>5352</v>
      </c>
      <c r="D2909">
        <v>911</v>
      </c>
      <c r="E2909">
        <v>5</v>
      </c>
      <c r="F2909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>
        <f t="shared" si="315"/>
        <v>1</v>
      </c>
      <c r="P2909" s="5">
        <f t="shared" si="316"/>
        <v>5</v>
      </c>
      <c r="Q2909" s="5" t="str">
        <f t="shared" si="317"/>
        <v>music</v>
      </c>
      <c r="R2909" s="5" t="str">
        <f t="shared" si="318"/>
        <v>world music</v>
      </c>
      <c r="S2909" t="s">
        <v>8325</v>
      </c>
      <c r="T2909" t="s">
        <v>8340</v>
      </c>
      <c r="U2909" s="9">
        <f t="shared" si="319"/>
        <v>40782.165532407409</v>
      </c>
      <c r="V2909" s="9">
        <f t="shared" si="320"/>
        <v>40797.554166666669</v>
      </c>
      <c r="W2909">
        <f t="shared" si="321"/>
        <v>15</v>
      </c>
    </row>
    <row r="2910" spans="1:23" ht="43.2" x14ac:dyDescent="0.3">
      <c r="A2910">
        <v>1243</v>
      </c>
      <c r="B2910" s="3" t="s">
        <v>1244</v>
      </c>
      <c r="C2910" s="3" t="s">
        <v>5353</v>
      </c>
      <c r="D2910">
        <v>12000</v>
      </c>
      <c r="E2910">
        <v>1691</v>
      </c>
      <c r="F2910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>
        <f t="shared" si="315"/>
        <v>14</v>
      </c>
      <c r="P2910" s="5">
        <f t="shared" si="316"/>
        <v>44.5</v>
      </c>
      <c r="Q2910" s="5" t="str">
        <f t="shared" si="317"/>
        <v>music</v>
      </c>
      <c r="R2910" s="5" t="str">
        <f t="shared" si="318"/>
        <v>world music</v>
      </c>
      <c r="S2910" t="s">
        <v>8325</v>
      </c>
      <c r="T2910" t="s">
        <v>8340</v>
      </c>
      <c r="U2910" s="9">
        <f t="shared" si="319"/>
        <v>40671.879293981481</v>
      </c>
      <c r="V2910" s="9">
        <f t="shared" si="320"/>
        <v>40732.875</v>
      </c>
      <c r="W2910">
        <f t="shared" si="321"/>
        <v>61</v>
      </c>
    </row>
    <row r="2911" spans="1:23" ht="43.2" x14ac:dyDescent="0.3">
      <c r="A2911">
        <v>1304</v>
      </c>
      <c r="B2911" s="3" t="s">
        <v>1305</v>
      </c>
      <c r="C2911" s="3" t="s">
        <v>5414</v>
      </c>
      <c r="D2911">
        <v>40000</v>
      </c>
      <c r="E2911">
        <v>15851</v>
      </c>
      <c r="F2911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>
        <f t="shared" si="315"/>
        <v>40</v>
      </c>
      <c r="P2911" s="5">
        <f t="shared" si="316"/>
        <v>152.41</v>
      </c>
      <c r="Q2911" s="5" t="str">
        <f t="shared" si="317"/>
        <v>technology</v>
      </c>
      <c r="R2911" s="5" t="str">
        <f t="shared" si="318"/>
        <v>wearables</v>
      </c>
      <c r="S2911" t="s">
        <v>8319</v>
      </c>
      <c r="T2911" t="s">
        <v>8321</v>
      </c>
      <c r="U2911" s="9">
        <f t="shared" si="319"/>
        <v>42747.194502314815</v>
      </c>
      <c r="V2911" s="9">
        <f t="shared" si="320"/>
        <v>42807.152835648143</v>
      </c>
      <c r="W2911">
        <f t="shared" si="321"/>
        <v>60</v>
      </c>
    </row>
    <row r="2912" spans="1:23" ht="43.2" x14ac:dyDescent="0.3">
      <c r="A2912">
        <v>1305</v>
      </c>
      <c r="B2912" s="3" t="s">
        <v>1306</v>
      </c>
      <c r="C2912" s="3" t="s">
        <v>5415</v>
      </c>
      <c r="D2912">
        <v>30000</v>
      </c>
      <c r="E2912">
        <v>7793</v>
      </c>
      <c r="F2912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>
        <f t="shared" si="315"/>
        <v>26</v>
      </c>
      <c r="P2912" s="5">
        <f t="shared" si="316"/>
        <v>90.62</v>
      </c>
      <c r="Q2912" s="5" t="str">
        <f t="shared" si="317"/>
        <v>technology</v>
      </c>
      <c r="R2912" s="5" t="str">
        <f t="shared" si="318"/>
        <v>wearables</v>
      </c>
      <c r="S2912" t="s">
        <v>8319</v>
      </c>
      <c r="T2912" t="s">
        <v>8321</v>
      </c>
      <c r="U2912" s="9">
        <f t="shared" si="319"/>
        <v>42543.665601851855</v>
      </c>
      <c r="V2912" s="9">
        <f t="shared" si="320"/>
        <v>42572.729166666672</v>
      </c>
      <c r="W2912">
        <f t="shared" si="321"/>
        <v>29</v>
      </c>
    </row>
    <row r="2913" spans="1:23" ht="57.6" x14ac:dyDescent="0.3">
      <c r="A2913">
        <v>1306</v>
      </c>
      <c r="B2913" s="3" t="s">
        <v>1307</v>
      </c>
      <c r="C2913" s="3" t="s">
        <v>5416</v>
      </c>
      <c r="D2913">
        <v>110000</v>
      </c>
      <c r="E2913">
        <v>71771</v>
      </c>
      <c r="F2913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>
        <f t="shared" si="315"/>
        <v>65</v>
      </c>
      <c r="P2913" s="5">
        <f t="shared" si="316"/>
        <v>201.6</v>
      </c>
      <c r="Q2913" s="5" t="str">
        <f t="shared" si="317"/>
        <v>technology</v>
      </c>
      <c r="R2913" s="5" t="str">
        <f t="shared" si="318"/>
        <v>wearables</v>
      </c>
      <c r="S2913" t="s">
        <v>8319</v>
      </c>
      <c r="T2913" t="s">
        <v>8321</v>
      </c>
      <c r="U2913" s="9">
        <f t="shared" si="319"/>
        <v>41947.457569444443</v>
      </c>
      <c r="V2913" s="9">
        <f t="shared" si="320"/>
        <v>41977.457569444443</v>
      </c>
      <c r="W2913">
        <f t="shared" si="321"/>
        <v>30</v>
      </c>
    </row>
    <row r="2914" spans="1:23" ht="28.8" x14ac:dyDescent="0.3">
      <c r="A2914">
        <v>1307</v>
      </c>
      <c r="B2914" s="3" t="s">
        <v>1308</v>
      </c>
      <c r="C2914" s="3" t="s">
        <v>5417</v>
      </c>
      <c r="D2914">
        <v>50000</v>
      </c>
      <c r="E2914">
        <v>5757</v>
      </c>
      <c r="F2914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>
        <f t="shared" si="315"/>
        <v>12</v>
      </c>
      <c r="P2914" s="5">
        <f t="shared" si="316"/>
        <v>127.93</v>
      </c>
      <c r="Q2914" s="5" t="str">
        <f t="shared" si="317"/>
        <v>technology</v>
      </c>
      <c r="R2914" s="5" t="str">
        <f t="shared" si="318"/>
        <v>wearables</v>
      </c>
      <c r="S2914" t="s">
        <v>8319</v>
      </c>
      <c r="T2914" t="s">
        <v>8321</v>
      </c>
      <c r="U2914" s="9">
        <f t="shared" si="319"/>
        <v>42387.503229166665</v>
      </c>
      <c r="V2914" s="9">
        <f t="shared" si="320"/>
        <v>42417.503229166665</v>
      </c>
      <c r="W2914">
        <f t="shared" si="321"/>
        <v>30</v>
      </c>
    </row>
    <row r="2915" spans="1:23" ht="28.8" x14ac:dyDescent="0.3">
      <c r="A2915">
        <v>1308</v>
      </c>
      <c r="B2915" s="3" t="s">
        <v>1309</v>
      </c>
      <c r="C2915" s="3" t="s">
        <v>5418</v>
      </c>
      <c r="D2915">
        <v>10000</v>
      </c>
      <c r="E2915">
        <v>1136</v>
      </c>
      <c r="F291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>
        <f t="shared" si="315"/>
        <v>11</v>
      </c>
      <c r="P2915" s="5">
        <f t="shared" si="316"/>
        <v>29.89</v>
      </c>
      <c r="Q2915" s="5" t="str">
        <f t="shared" si="317"/>
        <v>technology</v>
      </c>
      <c r="R2915" s="5" t="str">
        <f t="shared" si="318"/>
        <v>wearables</v>
      </c>
      <c r="S2915" t="s">
        <v>8319</v>
      </c>
      <c r="T2915" t="s">
        <v>8321</v>
      </c>
      <c r="U2915" s="9">
        <f t="shared" si="319"/>
        <v>42611.613564814819</v>
      </c>
      <c r="V2915" s="9">
        <f t="shared" si="320"/>
        <v>42651.613564814819</v>
      </c>
      <c r="W2915">
        <f t="shared" si="321"/>
        <v>40</v>
      </c>
    </row>
    <row r="2916" spans="1:23" ht="43.2" x14ac:dyDescent="0.3">
      <c r="A2916">
        <v>1309</v>
      </c>
      <c r="B2916" s="3" t="s">
        <v>1310</v>
      </c>
      <c r="C2916" s="3" t="s">
        <v>5419</v>
      </c>
      <c r="D2916">
        <v>11500</v>
      </c>
      <c r="E2916">
        <v>12879</v>
      </c>
      <c r="F2916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>
        <f t="shared" si="315"/>
        <v>112</v>
      </c>
      <c r="P2916" s="5">
        <f t="shared" si="316"/>
        <v>367.97</v>
      </c>
      <c r="Q2916" s="5" t="str">
        <f t="shared" si="317"/>
        <v>technology</v>
      </c>
      <c r="R2916" s="5" t="str">
        <f t="shared" si="318"/>
        <v>wearables</v>
      </c>
      <c r="S2916" t="s">
        <v>8319</v>
      </c>
      <c r="T2916" t="s">
        <v>8321</v>
      </c>
      <c r="U2916" s="9">
        <f t="shared" si="319"/>
        <v>42257.882731481484</v>
      </c>
      <c r="V2916" s="9">
        <f t="shared" si="320"/>
        <v>42292.882731481484</v>
      </c>
      <c r="W2916">
        <f t="shared" si="321"/>
        <v>35</v>
      </c>
    </row>
    <row r="2917" spans="1:23" ht="43.2" x14ac:dyDescent="0.3">
      <c r="A2917">
        <v>1310</v>
      </c>
      <c r="B2917" s="3" t="s">
        <v>1311</v>
      </c>
      <c r="C2917" s="3" t="s">
        <v>5420</v>
      </c>
      <c r="D2917">
        <v>20000</v>
      </c>
      <c r="E2917">
        <v>3100</v>
      </c>
      <c r="F2917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>
        <f t="shared" si="315"/>
        <v>16</v>
      </c>
      <c r="P2917" s="5">
        <f t="shared" si="316"/>
        <v>129.16999999999999</v>
      </c>
      <c r="Q2917" s="5" t="str">
        <f t="shared" si="317"/>
        <v>technology</v>
      </c>
      <c r="R2917" s="5" t="str">
        <f t="shared" si="318"/>
        <v>wearables</v>
      </c>
      <c r="S2917" t="s">
        <v>8319</v>
      </c>
      <c r="T2917" t="s">
        <v>8321</v>
      </c>
      <c r="U2917" s="9">
        <f t="shared" si="319"/>
        <v>42556.667245370365</v>
      </c>
      <c r="V2917" s="9">
        <f t="shared" si="320"/>
        <v>42601.667245370365</v>
      </c>
      <c r="W2917">
        <f t="shared" si="321"/>
        <v>45</v>
      </c>
    </row>
    <row r="2918" spans="1:23" ht="57.6" x14ac:dyDescent="0.3">
      <c r="A2918">
        <v>1311</v>
      </c>
      <c r="B2918" s="3" t="s">
        <v>1312</v>
      </c>
      <c r="C2918" s="3" t="s">
        <v>5421</v>
      </c>
      <c r="D2918">
        <v>250000</v>
      </c>
      <c r="E2918">
        <v>80070</v>
      </c>
      <c r="F2918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>
        <f t="shared" si="315"/>
        <v>32</v>
      </c>
      <c r="P2918" s="5">
        <f t="shared" si="316"/>
        <v>800.7</v>
      </c>
      <c r="Q2918" s="5" t="str">
        <f t="shared" si="317"/>
        <v>technology</v>
      </c>
      <c r="R2918" s="5" t="str">
        <f t="shared" si="318"/>
        <v>wearables</v>
      </c>
      <c r="S2918" t="s">
        <v>8319</v>
      </c>
      <c r="T2918" t="s">
        <v>8321</v>
      </c>
      <c r="U2918" s="9">
        <f t="shared" si="319"/>
        <v>42669.802303240736</v>
      </c>
      <c r="V2918" s="9">
        <f t="shared" si="320"/>
        <v>42704.843969907408</v>
      </c>
      <c r="W2918">
        <f t="shared" si="321"/>
        <v>35</v>
      </c>
    </row>
    <row r="2919" spans="1:23" ht="43.2" x14ac:dyDescent="0.3">
      <c r="A2919">
        <v>1312</v>
      </c>
      <c r="B2919" s="3" t="s">
        <v>1313</v>
      </c>
      <c r="C2919" s="3" t="s">
        <v>5422</v>
      </c>
      <c r="D2919">
        <v>4600</v>
      </c>
      <c r="E2919">
        <v>28</v>
      </c>
      <c r="F2919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>
        <f t="shared" si="315"/>
        <v>1</v>
      </c>
      <c r="P2919" s="5">
        <f t="shared" si="316"/>
        <v>28</v>
      </c>
      <c r="Q2919" s="5" t="str">
        <f t="shared" si="317"/>
        <v>technology</v>
      </c>
      <c r="R2919" s="5" t="str">
        <f t="shared" si="318"/>
        <v>wearables</v>
      </c>
      <c r="S2919" t="s">
        <v>8319</v>
      </c>
      <c r="T2919" t="s">
        <v>8321</v>
      </c>
      <c r="U2919" s="9">
        <f t="shared" si="319"/>
        <v>42082.702800925923</v>
      </c>
      <c r="V2919" s="9">
        <f t="shared" si="320"/>
        <v>42112.702800925923</v>
      </c>
      <c r="W2919">
        <f t="shared" si="321"/>
        <v>30</v>
      </c>
    </row>
    <row r="2920" spans="1:23" ht="43.2" x14ac:dyDescent="0.3">
      <c r="A2920">
        <v>1313</v>
      </c>
      <c r="B2920" s="3" t="s">
        <v>1314</v>
      </c>
      <c r="C2920" s="3" t="s">
        <v>5423</v>
      </c>
      <c r="D2920">
        <v>40000</v>
      </c>
      <c r="E2920">
        <v>12446</v>
      </c>
      <c r="F2920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>
        <f t="shared" si="315"/>
        <v>31</v>
      </c>
      <c r="P2920" s="5">
        <f t="shared" si="316"/>
        <v>102.02</v>
      </c>
      <c r="Q2920" s="5" t="str">
        <f t="shared" si="317"/>
        <v>technology</v>
      </c>
      <c r="R2920" s="5" t="str">
        <f t="shared" si="318"/>
        <v>wearables</v>
      </c>
      <c r="S2920" t="s">
        <v>8319</v>
      </c>
      <c r="T2920" t="s">
        <v>8321</v>
      </c>
      <c r="U2920" s="9">
        <f t="shared" si="319"/>
        <v>42402.709652777776</v>
      </c>
      <c r="V2920" s="9">
        <f t="shared" si="320"/>
        <v>42432.709652777776</v>
      </c>
      <c r="W2920">
        <f t="shared" si="321"/>
        <v>30</v>
      </c>
    </row>
    <row r="2921" spans="1:23" ht="43.2" x14ac:dyDescent="0.3">
      <c r="A2921">
        <v>1314</v>
      </c>
      <c r="B2921" s="3" t="s">
        <v>1315</v>
      </c>
      <c r="C2921" s="3" t="s">
        <v>5424</v>
      </c>
      <c r="D2921">
        <v>180000</v>
      </c>
      <c r="E2921">
        <v>2028</v>
      </c>
      <c r="F2921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>
        <f t="shared" si="315"/>
        <v>1</v>
      </c>
      <c r="P2921" s="5">
        <f t="shared" si="316"/>
        <v>184.36</v>
      </c>
      <c r="Q2921" s="5" t="str">
        <f t="shared" si="317"/>
        <v>technology</v>
      </c>
      <c r="R2921" s="5" t="str">
        <f t="shared" si="318"/>
        <v>wearables</v>
      </c>
      <c r="S2921" t="s">
        <v>8319</v>
      </c>
      <c r="T2921" t="s">
        <v>8321</v>
      </c>
      <c r="U2921" s="9">
        <f t="shared" si="319"/>
        <v>42604.669675925921</v>
      </c>
      <c r="V2921" s="9">
        <f t="shared" si="320"/>
        <v>42664.669675925921</v>
      </c>
      <c r="W2921">
        <f t="shared" si="321"/>
        <v>60</v>
      </c>
    </row>
    <row r="2922" spans="1:23" ht="28.8" x14ac:dyDescent="0.3">
      <c r="A2922">
        <v>1315</v>
      </c>
      <c r="B2922" s="3" t="s">
        <v>1316</v>
      </c>
      <c r="C2922" s="3" t="s">
        <v>5425</v>
      </c>
      <c r="D2922">
        <v>100000</v>
      </c>
      <c r="E2922">
        <v>40404</v>
      </c>
      <c r="F2922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>
        <f t="shared" si="315"/>
        <v>40</v>
      </c>
      <c r="P2922" s="5">
        <f t="shared" si="316"/>
        <v>162.91999999999999</v>
      </c>
      <c r="Q2922" s="5" t="str">
        <f t="shared" si="317"/>
        <v>technology</v>
      </c>
      <c r="R2922" s="5" t="str">
        <f t="shared" si="318"/>
        <v>wearables</v>
      </c>
      <c r="S2922" t="s">
        <v>8319</v>
      </c>
      <c r="T2922" t="s">
        <v>8321</v>
      </c>
      <c r="U2922" s="9">
        <f t="shared" si="319"/>
        <v>42278.498240740737</v>
      </c>
      <c r="V2922" s="9">
        <f t="shared" si="320"/>
        <v>42314.041666666672</v>
      </c>
      <c r="W2922">
        <f t="shared" si="321"/>
        <v>36</v>
      </c>
    </row>
    <row r="2923" spans="1:23" ht="43.2" x14ac:dyDescent="0.3">
      <c r="A2923">
        <v>1316</v>
      </c>
      <c r="B2923" s="3" t="s">
        <v>1317</v>
      </c>
      <c r="C2923" s="3" t="s">
        <v>5426</v>
      </c>
      <c r="D2923">
        <v>75000</v>
      </c>
      <c r="E2923">
        <v>1</v>
      </c>
      <c r="F2923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>
        <f t="shared" si="315"/>
        <v>0</v>
      </c>
      <c r="P2923" s="5">
        <f t="shared" si="316"/>
        <v>1</v>
      </c>
      <c r="Q2923" s="5" t="str">
        <f t="shared" si="317"/>
        <v>technology</v>
      </c>
      <c r="R2923" s="5" t="str">
        <f t="shared" si="318"/>
        <v>wearables</v>
      </c>
      <c r="S2923" t="s">
        <v>8319</v>
      </c>
      <c r="T2923" t="s">
        <v>8321</v>
      </c>
      <c r="U2923" s="9">
        <f t="shared" si="319"/>
        <v>42393.961909722217</v>
      </c>
      <c r="V2923" s="9">
        <f t="shared" si="320"/>
        <v>42428.961909722217</v>
      </c>
      <c r="W2923">
        <f t="shared" si="321"/>
        <v>35</v>
      </c>
    </row>
    <row r="2924" spans="1:23" ht="57.6" x14ac:dyDescent="0.3">
      <c r="A2924">
        <v>1317</v>
      </c>
      <c r="B2924" s="3" t="s">
        <v>1318</v>
      </c>
      <c r="C2924" s="3" t="s">
        <v>5427</v>
      </c>
      <c r="D2924">
        <v>200000</v>
      </c>
      <c r="E2924">
        <v>11467</v>
      </c>
      <c r="F2924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>
        <f t="shared" si="315"/>
        <v>6</v>
      </c>
      <c r="P2924" s="5">
        <f t="shared" si="316"/>
        <v>603.53</v>
      </c>
      <c r="Q2924" s="5" t="str">
        <f t="shared" si="317"/>
        <v>technology</v>
      </c>
      <c r="R2924" s="5" t="str">
        <f t="shared" si="318"/>
        <v>wearables</v>
      </c>
      <c r="S2924" t="s">
        <v>8319</v>
      </c>
      <c r="T2924" t="s">
        <v>8321</v>
      </c>
      <c r="U2924" s="9">
        <f t="shared" si="319"/>
        <v>42520.235486111109</v>
      </c>
      <c r="V2924" s="9">
        <f t="shared" si="320"/>
        <v>42572.583333333328</v>
      </c>
      <c r="W2924">
        <f t="shared" si="321"/>
        <v>52</v>
      </c>
    </row>
    <row r="2925" spans="1:23" ht="43.2" x14ac:dyDescent="0.3">
      <c r="A2925">
        <v>1318</v>
      </c>
      <c r="B2925" s="3" t="s">
        <v>1319</v>
      </c>
      <c r="C2925" s="3" t="s">
        <v>5428</v>
      </c>
      <c r="D2925">
        <v>40000</v>
      </c>
      <c r="E2925">
        <v>6130</v>
      </c>
      <c r="F292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>
        <f t="shared" si="315"/>
        <v>15</v>
      </c>
      <c r="P2925" s="5">
        <f t="shared" si="316"/>
        <v>45.41</v>
      </c>
      <c r="Q2925" s="5" t="str">
        <f t="shared" si="317"/>
        <v>technology</v>
      </c>
      <c r="R2925" s="5" t="str">
        <f t="shared" si="318"/>
        <v>wearables</v>
      </c>
      <c r="S2925" t="s">
        <v>8319</v>
      </c>
      <c r="T2925" t="s">
        <v>8321</v>
      </c>
      <c r="U2925" s="9">
        <f t="shared" si="319"/>
        <v>41985.043657407412</v>
      </c>
      <c r="V2925" s="9">
        <f t="shared" si="320"/>
        <v>42015.043657407412</v>
      </c>
      <c r="W2925">
        <f t="shared" si="321"/>
        <v>30</v>
      </c>
    </row>
    <row r="2926" spans="1:23" ht="43.2" x14ac:dyDescent="0.3">
      <c r="A2926">
        <v>1319</v>
      </c>
      <c r="B2926" s="3" t="s">
        <v>1320</v>
      </c>
      <c r="C2926" s="3" t="s">
        <v>5429</v>
      </c>
      <c r="D2926">
        <v>5800</v>
      </c>
      <c r="E2926">
        <v>876</v>
      </c>
      <c r="F2926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>
        <f t="shared" si="315"/>
        <v>15</v>
      </c>
      <c r="P2926" s="5">
        <f t="shared" si="316"/>
        <v>97.33</v>
      </c>
      <c r="Q2926" s="5" t="str">
        <f t="shared" si="317"/>
        <v>technology</v>
      </c>
      <c r="R2926" s="5" t="str">
        <f t="shared" si="318"/>
        <v>wearables</v>
      </c>
      <c r="S2926" t="s">
        <v>8319</v>
      </c>
      <c r="T2926" t="s">
        <v>8321</v>
      </c>
      <c r="U2926" s="9">
        <f t="shared" si="319"/>
        <v>41816.812094907407</v>
      </c>
      <c r="V2926" s="9">
        <f t="shared" si="320"/>
        <v>41831.666666666664</v>
      </c>
      <c r="W2926">
        <f t="shared" si="321"/>
        <v>15</v>
      </c>
    </row>
    <row r="2927" spans="1:23" ht="43.2" x14ac:dyDescent="0.3">
      <c r="A2927">
        <v>1320</v>
      </c>
      <c r="B2927" s="3" t="s">
        <v>1321</v>
      </c>
      <c r="C2927" s="3" t="s">
        <v>5430</v>
      </c>
      <c r="D2927">
        <v>100000</v>
      </c>
      <c r="E2927">
        <v>503</v>
      </c>
      <c r="F2927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>
        <f t="shared" si="315"/>
        <v>1</v>
      </c>
      <c r="P2927" s="5">
        <f t="shared" si="316"/>
        <v>167.67</v>
      </c>
      <c r="Q2927" s="5" t="str">
        <f t="shared" si="317"/>
        <v>technology</v>
      </c>
      <c r="R2927" s="5" t="str">
        <f t="shared" si="318"/>
        <v>wearables</v>
      </c>
      <c r="S2927" t="s">
        <v>8319</v>
      </c>
      <c r="T2927" t="s">
        <v>8321</v>
      </c>
      <c r="U2927" s="9">
        <f t="shared" si="319"/>
        <v>42705.690347222218</v>
      </c>
      <c r="V2927" s="9">
        <f t="shared" si="320"/>
        <v>42734.958333333328</v>
      </c>
      <c r="W2927">
        <f t="shared" si="321"/>
        <v>29</v>
      </c>
    </row>
    <row r="2928" spans="1:23" ht="57.6" x14ac:dyDescent="0.3">
      <c r="A2928">
        <v>1321</v>
      </c>
      <c r="B2928" s="3" t="s">
        <v>1322</v>
      </c>
      <c r="C2928" s="3" t="s">
        <v>5431</v>
      </c>
      <c r="D2928">
        <v>462000</v>
      </c>
      <c r="E2928">
        <v>6019</v>
      </c>
      <c r="F2928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>
        <f t="shared" si="315"/>
        <v>1</v>
      </c>
      <c r="P2928" s="5">
        <f t="shared" si="316"/>
        <v>859.86</v>
      </c>
      <c r="Q2928" s="5" t="str">
        <f t="shared" si="317"/>
        <v>technology</v>
      </c>
      <c r="R2928" s="5" t="str">
        <f t="shared" si="318"/>
        <v>wearables</v>
      </c>
      <c r="S2928" t="s">
        <v>8319</v>
      </c>
      <c r="T2928" t="s">
        <v>8321</v>
      </c>
      <c r="U2928" s="9">
        <f t="shared" si="319"/>
        <v>42697.74927083333</v>
      </c>
      <c r="V2928" s="9">
        <f t="shared" si="320"/>
        <v>42727.74927083333</v>
      </c>
      <c r="W2928">
        <f t="shared" si="321"/>
        <v>30</v>
      </c>
    </row>
    <row r="2929" spans="1:23" ht="43.2" x14ac:dyDescent="0.3">
      <c r="A2929">
        <v>1322</v>
      </c>
      <c r="B2929" s="3" t="s">
        <v>1323</v>
      </c>
      <c r="C2929" s="3" t="s">
        <v>5432</v>
      </c>
      <c r="D2929">
        <v>35000</v>
      </c>
      <c r="E2929">
        <v>106</v>
      </c>
      <c r="F2929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>
        <f t="shared" si="315"/>
        <v>0</v>
      </c>
      <c r="P2929" s="5">
        <f t="shared" si="316"/>
        <v>26.5</v>
      </c>
      <c r="Q2929" s="5" t="str">
        <f t="shared" si="317"/>
        <v>technology</v>
      </c>
      <c r="R2929" s="5" t="str">
        <f t="shared" si="318"/>
        <v>wearables</v>
      </c>
      <c r="S2929" t="s">
        <v>8319</v>
      </c>
      <c r="T2929" t="s">
        <v>8321</v>
      </c>
      <c r="U2929" s="9">
        <f t="shared" si="319"/>
        <v>42115.656539351854</v>
      </c>
      <c r="V2929" s="9">
        <f t="shared" si="320"/>
        <v>42145.656539351854</v>
      </c>
      <c r="W2929">
        <f t="shared" si="321"/>
        <v>30</v>
      </c>
    </row>
    <row r="2930" spans="1:23" ht="43.2" x14ac:dyDescent="0.3">
      <c r="A2930">
        <v>1323</v>
      </c>
      <c r="B2930" s="3" t="s">
        <v>1324</v>
      </c>
      <c r="C2930" s="3" t="s">
        <v>5433</v>
      </c>
      <c r="D2930">
        <v>15000</v>
      </c>
      <c r="E2930">
        <v>1332</v>
      </c>
      <c r="F2930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>
        <f t="shared" si="315"/>
        <v>9</v>
      </c>
      <c r="P2930" s="5">
        <f t="shared" si="316"/>
        <v>30.27</v>
      </c>
      <c r="Q2930" s="5" t="str">
        <f t="shared" si="317"/>
        <v>technology</v>
      </c>
      <c r="R2930" s="5" t="str">
        <f t="shared" si="318"/>
        <v>wearables</v>
      </c>
      <c r="S2930" t="s">
        <v>8319</v>
      </c>
      <c r="T2930" t="s">
        <v>8321</v>
      </c>
      <c r="U2930" s="9">
        <f t="shared" si="319"/>
        <v>42451.698449074072</v>
      </c>
      <c r="V2930" s="9">
        <f t="shared" si="320"/>
        <v>42486.288194444445</v>
      </c>
      <c r="W2930">
        <f t="shared" si="321"/>
        <v>35</v>
      </c>
    </row>
    <row r="2931" spans="1:23" ht="43.2" x14ac:dyDescent="0.3">
      <c r="A2931">
        <v>1324</v>
      </c>
      <c r="B2931" s="3" t="s">
        <v>1325</v>
      </c>
      <c r="C2931" s="3" t="s">
        <v>5434</v>
      </c>
      <c r="D2931">
        <v>50000</v>
      </c>
      <c r="E2931">
        <v>4920</v>
      </c>
      <c r="F2931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>
        <f t="shared" si="315"/>
        <v>10</v>
      </c>
      <c r="P2931" s="5">
        <f t="shared" si="316"/>
        <v>54.67</v>
      </c>
      <c r="Q2931" s="5" t="str">
        <f t="shared" si="317"/>
        <v>technology</v>
      </c>
      <c r="R2931" s="5" t="str">
        <f t="shared" si="318"/>
        <v>wearables</v>
      </c>
      <c r="S2931" t="s">
        <v>8319</v>
      </c>
      <c r="T2931" t="s">
        <v>8321</v>
      </c>
      <c r="U2931" s="9">
        <f t="shared" si="319"/>
        <v>42626.633703703701</v>
      </c>
      <c r="V2931" s="9">
        <f t="shared" si="320"/>
        <v>42656.633703703701</v>
      </c>
      <c r="W2931">
        <f t="shared" si="321"/>
        <v>30</v>
      </c>
    </row>
    <row r="2932" spans="1:23" ht="43.2" x14ac:dyDescent="0.3">
      <c r="A2932">
        <v>1325</v>
      </c>
      <c r="B2932" s="3" t="s">
        <v>1326</v>
      </c>
      <c r="C2932" s="3" t="s">
        <v>5435</v>
      </c>
      <c r="D2932">
        <v>20000</v>
      </c>
      <c r="E2932">
        <v>486</v>
      </c>
      <c r="F2932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>
        <f t="shared" si="315"/>
        <v>2</v>
      </c>
      <c r="P2932" s="5">
        <f t="shared" si="316"/>
        <v>60.75</v>
      </c>
      <c r="Q2932" s="5" t="str">
        <f t="shared" si="317"/>
        <v>technology</v>
      </c>
      <c r="R2932" s="5" t="str">
        <f t="shared" si="318"/>
        <v>wearables</v>
      </c>
      <c r="S2932" t="s">
        <v>8319</v>
      </c>
      <c r="T2932" t="s">
        <v>8321</v>
      </c>
      <c r="U2932" s="9">
        <f t="shared" si="319"/>
        <v>42704.086053240739</v>
      </c>
      <c r="V2932" s="9">
        <f t="shared" si="320"/>
        <v>42734.086053240739</v>
      </c>
      <c r="W2932">
        <f t="shared" si="321"/>
        <v>30</v>
      </c>
    </row>
    <row r="2933" spans="1:23" ht="43.2" x14ac:dyDescent="0.3">
      <c r="A2933">
        <v>1326</v>
      </c>
      <c r="B2933" s="3" t="s">
        <v>1327</v>
      </c>
      <c r="C2933" s="3" t="s">
        <v>5436</v>
      </c>
      <c r="D2933">
        <v>100000</v>
      </c>
      <c r="E2933">
        <v>1130</v>
      </c>
      <c r="F2933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>
        <f t="shared" si="315"/>
        <v>1</v>
      </c>
      <c r="P2933" s="5">
        <f t="shared" si="316"/>
        <v>102.73</v>
      </c>
      <c r="Q2933" s="5" t="str">
        <f t="shared" si="317"/>
        <v>technology</v>
      </c>
      <c r="R2933" s="5" t="str">
        <f t="shared" si="318"/>
        <v>wearables</v>
      </c>
      <c r="S2933" t="s">
        <v>8319</v>
      </c>
      <c r="T2933" t="s">
        <v>8321</v>
      </c>
      <c r="U2933" s="9">
        <f t="shared" si="319"/>
        <v>41974.791990740734</v>
      </c>
      <c r="V2933" s="9">
        <f t="shared" si="320"/>
        <v>42019.791990740734</v>
      </c>
      <c r="W2933">
        <f t="shared" si="321"/>
        <v>45</v>
      </c>
    </row>
    <row r="2934" spans="1:23" ht="43.2" x14ac:dyDescent="0.3">
      <c r="A2934">
        <v>1327</v>
      </c>
      <c r="B2934" s="3" t="s">
        <v>1328</v>
      </c>
      <c r="C2934" s="3" t="s">
        <v>5437</v>
      </c>
      <c r="D2934">
        <v>48000</v>
      </c>
      <c r="E2934">
        <v>1705</v>
      </c>
      <c r="F2934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>
        <f t="shared" si="315"/>
        <v>4</v>
      </c>
      <c r="P2934" s="5">
        <f t="shared" si="316"/>
        <v>41.59</v>
      </c>
      <c r="Q2934" s="5" t="str">
        <f t="shared" si="317"/>
        <v>technology</v>
      </c>
      <c r="R2934" s="5" t="str">
        <f t="shared" si="318"/>
        <v>wearables</v>
      </c>
      <c r="S2934" t="s">
        <v>8319</v>
      </c>
      <c r="T2934" t="s">
        <v>8321</v>
      </c>
      <c r="U2934" s="9">
        <f t="shared" si="319"/>
        <v>42123.678645833337</v>
      </c>
      <c r="V2934" s="9">
        <f t="shared" si="320"/>
        <v>42153.678645833337</v>
      </c>
      <c r="W2934">
        <f t="shared" si="321"/>
        <v>30</v>
      </c>
    </row>
    <row r="2935" spans="1:23" ht="43.2" x14ac:dyDescent="0.3">
      <c r="A2935">
        <v>1328</v>
      </c>
      <c r="B2935" s="3" t="s">
        <v>1329</v>
      </c>
      <c r="C2935" s="3" t="s">
        <v>5438</v>
      </c>
      <c r="D2935">
        <v>75000</v>
      </c>
      <c r="E2935">
        <v>1748</v>
      </c>
      <c r="F293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>
        <f t="shared" si="315"/>
        <v>2</v>
      </c>
      <c r="P2935" s="5">
        <f t="shared" si="316"/>
        <v>116.53</v>
      </c>
      <c r="Q2935" s="5" t="str">
        <f t="shared" si="317"/>
        <v>technology</v>
      </c>
      <c r="R2935" s="5" t="str">
        <f t="shared" si="318"/>
        <v>wearables</v>
      </c>
      <c r="S2935" t="s">
        <v>8319</v>
      </c>
      <c r="T2935" t="s">
        <v>8321</v>
      </c>
      <c r="U2935" s="9">
        <f t="shared" si="319"/>
        <v>42612.642754629633</v>
      </c>
      <c r="V2935" s="9">
        <f t="shared" si="320"/>
        <v>42657.642754629633</v>
      </c>
      <c r="W2935">
        <f t="shared" si="321"/>
        <v>45</v>
      </c>
    </row>
    <row r="2936" spans="1:23" ht="43.2" x14ac:dyDescent="0.3">
      <c r="A2936">
        <v>1329</v>
      </c>
      <c r="B2936" s="3" t="s">
        <v>1330</v>
      </c>
      <c r="C2936" s="3" t="s">
        <v>5439</v>
      </c>
      <c r="D2936">
        <v>50000</v>
      </c>
      <c r="E2936">
        <v>408</v>
      </c>
      <c r="F2936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>
        <f t="shared" si="315"/>
        <v>1</v>
      </c>
      <c r="P2936" s="5">
        <f t="shared" si="316"/>
        <v>45.33</v>
      </c>
      <c r="Q2936" s="5" t="str">
        <f t="shared" si="317"/>
        <v>technology</v>
      </c>
      <c r="R2936" s="5" t="str">
        <f t="shared" si="318"/>
        <v>wearables</v>
      </c>
      <c r="S2936" t="s">
        <v>8319</v>
      </c>
      <c r="T2936" t="s">
        <v>8321</v>
      </c>
      <c r="U2936" s="9">
        <f t="shared" si="319"/>
        <v>41935.221585648149</v>
      </c>
      <c r="V2936" s="9">
        <f t="shared" si="320"/>
        <v>41975.263252314813</v>
      </c>
      <c r="W2936">
        <f t="shared" si="321"/>
        <v>40</v>
      </c>
    </row>
    <row r="2937" spans="1:23" ht="43.2" x14ac:dyDescent="0.3">
      <c r="A2937">
        <v>1330</v>
      </c>
      <c r="B2937" s="3" t="s">
        <v>1331</v>
      </c>
      <c r="C2937" s="3" t="s">
        <v>5440</v>
      </c>
      <c r="D2937">
        <v>35000</v>
      </c>
      <c r="E2937">
        <v>7873</v>
      </c>
      <c r="F2937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>
        <f t="shared" si="315"/>
        <v>22</v>
      </c>
      <c r="P2937" s="5">
        <f t="shared" si="316"/>
        <v>157.46</v>
      </c>
      <c r="Q2937" s="5" t="str">
        <f t="shared" si="317"/>
        <v>technology</v>
      </c>
      <c r="R2937" s="5" t="str">
        <f t="shared" si="318"/>
        <v>wearables</v>
      </c>
      <c r="S2937" t="s">
        <v>8319</v>
      </c>
      <c r="T2937" t="s">
        <v>8321</v>
      </c>
      <c r="U2937" s="9">
        <f t="shared" si="319"/>
        <v>42522.276724537034</v>
      </c>
      <c r="V2937" s="9">
        <f t="shared" si="320"/>
        <v>42553.166666666672</v>
      </c>
      <c r="W2937">
        <f t="shared" si="321"/>
        <v>31</v>
      </c>
    </row>
    <row r="2938" spans="1:23" ht="43.2" x14ac:dyDescent="0.3">
      <c r="A2938">
        <v>1331</v>
      </c>
      <c r="B2938" s="3" t="s">
        <v>1332</v>
      </c>
      <c r="C2938" s="3" t="s">
        <v>5441</v>
      </c>
      <c r="D2938">
        <v>250000</v>
      </c>
      <c r="E2938">
        <v>3417</v>
      </c>
      <c r="F2938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>
        <f t="shared" si="315"/>
        <v>1</v>
      </c>
      <c r="P2938" s="5">
        <f t="shared" si="316"/>
        <v>100.5</v>
      </c>
      <c r="Q2938" s="5" t="str">
        <f t="shared" si="317"/>
        <v>technology</v>
      </c>
      <c r="R2938" s="5" t="str">
        <f t="shared" si="318"/>
        <v>wearables</v>
      </c>
      <c r="S2938" t="s">
        <v>8319</v>
      </c>
      <c r="T2938" t="s">
        <v>8321</v>
      </c>
      <c r="U2938" s="9">
        <f t="shared" si="319"/>
        <v>42569.50409722222</v>
      </c>
      <c r="V2938" s="9">
        <f t="shared" si="320"/>
        <v>42599.50409722222</v>
      </c>
      <c r="W2938">
        <f t="shared" si="321"/>
        <v>30</v>
      </c>
    </row>
    <row r="2939" spans="1:23" ht="43.2" x14ac:dyDescent="0.3">
      <c r="A2939">
        <v>1332</v>
      </c>
      <c r="B2939" s="3" t="s">
        <v>1333</v>
      </c>
      <c r="C2939" s="3" t="s">
        <v>5442</v>
      </c>
      <c r="D2939">
        <v>10115</v>
      </c>
      <c r="E2939">
        <v>0</v>
      </c>
      <c r="F2939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>
        <f t="shared" si="315"/>
        <v>0</v>
      </c>
      <c r="P2939" s="5" t="e">
        <f t="shared" si="316"/>
        <v>#DIV/0!</v>
      </c>
      <c r="Q2939" s="5" t="str">
        <f t="shared" si="317"/>
        <v>technology</v>
      </c>
      <c r="R2939" s="5" t="str">
        <f t="shared" si="318"/>
        <v>wearables</v>
      </c>
      <c r="S2939" t="s">
        <v>8319</v>
      </c>
      <c r="T2939" t="s">
        <v>8321</v>
      </c>
      <c r="U2939" s="9">
        <f t="shared" si="319"/>
        <v>42732.060277777782</v>
      </c>
      <c r="V2939" s="9">
        <f t="shared" si="320"/>
        <v>42762.060277777782</v>
      </c>
      <c r="W2939">
        <f t="shared" si="321"/>
        <v>30</v>
      </c>
    </row>
    <row r="2940" spans="1:23" ht="43.2" x14ac:dyDescent="0.3">
      <c r="A2940">
        <v>1333</v>
      </c>
      <c r="B2940" s="3" t="s">
        <v>1334</v>
      </c>
      <c r="C2940" s="3" t="s">
        <v>5443</v>
      </c>
      <c r="D2940">
        <v>2500</v>
      </c>
      <c r="E2940">
        <v>0</v>
      </c>
      <c r="F2940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>
        <f t="shared" si="315"/>
        <v>0</v>
      </c>
      <c r="P2940" s="5" t="e">
        <f t="shared" si="316"/>
        <v>#DIV/0!</v>
      </c>
      <c r="Q2940" s="5" t="str">
        <f t="shared" si="317"/>
        <v>technology</v>
      </c>
      <c r="R2940" s="5" t="str">
        <f t="shared" si="318"/>
        <v>wearables</v>
      </c>
      <c r="S2940" t="s">
        <v>8319</v>
      </c>
      <c r="T2940" t="s">
        <v>8321</v>
      </c>
      <c r="U2940" s="9">
        <f t="shared" si="319"/>
        <v>41806.106770833336</v>
      </c>
      <c r="V2940" s="9">
        <f t="shared" si="320"/>
        <v>41836.106770833336</v>
      </c>
      <c r="W2940">
        <f t="shared" si="321"/>
        <v>30</v>
      </c>
    </row>
    <row r="2941" spans="1:23" ht="43.2" x14ac:dyDescent="0.3">
      <c r="A2941">
        <v>1334</v>
      </c>
      <c r="B2941" s="3" t="s">
        <v>1335</v>
      </c>
      <c r="C2941" s="3" t="s">
        <v>5444</v>
      </c>
      <c r="D2941">
        <v>133000</v>
      </c>
      <c r="E2941">
        <v>14303</v>
      </c>
      <c r="F2941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>
        <f t="shared" si="315"/>
        <v>11</v>
      </c>
      <c r="P2941" s="5">
        <f t="shared" si="316"/>
        <v>51.82</v>
      </c>
      <c r="Q2941" s="5" t="str">
        <f t="shared" si="317"/>
        <v>technology</v>
      </c>
      <c r="R2941" s="5" t="str">
        <f t="shared" si="318"/>
        <v>wearables</v>
      </c>
      <c r="S2941" t="s">
        <v>8319</v>
      </c>
      <c r="T2941" t="s">
        <v>8321</v>
      </c>
      <c r="U2941" s="9">
        <f t="shared" si="319"/>
        <v>42410.774155092593</v>
      </c>
      <c r="V2941" s="9">
        <f t="shared" si="320"/>
        <v>42440.774155092593</v>
      </c>
      <c r="W2941">
        <f t="shared" si="321"/>
        <v>30</v>
      </c>
    </row>
    <row r="2942" spans="1:23" ht="43.2" x14ac:dyDescent="0.3">
      <c r="A2942">
        <v>1335</v>
      </c>
      <c r="B2942" s="3" t="s">
        <v>1336</v>
      </c>
      <c r="C2942" s="3" t="s">
        <v>5445</v>
      </c>
      <c r="D2942">
        <v>25000</v>
      </c>
      <c r="E2942">
        <v>4940</v>
      </c>
      <c r="F2942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>
        <f t="shared" si="315"/>
        <v>20</v>
      </c>
      <c r="P2942" s="5">
        <f t="shared" si="316"/>
        <v>308.75</v>
      </c>
      <c r="Q2942" s="5" t="str">
        <f t="shared" si="317"/>
        <v>technology</v>
      </c>
      <c r="R2942" s="5" t="str">
        <f t="shared" si="318"/>
        <v>wearables</v>
      </c>
      <c r="S2942" t="s">
        <v>8319</v>
      </c>
      <c r="T2942" t="s">
        <v>8321</v>
      </c>
      <c r="U2942" s="9">
        <f t="shared" si="319"/>
        <v>42313.936365740738</v>
      </c>
      <c r="V2942" s="9">
        <f t="shared" si="320"/>
        <v>42343.936365740738</v>
      </c>
      <c r="W2942">
        <f t="shared" si="321"/>
        <v>30</v>
      </c>
    </row>
    <row r="2943" spans="1:23" ht="43.2" x14ac:dyDescent="0.3">
      <c r="A2943">
        <v>1336</v>
      </c>
      <c r="B2943" s="3" t="s">
        <v>1337</v>
      </c>
      <c r="C2943" s="3" t="s">
        <v>5446</v>
      </c>
      <c r="D2943">
        <v>100000</v>
      </c>
      <c r="E2943">
        <v>84947</v>
      </c>
      <c r="F2943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>
        <f t="shared" si="315"/>
        <v>85</v>
      </c>
      <c r="P2943" s="5">
        <f t="shared" si="316"/>
        <v>379.23</v>
      </c>
      <c r="Q2943" s="5" t="str">
        <f t="shared" si="317"/>
        <v>technology</v>
      </c>
      <c r="R2943" s="5" t="str">
        <f t="shared" si="318"/>
        <v>wearables</v>
      </c>
      <c r="S2943" t="s">
        <v>8319</v>
      </c>
      <c r="T2943" t="s">
        <v>8321</v>
      </c>
      <c r="U2943" s="9">
        <f t="shared" si="319"/>
        <v>41955.863750000004</v>
      </c>
      <c r="V2943" s="9">
        <f t="shared" si="320"/>
        <v>41990.863750000004</v>
      </c>
      <c r="W2943">
        <f t="shared" si="321"/>
        <v>35</v>
      </c>
    </row>
    <row r="2944" spans="1:23" ht="43.2" x14ac:dyDescent="0.3">
      <c r="A2944">
        <v>1337</v>
      </c>
      <c r="B2944" s="3" t="s">
        <v>1338</v>
      </c>
      <c r="C2944" s="3" t="s">
        <v>5447</v>
      </c>
      <c r="D2944">
        <v>50000</v>
      </c>
      <c r="E2944">
        <v>24691</v>
      </c>
      <c r="F2944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>
        <f t="shared" si="315"/>
        <v>49</v>
      </c>
      <c r="P2944" s="5">
        <f t="shared" si="316"/>
        <v>176.36</v>
      </c>
      <c r="Q2944" s="5" t="str">
        <f t="shared" si="317"/>
        <v>technology</v>
      </c>
      <c r="R2944" s="5" t="str">
        <f t="shared" si="318"/>
        <v>wearables</v>
      </c>
      <c r="S2944" t="s">
        <v>8319</v>
      </c>
      <c r="T2944" t="s">
        <v>8321</v>
      </c>
      <c r="U2944" s="9">
        <f t="shared" si="319"/>
        <v>42767.577303240745</v>
      </c>
      <c r="V2944" s="9">
        <f t="shared" si="320"/>
        <v>42797.577303240745</v>
      </c>
      <c r="W2944">
        <f t="shared" si="321"/>
        <v>30</v>
      </c>
    </row>
    <row r="2945" spans="1:23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>
        <f t="shared" si="315"/>
        <v>3</v>
      </c>
      <c r="P2945" s="5">
        <f t="shared" si="316"/>
        <v>66.069999999999993</v>
      </c>
      <c r="Q2945" s="5" t="str">
        <f t="shared" si="317"/>
        <v>technology</v>
      </c>
      <c r="R2945" s="5" t="str">
        <f t="shared" si="318"/>
        <v>wearables</v>
      </c>
      <c r="S2945" t="s">
        <v>8319</v>
      </c>
      <c r="T2945" t="s">
        <v>8321</v>
      </c>
      <c r="U2945" s="9">
        <f t="shared" si="319"/>
        <v>42188.803622685184</v>
      </c>
      <c r="V2945" s="9">
        <f t="shared" si="320"/>
        <v>42218.803622685184</v>
      </c>
      <c r="W2945">
        <f t="shared" si="321"/>
        <v>30</v>
      </c>
    </row>
    <row r="2946" spans="1:23" ht="28.8" x14ac:dyDescent="0.3">
      <c r="A2946">
        <v>1339</v>
      </c>
      <c r="B2946" s="3" t="s">
        <v>1340</v>
      </c>
      <c r="C2946" s="3" t="s">
        <v>5449</v>
      </c>
      <c r="D2946">
        <v>50000</v>
      </c>
      <c r="E2946">
        <v>3317</v>
      </c>
      <c r="F2946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>
        <f t="shared" ref="O2946:O3009" si="322">ROUND((E2946/D2946)*100,0)</f>
        <v>7</v>
      </c>
      <c r="P2946" s="5">
        <f t="shared" ref="P2946:P3009" si="323">ROUND((E2946/L2946),2)</f>
        <v>89.65</v>
      </c>
      <c r="Q2946" s="5" t="str">
        <f t="shared" ref="Q2946:Q3009" si="324">LEFT(N2946,SEARCH("/",N2946)-1)</f>
        <v>technology</v>
      </c>
      <c r="R2946" s="5" t="str">
        <f t="shared" ref="R2946:R3009" si="325">RIGHT(N2946,LEN(N2946)-SEARCH("/",N2946))</f>
        <v>wearables</v>
      </c>
      <c r="S2946" t="s">
        <v>8319</v>
      </c>
      <c r="T2946" t="s">
        <v>8321</v>
      </c>
      <c r="U2946" s="9">
        <f t="shared" ref="U2946:U3009" si="326">(((J2946/60)/60)/24)+DATE(1970,1,1)</f>
        <v>41936.647164351853</v>
      </c>
      <c r="V2946" s="9">
        <f t="shared" ref="V2946:V3009" si="327">(((I2946/60)/60)/24)+DATE(1970,1,1)</f>
        <v>41981.688831018517</v>
      </c>
      <c r="W2946">
        <f t="shared" ref="W2946:W3009" si="328">DATEDIF(U2946,V2946,"d")</f>
        <v>45</v>
      </c>
    </row>
    <row r="2947" spans="1:23" ht="43.2" x14ac:dyDescent="0.3">
      <c r="A2947">
        <v>1340</v>
      </c>
      <c r="B2947" s="3" t="s">
        <v>1341</v>
      </c>
      <c r="C2947" s="3" t="s">
        <v>5450</v>
      </c>
      <c r="D2947">
        <v>1680</v>
      </c>
      <c r="E2947">
        <v>0</v>
      </c>
      <c r="F2947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>
        <f t="shared" si="322"/>
        <v>0</v>
      </c>
      <c r="P2947" s="5" t="e">
        <f t="shared" si="323"/>
        <v>#DIV/0!</v>
      </c>
      <c r="Q2947" s="5" t="str">
        <f t="shared" si="324"/>
        <v>technology</v>
      </c>
      <c r="R2947" s="5" t="str">
        <f t="shared" si="325"/>
        <v>wearables</v>
      </c>
      <c r="S2947" t="s">
        <v>8319</v>
      </c>
      <c r="T2947" t="s">
        <v>8321</v>
      </c>
      <c r="U2947" s="9">
        <f t="shared" si="326"/>
        <v>41836.595520833333</v>
      </c>
      <c r="V2947" s="9">
        <f t="shared" si="327"/>
        <v>41866.595520833333</v>
      </c>
      <c r="W2947">
        <f t="shared" si="328"/>
        <v>30</v>
      </c>
    </row>
    <row r="2948" spans="1:23" ht="57.6" x14ac:dyDescent="0.3">
      <c r="A2948">
        <v>1341</v>
      </c>
      <c r="B2948" s="3" t="s">
        <v>1342</v>
      </c>
      <c r="C2948" s="3" t="s">
        <v>5451</v>
      </c>
      <c r="D2948">
        <v>25000</v>
      </c>
      <c r="E2948">
        <v>17590</v>
      </c>
      <c r="F2948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>
        <f t="shared" si="322"/>
        <v>70</v>
      </c>
      <c r="P2948" s="5">
        <f t="shared" si="323"/>
        <v>382.39</v>
      </c>
      <c r="Q2948" s="5" t="str">
        <f t="shared" si="324"/>
        <v>technology</v>
      </c>
      <c r="R2948" s="5" t="str">
        <f t="shared" si="325"/>
        <v>wearables</v>
      </c>
      <c r="S2948" t="s">
        <v>8319</v>
      </c>
      <c r="T2948" t="s">
        <v>8321</v>
      </c>
      <c r="U2948" s="9">
        <f t="shared" si="326"/>
        <v>42612.624039351853</v>
      </c>
      <c r="V2948" s="9">
        <f t="shared" si="327"/>
        <v>42644.624039351853</v>
      </c>
      <c r="W2948">
        <f t="shared" si="328"/>
        <v>32</v>
      </c>
    </row>
    <row r="2949" spans="1:23" ht="43.2" x14ac:dyDescent="0.3">
      <c r="A2949">
        <v>1342</v>
      </c>
      <c r="B2949" s="3" t="s">
        <v>1343</v>
      </c>
      <c r="C2949" s="3" t="s">
        <v>5452</v>
      </c>
      <c r="D2949">
        <v>50000</v>
      </c>
      <c r="E2949">
        <v>100</v>
      </c>
      <c r="F2949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>
        <f t="shared" si="322"/>
        <v>0</v>
      </c>
      <c r="P2949" s="5">
        <f t="shared" si="323"/>
        <v>100</v>
      </c>
      <c r="Q2949" s="5" t="str">
        <f t="shared" si="324"/>
        <v>technology</v>
      </c>
      <c r="R2949" s="5" t="str">
        <f t="shared" si="325"/>
        <v>wearables</v>
      </c>
      <c r="S2949" t="s">
        <v>8319</v>
      </c>
      <c r="T2949" t="s">
        <v>8321</v>
      </c>
      <c r="U2949" s="9">
        <f t="shared" si="326"/>
        <v>42172.816423611104</v>
      </c>
      <c r="V2949" s="9">
        <f t="shared" si="327"/>
        <v>42202.816423611104</v>
      </c>
      <c r="W2949">
        <f t="shared" si="328"/>
        <v>30</v>
      </c>
    </row>
    <row r="2950" spans="1:23" ht="43.2" x14ac:dyDescent="0.3">
      <c r="A2950">
        <v>1343</v>
      </c>
      <c r="B2950" s="3" t="s">
        <v>1344</v>
      </c>
      <c r="C2950" s="3" t="s">
        <v>5453</v>
      </c>
      <c r="D2950">
        <v>50000</v>
      </c>
      <c r="E2950">
        <v>51149</v>
      </c>
      <c r="F2950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>
        <f t="shared" si="322"/>
        <v>102</v>
      </c>
      <c r="P2950" s="5">
        <f t="shared" si="323"/>
        <v>158.36000000000001</v>
      </c>
      <c r="Q2950" s="5" t="str">
        <f t="shared" si="324"/>
        <v>technology</v>
      </c>
      <c r="R2950" s="5" t="str">
        <f t="shared" si="325"/>
        <v>wearables</v>
      </c>
      <c r="S2950" t="s">
        <v>8319</v>
      </c>
      <c r="T2950" t="s">
        <v>8321</v>
      </c>
      <c r="U2950" s="9">
        <f t="shared" si="326"/>
        <v>42542.526423611111</v>
      </c>
      <c r="V2950" s="9">
        <f t="shared" si="327"/>
        <v>42601.165972222225</v>
      </c>
      <c r="W2950">
        <f t="shared" si="328"/>
        <v>59</v>
      </c>
    </row>
    <row r="2951" spans="1:23" ht="43.2" x14ac:dyDescent="0.3">
      <c r="A2951">
        <v>1404</v>
      </c>
      <c r="B2951" s="3" t="s">
        <v>1405</v>
      </c>
      <c r="C2951" s="3" t="s">
        <v>5514</v>
      </c>
      <c r="D2951">
        <v>14500</v>
      </c>
      <c r="E2951">
        <v>241</v>
      </c>
      <c r="F2951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>
        <f t="shared" si="322"/>
        <v>2</v>
      </c>
      <c r="P2951" s="5">
        <f t="shared" si="323"/>
        <v>48.2</v>
      </c>
      <c r="Q2951" s="5" t="str">
        <f t="shared" si="324"/>
        <v>publishing</v>
      </c>
      <c r="R2951" s="5" t="str">
        <f t="shared" si="325"/>
        <v>translations</v>
      </c>
      <c r="S2951" t="s">
        <v>8322</v>
      </c>
      <c r="T2951" t="s">
        <v>8341</v>
      </c>
      <c r="U2951" s="9">
        <f t="shared" si="326"/>
        <v>42032.510243055556</v>
      </c>
      <c r="V2951" s="9">
        <f t="shared" si="327"/>
        <v>42057.510243055556</v>
      </c>
      <c r="W2951">
        <f t="shared" si="328"/>
        <v>25</v>
      </c>
    </row>
    <row r="2952" spans="1:23" ht="28.8" x14ac:dyDescent="0.3">
      <c r="A2952">
        <v>1405</v>
      </c>
      <c r="B2952" s="3" t="s">
        <v>1406</v>
      </c>
      <c r="C2952" s="3" t="s">
        <v>5515</v>
      </c>
      <c r="D2952">
        <v>25000</v>
      </c>
      <c r="E2952">
        <v>105</v>
      </c>
      <c r="F2952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>
        <f t="shared" si="322"/>
        <v>0</v>
      </c>
      <c r="P2952" s="5">
        <f t="shared" si="323"/>
        <v>6.18</v>
      </c>
      <c r="Q2952" s="5" t="str">
        <f t="shared" si="324"/>
        <v>publishing</v>
      </c>
      <c r="R2952" s="5" t="str">
        <f t="shared" si="325"/>
        <v>translations</v>
      </c>
      <c r="S2952" t="s">
        <v>8322</v>
      </c>
      <c r="T2952" t="s">
        <v>8341</v>
      </c>
      <c r="U2952" s="9">
        <f t="shared" si="326"/>
        <v>41941.680567129632</v>
      </c>
      <c r="V2952" s="9">
        <f t="shared" si="327"/>
        <v>41971.722233796296</v>
      </c>
      <c r="W2952">
        <f t="shared" si="328"/>
        <v>30</v>
      </c>
    </row>
    <row r="2953" spans="1:23" x14ac:dyDescent="0.3">
      <c r="A2953">
        <v>1406</v>
      </c>
      <c r="B2953" s="3" t="s">
        <v>1407</v>
      </c>
      <c r="C2953" s="3" t="s">
        <v>5516</v>
      </c>
      <c r="D2953">
        <v>12000</v>
      </c>
      <c r="E2953">
        <v>15</v>
      </c>
      <c r="F2953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>
        <f t="shared" si="322"/>
        <v>0</v>
      </c>
      <c r="P2953" s="5">
        <f t="shared" si="323"/>
        <v>5</v>
      </c>
      <c r="Q2953" s="5" t="str">
        <f t="shared" si="324"/>
        <v>publishing</v>
      </c>
      <c r="R2953" s="5" t="str">
        <f t="shared" si="325"/>
        <v>translations</v>
      </c>
      <c r="S2953" t="s">
        <v>8322</v>
      </c>
      <c r="T2953" t="s">
        <v>8341</v>
      </c>
      <c r="U2953" s="9">
        <f t="shared" si="326"/>
        <v>42297.432951388888</v>
      </c>
      <c r="V2953" s="9">
        <f t="shared" si="327"/>
        <v>42350.416666666672</v>
      </c>
      <c r="W2953">
        <f t="shared" si="328"/>
        <v>53</v>
      </c>
    </row>
    <row r="2954" spans="1:23" ht="43.2" x14ac:dyDescent="0.3">
      <c r="A2954">
        <v>1407</v>
      </c>
      <c r="B2954" s="3" t="s">
        <v>1408</v>
      </c>
      <c r="C2954" s="3" t="s">
        <v>5517</v>
      </c>
      <c r="D2954">
        <v>3000</v>
      </c>
      <c r="E2954">
        <v>15</v>
      </c>
      <c r="F2954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>
        <f t="shared" si="322"/>
        <v>1</v>
      </c>
      <c r="P2954" s="5">
        <f t="shared" si="323"/>
        <v>7.5</v>
      </c>
      <c r="Q2954" s="5" t="str">
        <f t="shared" si="324"/>
        <v>publishing</v>
      </c>
      <c r="R2954" s="5" t="str">
        <f t="shared" si="325"/>
        <v>translations</v>
      </c>
      <c r="S2954" t="s">
        <v>8322</v>
      </c>
      <c r="T2954" t="s">
        <v>8341</v>
      </c>
      <c r="U2954" s="9">
        <f t="shared" si="326"/>
        <v>41838.536782407406</v>
      </c>
      <c r="V2954" s="9">
        <f t="shared" si="327"/>
        <v>41863.536782407406</v>
      </c>
      <c r="W2954">
        <f t="shared" si="328"/>
        <v>25</v>
      </c>
    </row>
    <row r="2955" spans="1:23" ht="43.2" x14ac:dyDescent="0.3">
      <c r="A2955">
        <v>1408</v>
      </c>
      <c r="B2955" s="3" t="s">
        <v>1409</v>
      </c>
      <c r="C2955" s="3" t="s">
        <v>5518</v>
      </c>
      <c r="D2955">
        <v>1000</v>
      </c>
      <c r="E2955">
        <v>72</v>
      </c>
      <c r="F295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>
        <f t="shared" si="322"/>
        <v>7</v>
      </c>
      <c r="P2955" s="5">
        <f t="shared" si="323"/>
        <v>12</v>
      </c>
      <c r="Q2955" s="5" t="str">
        <f t="shared" si="324"/>
        <v>publishing</v>
      </c>
      <c r="R2955" s="5" t="str">
        <f t="shared" si="325"/>
        <v>translations</v>
      </c>
      <c r="S2955" t="s">
        <v>8322</v>
      </c>
      <c r="T2955" t="s">
        <v>8341</v>
      </c>
      <c r="U2955" s="9">
        <f t="shared" si="326"/>
        <v>42291.872175925921</v>
      </c>
      <c r="V2955" s="9">
        <f t="shared" si="327"/>
        <v>42321.913842592592</v>
      </c>
      <c r="W2955">
        <f t="shared" si="328"/>
        <v>30</v>
      </c>
    </row>
    <row r="2956" spans="1:23" ht="43.2" x14ac:dyDescent="0.3">
      <c r="A2956">
        <v>1409</v>
      </c>
      <c r="B2956" s="3" t="s">
        <v>1410</v>
      </c>
      <c r="C2956" s="3" t="s">
        <v>5519</v>
      </c>
      <c r="D2956">
        <v>4000</v>
      </c>
      <c r="E2956">
        <v>0</v>
      </c>
      <c r="F2956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>
        <f t="shared" si="322"/>
        <v>0</v>
      </c>
      <c r="P2956" s="5" t="e">
        <f t="shared" si="323"/>
        <v>#DIV/0!</v>
      </c>
      <c r="Q2956" s="5" t="str">
        <f t="shared" si="324"/>
        <v>publishing</v>
      </c>
      <c r="R2956" s="5" t="str">
        <f t="shared" si="325"/>
        <v>translations</v>
      </c>
      <c r="S2956" t="s">
        <v>8322</v>
      </c>
      <c r="T2956" t="s">
        <v>8341</v>
      </c>
      <c r="U2956" s="9">
        <f t="shared" si="326"/>
        <v>41945.133506944447</v>
      </c>
      <c r="V2956" s="9">
        <f t="shared" si="327"/>
        <v>42005.175173611111</v>
      </c>
      <c r="W2956">
        <f t="shared" si="328"/>
        <v>60</v>
      </c>
    </row>
    <row r="2957" spans="1:23" ht="43.2" x14ac:dyDescent="0.3">
      <c r="A2957">
        <v>1410</v>
      </c>
      <c r="B2957" s="3" t="s">
        <v>1411</v>
      </c>
      <c r="C2957" s="3" t="s">
        <v>5520</v>
      </c>
      <c r="D2957">
        <v>6000</v>
      </c>
      <c r="E2957">
        <v>1</v>
      </c>
      <c r="F2957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>
        <f t="shared" si="322"/>
        <v>0</v>
      </c>
      <c r="P2957" s="5">
        <f t="shared" si="323"/>
        <v>1</v>
      </c>
      <c r="Q2957" s="5" t="str">
        <f t="shared" si="324"/>
        <v>publishing</v>
      </c>
      <c r="R2957" s="5" t="str">
        <f t="shared" si="325"/>
        <v>translations</v>
      </c>
      <c r="S2957" t="s">
        <v>8322</v>
      </c>
      <c r="T2957" t="s">
        <v>8341</v>
      </c>
      <c r="U2957" s="9">
        <f t="shared" si="326"/>
        <v>42479.318518518514</v>
      </c>
      <c r="V2957" s="9">
        <f t="shared" si="327"/>
        <v>42524.318518518514</v>
      </c>
      <c r="W2957">
        <f t="shared" si="328"/>
        <v>45</v>
      </c>
    </row>
    <row r="2958" spans="1:23" ht="57.6" x14ac:dyDescent="0.3">
      <c r="A2958">
        <v>1411</v>
      </c>
      <c r="B2958" s="3" t="s">
        <v>1412</v>
      </c>
      <c r="C2958" s="3" t="s">
        <v>5521</v>
      </c>
      <c r="D2958">
        <v>3000</v>
      </c>
      <c r="E2958">
        <v>7</v>
      </c>
      <c r="F2958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>
        <f t="shared" si="322"/>
        <v>0</v>
      </c>
      <c r="P2958" s="5">
        <f t="shared" si="323"/>
        <v>2.33</v>
      </c>
      <c r="Q2958" s="5" t="str">
        <f t="shared" si="324"/>
        <v>publishing</v>
      </c>
      <c r="R2958" s="5" t="str">
        <f t="shared" si="325"/>
        <v>translations</v>
      </c>
      <c r="S2958" t="s">
        <v>8322</v>
      </c>
      <c r="T2958" t="s">
        <v>8341</v>
      </c>
      <c r="U2958" s="9">
        <f t="shared" si="326"/>
        <v>42013.059027777781</v>
      </c>
      <c r="V2958" s="9">
        <f t="shared" si="327"/>
        <v>42041.059027777781</v>
      </c>
      <c r="W2958">
        <f t="shared" si="328"/>
        <v>28</v>
      </c>
    </row>
    <row r="2959" spans="1:23" ht="28.8" x14ac:dyDescent="0.3">
      <c r="A2959">
        <v>1412</v>
      </c>
      <c r="B2959" s="3" t="s">
        <v>1413</v>
      </c>
      <c r="C2959" s="3" t="s">
        <v>5522</v>
      </c>
      <c r="D2959">
        <v>7000</v>
      </c>
      <c r="E2959">
        <v>320</v>
      </c>
      <c r="F2959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>
        <f t="shared" si="322"/>
        <v>5</v>
      </c>
      <c r="P2959" s="5">
        <f t="shared" si="323"/>
        <v>24.62</v>
      </c>
      <c r="Q2959" s="5" t="str">
        <f t="shared" si="324"/>
        <v>publishing</v>
      </c>
      <c r="R2959" s="5" t="str">
        <f t="shared" si="325"/>
        <v>translations</v>
      </c>
      <c r="S2959" t="s">
        <v>8322</v>
      </c>
      <c r="T2959" t="s">
        <v>8341</v>
      </c>
      <c r="U2959" s="9">
        <f t="shared" si="326"/>
        <v>41947.063645833332</v>
      </c>
      <c r="V2959" s="9">
        <f t="shared" si="327"/>
        <v>41977.063645833332</v>
      </c>
      <c r="W2959">
        <f t="shared" si="328"/>
        <v>30</v>
      </c>
    </row>
    <row r="2960" spans="1:23" ht="57.6" x14ac:dyDescent="0.3">
      <c r="A2960">
        <v>1413</v>
      </c>
      <c r="B2960" s="3" t="s">
        <v>1414</v>
      </c>
      <c r="C2960" s="3" t="s">
        <v>5523</v>
      </c>
      <c r="D2960">
        <v>2000</v>
      </c>
      <c r="E2960">
        <v>100</v>
      </c>
      <c r="F2960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>
        <f t="shared" si="322"/>
        <v>5</v>
      </c>
      <c r="P2960" s="5">
        <f t="shared" si="323"/>
        <v>100</v>
      </c>
      <c r="Q2960" s="5" t="str">
        <f t="shared" si="324"/>
        <v>publishing</v>
      </c>
      <c r="R2960" s="5" t="str">
        <f t="shared" si="325"/>
        <v>translations</v>
      </c>
      <c r="S2960" t="s">
        <v>8322</v>
      </c>
      <c r="T2960" t="s">
        <v>8341</v>
      </c>
      <c r="U2960" s="9">
        <f t="shared" si="326"/>
        <v>42360.437152777777</v>
      </c>
      <c r="V2960" s="9">
        <f t="shared" si="327"/>
        <v>42420.437152777777</v>
      </c>
      <c r="W2960">
        <f t="shared" si="328"/>
        <v>60</v>
      </c>
    </row>
    <row r="2961" spans="1:23" ht="43.2" x14ac:dyDescent="0.3">
      <c r="A2961">
        <v>1414</v>
      </c>
      <c r="B2961" s="3" t="s">
        <v>1415</v>
      </c>
      <c r="C2961" s="3" t="s">
        <v>5524</v>
      </c>
      <c r="D2961">
        <v>500</v>
      </c>
      <c r="E2961">
        <v>1</v>
      </c>
      <c r="F2961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>
        <f t="shared" si="322"/>
        <v>0</v>
      </c>
      <c r="P2961" s="5">
        <f t="shared" si="323"/>
        <v>1</v>
      </c>
      <c r="Q2961" s="5" t="str">
        <f t="shared" si="324"/>
        <v>publishing</v>
      </c>
      <c r="R2961" s="5" t="str">
        <f t="shared" si="325"/>
        <v>translations</v>
      </c>
      <c r="S2961" t="s">
        <v>8322</v>
      </c>
      <c r="T2961" t="s">
        <v>8341</v>
      </c>
      <c r="U2961" s="9">
        <f t="shared" si="326"/>
        <v>42708.25309027778</v>
      </c>
      <c r="V2961" s="9">
        <f t="shared" si="327"/>
        <v>42738.25309027778</v>
      </c>
      <c r="W2961">
        <f t="shared" si="328"/>
        <v>30</v>
      </c>
    </row>
    <row r="2962" spans="1:23" ht="43.2" x14ac:dyDescent="0.3">
      <c r="A2962">
        <v>1415</v>
      </c>
      <c r="B2962" s="3" t="s">
        <v>1416</v>
      </c>
      <c r="C2962" s="3" t="s">
        <v>5525</v>
      </c>
      <c r="D2962">
        <v>4400</v>
      </c>
      <c r="E2962">
        <v>800</v>
      </c>
      <c r="F2962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>
        <f t="shared" si="322"/>
        <v>18</v>
      </c>
      <c r="P2962" s="5">
        <f t="shared" si="323"/>
        <v>88.89</v>
      </c>
      <c r="Q2962" s="5" t="str">
        <f t="shared" si="324"/>
        <v>publishing</v>
      </c>
      <c r="R2962" s="5" t="str">
        <f t="shared" si="325"/>
        <v>translations</v>
      </c>
      <c r="S2962" t="s">
        <v>8322</v>
      </c>
      <c r="T2962" t="s">
        <v>8341</v>
      </c>
      <c r="U2962" s="9">
        <f t="shared" si="326"/>
        <v>42192.675821759258</v>
      </c>
      <c r="V2962" s="9">
        <f t="shared" si="327"/>
        <v>42232.675821759258</v>
      </c>
      <c r="W2962">
        <f t="shared" si="328"/>
        <v>40</v>
      </c>
    </row>
    <row r="2963" spans="1:23" ht="43.2" x14ac:dyDescent="0.3">
      <c r="A2963">
        <v>1416</v>
      </c>
      <c r="B2963" s="3" t="s">
        <v>1417</v>
      </c>
      <c r="C2963" s="3" t="s">
        <v>5526</v>
      </c>
      <c r="D2963">
        <v>50000</v>
      </c>
      <c r="E2963">
        <v>0</v>
      </c>
      <c r="F2963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>
        <f t="shared" si="322"/>
        <v>0</v>
      </c>
      <c r="P2963" s="5" t="e">
        <f t="shared" si="323"/>
        <v>#DIV/0!</v>
      </c>
      <c r="Q2963" s="5" t="str">
        <f t="shared" si="324"/>
        <v>publishing</v>
      </c>
      <c r="R2963" s="5" t="str">
        <f t="shared" si="325"/>
        <v>translations</v>
      </c>
      <c r="S2963" t="s">
        <v>8322</v>
      </c>
      <c r="T2963" t="s">
        <v>8341</v>
      </c>
      <c r="U2963" s="9">
        <f t="shared" si="326"/>
        <v>42299.926145833335</v>
      </c>
      <c r="V2963" s="9">
        <f t="shared" si="327"/>
        <v>42329.967812499999</v>
      </c>
      <c r="W2963">
        <f t="shared" si="328"/>
        <v>30</v>
      </c>
    </row>
    <row r="2964" spans="1:23" ht="43.2" x14ac:dyDescent="0.3">
      <c r="A2964">
        <v>1417</v>
      </c>
      <c r="B2964" s="3" t="s">
        <v>1418</v>
      </c>
      <c r="C2964" s="3" t="s">
        <v>5527</v>
      </c>
      <c r="D2964">
        <v>4500</v>
      </c>
      <c r="E2964">
        <v>55</v>
      </c>
      <c r="F2964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>
        <f t="shared" si="322"/>
        <v>1</v>
      </c>
      <c r="P2964" s="5">
        <f t="shared" si="323"/>
        <v>27.5</v>
      </c>
      <c r="Q2964" s="5" t="str">
        <f t="shared" si="324"/>
        <v>publishing</v>
      </c>
      <c r="R2964" s="5" t="str">
        <f t="shared" si="325"/>
        <v>translations</v>
      </c>
      <c r="S2964" t="s">
        <v>8322</v>
      </c>
      <c r="T2964" t="s">
        <v>8341</v>
      </c>
      <c r="U2964" s="9">
        <f t="shared" si="326"/>
        <v>42232.15016203704</v>
      </c>
      <c r="V2964" s="9">
        <f t="shared" si="327"/>
        <v>42262.465972222228</v>
      </c>
      <c r="W2964">
        <f t="shared" si="328"/>
        <v>30</v>
      </c>
    </row>
    <row r="2965" spans="1:23" ht="57.6" x14ac:dyDescent="0.3">
      <c r="A2965">
        <v>1418</v>
      </c>
      <c r="B2965" s="3" t="s">
        <v>1419</v>
      </c>
      <c r="C2965" s="3" t="s">
        <v>5528</v>
      </c>
      <c r="D2965">
        <v>3000</v>
      </c>
      <c r="E2965">
        <v>6</v>
      </c>
      <c r="F296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>
        <f t="shared" si="322"/>
        <v>0</v>
      </c>
      <c r="P2965" s="5">
        <f t="shared" si="323"/>
        <v>6</v>
      </c>
      <c r="Q2965" s="5" t="str">
        <f t="shared" si="324"/>
        <v>publishing</v>
      </c>
      <c r="R2965" s="5" t="str">
        <f t="shared" si="325"/>
        <v>translations</v>
      </c>
      <c r="S2965" t="s">
        <v>8322</v>
      </c>
      <c r="T2965" t="s">
        <v>8341</v>
      </c>
      <c r="U2965" s="9">
        <f t="shared" si="326"/>
        <v>42395.456412037034</v>
      </c>
      <c r="V2965" s="9">
        <f t="shared" si="327"/>
        <v>42425.456412037034</v>
      </c>
      <c r="W2965">
        <f t="shared" si="328"/>
        <v>30</v>
      </c>
    </row>
    <row r="2966" spans="1:23" ht="57.6" x14ac:dyDescent="0.3">
      <c r="A2966">
        <v>1419</v>
      </c>
      <c r="B2966" s="3" t="s">
        <v>1420</v>
      </c>
      <c r="C2966" s="3" t="s">
        <v>5529</v>
      </c>
      <c r="D2966">
        <v>6300</v>
      </c>
      <c r="E2966">
        <v>445</v>
      </c>
      <c r="F2966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>
        <f t="shared" si="322"/>
        <v>7</v>
      </c>
      <c r="P2966" s="5">
        <f t="shared" si="323"/>
        <v>44.5</v>
      </c>
      <c r="Q2966" s="5" t="str">
        <f t="shared" si="324"/>
        <v>publishing</v>
      </c>
      <c r="R2966" s="5" t="str">
        <f t="shared" si="325"/>
        <v>translations</v>
      </c>
      <c r="S2966" t="s">
        <v>8322</v>
      </c>
      <c r="T2966" t="s">
        <v>8341</v>
      </c>
      <c r="U2966" s="9">
        <f t="shared" si="326"/>
        <v>42622.456238425926</v>
      </c>
      <c r="V2966" s="9">
        <f t="shared" si="327"/>
        <v>42652.456238425926</v>
      </c>
      <c r="W2966">
        <f t="shared" si="328"/>
        <v>30</v>
      </c>
    </row>
    <row r="2967" spans="1:23" ht="28.8" x14ac:dyDescent="0.3">
      <c r="A2967">
        <v>1420</v>
      </c>
      <c r="B2967" s="3" t="s">
        <v>1421</v>
      </c>
      <c r="C2967" s="3" t="s">
        <v>5530</v>
      </c>
      <c r="D2967">
        <v>110</v>
      </c>
      <c r="E2967">
        <v>3</v>
      </c>
      <c r="F2967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>
        <f t="shared" si="322"/>
        <v>3</v>
      </c>
      <c r="P2967" s="5">
        <f t="shared" si="323"/>
        <v>1</v>
      </c>
      <c r="Q2967" s="5" t="str">
        <f t="shared" si="324"/>
        <v>publishing</v>
      </c>
      <c r="R2967" s="5" t="str">
        <f t="shared" si="325"/>
        <v>translations</v>
      </c>
      <c r="S2967" t="s">
        <v>8322</v>
      </c>
      <c r="T2967" t="s">
        <v>8341</v>
      </c>
      <c r="U2967" s="9">
        <f t="shared" si="326"/>
        <v>42524.667662037042</v>
      </c>
      <c r="V2967" s="9">
        <f t="shared" si="327"/>
        <v>42549.667662037042</v>
      </c>
      <c r="W2967">
        <f t="shared" si="328"/>
        <v>25</v>
      </c>
    </row>
    <row r="2968" spans="1:23" ht="57.6" x14ac:dyDescent="0.3">
      <c r="A2968">
        <v>1421</v>
      </c>
      <c r="B2968" s="3" t="s">
        <v>1422</v>
      </c>
      <c r="C2968" s="3" t="s">
        <v>5531</v>
      </c>
      <c r="D2968">
        <v>200000</v>
      </c>
      <c r="E2968">
        <v>200</v>
      </c>
      <c r="F2968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>
        <f t="shared" si="322"/>
        <v>0</v>
      </c>
      <c r="P2968" s="5">
        <f t="shared" si="323"/>
        <v>100</v>
      </c>
      <c r="Q2968" s="5" t="str">
        <f t="shared" si="324"/>
        <v>publishing</v>
      </c>
      <c r="R2968" s="5" t="str">
        <f t="shared" si="325"/>
        <v>translations</v>
      </c>
      <c r="S2968" t="s">
        <v>8322</v>
      </c>
      <c r="T2968" t="s">
        <v>8341</v>
      </c>
      <c r="U2968" s="9">
        <f t="shared" si="326"/>
        <v>42013.915613425925</v>
      </c>
      <c r="V2968" s="9">
        <f t="shared" si="327"/>
        <v>42043.915613425925</v>
      </c>
      <c r="W2968">
        <f t="shared" si="328"/>
        <v>30</v>
      </c>
    </row>
    <row r="2969" spans="1:23" ht="43.2" x14ac:dyDescent="0.3">
      <c r="A2969">
        <v>1422</v>
      </c>
      <c r="B2969" s="3" t="s">
        <v>1423</v>
      </c>
      <c r="C2969" s="3" t="s">
        <v>5532</v>
      </c>
      <c r="D2969">
        <v>25000</v>
      </c>
      <c r="E2969">
        <v>26</v>
      </c>
      <c r="F2969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>
        <f t="shared" si="322"/>
        <v>0</v>
      </c>
      <c r="P2969" s="5">
        <f t="shared" si="323"/>
        <v>13</v>
      </c>
      <c r="Q2969" s="5" t="str">
        <f t="shared" si="324"/>
        <v>publishing</v>
      </c>
      <c r="R2969" s="5" t="str">
        <f t="shared" si="325"/>
        <v>translations</v>
      </c>
      <c r="S2969" t="s">
        <v>8322</v>
      </c>
      <c r="T2969" t="s">
        <v>8341</v>
      </c>
      <c r="U2969" s="9">
        <f t="shared" si="326"/>
        <v>42604.239629629628</v>
      </c>
      <c r="V2969" s="9">
        <f t="shared" si="327"/>
        <v>42634.239629629628</v>
      </c>
      <c r="W2969">
        <f t="shared" si="328"/>
        <v>30</v>
      </c>
    </row>
    <row r="2970" spans="1:23" ht="43.2" x14ac:dyDescent="0.3">
      <c r="A2970">
        <v>1423</v>
      </c>
      <c r="B2970" s="3" t="s">
        <v>1424</v>
      </c>
      <c r="C2970" s="3" t="s">
        <v>5533</v>
      </c>
      <c r="D2970">
        <v>30000</v>
      </c>
      <c r="E2970">
        <v>100</v>
      </c>
      <c r="F2970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>
        <f t="shared" si="322"/>
        <v>0</v>
      </c>
      <c r="P2970" s="5">
        <f t="shared" si="323"/>
        <v>100</v>
      </c>
      <c r="Q2970" s="5" t="str">
        <f t="shared" si="324"/>
        <v>publishing</v>
      </c>
      <c r="R2970" s="5" t="str">
        <f t="shared" si="325"/>
        <v>translations</v>
      </c>
      <c r="S2970" t="s">
        <v>8322</v>
      </c>
      <c r="T2970" t="s">
        <v>8341</v>
      </c>
      <c r="U2970" s="9">
        <f t="shared" si="326"/>
        <v>42340.360312500001</v>
      </c>
      <c r="V2970" s="9">
        <f t="shared" si="327"/>
        <v>42370.360312500001</v>
      </c>
      <c r="W2970">
        <f t="shared" si="328"/>
        <v>30</v>
      </c>
    </row>
    <row r="2971" spans="1:23" ht="43.2" x14ac:dyDescent="0.3">
      <c r="A2971">
        <v>1424</v>
      </c>
      <c r="B2971" s="3" t="s">
        <v>1425</v>
      </c>
      <c r="C2971" s="3" t="s">
        <v>5534</v>
      </c>
      <c r="D2971">
        <v>7500</v>
      </c>
      <c r="E2971">
        <v>1527</v>
      </c>
      <c r="F2971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>
        <f t="shared" si="322"/>
        <v>20</v>
      </c>
      <c r="P2971" s="5">
        <f t="shared" si="323"/>
        <v>109.07</v>
      </c>
      <c r="Q2971" s="5" t="str">
        <f t="shared" si="324"/>
        <v>publishing</v>
      </c>
      <c r="R2971" s="5" t="str">
        <f t="shared" si="325"/>
        <v>translations</v>
      </c>
      <c r="S2971" t="s">
        <v>8322</v>
      </c>
      <c r="T2971" t="s">
        <v>8341</v>
      </c>
      <c r="U2971" s="9">
        <f t="shared" si="326"/>
        <v>42676.717615740738</v>
      </c>
      <c r="V2971" s="9">
        <f t="shared" si="327"/>
        <v>42689.759282407409</v>
      </c>
      <c r="W2971">
        <f t="shared" si="328"/>
        <v>13</v>
      </c>
    </row>
    <row r="2972" spans="1:23" ht="43.2" x14ac:dyDescent="0.3">
      <c r="A2972">
        <v>1425</v>
      </c>
      <c r="B2972" s="3" t="s">
        <v>1426</v>
      </c>
      <c r="C2972" s="3" t="s">
        <v>5535</v>
      </c>
      <c r="D2972">
        <v>13000</v>
      </c>
      <c r="E2972">
        <v>0</v>
      </c>
      <c r="F2972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>
        <f t="shared" si="322"/>
        <v>0</v>
      </c>
      <c r="P2972" s="5" t="e">
        <f t="shared" si="323"/>
        <v>#DIV/0!</v>
      </c>
      <c r="Q2972" s="5" t="str">
        <f t="shared" si="324"/>
        <v>publishing</v>
      </c>
      <c r="R2972" s="5" t="str">
        <f t="shared" si="325"/>
        <v>translations</v>
      </c>
      <c r="S2972" t="s">
        <v>8322</v>
      </c>
      <c r="T2972" t="s">
        <v>8341</v>
      </c>
      <c r="U2972" s="9">
        <f t="shared" si="326"/>
        <v>42093.131469907406</v>
      </c>
      <c r="V2972" s="9">
        <f t="shared" si="327"/>
        <v>42123.131469907406</v>
      </c>
      <c r="W2972">
        <f t="shared" si="328"/>
        <v>30</v>
      </c>
    </row>
    <row r="2973" spans="1:23" ht="43.2" x14ac:dyDescent="0.3">
      <c r="A2973">
        <v>1426</v>
      </c>
      <c r="B2973" s="3" t="s">
        <v>1427</v>
      </c>
      <c r="C2973" s="3" t="s">
        <v>5536</v>
      </c>
      <c r="D2973">
        <v>1000</v>
      </c>
      <c r="E2973">
        <v>0</v>
      </c>
      <c r="F2973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>
        <f t="shared" si="322"/>
        <v>0</v>
      </c>
      <c r="P2973" s="5" t="e">
        <f t="shared" si="323"/>
        <v>#DIV/0!</v>
      </c>
      <c r="Q2973" s="5" t="str">
        <f t="shared" si="324"/>
        <v>publishing</v>
      </c>
      <c r="R2973" s="5" t="str">
        <f t="shared" si="325"/>
        <v>translations</v>
      </c>
      <c r="S2973" t="s">
        <v>8322</v>
      </c>
      <c r="T2973" t="s">
        <v>8341</v>
      </c>
      <c r="U2973" s="9">
        <f t="shared" si="326"/>
        <v>42180.390277777777</v>
      </c>
      <c r="V2973" s="9">
        <f t="shared" si="327"/>
        <v>42240.390277777777</v>
      </c>
      <c r="W2973">
        <f t="shared" si="328"/>
        <v>60</v>
      </c>
    </row>
    <row r="2974" spans="1:23" ht="57.6" x14ac:dyDescent="0.3">
      <c r="A2974">
        <v>1427</v>
      </c>
      <c r="B2974" s="3" t="s">
        <v>1428</v>
      </c>
      <c r="C2974" s="3" t="s">
        <v>5537</v>
      </c>
      <c r="D2974">
        <v>5000</v>
      </c>
      <c r="E2974">
        <v>419</v>
      </c>
      <c r="F2974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>
        <f t="shared" si="322"/>
        <v>8</v>
      </c>
      <c r="P2974" s="5">
        <f t="shared" si="323"/>
        <v>104.75</v>
      </c>
      <c r="Q2974" s="5" t="str">
        <f t="shared" si="324"/>
        <v>publishing</v>
      </c>
      <c r="R2974" s="5" t="str">
        <f t="shared" si="325"/>
        <v>translations</v>
      </c>
      <c r="S2974" t="s">
        <v>8322</v>
      </c>
      <c r="T2974" t="s">
        <v>8341</v>
      </c>
      <c r="U2974" s="9">
        <f t="shared" si="326"/>
        <v>42601.851678240739</v>
      </c>
      <c r="V2974" s="9">
        <f t="shared" si="327"/>
        <v>42631.851678240739</v>
      </c>
      <c r="W2974">
        <f t="shared" si="328"/>
        <v>30</v>
      </c>
    </row>
    <row r="2975" spans="1:23" ht="43.2" x14ac:dyDescent="0.3">
      <c r="A2975">
        <v>1428</v>
      </c>
      <c r="B2975" s="3" t="s">
        <v>1429</v>
      </c>
      <c r="C2975" s="3" t="s">
        <v>5538</v>
      </c>
      <c r="D2975">
        <v>1000</v>
      </c>
      <c r="E2975">
        <v>45</v>
      </c>
      <c r="F297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>
        <f t="shared" si="322"/>
        <v>5</v>
      </c>
      <c r="P2975" s="5">
        <f t="shared" si="323"/>
        <v>15</v>
      </c>
      <c r="Q2975" s="5" t="str">
        <f t="shared" si="324"/>
        <v>publishing</v>
      </c>
      <c r="R2975" s="5" t="str">
        <f t="shared" si="325"/>
        <v>translations</v>
      </c>
      <c r="S2975" t="s">
        <v>8322</v>
      </c>
      <c r="T2975" t="s">
        <v>8341</v>
      </c>
      <c r="U2975" s="9">
        <f t="shared" si="326"/>
        <v>42432.379826388889</v>
      </c>
      <c r="V2975" s="9">
        <f t="shared" si="327"/>
        <v>42462.338159722218</v>
      </c>
      <c r="W2975">
        <f t="shared" si="328"/>
        <v>30</v>
      </c>
    </row>
    <row r="2976" spans="1:23" ht="43.2" x14ac:dyDescent="0.3">
      <c r="A2976">
        <v>1429</v>
      </c>
      <c r="B2976" s="3" t="s">
        <v>1430</v>
      </c>
      <c r="C2976" s="3" t="s">
        <v>5539</v>
      </c>
      <c r="D2976">
        <v>10000</v>
      </c>
      <c r="E2976">
        <v>0</v>
      </c>
      <c r="F2976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>
        <f t="shared" si="322"/>
        <v>0</v>
      </c>
      <c r="P2976" s="5" t="e">
        <f t="shared" si="323"/>
        <v>#DIV/0!</v>
      </c>
      <c r="Q2976" s="5" t="str">
        <f t="shared" si="324"/>
        <v>publishing</v>
      </c>
      <c r="R2976" s="5" t="str">
        <f t="shared" si="325"/>
        <v>translations</v>
      </c>
      <c r="S2976" t="s">
        <v>8322</v>
      </c>
      <c r="T2976" t="s">
        <v>8341</v>
      </c>
      <c r="U2976" s="9">
        <f t="shared" si="326"/>
        <v>42074.060671296291</v>
      </c>
      <c r="V2976" s="9">
        <f t="shared" si="327"/>
        <v>42104.060671296291</v>
      </c>
      <c r="W2976">
        <f t="shared" si="328"/>
        <v>30</v>
      </c>
    </row>
    <row r="2977" spans="1:23" ht="43.2" x14ac:dyDescent="0.3">
      <c r="A2977">
        <v>1430</v>
      </c>
      <c r="B2977" s="3" t="s">
        <v>1431</v>
      </c>
      <c r="C2977" s="3" t="s">
        <v>5540</v>
      </c>
      <c r="D2977">
        <v>5000</v>
      </c>
      <c r="E2977">
        <v>403</v>
      </c>
      <c r="F2977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>
        <f t="shared" si="322"/>
        <v>8</v>
      </c>
      <c r="P2977" s="5">
        <f t="shared" si="323"/>
        <v>80.599999999999994</v>
      </c>
      <c r="Q2977" s="5" t="str">
        <f t="shared" si="324"/>
        <v>publishing</v>
      </c>
      <c r="R2977" s="5" t="str">
        <f t="shared" si="325"/>
        <v>translations</v>
      </c>
      <c r="S2977" t="s">
        <v>8322</v>
      </c>
      <c r="T2977" t="s">
        <v>8341</v>
      </c>
      <c r="U2977" s="9">
        <f t="shared" si="326"/>
        <v>41961.813518518517</v>
      </c>
      <c r="V2977" s="9">
        <f t="shared" si="327"/>
        <v>41992.813518518517</v>
      </c>
      <c r="W2977">
        <f t="shared" si="328"/>
        <v>31</v>
      </c>
    </row>
    <row r="2978" spans="1:23" ht="43.2" x14ac:dyDescent="0.3">
      <c r="A2978">
        <v>1431</v>
      </c>
      <c r="B2978" s="3" t="s">
        <v>1432</v>
      </c>
      <c r="C2978" s="3" t="s">
        <v>5541</v>
      </c>
      <c r="D2978">
        <v>17000</v>
      </c>
      <c r="E2978">
        <v>5431</v>
      </c>
      <c r="F2978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>
        <f t="shared" si="322"/>
        <v>32</v>
      </c>
      <c r="P2978" s="5">
        <f t="shared" si="323"/>
        <v>115.55</v>
      </c>
      <c r="Q2978" s="5" t="str">
        <f t="shared" si="324"/>
        <v>publishing</v>
      </c>
      <c r="R2978" s="5" t="str">
        <f t="shared" si="325"/>
        <v>translations</v>
      </c>
      <c r="S2978" t="s">
        <v>8322</v>
      </c>
      <c r="T2978" t="s">
        <v>8341</v>
      </c>
      <c r="U2978" s="9">
        <f t="shared" si="326"/>
        <v>42304.210833333331</v>
      </c>
      <c r="V2978" s="9">
        <f t="shared" si="327"/>
        <v>42334.252500000002</v>
      </c>
      <c r="W2978">
        <f t="shared" si="328"/>
        <v>30</v>
      </c>
    </row>
    <row r="2979" spans="1:23" ht="43.2" x14ac:dyDescent="0.3">
      <c r="A2979">
        <v>1432</v>
      </c>
      <c r="B2979" s="3" t="s">
        <v>1433</v>
      </c>
      <c r="C2979" s="3" t="s">
        <v>5542</v>
      </c>
      <c r="D2979">
        <v>40000</v>
      </c>
      <c r="E2979">
        <v>0</v>
      </c>
      <c r="F2979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>
        <f t="shared" si="322"/>
        <v>0</v>
      </c>
      <c r="P2979" s="5" t="e">
        <f t="shared" si="323"/>
        <v>#DIV/0!</v>
      </c>
      <c r="Q2979" s="5" t="str">
        <f t="shared" si="324"/>
        <v>publishing</v>
      </c>
      <c r="R2979" s="5" t="str">
        <f t="shared" si="325"/>
        <v>translations</v>
      </c>
      <c r="S2979" t="s">
        <v>8322</v>
      </c>
      <c r="T2979" t="s">
        <v>8341</v>
      </c>
      <c r="U2979" s="9">
        <f t="shared" si="326"/>
        <v>42175.780416666668</v>
      </c>
      <c r="V2979" s="9">
        <f t="shared" si="327"/>
        <v>42205.780416666668</v>
      </c>
      <c r="W2979">
        <f t="shared" si="328"/>
        <v>30</v>
      </c>
    </row>
    <row r="2980" spans="1:23" ht="43.2" x14ac:dyDescent="0.3">
      <c r="A2980">
        <v>1433</v>
      </c>
      <c r="B2980" s="3" t="s">
        <v>1434</v>
      </c>
      <c r="C2980" s="3" t="s">
        <v>5543</v>
      </c>
      <c r="D2980">
        <v>12000</v>
      </c>
      <c r="E2980">
        <v>805</v>
      </c>
      <c r="F2980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>
        <f t="shared" si="322"/>
        <v>7</v>
      </c>
      <c r="P2980" s="5">
        <f t="shared" si="323"/>
        <v>80.5</v>
      </c>
      <c r="Q2980" s="5" t="str">
        <f t="shared" si="324"/>
        <v>publishing</v>
      </c>
      <c r="R2980" s="5" t="str">
        <f t="shared" si="325"/>
        <v>translations</v>
      </c>
      <c r="S2980" t="s">
        <v>8322</v>
      </c>
      <c r="T2980" t="s">
        <v>8341</v>
      </c>
      <c r="U2980" s="9">
        <f t="shared" si="326"/>
        <v>42673.625868055555</v>
      </c>
      <c r="V2980" s="9">
        <f t="shared" si="327"/>
        <v>42714.458333333328</v>
      </c>
      <c r="W2980">
        <f t="shared" si="328"/>
        <v>41</v>
      </c>
    </row>
    <row r="2981" spans="1:23" ht="43.2" x14ac:dyDescent="0.3">
      <c r="A2981">
        <v>1434</v>
      </c>
      <c r="B2981" s="3" t="s">
        <v>1435</v>
      </c>
      <c r="C2981" s="3" t="s">
        <v>5544</v>
      </c>
      <c r="D2981">
        <v>82000</v>
      </c>
      <c r="E2981">
        <v>8190</v>
      </c>
      <c r="F2981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>
        <f t="shared" si="322"/>
        <v>10</v>
      </c>
      <c r="P2981" s="5">
        <f t="shared" si="323"/>
        <v>744.55</v>
      </c>
      <c r="Q2981" s="5" t="str">
        <f t="shared" si="324"/>
        <v>publishing</v>
      </c>
      <c r="R2981" s="5" t="str">
        <f t="shared" si="325"/>
        <v>translations</v>
      </c>
      <c r="S2981" t="s">
        <v>8322</v>
      </c>
      <c r="T2981" t="s">
        <v>8341</v>
      </c>
      <c r="U2981" s="9">
        <f t="shared" si="326"/>
        <v>42142.767106481479</v>
      </c>
      <c r="V2981" s="9">
        <f t="shared" si="327"/>
        <v>42163.625</v>
      </c>
      <c r="W2981">
        <f t="shared" si="328"/>
        <v>21</v>
      </c>
    </row>
    <row r="2982" spans="1:23" ht="43.2" x14ac:dyDescent="0.3">
      <c r="A2982">
        <v>1435</v>
      </c>
      <c r="B2982" s="3" t="s">
        <v>1436</v>
      </c>
      <c r="C2982" s="3" t="s">
        <v>5545</v>
      </c>
      <c r="D2982">
        <v>15000</v>
      </c>
      <c r="E2982">
        <v>15</v>
      </c>
      <c r="F2982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>
        <f t="shared" si="322"/>
        <v>0</v>
      </c>
      <c r="P2982" s="5">
        <f t="shared" si="323"/>
        <v>7.5</v>
      </c>
      <c r="Q2982" s="5" t="str">
        <f t="shared" si="324"/>
        <v>publishing</v>
      </c>
      <c r="R2982" s="5" t="str">
        <f t="shared" si="325"/>
        <v>translations</v>
      </c>
      <c r="S2982" t="s">
        <v>8322</v>
      </c>
      <c r="T2982" t="s">
        <v>8341</v>
      </c>
      <c r="U2982" s="9">
        <f t="shared" si="326"/>
        <v>42258.780324074076</v>
      </c>
      <c r="V2982" s="9">
        <f t="shared" si="327"/>
        <v>42288.780324074076</v>
      </c>
      <c r="W2982">
        <f t="shared" si="328"/>
        <v>30</v>
      </c>
    </row>
    <row r="2983" spans="1:23" ht="43.2" x14ac:dyDescent="0.3">
      <c r="A2983">
        <v>1436</v>
      </c>
      <c r="B2983" s="3" t="s">
        <v>1437</v>
      </c>
      <c r="C2983" s="3" t="s">
        <v>5546</v>
      </c>
      <c r="D2983">
        <v>10000</v>
      </c>
      <c r="E2983">
        <v>77</v>
      </c>
      <c r="F2983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>
        <f t="shared" si="322"/>
        <v>1</v>
      </c>
      <c r="P2983" s="5">
        <f t="shared" si="323"/>
        <v>38.5</v>
      </c>
      <c r="Q2983" s="5" t="str">
        <f t="shared" si="324"/>
        <v>publishing</v>
      </c>
      <c r="R2983" s="5" t="str">
        <f t="shared" si="325"/>
        <v>translations</v>
      </c>
      <c r="S2983" t="s">
        <v>8322</v>
      </c>
      <c r="T2983" t="s">
        <v>8341</v>
      </c>
      <c r="U2983" s="9">
        <f t="shared" si="326"/>
        <v>42391.35019675926</v>
      </c>
      <c r="V2983" s="9">
        <f t="shared" si="327"/>
        <v>42421.35019675926</v>
      </c>
      <c r="W2983">
        <f t="shared" si="328"/>
        <v>30</v>
      </c>
    </row>
    <row r="2984" spans="1:23" ht="57.6" x14ac:dyDescent="0.3">
      <c r="A2984">
        <v>1437</v>
      </c>
      <c r="B2984" s="3" t="s">
        <v>1438</v>
      </c>
      <c r="C2984" s="3" t="s">
        <v>5547</v>
      </c>
      <c r="D2984">
        <v>3000</v>
      </c>
      <c r="E2984">
        <v>807</v>
      </c>
      <c r="F2984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>
        <f t="shared" si="322"/>
        <v>27</v>
      </c>
      <c r="P2984" s="5">
        <f t="shared" si="323"/>
        <v>36.68</v>
      </c>
      <c r="Q2984" s="5" t="str">
        <f t="shared" si="324"/>
        <v>publishing</v>
      </c>
      <c r="R2984" s="5" t="str">
        <f t="shared" si="325"/>
        <v>translations</v>
      </c>
      <c r="S2984" t="s">
        <v>8322</v>
      </c>
      <c r="T2984" t="s">
        <v>8341</v>
      </c>
      <c r="U2984" s="9">
        <f t="shared" si="326"/>
        <v>41796.531701388885</v>
      </c>
      <c r="V2984" s="9">
        <f t="shared" si="327"/>
        <v>41833.207638888889</v>
      </c>
      <c r="W2984">
        <f t="shared" si="328"/>
        <v>37</v>
      </c>
    </row>
    <row r="2985" spans="1:23" ht="43.2" x14ac:dyDescent="0.3">
      <c r="A2985">
        <v>1438</v>
      </c>
      <c r="B2985" s="3" t="s">
        <v>1439</v>
      </c>
      <c r="C2985" s="3" t="s">
        <v>5548</v>
      </c>
      <c r="D2985">
        <v>20000</v>
      </c>
      <c r="E2985">
        <v>600</v>
      </c>
      <c r="F298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>
        <f t="shared" si="322"/>
        <v>3</v>
      </c>
      <c r="P2985" s="5">
        <f t="shared" si="323"/>
        <v>75</v>
      </c>
      <c r="Q2985" s="5" t="str">
        <f t="shared" si="324"/>
        <v>publishing</v>
      </c>
      <c r="R2985" s="5" t="str">
        <f t="shared" si="325"/>
        <v>translations</v>
      </c>
      <c r="S2985" t="s">
        <v>8322</v>
      </c>
      <c r="T2985" t="s">
        <v>8341</v>
      </c>
      <c r="U2985" s="9">
        <f t="shared" si="326"/>
        <v>42457.871516203704</v>
      </c>
      <c r="V2985" s="9">
        <f t="shared" si="327"/>
        <v>42487.579861111109</v>
      </c>
      <c r="W2985">
        <f t="shared" si="328"/>
        <v>30</v>
      </c>
    </row>
    <row r="2986" spans="1:23" ht="43.2" x14ac:dyDescent="0.3">
      <c r="A2986">
        <v>1439</v>
      </c>
      <c r="B2986" s="3" t="s">
        <v>1440</v>
      </c>
      <c r="C2986" s="3" t="s">
        <v>5549</v>
      </c>
      <c r="D2986">
        <v>2725</v>
      </c>
      <c r="E2986">
        <v>180</v>
      </c>
      <c r="F2986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>
        <f t="shared" si="322"/>
        <v>7</v>
      </c>
      <c r="P2986" s="5">
        <f t="shared" si="323"/>
        <v>30</v>
      </c>
      <c r="Q2986" s="5" t="str">
        <f t="shared" si="324"/>
        <v>publishing</v>
      </c>
      <c r="R2986" s="5" t="str">
        <f t="shared" si="325"/>
        <v>translations</v>
      </c>
      <c r="S2986" t="s">
        <v>8322</v>
      </c>
      <c r="T2986" t="s">
        <v>8341</v>
      </c>
      <c r="U2986" s="9">
        <f t="shared" si="326"/>
        <v>42040.829872685179</v>
      </c>
      <c r="V2986" s="9">
        <f t="shared" si="327"/>
        <v>42070.829872685179</v>
      </c>
      <c r="W2986">
        <f t="shared" si="328"/>
        <v>30</v>
      </c>
    </row>
    <row r="2987" spans="1:23" ht="43.2" x14ac:dyDescent="0.3">
      <c r="A2987">
        <v>1440</v>
      </c>
      <c r="B2987" s="3" t="s">
        <v>1441</v>
      </c>
      <c r="C2987" s="3" t="s">
        <v>5550</v>
      </c>
      <c r="D2987">
        <v>13000</v>
      </c>
      <c r="E2987">
        <v>1</v>
      </c>
      <c r="F2987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>
        <f t="shared" si="322"/>
        <v>0</v>
      </c>
      <c r="P2987" s="5">
        <f t="shared" si="323"/>
        <v>1</v>
      </c>
      <c r="Q2987" s="5" t="str">
        <f t="shared" si="324"/>
        <v>publishing</v>
      </c>
      <c r="R2987" s="5" t="str">
        <f t="shared" si="325"/>
        <v>translations</v>
      </c>
      <c r="S2987" t="s">
        <v>8322</v>
      </c>
      <c r="T2987" t="s">
        <v>8341</v>
      </c>
      <c r="U2987" s="9">
        <f t="shared" si="326"/>
        <v>42486.748414351852</v>
      </c>
      <c r="V2987" s="9">
        <f t="shared" si="327"/>
        <v>42516.748414351852</v>
      </c>
      <c r="W2987">
        <f t="shared" si="328"/>
        <v>30</v>
      </c>
    </row>
    <row r="2988" spans="1:23" ht="43.2" x14ac:dyDescent="0.3">
      <c r="A2988">
        <v>1441</v>
      </c>
      <c r="B2988" s="3" t="s">
        <v>1442</v>
      </c>
      <c r="C2988" s="3" t="s">
        <v>5551</v>
      </c>
      <c r="D2988">
        <v>180000</v>
      </c>
      <c r="E2988">
        <v>2020</v>
      </c>
      <c r="F2988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>
        <f t="shared" si="322"/>
        <v>1</v>
      </c>
      <c r="P2988" s="5">
        <f t="shared" si="323"/>
        <v>673.33</v>
      </c>
      <c r="Q2988" s="5" t="str">
        <f t="shared" si="324"/>
        <v>publishing</v>
      </c>
      <c r="R2988" s="5" t="str">
        <f t="shared" si="325"/>
        <v>translations</v>
      </c>
      <c r="S2988" t="s">
        <v>8322</v>
      </c>
      <c r="T2988" t="s">
        <v>8341</v>
      </c>
      <c r="U2988" s="9">
        <f t="shared" si="326"/>
        <v>42198.765844907408</v>
      </c>
      <c r="V2988" s="9">
        <f t="shared" si="327"/>
        <v>42258.765844907408</v>
      </c>
      <c r="W2988">
        <f t="shared" si="328"/>
        <v>60</v>
      </c>
    </row>
    <row r="2989" spans="1:23" ht="43.2" x14ac:dyDescent="0.3">
      <c r="A2989">
        <v>1442</v>
      </c>
      <c r="B2989" s="3" t="s">
        <v>1443</v>
      </c>
      <c r="C2989" s="3" t="s">
        <v>5552</v>
      </c>
      <c r="D2989">
        <v>1500</v>
      </c>
      <c r="E2989">
        <v>0</v>
      </c>
      <c r="F2989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>
        <f t="shared" si="322"/>
        <v>0</v>
      </c>
      <c r="P2989" s="5" t="e">
        <f t="shared" si="323"/>
        <v>#DIV/0!</v>
      </c>
      <c r="Q2989" s="5" t="str">
        <f t="shared" si="324"/>
        <v>publishing</v>
      </c>
      <c r="R2989" s="5" t="str">
        <f t="shared" si="325"/>
        <v>translations</v>
      </c>
      <c r="S2989" t="s">
        <v>8322</v>
      </c>
      <c r="T2989" t="s">
        <v>8341</v>
      </c>
      <c r="U2989" s="9">
        <f t="shared" si="326"/>
        <v>42485.64534722222</v>
      </c>
      <c r="V2989" s="9">
        <f t="shared" si="327"/>
        <v>42515.64534722222</v>
      </c>
      <c r="W2989">
        <f t="shared" si="328"/>
        <v>30</v>
      </c>
    </row>
    <row r="2990" spans="1:23" ht="43.2" x14ac:dyDescent="0.3">
      <c r="A2990">
        <v>1443</v>
      </c>
      <c r="B2990" s="3" t="s">
        <v>1444</v>
      </c>
      <c r="C2990" s="3" t="s">
        <v>5553</v>
      </c>
      <c r="D2990">
        <v>13000</v>
      </c>
      <c r="E2990">
        <v>0</v>
      </c>
      <c r="F2990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>
        <f t="shared" si="322"/>
        <v>0</v>
      </c>
      <c r="P2990" s="5" t="e">
        <f t="shared" si="323"/>
        <v>#DIV/0!</v>
      </c>
      <c r="Q2990" s="5" t="str">
        <f t="shared" si="324"/>
        <v>publishing</v>
      </c>
      <c r="R2990" s="5" t="str">
        <f t="shared" si="325"/>
        <v>translations</v>
      </c>
      <c r="S2990" t="s">
        <v>8322</v>
      </c>
      <c r="T2990" t="s">
        <v>8341</v>
      </c>
      <c r="U2990" s="9">
        <f t="shared" si="326"/>
        <v>42707.926030092596</v>
      </c>
      <c r="V2990" s="9">
        <f t="shared" si="327"/>
        <v>42737.926030092596</v>
      </c>
      <c r="W2990">
        <f t="shared" si="328"/>
        <v>30</v>
      </c>
    </row>
    <row r="2991" spans="1:23" ht="43.2" x14ac:dyDescent="0.3">
      <c r="A2991">
        <v>1444</v>
      </c>
      <c r="B2991" s="3" t="s">
        <v>1445</v>
      </c>
      <c r="C2991" s="3" t="s">
        <v>5554</v>
      </c>
      <c r="D2991">
        <v>4950</v>
      </c>
      <c r="E2991">
        <v>0</v>
      </c>
      <c r="F2991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>
        <f t="shared" si="322"/>
        <v>0</v>
      </c>
      <c r="P2991" s="5" t="e">
        <f t="shared" si="323"/>
        <v>#DIV/0!</v>
      </c>
      <c r="Q2991" s="5" t="str">
        <f t="shared" si="324"/>
        <v>publishing</v>
      </c>
      <c r="R2991" s="5" t="str">
        <f t="shared" si="325"/>
        <v>translations</v>
      </c>
      <c r="S2991" t="s">
        <v>8322</v>
      </c>
      <c r="T2991" t="s">
        <v>8341</v>
      </c>
      <c r="U2991" s="9">
        <f t="shared" si="326"/>
        <v>42199.873402777783</v>
      </c>
      <c r="V2991" s="9">
        <f t="shared" si="327"/>
        <v>42259.873402777783</v>
      </c>
      <c r="W2991">
        <f t="shared" si="328"/>
        <v>60</v>
      </c>
    </row>
    <row r="2992" spans="1:23" ht="43.2" x14ac:dyDescent="0.3">
      <c r="A2992">
        <v>1445</v>
      </c>
      <c r="B2992" s="3" t="s">
        <v>1446</v>
      </c>
      <c r="C2992" s="3" t="s">
        <v>5555</v>
      </c>
      <c r="D2992">
        <v>130000</v>
      </c>
      <c r="E2992">
        <v>0</v>
      </c>
      <c r="F2992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>
        <f t="shared" si="322"/>
        <v>0</v>
      </c>
      <c r="P2992" s="5" t="e">
        <f t="shared" si="323"/>
        <v>#DIV/0!</v>
      </c>
      <c r="Q2992" s="5" t="str">
        <f t="shared" si="324"/>
        <v>publishing</v>
      </c>
      <c r="R2992" s="5" t="str">
        <f t="shared" si="325"/>
        <v>translations</v>
      </c>
      <c r="S2992" t="s">
        <v>8322</v>
      </c>
      <c r="T2992" t="s">
        <v>8341</v>
      </c>
      <c r="U2992" s="9">
        <f t="shared" si="326"/>
        <v>42139.542303240742</v>
      </c>
      <c r="V2992" s="9">
        <f t="shared" si="327"/>
        <v>42169.542303240742</v>
      </c>
      <c r="W2992">
        <f t="shared" si="328"/>
        <v>30</v>
      </c>
    </row>
    <row r="2993" spans="1:23" ht="43.2" x14ac:dyDescent="0.3">
      <c r="A2993">
        <v>1446</v>
      </c>
      <c r="B2993" s="3" t="s">
        <v>1447</v>
      </c>
      <c r="C2993" s="3" t="s">
        <v>5556</v>
      </c>
      <c r="D2993">
        <v>900</v>
      </c>
      <c r="E2993">
        <v>0</v>
      </c>
      <c r="F2993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>
        <f t="shared" si="322"/>
        <v>0</v>
      </c>
      <c r="P2993" s="5" t="e">
        <f t="shared" si="323"/>
        <v>#DIV/0!</v>
      </c>
      <c r="Q2993" s="5" t="str">
        <f t="shared" si="324"/>
        <v>publishing</v>
      </c>
      <c r="R2993" s="5" t="str">
        <f t="shared" si="325"/>
        <v>translations</v>
      </c>
      <c r="S2993" t="s">
        <v>8322</v>
      </c>
      <c r="T2993" t="s">
        <v>8341</v>
      </c>
      <c r="U2993" s="9">
        <f t="shared" si="326"/>
        <v>42461.447662037041</v>
      </c>
      <c r="V2993" s="9">
        <f t="shared" si="327"/>
        <v>42481.447662037041</v>
      </c>
      <c r="W2993">
        <f t="shared" si="328"/>
        <v>20</v>
      </c>
    </row>
    <row r="2994" spans="1:23" ht="28.8" x14ac:dyDescent="0.3">
      <c r="A2994">
        <v>1447</v>
      </c>
      <c r="B2994" s="3" t="s">
        <v>1448</v>
      </c>
      <c r="C2994" s="3" t="s">
        <v>5557</v>
      </c>
      <c r="D2994">
        <v>500000</v>
      </c>
      <c r="E2994">
        <v>75</v>
      </c>
      <c r="F2994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>
        <f t="shared" si="322"/>
        <v>0</v>
      </c>
      <c r="P2994" s="5">
        <f t="shared" si="323"/>
        <v>25</v>
      </c>
      <c r="Q2994" s="5" t="str">
        <f t="shared" si="324"/>
        <v>publishing</v>
      </c>
      <c r="R2994" s="5" t="str">
        <f t="shared" si="325"/>
        <v>translations</v>
      </c>
      <c r="S2994" t="s">
        <v>8322</v>
      </c>
      <c r="T2994" t="s">
        <v>8341</v>
      </c>
      <c r="U2994" s="9">
        <f t="shared" si="326"/>
        <v>42529.730717592596</v>
      </c>
      <c r="V2994" s="9">
        <f t="shared" si="327"/>
        <v>42559.730717592596</v>
      </c>
      <c r="W2994">
        <f t="shared" si="328"/>
        <v>30</v>
      </c>
    </row>
    <row r="2995" spans="1:23" ht="57.6" x14ac:dyDescent="0.3">
      <c r="A2995">
        <v>1448</v>
      </c>
      <c r="B2995" s="3" t="s">
        <v>1449</v>
      </c>
      <c r="C2995" s="3" t="s">
        <v>5558</v>
      </c>
      <c r="D2995">
        <v>200000</v>
      </c>
      <c r="E2995">
        <v>0</v>
      </c>
      <c r="F299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>
        <f t="shared" si="322"/>
        <v>0</v>
      </c>
      <c r="P2995" s="5" t="e">
        <f t="shared" si="323"/>
        <v>#DIV/0!</v>
      </c>
      <c r="Q2995" s="5" t="str">
        <f t="shared" si="324"/>
        <v>publishing</v>
      </c>
      <c r="R2995" s="5" t="str">
        <f t="shared" si="325"/>
        <v>translations</v>
      </c>
      <c r="S2995" t="s">
        <v>8322</v>
      </c>
      <c r="T2995" t="s">
        <v>8341</v>
      </c>
      <c r="U2995" s="9">
        <f t="shared" si="326"/>
        <v>42115.936550925922</v>
      </c>
      <c r="V2995" s="9">
        <f t="shared" si="327"/>
        <v>42146.225694444445</v>
      </c>
      <c r="W2995">
        <f t="shared" si="328"/>
        <v>31</v>
      </c>
    </row>
    <row r="2996" spans="1:23" ht="43.2" x14ac:dyDescent="0.3">
      <c r="A2996">
        <v>1449</v>
      </c>
      <c r="B2996" s="3" t="s">
        <v>1450</v>
      </c>
      <c r="C2996" s="3" t="s">
        <v>5559</v>
      </c>
      <c r="D2996">
        <v>8888</v>
      </c>
      <c r="E2996">
        <v>0</v>
      </c>
      <c r="F2996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>
        <f t="shared" si="322"/>
        <v>0</v>
      </c>
      <c r="P2996" s="5" t="e">
        <f t="shared" si="323"/>
        <v>#DIV/0!</v>
      </c>
      <c r="Q2996" s="5" t="str">
        <f t="shared" si="324"/>
        <v>publishing</v>
      </c>
      <c r="R2996" s="5" t="str">
        <f t="shared" si="325"/>
        <v>translations</v>
      </c>
      <c r="S2996" t="s">
        <v>8322</v>
      </c>
      <c r="T2996" t="s">
        <v>8341</v>
      </c>
      <c r="U2996" s="9">
        <f t="shared" si="326"/>
        <v>42086.811400462961</v>
      </c>
      <c r="V2996" s="9">
        <f t="shared" si="327"/>
        <v>42134.811400462961</v>
      </c>
      <c r="W2996">
        <f t="shared" si="328"/>
        <v>48</v>
      </c>
    </row>
    <row r="2997" spans="1:23" ht="57.6" x14ac:dyDescent="0.3">
      <c r="A2997">
        <v>1450</v>
      </c>
      <c r="B2997" s="3" t="s">
        <v>1451</v>
      </c>
      <c r="C2997" s="3" t="s">
        <v>5560</v>
      </c>
      <c r="D2997">
        <v>100000</v>
      </c>
      <c r="E2997">
        <v>1</v>
      </c>
      <c r="F2997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>
        <f t="shared" si="322"/>
        <v>0</v>
      </c>
      <c r="P2997" s="5">
        <f t="shared" si="323"/>
        <v>1</v>
      </c>
      <c r="Q2997" s="5" t="str">
        <f t="shared" si="324"/>
        <v>publishing</v>
      </c>
      <c r="R2997" s="5" t="str">
        <f t="shared" si="325"/>
        <v>translations</v>
      </c>
      <c r="S2997" t="s">
        <v>8322</v>
      </c>
      <c r="T2997" t="s">
        <v>8341</v>
      </c>
      <c r="U2997" s="9">
        <f t="shared" si="326"/>
        <v>42390.171261574069</v>
      </c>
      <c r="V2997" s="9">
        <f t="shared" si="327"/>
        <v>42420.171261574069</v>
      </c>
      <c r="W2997">
        <f t="shared" si="328"/>
        <v>30</v>
      </c>
    </row>
    <row r="2998" spans="1:23" ht="43.2" x14ac:dyDescent="0.3">
      <c r="A2998">
        <v>1451</v>
      </c>
      <c r="B2998" s="3" t="s">
        <v>1452</v>
      </c>
      <c r="C2998" s="3" t="s">
        <v>5561</v>
      </c>
      <c r="D2998">
        <v>18950</v>
      </c>
      <c r="E2998">
        <v>2</v>
      </c>
      <c r="F2998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>
        <f t="shared" si="322"/>
        <v>0</v>
      </c>
      <c r="P2998" s="5">
        <f t="shared" si="323"/>
        <v>1</v>
      </c>
      <c r="Q2998" s="5" t="str">
        <f t="shared" si="324"/>
        <v>publishing</v>
      </c>
      <c r="R2998" s="5" t="str">
        <f t="shared" si="325"/>
        <v>translations</v>
      </c>
      <c r="S2998" t="s">
        <v>8322</v>
      </c>
      <c r="T2998" t="s">
        <v>8341</v>
      </c>
      <c r="U2998" s="9">
        <f t="shared" si="326"/>
        <v>41931.959016203706</v>
      </c>
      <c r="V2998" s="9">
        <f t="shared" si="327"/>
        <v>41962.00068287037</v>
      </c>
      <c r="W2998">
        <f t="shared" si="328"/>
        <v>31</v>
      </c>
    </row>
    <row r="2999" spans="1:23" ht="28.8" x14ac:dyDescent="0.3">
      <c r="A2999">
        <v>1452</v>
      </c>
      <c r="B2999" s="3" t="s">
        <v>1453</v>
      </c>
      <c r="C2999" s="3" t="s">
        <v>5562</v>
      </c>
      <c r="D2999">
        <v>14000</v>
      </c>
      <c r="E2999">
        <v>0</v>
      </c>
      <c r="F2999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>
        <f t="shared" si="322"/>
        <v>0</v>
      </c>
      <c r="P2999" s="5" t="e">
        <f t="shared" si="323"/>
        <v>#DIV/0!</v>
      </c>
      <c r="Q2999" s="5" t="str">
        <f t="shared" si="324"/>
        <v>publishing</v>
      </c>
      <c r="R2999" s="5" t="str">
        <f t="shared" si="325"/>
        <v>translations</v>
      </c>
      <c r="S2999" t="s">
        <v>8322</v>
      </c>
      <c r="T2999" t="s">
        <v>8341</v>
      </c>
      <c r="U2999" s="9">
        <f t="shared" si="326"/>
        <v>41818.703275462962</v>
      </c>
      <c r="V2999" s="9">
        <f t="shared" si="327"/>
        <v>41848.703275462962</v>
      </c>
      <c r="W2999">
        <f t="shared" si="328"/>
        <v>30</v>
      </c>
    </row>
    <row r="3000" spans="1:23" ht="43.2" x14ac:dyDescent="0.3">
      <c r="A3000">
        <v>1453</v>
      </c>
      <c r="B3000" s="3" t="s">
        <v>1454</v>
      </c>
      <c r="C3000" s="3" t="s">
        <v>5563</v>
      </c>
      <c r="D3000">
        <v>25000</v>
      </c>
      <c r="E3000">
        <v>0</v>
      </c>
      <c r="F3000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>
        <f t="shared" si="322"/>
        <v>0</v>
      </c>
      <c r="P3000" s="5" t="e">
        <f t="shared" si="323"/>
        <v>#DIV/0!</v>
      </c>
      <c r="Q3000" s="5" t="str">
        <f t="shared" si="324"/>
        <v>publishing</v>
      </c>
      <c r="R3000" s="5" t="str">
        <f t="shared" si="325"/>
        <v>translations</v>
      </c>
      <c r="S3000" t="s">
        <v>8322</v>
      </c>
      <c r="T3000" t="s">
        <v>8341</v>
      </c>
      <c r="U3000" s="9">
        <f t="shared" si="326"/>
        <v>42795.696145833332</v>
      </c>
      <c r="V3000" s="9">
        <f t="shared" si="327"/>
        <v>42840.654479166667</v>
      </c>
      <c r="W3000">
        <f t="shared" si="328"/>
        <v>45</v>
      </c>
    </row>
    <row r="3001" spans="1:23" ht="43.2" x14ac:dyDescent="0.3">
      <c r="A3001">
        <v>1454</v>
      </c>
      <c r="B3001" s="3" t="s">
        <v>1455</v>
      </c>
      <c r="C3001" s="3" t="s">
        <v>5564</v>
      </c>
      <c r="D3001">
        <v>1750</v>
      </c>
      <c r="E3001">
        <v>15</v>
      </c>
      <c r="F3001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>
        <f t="shared" si="322"/>
        <v>1</v>
      </c>
      <c r="P3001" s="5">
        <f t="shared" si="323"/>
        <v>15</v>
      </c>
      <c r="Q3001" s="5" t="str">
        <f t="shared" si="324"/>
        <v>publishing</v>
      </c>
      <c r="R3001" s="5" t="str">
        <f t="shared" si="325"/>
        <v>translations</v>
      </c>
      <c r="S3001" t="s">
        <v>8322</v>
      </c>
      <c r="T3001" t="s">
        <v>8341</v>
      </c>
      <c r="U3001" s="9">
        <f t="shared" si="326"/>
        <v>42463.866666666669</v>
      </c>
      <c r="V3001" s="9">
        <f t="shared" si="327"/>
        <v>42484.915972222225</v>
      </c>
      <c r="W3001">
        <f t="shared" si="328"/>
        <v>21</v>
      </c>
    </row>
    <row r="3002" spans="1:23" ht="43.2" x14ac:dyDescent="0.3">
      <c r="A3002">
        <v>1455</v>
      </c>
      <c r="B3002" s="3" t="s">
        <v>1456</v>
      </c>
      <c r="C3002" s="3" t="s">
        <v>5565</v>
      </c>
      <c r="D3002">
        <v>15000</v>
      </c>
      <c r="E3002">
        <v>1575</v>
      </c>
      <c r="F3002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>
        <f t="shared" si="322"/>
        <v>11</v>
      </c>
      <c r="P3002" s="5">
        <f t="shared" si="323"/>
        <v>225</v>
      </c>
      <c r="Q3002" s="5" t="str">
        <f t="shared" si="324"/>
        <v>publishing</v>
      </c>
      <c r="R3002" s="5" t="str">
        <f t="shared" si="325"/>
        <v>translations</v>
      </c>
      <c r="S3002" t="s">
        <v>8322</v>
      </c>
      <c r="T3002" t="s">
        <v>8341</v>
      </c>
      <c r="U3002" s="9">
        <f t="shared" si="326"/>
        <v>41832.672685185185</v>
      </c>
      <c r="V3002" s="9">
        <f t="shared" si="327"/>
        <v>41887.568749999999</v>
      </c>
      <c r="W3002">
        <f t="shared" si="328"/>
        <v>55</v>
      </c>
    </row>
    <row r="3003" spans="1:23" x14ac:dyDescent="0.3">
      <c r="A3003">
        <v>1456</v>
      </c>
      <c r="B3003" s="3" t="s">
        <v>1457</v>
      </c>
      <c r="C3003" s="3" t="s">
        <v>5566</v>
      </c>
      <c r="D3003">
        <v>5000</v>
      </c>
      <c r="E3003">
        <v>145</v>
      </c>
      <c r="F3003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>
        <f t="shared" si="322"/>
        <v>3</v>
      </c>
      <c r="P3003" s="5">
        <f t="shared" si="323"/>
        <v>48.33</v>
      </c>
      <c r="Q3003" s="5" t="str">
        <f t="shared" si="324"/>
        <v>publishing</v>
      </c>
      <c r="R3003" s="5" t="str">
        <f t="shared" si="325"/>
        <v>translations</v>
      </c>
      <c r="S3003" t="s">
        <v>8322</v>
      </c>
      <c r="T3003" t="s">
        <v>8341</v>
      </c>
      <c r="U3003" s="9">
        <f t="shared" si="326"/>
        <v>42708.668576388889</v>
      </c>
      <c r="V3003" s="9">
        <f t="shared" si="327"/>
        <v>42738.668576388889</v>
      </c>
      <c r="W3003">
        <f t="shared" si="328"/>
        <v>30</v>
      </c>
    </row>
    <row r="3004" spans="1:23" ht="28.8" x14ac:dyDescent="0.3">
      <c r="A3004">
        <v>1457</v>
      </c>
      <c r="B3004" s="3" t="s">
        <v>1458</v>
      </c>
      <c r="C3004" s="3" t="s">
        <v>5567</v>
      </c>
      <c r="D3004">
        <v>6000</v>
      </c>
      <c r="E3004">
        <v>0</v>
      </c>
      <c r="F3004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>
        <f t="shared" si="322"/>
        <v>0</v>
      </c>
      <c r="P3004" s="5" t="e">
        <f t="shared" si="323"/>
        <v>#DIV/0!</v>
      </c>
      <c r="Q3004" s="5" t="str">
        <f t="shared" si="324"/>
        <v>publishing</v>
      </c>
      <c r="R3004" s="5" t="str">
        <f t="shared" si="325"/>
        <v>translations</v>
      </c>
      <c r="S3004" t="s">
        <v>8322</v>
      </c>
      <c r="T3004" t="s">
        <v>8341</v>
      </c>
      <c r="U3004" s="9">
        <f t="shared" si="326"/>
        <v>42289.89634259259</v>
      </c>
      <c r="V3004" s="9">
        <f t="shared" si="327"/>
        <v>42319.938009259262</v>
      </c>
      <c r="W3004">
        <f t="shared" si="328"/>
        <v>30</v>
      </c>
    </row>
    <row r="3005" spans="1:23" ht="57.6" x14ac:dyDescent="0.3">
      <c r="A3005">
        <v>1458</v>
      </c>
      <c r="B3005" s="3" t="s">
        <v>1459</v>
      </c>
      <c r="C3005" s="3" t="s">
        <v>5568</v>
      </c>
      <c r="D3005">
        <v>5000</v>
      </c>
      <c r="E3005">
        <v>0</v>
      </c>
      <c r="F300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>
        <f t="shared" si="322"/>
        <v>0</v>
      </c>
      <c r="P3005" s="5" t="e">
        <f t="shared" si="323"/>
        <v>#DIV/0!</v>
      </c>
      <c r="Q3005" s="5" t="str">
        <f t="shared" si="324"/>
        <v>publishing</v>
      </c>
      <c r="R3005" s="5" t="str">
        <f t="shared" si="325"/>
        <v>translations</v>
      </c>
      <c r="S3005" t="s">
        <v>8322</v>
      </c>
      <c r="T3005" t="s">
        <v>8341</v>
      </c>
      <c r="U3005" s="9">
        <f t="shared" si="326"/>
        <v>41831.705555555556</v>
      </c>
      <c r="V3005" s="9">
        <f t="shared" si="327"/>
        <v>41862.166666666664</v>
      </c>
      <c r="W3005">
        <f t="shared" si="328"/>
        <v>31</v>
      </c>
    </row>
    <row r="3006" spans="1:23" ht="43.2" x14ac:dyDescent="0.3">
      <c r="A3006">
        <v>1459</v>
      </c>
      <c r="B3006" s="3" t="s">
        <v>1460</v>
      </c>
      <c r="C3006" s="3" t="s">
        <v>5569</v>
      </c>
      <c r="D3006">
        <v>37000</v>
      </c>
      <c r="E3006">
        <v>0</v>
      </c>
      <c r="F3006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>
        <f t="shared" si="322"/>
        <v>0</v>
      </c>
      <c r="P3006" s="5" t="e">
        <f t="shared" si="323"/>
        <v>#DIV/0!</v>
      </c>
      <c r="Q3006" s="5" t="str">
        <f t="shared" si="324"/>
        <v>publishing</v>
      </c>
      <c r="R3006" s="5" t="str">
        <f t="shared" si="325"/>
        <v>translations</v>
      </c>
      <c r="S3006" t="s">
        <v>8322</v>
      </c>
      <c r="T3006" t="s">
        <v>8341</v>
      </c>
      <c r="U3006" s="9">
        <f t="shared" si="326"/>
        <v>42312.204814814817</v>
      </c>
      <c r="V3006" s="9">
        <f t="shared" si="327"/>
        <v>42340.725694444445</v>
      </c>
      <c r="W3006">
        <f t="shared" si="328"/>
        <v>28</v>
      </c>
    </row>
    <row r="3007" spans="1:23" ht="43.2" x14ac:dyDescent="0.3">
      <c r="A3007">
        <v>1460</v>
      </c>
      <c r="B3007" s="3" t="s">
        <v>1461</v>
      </c>
      <c r="C3007" s="3" t="s">
        <v>5570</v>
      </c>
      <c r="D3007">
        <v>25000000</v>
      </c>
      <c r="E3007">
        <v>0</v>
      </c>
      <c r="F3007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>
        <f t="shared" si="322"/>
        <v>0</v>
      </c>
      <c r="P3007" s="5" t="e">
        <f t="shared" si="323"/>
        <v>#DIV/0!</v>
      </c>
      <c r="Q3007" s="5" t="str">
        <f t="shared" si="324"/>
        <v>publishing</v>
      </c>
      <c r="R3007" s="5" t="str">
        <f t="shared" si="325"/>
        <v>translations</v>
      </c>
      <c r="S3007" t="s">
        <v>8322</v>
      </c>
      <c r="T3007" t="s">
        <v>8341</v>
      </c>
      <c r="U3007" s="9">
        <f t="shared" si="326"/>
        <v>41915.896967592591</v>
      </c>
      <c r="V3007" s="9">
        <f t="shared" si="327"/>
        <v>41973.989583333328</v>
      </c>
      <c r="W3007">
        <f t="shared" si="328"/>
        <v>58</v>
      </c>
    </row>
    <row r="3008" spans="1:23" ht="43.2" x14ac:dyDescent="0.3">
      <c r="A3008">
        <v>1481</v>
      </c>
      <c r="B3008" s="3" t="s">
        <v>1482</v>
      </c>
      <c r="C3008" s="3" t="s">
        <v>5591</v>
      </c>
      <c r="D3008">
        <v>5000</v>
      </c>
      <c r="E3008">
        <v>105</v>
      </c>
      <c r="F3008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>
        <f t="shared" si="322"/>
        <v>2</v>
      </c>
      <c r="P3008" s="5">
        <f t="shared" si="323"/>
        <v>17.5</v>
      </c>
      <c r="Q3008" s="5" t="str">
        <f t="shared" si="324"/>
        <v>publishing</v>
      </c>
      <c r="R3008" s="5" t="str">
        <f t="shared" si="325"/>
        <v>fiction</v>
      </c>
      <c r="S3008" t="s">
        <v>8322</v>
      </c>
      <c r="T3008" t="s">
        <v>8324</v>
      </c>
      <c r="U3008" s="9">
        <f t="shared" si="326"/>
        <v>41550.922974537039</v>
      </c>
      <c r="V3008" s="9">
        <f t="shared" si="327"/>
        <v>41580.922974537039</v>
      </c>
      <c r="W3008">
        <f t="shared" si="328"/>
        <v>30</v>
      </c>
    </row>
    <row r="3009" spans="1:23" ht="43.2" x14ac:dyDescent="0.3">
      <c r="A3009">
        <v>1482</v>
      </c>
      <c r="B3009" s="3" t="s">
        <v>1483</v>
      </c>
      <c r="C3009" s="3" t="s">
        <v>5592</v>
      </c>
      <c r="D3009">
        <v>5000</v>
      </c>
      <c r="E3009">
        <v>5</v>
      </c>
      <c r="F3009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>
        <f t="shared" si="322"/>
        <v>0</v>
      </c>
      <c r="P3009" s="5">
        <f t="shared" si="323"/>
        <v>5</v>
      </c>
      <c r="Q3009" s="5" t="str">
        <f t="shared" si="324"/>
        <v>publishing</v>
      </c>
      <c r="R3009" s="5" t="str">
        <f t="shared" si="325"/>
        <v>fiction</v>
      </c>
      <c r="S3009" t="s">
        <v>8322</v>
      </c>
      <c r="T3009" t="s">
        <v>8324</v>
      </c>
      <c r="U3009" s="9">
        <f t="shared" si="326"/>
        <v>41136.85805555556</v>
      </c>
      <c r="V3009" s="9">
        <f t="shared" si="327"/>
        <v>41159.32708333333</v>
      </c>
      <c r="W3009">
        <f t="shared" si="328"/>
        <v>23</v>
      </c>
    </row>
    <row r="3010" spans="1:23" ht="43.2" x14ac:dyDescent="0.3">
      <c r="A3010">
        <v>1483</v>
      </c>
      <c r="B3010" s="3" t="s">
        <v>1484</v>
      </c>
      <c r="C3010" s="3" t="s">
        <v>5593</v>
      </c>
      <c r="D3010">
        <v>7000</v>
      </c>
      <c r="E3010">
        <v>50</v>
      </c>
      <c r="F3010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>
        <f t="shared" ref="O3010:O3073" si="329">ROUND((E3010/D3010)*100,0)</f>
        <v>1</v>
      </c>
      <c r="P3010" s="5">
        <f t="shared" ref="P3010:P3073" si="330">ROUND((E3010/L3010),2)</f>
        <v>25</v>
      </c>
      <c r="Q3010" s="5" t="str">
        <f t="shared" ref="Q3010:Q3073" si="331">LEFT(N3010,SEARCH("/",N3010)-1)</f>
        <v>publishing</v>
      </c>
      <c r="R3010" s="5" t="str">
        <f t="shared" ref="R3010:R3073" si="332">RIGHT(N3010,LEN(N3010)-SEARCH("/",N3010))</f>
        <v>fiction</v>
      </c>
      <c r="S3010" t="s">
        <v>8322</v>
      </c>
      <c r="T3010" t="s">
        <v>8324</v>
      </c>
      <c r="U3010" s="9">
        <f t="shared" ref="U3010:U3073" si="333">(((J3010/60)/60)/24)+DATE(1970,1,1)</f>
        <v>42548.192997685182</v>
      </c>
      <c r="V3010" s="9">
        <f t="shared" ref="V3010:V3073" si="334">(((I3010/60)/60)/24)+DATE(1970,1,1)</f>
        <v>42573.192997685182</v>
      </c>
      <c r="W3010">
        <f t="shared" ref="W3010:W3073" si="335">DATEDIF(U3010,V3010,"d")</f>
        <v>25</v>
      </c>
    </row>
    <row r="3011" spans="1:23" x14ac:dyDescent="0.3">
      <c r="A3011">
        <v>1484</v>
      </c>
      <c r="B3011" s="3" t="s">
        <v>1485</v>
      </c>
      <c r="C3011" s="3" t="s">
        <v>5594</v>
      </c>
      <c r="D3011">
        <v>2000</v>
      </c>
      <c r="E3011">
        <v>0</v>
      </c>
      <c r="F3011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>
        <f t="shared" si="329"/>
        <v>0</v>
      </c>
      <c r="P3011" s="5" t="e">
        <f t="shared" si="330"/>
        <v>#DIV/0!</v>
      </c>
      <c r="Q3011" s="5" t="str">
        <f t="shared" si="331"/>
        <v>publishing</v>
      </c>
      <c r="R3011" s="5" t="str">
        <f t="shared" si="332"/>
        <v>fiction</v>
      </c>
      <c r="S3011" t="s">
        <v>8322</v>
      </c>
      <c r="T3011" t="s">
        <v>8324</v>
      </c>
      <c r="U3011" s="9">
        <f t="shared" si="333"/>
        <v>41053.200960648144</v>
      </c>
      <c r="V3011" s="9">
        <f t="shared" si="334"/>
        <v>41111.618750000001</v>
      </c>
      <c r="W3011">
        <f t="shared" si="335"/>
        <v>58</v>
      </c>
    </row>
    <row r="3012" spans="1:23" ht="43.2" x14ac:dyDescent="0.3">
      <c r="A3012">
        <v>1485</v>
      </c>
      <c r="B3012" s="3" t="s">
        <v>1486</v>
      </c>
      <c r="C3012" s="3" t="s">
        <v>5595</v>
      </c>
      <c r="D3012">
        <v>6700</v>
      </c>
      <c r="E3012">
        <v>150</v>
      </c>
      <c r="F3012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>
        <f t="shared" si="329"/>
        <v>2</v>
      </c>
      <c r="P3012" s="5">
        <f t="shared" si="330"/>
        <v>50</v>
      </c>
      <c r="Q3012" s="5" t="str">
        <f t="shared" si="331"/>
        <v>publishing</v>
      </c>
      <c r="R3012" s="5" t="str">
        <f t="shared" si="332"/>
        <v>fiction</v>
      </c>
      <c r="S3012" t="s">
        <v>8322</v>
      </c>
      <c r="T3012" t="s">
        <v>8324</v>
      </c>
      <c r="U3012" s="9">
        <f t="shared" si="333"/>
        <v>42130.795983796299</v>
      </c>
      <c r="V3012" s="9">
        <f t="shared" si="334"/>
        <v>42175.795983796299</v>
      </c>
      <c r="W3012">
        <f t="shared" si="335"/>
        <v>45</v>
      </c>
    </row>
    <row r="3013" spans="1:23" ht="57.6" x14ac:dyDescent="0.3">
      <c r="A3013">
        <v>1486</v>
      </c>
      <c r="B3013" s="3" t="s">
        <v>1487</v>
      </c>
      <c r="C3013" s="3" t="s">
        <v>5596</v>
      </c>
      <c r="D3013">
        <v>20000</v>
      </c>
      <c r="E3013">
        <v>48</v>
      </c>
      <c r="F3013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>
        <f t="shared" si="329"/>
        <v>0</v>
      </c>
      <c r="P3013" s="5">
        <f t="shared" si="330"/>
        <v>16</v>
      </c>
      <c r="Q3013" s="5" t="str">
        <f t="shared" si="331"/>
        <v>publishing</v>
      </c>
      <c r="R3013" s="5" t="str">
        <f t="shared" si="332"/>
        <v>fiction</v>
      </c>
      <c r="S3013" t="s">
        <v>8322</v>
      </c>
      <c r="T3013" t="s">
        <v>8324</v>
      </c>
      <c r="U3013" s="9">
        <f t="shared" si="333"/>
        <v>42032.168530092589</v>
      </c>
      <c r="V3013" s="9">
        <f t="shared" si="334"/>
        <v>42062.168530092589</v>
      </c>
      <c r="W3013">
        <f t="shared" si="335"/>
        <v>30</v>
      </c>
    </row>
    <row r="3014" spans="1:23" ht="43.2" x14ac:dyDescent="0.3">
      <c r="A3014">
        <v>1487</v>
      </c>
      <c r="B3014" s="3" t="s">
        <v>1488</v>
      </c>
      <c r="C3014" s="3" t="s">
        <v>5597</v>
      </c>
      <c r="D3014">
        <v>10000</v>
      </c>
      <c r="E3014">
        <v>0</v>
      </c>
      <c r="F3014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>
        <f t="shared" si="329"/>
        <v>0</v>
      </c>
      <c r="P3014" s="5" t="e">
        <f t="shared" si="330"/>
        <v>#DIV/0!</v>
      </c>
      <c r="Q3014" s="5" t="str">
        <f t="shared" si="331"/>
        <v>publishing</v>
      </c>
      <c r="R3014" s="5" t="str">
        <f t="shared" si="332"/>
        <v>fiction</v>
      </c>
      <c r="S3014" t="s">
        <v>8322</v>
      </c>
      <c r="T3014" t="s">
        <v>8324</v>
      </c>
      <c r="U3014" s="9">
        <f t="shared" si="333"/>
        <v>42554.917488425926</v>
      </c>
      <c r="V3014" s="9">
        <f t="shared" si="334"/>
        <v>42584.917488425926</v>
      </c>
      <c r="W3014">
        <f t="shared" si="335"/>
        <v>30</v>
      </c>
    </row>
    <row r="3015" spans="1:23" ht="43.2" x14ac:dyDescent="0.3">
      <c r="A3015">
        <v>1488</v>
      </c>
      <c r="B3015" s="3" t="s">
        <v>1489</v>
      </c>
      <c r="C3015" s="3" t="s">
        <v>5598</v>
      </c>
      <c r="D3015">
        <v>15000</v>
      </c>
      <c r="E3015">
        <v>360</v>
      </c>
      <c r="F301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>
        <f t="shared" si="329"/>
        <v>2</v>
      </c>
      <c r="P3015" s="5">
        <f t="shared" si="330"/>
        <v>60</v>
      </c>
      <c r="Q3015" s="5" t="str">
        <f t="shared" si="331"/>
        <v>publishing</v>
      </c>
      <c r="R3015" s="5" t="str">
        <f t="shared" si="332"/>
        <v>fiction</v>
      </c>
      <c r="S3015" t="s">
        <v>8322</v>
      </c>
      <c r="T3015" t="s">
        <v>8324</v>
      </c>
      <c r="U3015" s="9">
        <f t="shared" si="333"/>
        <v>41614.563194444447</v>
      </c>
      <c r="V3015" s="9">
        <f t="shared" si="334"/>
        <v>41644.563194444447</v>
      </c>
      <c r="W3015">
        <f t="shared" si="335"/>
        <v>30</v>
      </c>
    </row>
    <row r="3016" spans="1:23" ht="43.2" x14ac:dyDescent="0.3">
      <c r="A3016">
        <v>1489</v>
      </c>
      <c r="B3016" s="3" t="s">
        <v>1490</v>
      </c>
      <c r="C3016" s="3" t="s">
        <v>5599</v>
      </c>
      <c r="D3016">
        <v>5000</v>
      </c>
      <c r="E3016">
        <v>0</v>
      </c>
      <c r="F3016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>
        <f t="shared" si="329"/>
        <v>0</v>
      </c>
      <c r="P3016" s="5" t="e">
        <f t="shared" si="330"/>
        <v>#DIV/0!</v>
      </c>
      <c r="Q3016" s="5" t="str">
        <f t="shared" si="331"/>
        <v>publishing</v>
      </c>
      <c r="R3016" s="5" t="str">
        <f t="shared" si="332"/>
        <v>fiction</v>
      </c>
      <c r="S3016" t="s">
        <v>8322</v>
      </c>
      <c r="T3016" t="s">
        <v>8324</v>
      </c>
      <c r="U3016" s="9">
        <f t="shared" si="333"/>
        <v>41198.611712962964</v>
      </c>
      <c r="V3016" s="9">
        <f t="shared" si="334"/>
        <v>41228.653379629628</v>
      </c>
      <c r="W3016">
        <f t="shared" si="335"/>
        <v>30</v>
      </c>
    </row>
    <row r="3017" spans="1:23" ht="43.2" x14ac:dyDescent="0.3">
      <c r="A3017">
        <v>1490</v>
      </c>
      <c r="B3017" s="3" t="s">
        <v>1491</v>
      </c>
      <c r="C3017" s="3" t="s">
        <v>5600</v>
      </c>
      <c r="D3017">
        <v>2900</v>
      </c>
      <c r="E3017">
        <v>895</v>
      </c>
      <c r="F3017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>
        <f t="shared" si="329"/>
        <v>31</v>
      </c>
      <c r="P3017" s="5">
        <f t="shared" si="330"/>
        <v>47.11</v>
      </c>
      <c r="Q3017" s="5" t="str">
        <f t="shared" si="331"/>
        <v>publishing</v>
      </c>
      <c r="R3017" s="5" t="str">
        <f t="shared" si="332"/>
        <v>fiction</v>
      </c>
      <c r="S3017" t="s">
        <v>8322</v>
      </c>
      <c r="T3017" t="s">
        <v>8324</v>
      </c>
      <c r="U3017" s="9">
        <f t="shared" si="333"/>
        <v>41520.561041666668</v>
      </c>
      <c r="V3017" s="9">
        <f t="shared" si="334"/>
        <v>41549.561041666668</v>
      </c>
      <c r="W3017">
        <f t="shared" si="335"/>
        <v>29</v>
      </c>
    </row>
    <row r="3018" spans="1:23" ht="43.2" x14ac:dyDescent="0.3">
      <c r="A3018">
        <v>1491</v>
      </c>
      <c r="B3018" s="3" t="s">
        <v>1492</v>
      </c>
      <c r="C3018" s="3" t="s">
        <v>5601</v>
      </c>
      <c r="D3018">
        <v>1200</v>
      </c>
      <c r="E3018">
        <v>100</v>
      </c>
      <c r="F3018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>
        <f t="shared" si="329"/>
        <v>8</v>
      </c>
      <c r="P3018" s="5">
        <f t="shared" si="330"/>
        <v>100</v>
      </c>
      <c r="Q3018" s="5" t="str">
        <f t="shared" si="331"/>
        <v>publishing</v>
      </c>
      <c r="R3018" s="5" t="str">
        <f t="shared" si="332"/>
        <v>fiction</v>
      </c>
      <c r="S3018" t="s">
        <v>8322</v>
      </c>
      <c r="T3018" t="s">
        <v>8324</v>
      </c>
      <c r="U3018" s="9">
        <f t="shared" si="333"/>
        <v>41991.713460648149</v>
      </c>
      <c r="V3018" s="9">
        <f t="shared" si="334"/>
        <v>42050.651388888888</v>
      </c>
      <c r="W3018">
        <f t="shared" si="335"/>
        <v>59</v>
      </c>
    </row>
    <row r="3019" spans="1:23" ht="57.6" x14ac:dyDescent="0.3">
      <c r="A3019">
        <v>1492</v>
      </c>
      <c r="B3019" s="3" t="s">
        <v>1493</v>
      </c>
      <c r="C3019" s="3" t="s">
        <v>5602</v>
      </c>
      <c r="D3019">
        <v>4000</v>
      </c>
      <c r="E3019">
        <v>30</v>
      </c>
      <c r="F3019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>
        <f t="shared" si="329"/>
        <v>1</v>
      </c>
      <c r="P3019" s="5">
        <f t="shared" si="330"/>
        <v>15</v>
      </c>
      <c r="Q3019" s="5" t="str">
        <f t="shared" si="331"/>
        <v>publishing</v>
      </c>
      <c r="R3019" s="5" t="str">
        <f t="shared" si="332"/>
        <v>fiction</v>
      </c>
      <c r="S3019" t="s">
        <v>8322</v>
      </c>
      <c r="T3019" t="s">
        <v>8324</v>
      </c>
      <c r="U3019" s="9">
        <f t="shared" si="333"/>
        <v>40682.884791666671</v>
      </c>
      <c r="V3019" s="9">
        <f t="shared" si="334"/>
        <v>40712.884791666671</v>
      </c>
      <c r="W3019">
        <f t="shared" si="335"/>
        <v>30</v>
      </c>
    </row>
    <row r="3020" spans="1:23" ht="28.8" x14ac:dyDescent="0.3">
      <c r="A3020">
        <v>1493</v>
      </c>
      <c r="B3020" s="3" t="s">
        <v>1494</v>
      </c>
      <c r="C3020" s="3" t="s">
        <v>5603</v>
      </c>
      <c r="D3020">
        <v>2400</v>
      </c>
      <c r="E3020">
        <v>0</v>
      </c>
      <c r="F3020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>
        <f t="shared" si="329"/>
        <v>0</v>
      </c>
      <c r="P3020" s="5" t="e">
        <f t="shared" si="330"/>
        <v>#DIV/0!</v>
      </c>
      <c r="Q3020" s="5" t="str">
        <f t="shared" si="331"/>
        <v>publishing</v>
      </c>
      <c r="R3020" s="5" t="str">
        <f t="shared" si="332"/>
        <v>fiction</v>
      </c>
      <c r="S3020" t="s">
        <v>8322</v>
      </c>
      <c r="T3020" t="s">
        <v>8324</v>
      </c>
      <c r="U3020" s="9">
        <f t="shared" si="333"/>
        <v>41411.866608796299</v>
      </c>
      <c r="V3020" s="9">
        <f t="shared" si="334"/>
        <v>41441.866608796299</v>
      </c>
      <c r="W3020">
        <f t="shared" si="335"/>
        <v>30</v>
      </c>
    </row>
    <row r="3021" spans="1:23" ht="43.2" x14ac:dyDescent="0.3">
      <c r="A3021">
        <v>1494</v>
      </c>
      <c r="B3021" s="3" t="s">
        <v>1495</v>
      </c>
      <c r="C3021" s="3" t="s">
        <v>5604</v>
      </c>
      <c r="D3021">
        <v>5000</v>
      </c>
      <c r="E3021">
        <v>445</v>
      </c>
      <c r="F3021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>
        <f t="shared" si="329"/>
        <v>9</v>
      </c>
      <c r="P3021" s="5">
        <f t="shared" si="330"/>
        <v>40.450000000000003</v>
      </c>
      <c r="Q3021" s="5" t="str">
        <f t="shared" si="331"/>
        <v>publishing</v>
      </c>
      <c r="R3021" s="5" t="str">
        <f t="shared" si="332"/>
        <v>fiction</v>
      </c>
      <c r="S3021" t="s">
        <v>8322</v>
      </c>
      <c r="T3021" t="s">
        <v>8324</v>
      </c>
      <c r="U3021" s="9">
        <f t="shared" si="333"/>
        <v>42067.722372685181</v>
      </c>
      <c r="V3021" s="9">
        <f t="shared" si="334"/>
        <v>42097.651388888888</v>
      </c>
      <c r="W3021">
        <f t="shared" si="335"/>
        <v>30</v>
      </c>
    </row>
    <row r="3022" spans="1:23" ht="28.8" x14ac:dyDescent="0.3">
      <c r="A3022">
        <v>1495</v>
      </c>
      <c r="B3022" s="3" t="s">
        <v>1496</v>
      </c>
      <c r="C3022" s="3" t="s">
        <v>5605</v>
      </c>
      <c r="D3022">
        <v>2000</v>
      </c>
      <c r="E3022">
        <v>0</v>
      </c>
      <c r="F3022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>
        <f t="shared" si="329"/>
        <v>0</v>
      </c>
      <c r="P3022" s="5" t="e">
        <f t="shared" si="330"/>
        <v>#DIV/0!</v>
      </c>
      <c r="Q3022" s="5" t="str">
        <f t="shared" si="331"/>
        <v>publishing</v>
      </c>
      <c r="R3022" s="5" t="str">
        <f t="shared" si="332"/>
        <v>fiction</v>
      </c>
      <c r="S3022" t="s">
        <v>8322</v>
      </c>
      <c r="T3022" t="s">
        <v>8324</v>
      </c>
      <c r="U3022" s="9">
        <f t="shared" si="333"/>
        <v>40752.789710648147</v>
      </c>
      <c r="V3022" s="9">
        <f t="shared" si="334"/>
        <v>40782.789710648147</v>
      </c>
      <c r="W3022">
        <f t="shared" si="335"/>
        <v>30</v>
      </c>
    </row>
    <row r="3023" spans="1:23" ht="43.2" x14ac:dyDescent="0.3">
      <c r="A3023">
        <v>1496</v>
      </c>
      <c r="B3023" s="3" t="s">
        <v>1497</v>
      </c>
      <c r="C3023" s="3" t="s">
        <v>5606</v>
      </c>
      <c r="D3023">
        <v>1500</v>
      </c>
      <c r="E3023">
        <v>0</v>
      </c>
      <c r="F3023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>
        <f t="shared" si="329"/>
        <v>0</v>
      </c>
      <c r="P3023" s="5" t="e">
        <f t="shared" si="330"/>
        <v>#DIV/0!</v>
      </c>
      <c r="Q3023" s="5" t="str">
        <f t="shared" si="331"/>
        <v>publishing</v>
      </c>
      <c r="R3023" s="5" t="str">
        <f t="shared" si="332"/>
        <v>fiction</v>
      </c>
      <c r="S3023" t="s">
        <v>8322</v>
      </c>
      <c r="T3023" t="s">
        <v>8324</v>
      </c>
      <c r="U3023" s="9">
        <f t="shared" si="333"/>
        <v>41838.475219907406</v>
      </c>
      <c r="V3023" s="9">
        <f t="shared" si="334"/>
        <v>41898.475219907406</v>
      </c>
      <c r="W3023">
        <f t="shared" si="335"/>
        <v>60</v>
      </c>
    </row>
    <row r="3024" spans="1:23" ht="43.2" x14ac:dyDescent="0.3">
      <c r="A3024">
        <v>1497</v>
      </c>
      <c r="B3024" s="3" t="s">
        <v>1498</v>
      </c>
      <c r="C3024" s="3" t="s">
        <v>5607</v>
      </c>
      <c r="D3024">
        <v>15000</v>
      </c>
      <c r="E3024">
        <v>1</v>
      </c>
      <c r="F3024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>
        <f t="shared" si="329"/>
        <v>0</v>
      </c>
      <c r="P3024" s="5">
        <f t="shared" si="330"/>
        <v>1</v>
      </c>
      <c r="Q3024" s="5" t="str">
        <f t="shared" si="331"/>
        <v>publishing</v>
      </c>
      <c r="R3024" s="5" t="str">
        <f t="shared" si="332"/>
        <v>fiction</v>
      </c>
      <c r="S3024" t="s">
        <v>8322</v>
      </c>
      <c r="T3024" t="s">
        <v>8324</v>
      </c>
      <c r="U3024" s="9">
        <f t="shared" si="333"/>
        <v>41444.64261574074</v>
      </c>
      <c r="V3024" s="9">
        <f t="shared" si="334"/>
        <v>41486.821527777778</v>
      </c>
      <c r="W3024">
        <f t="shared" si="335"/>
        <v>42</v>
      </c>
    </row>
    <row r="3025" spans="1:23" ht="43.2" x14ac:dyDescent="0.3">
      <c r="A3025">
        <v>1498</v>
      </c>
      <c r="B3025" s="3" t="s">
        <v>1499</v>
      </c>
      <c r="C3025" s="3" t="s">
        <v>5608</v>
      </c>
      <c r="D3025">
        <v>3000</v>
      </c>
      <c r="E3025">
        <v>57</v>
      </c>
      <c r="F302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>
        <f t="shared" si="329"/>
        <v>2</v>
      </c>
      <c r="P3025" s="5">
        <f t="shared" si="330"/>
        <v>19</v>
      </c>
      <c r="Q3025" s="5" t="str">
        <f t="shared" si="331"/>
        <v>publishing</v>
      </c>
      <c r="R3025" s="5" t="str">
        <f t="shared" si="332"/>
        <v>fiction</v>
      </c>
      <c r="S3025" t="s">
        <v>8322</v>
      </c>
      <c r="T3025" t="s">
        <v>8324</v>
      </c>
      <c r="U3025" s="9">
        <f t="shared" si="333"/>
        <v>41840.983541666668</v>
      </c>
      <c r="V3025" s="9">
        <f t="shared" si="334"/>
        <v>41885.983541666668</v>
      </c>
      <c r="W3025">
        <f t="shared" si="335"/>
        <v>45</v>
      </c>
    </row>
    <row r="3026" spans="1:23" ht="43.2" x14ac:dyDescent="0.3">
      <c r="A3026">
        <v>1499</v>
      </c>
      <c r="B3026" s="3" t="s">
        <v>1500</v>
      </c>
      <c r="C3026" s="3" t="s">
        <v>5609</v>
      </c>
      <c r="D3026">
        <v>2000</v>
      </c>
      <c r="E3026">
        <v>5</v>
      </c>
      <c r="F3026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>
        <f t="shared" si="329"/>
        <v>0</v>
      </c>
      <c r="P3026" s="5">
        <f t="shared" si="330"/>
        <v>5</v>
      </c>
      <c r="Q3026" s="5" t="str">
        <f t="shared" si="331"/>
        <v>publishing</v>
      </c>
      <c r="R3026" s="5" t="str">
        <f t="shared" si="332"/>
        <v>fiction</v>
      </c>
      <c r="S3026" t="s">
        <v>8322</v>
      </c>
      <c r="T3026" t="s">
        <v>8324</v>
      </c>
      <c r="U3026" s="9">
        <f t="shared" si="333"/>
        <v>42527.007326388892</v>
      </c>
      <c r="V3026" s="9">
        <f t="shared" si="334"/>
        <v>42587.007326388892</v>
      </c>
      <c r="W3026">
        <f t="shared" si="335"/>
        <v>60</v>
      </c>
    </row>
    <row r="3027" spans="1:23" ht="43.2" x14ac:dyDescent="0.3">
      <c r="A3027">
        <v>1500</v>
      </c>
      <c r="B3027" s="3" t="s">
        <v>1501</v>
      </c>
      <c r="C3027" s="3" t="s">
        <v>5610</v>
      </c>
      <c r="D3027">
        <v>2800</v>
      </c>
      <c r="E3027">
        <v>701</v>
      </c>
      <c r="F3027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>
        <f t="shared" si="329"/>
        <v>25</v>
      </c>
      <c r="P3027" s="5">
        <f t="shared" si="330"/>
        <v>46.73</v>
      </c>
      <c r="Q3027" s="5" t="str">
        <f t="shared" si="331"/>
        <v>publishing</v>
      </c>
      <c r="R3027" s="5" t="str">
        <f t="shared" si="332"/>
        <v>fiction</v>
      </c>
      <c r="S3027" t="s">
        <v>8322</v>
      </c>
      <c r="T3027" t="s">
        <v>8324</v>
      </c>
      <c r="U3027" s="9">
        <f t="shared" si="333"/>
        <v>41365.904594907406</v>
      </c>
      <c r="V3027" s="9">
        <f t="shared" si="334"/>
        <v>41395.904594907406</v>
      </c>
      <c r="W3027">
        <f t="shared" si="335"/>
        <v>30</v>
      </c>
    </row>
    <row r="3028" spans="1:23" ht="43.2" x14ac:dyDescent="0.3">
      <c r="A3028">
        <v>1541</v>
      </c>
      <c r="B3028" s="3" t="s">
        <v>1542</v>
      </c>
      <c r="C3028" s="3" t="s">
        <v>5651</v>
      </c>
      <c r="D3028">
        <v>18000</v>
      </c>
      <c r="E3028">
        <v>6</v>
      </c>
      <c r="F3028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>
        <f t="shared" si="329"/>
        <v>0</v>
      </c>
      <c r="P3028" s="5">
        <f t="shared" si="330"/>
        <v>3</v>
      </c>
      <c r="Q3028" s="5" t="str">
        <f t="shared" si="331"/>
        <v>photography</v>
      </c>
      <c r="R3028" s="5" t="str">
        <f t="shared" si="332"/>
        <v>nature</v>
      </c>
      <c r="S3028" t="s">
        <v>8338</v>
      </c>
      <c r="T3028" t="s">
        <v>8343</v>
      </c>
      <c r="U3028" s="9">
        <f t="shared" si="333"/>
        <v>41974.712245370371</v>
      </c>
      <c r="V3028" s="9">
        <f t="shared" si="334"/>
        <v>42004.712245370371</v>
      </c>
      <c r="W3028">
        <f t="shared" si="335"/>
        <v>30</v>
      </c>
    </row>
    <row r="3029" spans="1:23" ht="43.2" x14ac:dyDescent="0.3">
      <c r="A3029">
        <v>1542</v>
      </c>
      <c r="B3029" s="3" t="s">
        <v>1543</v>
      </c>
      <c r="C3029" s="3" t="s">
        <v>5652</v>
      </c>
      <c r="D3029">
        <v>500</v>
      </c>
      <c r="E3029">
        <v>20</v>
      </c>
      <c r="F3029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>
        <f t="shared" si="329"/>
        <v>4</v>
      </c>
      <c r="P3029" s="5">
        <f t="shared" si="330"/>
        <v>20</v>
      </c>
      <c r="Q3029" s="5" t="str">
        <f t="shared" si="331"/>
        <v>photography</v>
      </c>
      <c r="R3029" s="5" t="str">
        <f t="shared" si="332"/>
        <v>nature</v>
      </c>
      <c r="S3029" t="s">
        <v>8338</v>
      </c>
      <c r="T3029" t="s">
        <v>8343</v>
      </c>
      <c r="U3029" s="9">
        <f t="shared" si="333"/>
        <v>42170.996527777781</v>
      </c>
      <c r="V3029" s="9">
        <f t="shared" si="334"/>
        <v>42185.996527777781</v>
      </c>
      <c r="W3029">
        <f t="shared" si="335"/>
        <v>15</v>
      </c>
    </row>
    <row r="3030" spans="1:23" ht="43.2" x14ac:dyDescent="0.3">
      <c r="A3030">
        <v>1543</v>
      </c>
      <c r="B3030" s="3" t="s">
        <v>1544</v>
      </c>
      <c r="C3030" s="3" t="s">
        <v>5653</v>
      </c>
      <c r="D3030">
        <v>2250</v>
      </c>
      <c r="E3030">
        <v>10</v>
      </c>
      <c r="F3030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>
        <f t="shared" si="329"/>
        <v>0</v>
      </c>
      <c r="P3030" s="5">
        <f t="shared" si="330"/>
        <v>10</v>
      </c>
      <c r="Q3030" s="5" t="str">
        <f t="shared" si="331"/>
        <v>photography</v>
      </c>
      <c r="R3030" s="5" t="str">
        <f t="shared" si="332"/>
        <v>nature</v>
      </c>
      <c r="S3030" t="s">
        <v>8338</v>
      </c>
      <c r="T3030" t="s">
        <v>8343</v>
      </c>
      <c r="U3030" s="9">
        <f t="shared" si="333"/>
        <v>41935.509652777779</v>
      </c>
      <c r="V3030" s="9">
        <f t="shared" si="334"/>
        <v>41965.551319444443</v>
      </c>
      <c r="W3030">
        <f t="shared" si="335"/>
        <v>30</v>
      </c>
    </row>
    <row r="3031" spans="1:23" ht="43.2" x14ac:dyDescent="0.3">
      <c r="A3031">
        <v>1544</v>
      </c>
      <c r="B3031" s="3" t="s">
        <v>1545</v>
      </c>
      <c r="C3031" s="3" t="s">
        <v>5654</v>
      </c>
      <c r="D3031">
        <v>1000</v>
      </c>
      <c r="E3031">
        <v>0</v>
      </c>
      <c r="F3031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>
        <f t="shared" si="329"/>
        <v>0</v>
      </c>
      <c r="P3031" s="5" t="e">
        <f t="shared" si="330"/>
        <v>#DIV/0!</v>
      </c>
      <c r="Q3031" s="5" t="str">
        <f t="shared" si="331"/>
        <v>photography</v>
      </c>
      <c r="R3031" s="5" t="str">
        <f t="shared" si="332"/>
        <v>nature</v>
      </c>
      <c r="S3031" t="s">
        <v>8338</v>
      </c>
      <c r="T3031" t="s">
        <v>8343</v>
      </c>
      <c r="U3031" s="9">
        <f t="shared" si="333"/>
        <v>42053.051203703704</v>
      </c>
      <c r="V3031" s="9">
        <f t="shared" si="334"/>
        <v>42095.012499999997</v>
      </c>
      <c r="W3031">
        <f t="shared" si="335"/>
        <v>42</v>
      </c>
    </row>
    <row r="3032" spans="1:23" ht="43.2" x14ac:dyDescent="0.3">
      <c r="A3032">
        <v>1545</v>
      </c>
      <c r="B3032" s="3" t="s">
        <v>1546</v>
      </c>
      <c r="C3032" s="3" t="s">
        <v>5655</v>
      </c>
      <c r="D3032">
        <v>3000</v>
      </c>
      <c r="E3032">
        <v>1</v>
      </c>
      <c r="F3032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>
        <f t="shared" si="329"/>
        <v>0</v>
      </c>
      <c r="P3032" s="5">
        <f t="shared" si="330"/>
        <v>1</v>
      </c>
      <c r="Q3032" s="5" t="str">
        <f t="shared" si="331"/>
        <v>photography</v>
      </c>
      <c r="R3032" s="5" t="str">
        <f t="shared" si="332"/>
        <v>nature</v>
      </c>
      <c r="S3032" t="s">
        <v>8338</v>
      </c>
      <c r="T3032" t="s">
        <v>8343</v>
      </c>
      <c r="U3032" s="9">
        <f t="shared" si="333"/>
        <v>42031.884652777779</v>
      </c>
      <c r="V3032" s="9">
        <f t="shared" si="334"/>
        <v>42065.886111111111</v>
      </c>
      <c r="W3032">
        <f t="shared" si="335"/>
        <v>34</v>
      </c>
    </row>
    <row r="3033" spans="1:23" ht="43.2" x14ac:dyDescent="0.3">
      <c r="A3033">
        <v>1546</v>
      </c>
      <c r="B3033" s="3" t="s">
        <v>1547</v>
      </c>
      <c r="C3033" s="3" t="s">
        <v>5656</v>
      </c>
      <c r="D3033">
        <v>1000</v>
      </c>
      <c r="E3033">
        <v>289</v>
      </c>
      <c r="F3033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>
        <f t="shared" si="329"/>
        <v>29</v>
      </c>
      <c r="P3033" s="5">
        <f t="shared" si="330"/>
        <v>26.27</v>
      </c>
      <c r="Q3033" s="5" t="str">
        <f t="shared" si="331"/>
        <v>photography</v>
      </c>
      <c r="R3033" s="5" t="str">
        <f t="shared" si="332"/>
        <v>nature</v>
      </c>
      <c r="S3033" t="s">
        <v>8338</v>
      </c>
      <c r="T3033" t="s">
        <v>8343</v>
      </c>
      <c r="U3033" s="9">
        <f t="shared" si="333"/>
        <v>41839.212951388887</v>
      </c>
      <c r="V3033" s="9">
        <f t="shared" si="334"/>
        <v>41899.212951388887</v>
      </c>
      <c r="W3033">
        <f t="shared" si="335"/>
        <v>60</v>
      </c>
    </row>
    <row r="3034" spans="1:23" ht="43.2" x14ac:dyDescent="0.3">
      <c r="A3034">
        <v>1547</v>
      </c>
      <c r="B3034" s="3" t="s">
        <v>1548</v>
      </c>
      <c r="C3034" s="3" t="s">
        <v>5657</v>
      </c>
      <c r="D3034">
        <v>20</v>
      </c>
      <c r="E3034">
        <v>0</v>
      </c>
      <c r="F3034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>
        <f t="shared" si="329"/>
        <v>0</v>
      </c>
      <c r="P3034" s="5" t="e">
        <f t="shared" si="330"/>
        <v>#DIV/0!</v>
      </c>
      <c r="Q3034" s="5" t="str">
        <f t="shared" si="331"/>
        <v>photography</v>
      </c>
      <c r="R3034" s="5" t="str">
        <f t="shared" si="332"/>
        <v>nature</v>
      </c>
      <c r="S3034" t="s">
        <v>8338</v>
      </c>
      <c r="T3034" t="s">
        <v>8343</v>
      </c>
      <c r="U3034" s="9">
        <f t="shared" si="333"/>
        <v>42782.426875000005</v>
      </c>
      <c r="V3034" s="9">
        <f t="shared" si="334"/>
        <v>42789.426875000005</v>
      </c>
      <c r="W3034">
        <f t="shared" si="335"/>
        <v>7</v>
      </c>
    </row>
    <row r="3035" spans="1:23" ht="28.8" x14ac:dyDescent="0.3">
      <c r="A3035">
        <v>1548</v>
      </c>
      <c r="B3035" s="3" t="s">
        <v>1549</v>
      </c>
      <c r="C3035" s="3" t="s">
        <v>5658</v>
      </c>
      <c r="D3035">
        <v>700</v>
      </c>
      <c r="E3035">
        <v>60</v>
      </c>
      <c r="F303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>
        <f t="shared" si="329"/>
        <v>9</v>
      </c>
      <c r="P3035" s="5">
        <f t="shared" si="330"/>
        <v>60</v>
      </c>
      <c r="Q3035" s="5" t="str">
        <f t="shared" si="331"/>
        <v>photography</v>
      </c>
      <c r="R3035" s="5" t="str">
        <f t="shared" si="332"/>
        <v>nature</v>
      </c>
      <c r="S3035" t="s">
        <v>8338</v>
      </c>
      <c r="T3035" t="s">
        <v>8343</v>
      </c>
      <c r="U3035" s="9">
        <f t="shared" si="333"/>
        <v>42286.88217592593</v>
      </c>
      <c r="V3035" s="9">
        <f t="shared" si="334"/>
        <v>42316.923842592587</v>
      </c>
      <c r="W3035">
        <f t="shared" si="335"/>
        <v>30</v>
      </c>
    </row>
    <row r="3036" spans="1:23" ht="43.2" x14ac:dyDescent="0.3">
      <c r="A3036">
        <v>1549</v>
      </c>
      <c r="B3036" s="3" t="s">
        <v>1550</v>
      </c>
      <c r="C3036" s="3" t="s">
        <v>5659</v>
      </c>
      <c r="D3036">
        <v>500</v>
      </c>
      <c r="E3036">
        <v>170</v>
      </c>
      <c r="F3036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>
        <f t="shared" si="329"/>
        <v>34</v>
      </c>
      <c r="P3036" s="5">
        <f t="shared" si="330"/>
        <v>28.33</v>
      </c>
      <c r="Q3036" s="5" t="str">
        <f t="shared" si="331"/>
        <v>photography</v>
      </c>
      <c r="R3036" s="5" t="str">
        <f t="shared" si="332"/>
        <v>nature</v>
      </c>
      <c r="S3036" t="s">
        <v>8338</v>
      </c>
      <c r="T3036" t="s">
        <v>8343</v>
      </c>
      <c r="U3036" s="9">
        <f t="shared" si="333"/>
        <v>42281.136099537034</v>
      </c>
      <c r="V3036" s="9">
        <f t="shared" si="334"/>
        <v>42311.177766203706</v>
      </c>
      <c r="W3036">
        <f t="shared" si="335"/>
        <v>30</v>
      </c>
    </row>
    <row r="3037" spans="1:23" ht="57.6" x14ac:dyDescent="0.3">
      <c r="A3037">
        <v>1550</v>
      </c>
      <c r="B3037" s="3" t="s">
        <v>1551</v>
      </c>
      <c r="C3037" s="3" t="s">
        <v>5660</v>
      </c>
      <c r="D3037">
        <v>750</v>
      </c>
      <c r="E3037">
        <v>101</v>
      </c>
      <c r="F3037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>
        <f t="shared" si="329"/>
        <v>13</v>
      </c>
      <c r="P3037" s="5">
        <f t="shared" si="330"/>
        <v>14.43</v>
      </c>
      <c r="Q3037" s="5" t="str">
        <f t="shared" si="331"/>
        <v>photography</v>
      </c>
      <c r="R3037" s="5" t="str">
        <f t="shared" si="332"/>
        <v>nature</v>
      </c>
      <c r="S3037" t="s">
        <v>8338</v>
      </c>
      <c r="T3037" t="s">
        <v>8343</v>
      </c>
      <c r="U3037" s="9">
        <f t="shared" si="333"/>
        <v>42472.449467592596</v>
      </c>
      <c r="V3037" s="9">
        <f t="shared" si="334"/>
        <v>42502.449467592596</v>
      </c>
      <c r="W3037">
        <f t="shared" si="335"/>
        <v>30</v>
      </c>
    </row>
    <row r="3038" spans="1:23" ht="43.2" x14ac:dyDescent="0.3">
      <c r="A3038">
        <v>1551</v>
      </c>
      <c r="B3038" s="3" t="s">
        <v>1552</v>
      </c>
      <c r="C3038" s="3" t="s">
        <v>5661</v>
      </c>
      <c r="D3038">
        <v>3500</v>
      </c>
      <c r="E3038">
        <v>0</v>
      </c>
      <c r="F3038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>
        <f t="shared" si="329"/>
        <v>0</v>
      </c>
      <c r="P3038" s="5" t="e">
        <f t="shared" si="330"/>
        <v>#DIV/0!</v>
      </c>
      <c r="Q3038" s="5" t="str">
        <f t="shared" si="331"/>
        <v>photography</v>
      </c>
      <c r="R3038" s="5" t="str">
        <f t="shared" si="332"/>
        <v>nature</v>
      </c>
      <c r="S3038" t="s">
        <v>8338</v>
      </c>
      <c r="T3038" t="s">
        <v>8343</v>
      </c>
      <c r="U3038" s="9">
        <f t="shared" si="333"/>
        <v>42121.824525462958</v>
      </c>
      <c r="V3038" s="9">
        <f t="shared" si="334"/>
        <v>42151.824525462958</v>
      </c>
      <c r="W3038">
        <f t="shared" si="335"/>
        <v>30</v>
      </c>
    </row>
    <row r="3039" spans="1:23" ht="43.2" x14ac:dyDescent="0.3">
      <c r="A3039">
        <v>1552</v>
      </c>
      <c r="B3039" s="3" t="s">
        <v>1553</v>
      </c>
      <c r="C3039" s="3" t="s">
        <v>5662</v>
      </c>
      <c r="D3039">
        <v>4300</v>
      </c>
      <c r="E3039">
        <v>2115</v>
      </c>
      <c r="F3039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>
        <f t="shared" si="329"/>
        <v>49</v>
      </c>
      <c r="P3039" s="5">
        <f t="shared" si="330"/>
        <v>132.19</v>
      </c>
      <c r="Q3039" s="5" t="str">
        <f t="shared" si="331"/>
        <v>photography</v>
      </c>
      <c r="R3039" s="5" t="str">
        <f t="shared" si="332"/>
        <v>nature</v>
      </c>
      <c r="S3039" t="s">
        <v>8338</v>
      </c>
      <c r="T3039" t="s">
        <v>8343</v>
      </c>
      <c r="U3039" s="9">
        <f t="shared" si="333"/>
        <v>41892.688750000001</v>
      </c>
      <c r="V3039" s="9">
        <f t="shared" si="334"/>
        <v>41913.165972222225</v>
      </c>
      <c r="W3039">
        <f t="shared" si="335"/>
        <v>21</v>
      </c>
    </row>
    <row r="3040" spans="1:23" ht="43.2" x14ac:dyDescent="0.3">
      <c r="A3040">
        <v>1553</v>
      </c>
      <c r="B3040" s="3" t="s">
        <v>1554</v>
      </c>
      <c r="C3040" s="3" t="s">
        <v>5663</v>
      </c>
      <c r="D3040">
        <v>6000</v>
      </c>
      <c r="E3040">
        <v>0</v>
      </c>
      <c r="F3040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>
        <f t="shared" si="329"/>
        <v>0</v>
      </c>
      <c r="P3040" s="5" t="e">
        <f t="shared" si="330"/>
        <v>#DIV/0!</v>
      </c>
      <c r="Q3040" s="5" t="str">
        <f t="shared" si="331"/>
        <v>photography</v>
      </c>
      <c r="R3040" s="5" t="str">
        <f t="shared" si="332"/>
        <v>nature</v>
      </c>
      <c r="S3040" t="s">
        <v>8338</v>
      </c>
      <c r="T3040" t="s">
        <v>8343</v>
      </c>
      <c r="U3040" s="9">
        <f t="shared" si="333"/>
        <v>42219.282951388886</v>
      </c>
      <c r="V3040" s="9">
        <f t="shared" si="334"/>
        <v>42249.282951388886</v>
      </c>
      <c r="W3040">
        <f t="shared" si="335"/>
        <v>30</v>
      </c>
    </row>
    <row r="3041" spans="1:23" ht="57.6" x14ac:dyDescent="0.3">
      <c r="A3041">
        <v>1554</v>
      </c>
      <c r="B3041" s="3" t="s">
        <v>1555</v>
      </c>
      <c r="C3041" s="3" t="s">
        <v>5664</v>
      </c>
      <c r="D3041">
        <v>20000</v>
      </c>
      <c r="E3041">
        <v>0</v>
      </c>
      <c r="F3041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>
        <f t="shared" si="329"/>
        <v>0</v>
      </c>
      <c r="P3041" s="5" t="e">
        <f t="shared" si="330"/>
        <v>#DIV/0!</v>
      </c>
      <c r="Q3041" s="5" t="str">
        <f t="shared" si="331"/>
        <v>photography</v>
      </c>
      <c r="R3041" s="5" t="str">
        <f t="shared" si="332"/>
        <v>nature</v>
      </c>
      <c r="S3041" t="s">
        <v>8338</v>
      </c>
      <c r="T3041" t="s">
        <v>8343</v>
      </c>
      <c r="U3041" s="9">
        <f t="shared" si="333"/>
        <v>42188.252199074079</v>
      </c>
      <c r="V3041" s="9">
        <f t="shared" si="334"/>
        <v>42218.252199074079</v>
      </c>
      <c r="W3041">
        <f t="shared" si="335"/>
        <v>30</v>
      </c>
    </row>
    <row r="3042" spans="1:23" ht="43.2" x14ac:dyDescent="0.3">
      <c r="A3042">
        <v>1555</v>
      </c>
      <c r="B3042" s="3" t="s">
        <v>1556</v>
      </c>
      <c r="C3042" s="3" t="s">
        <v>5665</v>
      </c>
      <c r="D3042">
        <v>750</v>
      </c>
      <c r="E3042">
        <v>0</v>
      </c>
      <c r="F3042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>
        <f t="shared" si="329"/>
        <v>0</v>
      </c>
      <c r="P3042" s="5" t="e">
        <f t="shared" si="330"/>
        <v>#DIV/0!</v>
      </c>
      <c r="Q3042" s="5" t="str">
        <f t="shared" si="331"/>
        <v>photography</v>
      </c>
      <c r="R3042" s="5" t="str">
        <f t="shared" si="332"/>
        <v>nature</v>
      </c>
      <c r="S3042" t="s">
        <v>8338</v>
      </c>
      <c r="T3042" t="s">
        <v>8343</v>
      </c>
      <c r="U3042" s="9">
        <f t="shared" si="333"/>
        <v>42241.613796296297</v>
      </c>
      <c r="V3042" s="9">
        <f t="shared" si="334"/>
        <v>42264.708333333328</v>
      </c>
      <c r="W3042">
        <f t="shared" si="335"/>
        <v>23</v>
      </c>
    </row>
    <row r="3043" spans="1:23" ht="43.2" x14ac:dyDescent="0.3">
      <c r="A3043">
        <v>1556</v>
      </c>
      <c r="B3043" s="3" t="s">
        <v>1557</v>
      </c>
      <c r="C3043" s="3" t="s">
        <v>5666</v>
      </c>
      <c r="D3043">
        <v>1500</v>
      </c>
      <c r="E3043">
        <v>677</v>
      </c>
      <c r="F3043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>
        <f t="shared" si="329"/>
        <v>45</v>
      </c>
      <c r="P3043" s="5">
        <f t="shared" si="330"/>
        <v>56.42</v>
      </c>
      <c r="Q3043" s="5" t="str">
        <f t="shared" si="331"/>
        <v>photography</v>
      </c>
      <c r="R3043" s="5" t="str">
        <f t="shared" si="332"/>
        <v>nature</v>
      </c>
      <c r="S3043" t="s">
        <v>8338</v>
      </c>
      <c r="T3043" t="s">
        <v>8343</v>
      </c>
      <c r="U3043" s="9">
        <f t="shared" si="333"/>
        <v>42525.153055555551</v>
      </c>
      <c r="V3043" s="9">
        <f t="shared" si="334"/>
        <v>42555.153055555551</v>
      </c>
      <c r="W3043">
        <f t="shared" si="335"/>
        <v>30</v>
      </c>
    </row>
    <row r="3044" spans="1:23" ht="43.2" x14ac:dyDescent="0.3">
      <c r="A3044">
        <v>1557</v>
      </c>
      <c r="B3044" s="3" t="s">
        <v>1558</v>
      </c>
      <c r="C3044" s="3" t="s">
        <v>5667</v>
      </c>
      <c r="D3044">
        <v>2500</v>
      </c>
      <c r="E3044">
        <v>100</v>
      </c>
      <c r="F3044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>
        <f t="shared" si="329"/>
        <v>4</v>
      </c>
      <c r="P3044" s="5">
        <f t="shared" si="330"/>
        <v>100</v>
      </c>
      <c r="Q3044" s="5" t="str">
        <f t="shared" si="331"/>
        <v>photography</v>
      </c>
      <c r="R3044" s="5" t="str">
        <f t="shared" si="332"/>
        <v>nature</v>
      </c>
      <c r="S3044" t="s">
        <v>8338</v>
      </c>
      <c r="T3044" t="s">
        <v>8343</v>
      </c>
      <c r="U3044" s="9">
        <f t="shared" si="333"/>
        <v>41871.65315972222</v>
      </c>
      <c r="V3044" s="9">
        <f t="shared" si="334"/>
        <v>41902.65315972222</v>
      </c>
      <c r="W3044">
        <f t="shared" si="335"/>
        <v>31</v>
      </c>
    </row>
    <row r="3045" spans="1:23" ht="43.2" x14ac:dyDescent="0.3">
      <c r="A3045">
        <v>1558</v>
      </c>
      <c r="B3045" s="3" t="s">
        <v>1559</v>
      </c>
      <c r="C3045" s="3" t="s">
        <v>5668</v>
      </c>
      <c r="D3045">
        <v>750</v>
      </c>
      <c r="E3045">
        <v>35</v>
      </c>
      <c r="F304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>
        <f t="shared" si="329"/>
        <v>5</v>
      </c>
      <c r="P3045" s="5">
        <f t="shared" si="330"/>
        <v>11.67</v>
      </c>
      <c r="Q3045" s="5" t="str">
        <f t="shared" si="331"/>
        <v>photography</v>
      </c>
      <c r="R3045" s="5" t="str">
        <f t="shared" si="332"/>
        <v>nature</v>
      </c>
      <c r="S3045" t="s">
        <v>8338</v>
      </c>
      <c r="T3045" t="s">
        <v>8343</v>
      </c>
      <c r="U3045" s="9">
        <f t="shared" si="333"/>
        <v>42185.397673611107</v>
      </c>
      <c r="V3045" s="9">
        <f t="shared" si="334"/>
        <v>42244.508333333331</v>
      </c>
      <c r="W3045">
        <f t="shared" si="335"/>
        <v>59</v>
      </c>
    </row>
    <row r="3046" spans="1:23" ht="28.8" x14ac:dyDescent="0.3">
      <c r="A3046">
        <v>1559</v>
      </c>
      <c r="B3046" s="3" t="s">
        <v>1560</v>
      </c>
      <c r="C3046" s="3" t="s">
        <v>5669</v>
      </c>
      <c r="D3046">
        <v>15000</v>
      </c>
      <c r="E3046">
        <v>50</v>
      </c>
      <c r="F3046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>
        <f t="shared" si="329"/>
        <v>0</v>
      </c>
      <c r="P3046" s="5">
        <f t="shared" si="330"/>
        <v>50</v>
      </c>
      <c r="Q3046" s="5" t="str">
        <f t="shared" si="331"/>
        <v>photography</v>
      </c>
      <c r="R3046" s="5" t="str">
        <f t="shared" si="332"/>
        <v>nature</v>
      </c>
      <c r="S3046" t="s">
        <v>8338</v>
      </c>
      <c r="T3046" t="s">
        <v>8343</v>
      </c>
      <c r="U3046" s="9">
        <f t="shared" si="333"/>
        <v>42108.05322916666</v>
      </c>
      <c r="V3046" s="9">
        <f t="shared" si="334"/>
        <v>42123.05322916666</v>
      </c>
      <c r="W3046">
        <f t="shared" si="335"/>
        <v>15</v>
      </c>
    </row>
    <row r="3047" spans="1:23" ht="43.2" x14ac:dyDescent="0.3">
      <c r="A3047">
        <v>1560</v>
      </c>
      <c r="B3047" s="3" t="s">
        <v>1561</v>
      </c>
      <c r="C3047" s="3" t="s">
        <v>5670</v>
      </c>
      <c r="D3047">
        <v>2500</v>
      </c>
      <c r="E3047">
        <v>94</v>
      </c>
      <c r="F3047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>
        <f t="shared" si="329"/>
        <v>4</v>
      </c>
      <c r="P3047" s="5">
        <f t="shared" si="330"/>
        <v>23.5</v>
      </c>
      <c r="Q3047" s="5" t="str">
        <f t="shared" si="331"/>
        <v>photography</v>
      </c>
      <c r="R3047" s="5" t="str">
        <f t="shared" si="332"/>
        <v>nature</v>
      </c>
      <c r="S3047" t="s">
        <v>8338</v>
      </c>
      <c r="T3047" t="s">
        <v>8343</v>
      </c>
      <c r="U3047" s="9">
        <f t="shared" si="333"/>
        <v>41936.020752314813</v>
      </c>
      <c r="V3047" s="9">
        <f t="shared" si="334"/>
        <v>41956.062418981484</v>
      </c>
      <c r="W3047">
        <f t="shared" si="335"/>
        <v>20</v>
      </c>
    </row>
    <row r="3048" spans="1:23" ht="43.2" x14ac:dyDescent="0.3">
      <c r="A3048">
        <v>1561</v>
      </c>
      <c r="B3048" s="3" t="s">
        <v>1562</v>
      </c>
      <c r="C3048" s="3" t="s">
        <v>5671</v>
      </c>
      <c r="D3048">
        <v>10000</v>
      </c>
      <c r="E3048">
        <v>67</v>
      </c>
      <c r="F3048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>
        <f t="shared" si="329"/>
        <v>1</v>
      </c>
      <c r="P3048" s="5">
        <f t="shared" si="330"/>
        <v>67</v>
      </c>
      <c r="Q3048" s="5" t="str">
        <f t="shared" si="331"/>
        <v>publishing</v>
      </c>
      <c r="R3048" s="5" t="str">
        <f t="shared" si="332"/>
        <v>art books</v>
      </c>
      <c r="S3048" t="s">
        <v>8322</v>
      </c>
      <c r="T3048" t="s">
        <v>8344</v>
      </c>
      <c r="U3048" s="9">
        <f t="shared" si="333"/>
        <v>41555.041701388887</v>
      </c>
      <c r="V3048" s="9">
        <f t="shared" si="334"/>
        <v>41585.083368055559</v>
      </c>
      <c r="W3048">
        <f t="shared" si="335"/>
        <v>30</v>
      </c>
    </row>
    <row r="3049" spans="1:23" ht="57.6" x14ac:dyDescent="0.3">
      <c r="A3049">
        <v>1562</v>
      </c>
      <c r="B3049" s="3" t="s">
        <v>1563</v>
      </c>
      <c r="C3049" s="3" t="s">
        <v>5672</v>
      </c>
      <c r="D3049">
        <v>4000</v>
      </c>
      <c r="E3049">
        <v>0</v>
      </c>
      <c r="F3049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>
        <f t="shared" si="329"/>
        <v>0</v>
      </c>
      <c r="P3049" s="5" t="e">
        <f t="shared" si="330"/>
        <v>#DIV/0!</v>
      </c>
      <c r="Q3049" s="5" t="str">
        <f t="shared" si="331"/>
        <v>publishing</v>
      </c>
      <c r="R3049" s="5" t="str">
        <f t="shared" si="332"/>
        <v>art books</v>
      </c>
      <c r="S3049" t="s">
        <v>8322</v>
      </c>
      <c r="T3049" t="s">
        <v>8344</v>
      </c>
      <c r="U3049" s="9">
        <f t="shared" si="333"/>
        <v>40079.566157407404</v>
      </c>
      <c r="V3049" s="9">
        <f t="shared" si="334"/>
        <v>40149.034722222219</v>
      </c>
      <c r="W3049">
        <f t="shared" si="335"/>
        <v>70</v>
      </c>
    </row>
    <row r="3050" spans="1:23" ht="43.2" x14ac:dyDescent="0.3">
      <c r="A3050">
        <v>1563</v>
      </c>
      <c r="B3050" s="3" t="s">
        <v>1564</v>
      </c>
      <c r="C3050" s="3" t="s">
        <v>5673</v>
      </c>
      <c r="D3050">
        <v>6000</v>
      </c>
      <c r="E3050">
        <v>85</v>
      </c>
      <c r="F3050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>
        <f t="shared" si="329"/>
        <v>1</v>
      </c>
      <c r="P3050" s="5">
        <f t="shared" si="330"/>
        <v>42.5</v>
      </c>
      <c r="Q3050" s="5" t="str">
        <f t="shared" si="331"/>
        <v>publishing</v>
      </c>
      <c r="R3050" s="5" t="str">
        <f t="shared" si="332"/>
        <v>art books</v>
      </c>
      <c r="S3050" t="s">
        <v>8322</v>
      </c>
      <c r="T3050" t="s">
        <v>8344</v>
      </c>
      <c r="U3050" s="9">
        <f t="shared" si="333"/>
        <v>41652.742488425924</v>
      </c>
      <c r="V3050" s="9">
        <f t="shared" si="334"/>
        <v>41712.700821759259</v>
      </c>
      <c r="W3050">
        <f t="shared" si="335"/>
        <v>60</v>
      </c>
    </row>
    <row r="3051" spans="1:23" ht="43.2" x14ac:dyDescent="0.3">
      <c r="A3051">
        <v>1564</v>
      </c>
      <c r="B3051" s="3" t="s">
        <v>1565</v>
      </c>
      <c r="C3051" s="3" t="s">
        <v>5674</v>
      </c>
      <c r="D3051">
        <v>10000</v>
      </c>
      <c r="E3051">
        <v>10</v>
      </c>
      <c r="F3051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>
        <f t="shared" si="329"/>
        <v>0</v>
      </c>
      <c r="P3051" s="5">
        <f t="shared" si="330"/>
        <v>10</v>
      </c>
      <c r="Q3051" s="5" t="str">
        <f t="shared" si="331"/>
        <v>publishing</v>
      </c>
      <c r="R3051" s="5" t="str">
        <f t="shared" si="332"/>
        <v>art books</v>
      </c>
      <c r="S3051" t="s">
        <v>8322</v>
      </c>
      <c r="T3051" t="s">
        <v>8344</v>
      </c>
      <c r="U3051" s="9">
        <f t="shared" si="333"/>
        <v>42121.367002314815</v>
      </c>
      <c r="V3051" s="9">
        <f t="shared" si="334"/>
        <v>42152.836805555555</v>
      </c>
      <c r="W3051">
        <f t="shared" si="335"/>
        <v>31</v>
      </c>
    </row>
    <row r="3052" spans="1:23" ht="43.2" x14ac:dyDescent="0.3">
      <c r="A3052">
        <v>1565</v>
      </c>
      <c r="B3052" s="3" t="s">
        <v>1566</v>
      </c>
      <c r="C3052" s="3" t="s">
        <v>5675</v>
      </c>
      <c r="D3052">
        <v>4000</v>
      </c>
      <c r="E3052">
        <v>100</v>
      </c>
      <c r="F3052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>
        <f t="shared" si="329"/>
        <v>3</v>
      </c>
      <c r="P3052" s="5">
        <f t="shared" si="330"/>
        <v>100</v>
      </c>
      <c r="Q3052" s="5" t="str">
        <f t="shared" si="331"/>
        <v>publishing</v>
      </c>
      <c r="R3052" s="5" t="str">
        <f t="shared" si="332"/>
        <v>art books</v>
      </c>
      <c r="S3052" t="s">
        <v>8322</v>
      </c>
      <c r="T3052" t="s">
        <v>8344</v>
      </c>
      <c r="U3052" s="9">
        <f t="shared" si="333"/>
        <v>40672.729872685188</v>
      </c>
      <c r="V3052" s="9">
        <f t="shared" si="334"/>
        <v>40702.729872685188</v>
      </c>
      <c r="W3052">
        <f t="shared" si="335"/>
        <v>30</v>
      </c>
    </row>
    <row r="3053" spans="1:23" ht="43.2" x14ac:dyDescent="0.3">
      <c r="A3053">
        <v>1566</v>
      </c>
      <c r="B3053" s="3" t="s">
        <v>1567</v>
      </c>
      <c r="C3053" s="3" t="s">
        <v>5676</v>
      </c>
      <c r="D3053">
        <v>30000</v>
      </c>
      <c r="E3053">
        <v>6375</v>
      </c>
      <c r="F3053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>
        <f t="shared" si="329"/>
        <v>21</v>
      </c>
      <c r="P3053" s="5">
        <f t="shared" si="330"/>
        <v>108.05</v>
      </c>
      <c r="Q3053" s="5" t="str">
        <f t="shared" si="331"/>
        <v>publishing</v>
      </c>
      <c r="R3053" s="5" t="str">
        <f t="shared" si="332"/>
        <v>art books</v>
      </c>
      <c r="S3053" t="s">
        <v>8322</v>
      </c>
      <c r="T3053" t="s">
        <v>8344</v>
      </c>
      <c r="U3053" s="9">
        <f t="shared" si="333"/>
        <v>42549.916712962964</v>
      </c>
      <c r="V3053" s="9">
        <f t="shared" si="334"/>
        <v>42578.916666666672</v>
      </c>
      <c r="W3053">
        <f t="shared" si="335"/>
        <v>29</v>
      </c>
    </row>
    <row r="3054" spans="1:23" ht="43.2" x14ac:dyDescent="0.3">
      <c r="A3054">
        <v>1567</v>
      </c>
      <c r="B3054" s="3" t="s">
        <v>1568</v>
      </c>
      <c r="C3054" s="3" t="s">
        <v>5677</v>
      </c>
      <c r="D3054">
        <v>8500</v>
      </c>
      <c r="E3054">
        <v>350</v>
      </c>
      <c r="F3054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>
        <f t="shared" si="329"/>
        <v>4</v>
      </c>
      <c r="P3054" s="5">
        <f t="shared" si="330"/>
        <v>26.92</v>
      </c>
      <c r="Q3054" s="5" t="str">
        <f t="shared" si="331"/>
        <v>publishing</v>
      </c>
      <c r="R3054" s="5" t="str">
        <f t="shared" si="332"/>
        <v>art books</v>
      </c>
      <c r="S3054" t="s">
        <v>8322</v>
      </c>
      <c r="T3054" t="s">
        <v>8344</v>
      </c>
      <c r="U3054" s="9">
        <f t="shared" si="333"/>
        <v>41671.936863425923</v>
      </c>
      <c r="V3054" s="9">
        <f t="shared" si="334"/>
        <v>41687</v>
      </c>
      <c r="W3054">
        <f t="shared" si="335"/>
        <v>16</v>
      </c>
    </row>
    <row r="3055" spans="1:23" ht="43.2" x14ac:dyDescent="0.3">
      <c r="A3055">
        <v>1568</v>
      </c>
      <c r="B3055" s="3" t="s">
        <v>1569</v>
      </c>
      <c r="C3055" s="3" t="s">
        <v>5678</v>
      </c>
      <c r="D3055">
        <v>25000</v>
      </c>
      <c r="E3055">
        <v>3410</v>
      </c>
      <c r="F305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>
        <f t="shared" si="329"/>
        <v>14</v>
      </c>
      <c r="P3055" s="5">
        <f t="shared" si="330"/>
        <v>155</v>
      </c>
      <c r="Q3055" s="5" t="str">
        <f t="shared" si="331"/>
        <v>publishing</v>
      </c>
      <c r="R3055" s="5" t="str">
        <f t="shared" si="332"/>
        <v>art books</v>
      </c>
      <c r="S3055" t="s">
        <v>8322</v>
      </c>
      <c r="T3055" t="s">
        <v>8344</v>
      </c>
      <c r="U3055" s="9">
        <f t="shared" si="333"/>
        <v>41962.062326388885</v>
      </c>
      <c r="V3055" s="9">
        <f t="shared" si="334"/>
        <v>41997.062326388885</v>
      </c>
      <c r="W3055">
        <f t="shared" si="335"/>
        <v>35</v>
      </c>
    </row>
    <row r="3056" spans="1:23" x14ac:dyDescent="0.3">
      <c r="A3056">
        <v>1569</v>
      </c>
      <c r="B3056" s="3" t="s">
        <v>1570</v>
      </c>
      <c r="C3056" s="3" t="s">
        <v>5679</v>
      </c>
      <c r="D3056">
        <v>30000</v>
      </c>
      <c r="E3056">
        <v>0</v>
      </c>
      <c r="F3056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>
        <f t="shared" si="329"/>
        <v>0</v>
      </c>
      <c r="P3056" s="5" t="e">
        <f t="shared" si="330"/>
        <v>#DIV/0!</v>
      </c>
      <c r="Q3056" s="5" t="str">
        <f t="shared" si="331"/>
        <v>publishing</v>
      </c>
      <c r="R3056" s="5" t="str">
        <f t="shared" si="332"/>
        <v>art books</v>
      </c>
      <c r="S3056" t="s">
        <v>8322</v>
      </c>
      <c r="T3056" t="s">
        <v>8344</v>
      </c>
      <c r="U3056" s="9">
        <f t="shared" si="333"/>
        <v>41389.679560185185</v>
      </c>
      <c r="V3056" s="9">
        <f t="shared" si="334"/>
        <v>41419.679560185185</v>
      </c>
      <c r="W3056">
        <f t="shared" si="335"/>
        <v>30</v>
      </c>
    </row>
    <row r="3057" spans="1:23" ht="28.8" x14ac:dyDescent="0.3">
      <c r="A3057">
        <v>1570</v>
      </c>
      <c r="B3057" s="3" t="s">
        <v>1571</v>
      </c>
      <c r="C3057" s="3" t="s">
        <v>5680</v>
      </c>
      <c r="D3057">
        <v>6000</v>
      </c>
      <c r="E3057">
        <v>2484</v>
      </c>
      <c r="F3057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>
        <f t="shared" si="329"/>
        <v>41</v>
      </c>
      <c r="P3057" s="5">
        <f t="shared" si="330"/>
        <v>47.77</v>
      </c>
      <c r="Q3057" s="5" t="str">
        <f t="shared" si="331"/>
        <v>publishing</v>
      </c>
      <c r="R3057" s="5" t="str">
        <f t="shared" si="332"/>
        <v>art books</v>
      </c>
      <c r="S3057" t="s">
        <v>8322</v>
      </c>
      <c r="T3057" t="s">
        <v>8344</v>
      </c>
      <c r="U3057" s="9">
        <f t="shared" si="333"/>
        <v>42438.813449074078</v>
      </c>
      <c r="V3057" s="9">
        <f t="shared" si="334"/>
        <v>42468.771782407406</v>
      </c>
      <c r="W3057">
        <f t="shared" si="335"/>
        <v>30</v>
      </c>
    </row>
    <row r="3058" spans="1:23" ht="57.6" x14ac:dyDescent="0.3">
      <c r="A3058">
        <v>1571</v>
      </c>
      <c r="B3058" s="3" t="s">
        <v>1572</v>
      </c>
      <c r="C3058" s="3" t="s">
        <v>5681</v>
      </c>
      <c r="D3058">
        <v>12100</v>
      </c>
      <c r="E3058">
        <v>80</v>
      </c>
      <c r="F3058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>
        <f t="shared" si="329"/>
        <v>1</v>
      </c>
      <c r="P3058" s="5">
        <f t="shared" si="330"/>
        <v>20</v>
      </c>
      <c r="Q3058" s="5" t="str">
        <f t="shared" si="331"/>
        <v>publishing</v>
      </c>
      <c r="R3058" s="5" t="str">
        <f t="shared" si="332"/>
        <v>art books</v>
      </c>
      <c r="S3058" t="s">
        <v>8322</v>
      </c>
      <c r="T3058" t="s">
        <v>8344</v>
      </c>
      <c r="U3058" s="9">
        <f t="shared" si="333"/>
        <v>42144.769479166673</v>
      </c>
      <c r="V3058" s="9">
        <f t="shared" si="334"/>
        <v>42174.769479166673</v>
      </c>
      <c r="W3058">
        <f t="shared" si="335"/>
        <v>30</v>
      </c>
    </row>
    <row r="3059" spans="1:23" ht="43.2" x14ac:dyDescent="0.3">
      <c r="A3059">
        <v>1572</v>
      </c>
      <c r="B3059" s="3" t="s">
        <v>1573</v>
      </c>
      <c r="C3059" s="3" t="s">
        <v>5682</v>
      </c>
      <c r="D3059">
        <v>2500</v>
      </c>
      <c r="E3059">
        <v>125</v>
      </c>
      <c r="F3059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>
        <f t="shared" si="329"/>
        <v>5</v>
      </c>
      <c r="P3059" s="5">
        <f t="shared" si="330"/>
        <v>41.67</v>
      </c>
      <c r="Q3059" s="5" t="str">
        <f t="shared" si="331"/>
        <v>publishing</v>
      </c>
      <c r="R3059" s="5" t="str">
        <f t="shared" si="332"/>
        <v>art books</v>
      </c>
      <c r="S3059" t="s">
        <v>8322</v>
      </c>
      <c r="T3059" t="s">
        <v>8344</v>
      </c>
      <c r="U3059" s="9">
        <f t="shared" si="333"/>
        <v>42404.033090277779</v>
      </c>
      <c r="V3059" s="9">
        <f t="shared" si="334"/>
        <v>42428.999305555553</v>
      </c>
      <c r="W3059">
        <f t="shared" si="335"/>
        <v>24</v>
      </c>
    </row>
    <row r="3060" spans="1:23" ht="43.2" x14ac:dyDescent="0.3">
      <c r="A3060">
        <v>1573</v>
      </c>
      <c r="B3060" s="3" t="s">
        <v>1574</v>
      </c>
      <c r="C3060" s="3" t="s">
        <v>5683</v>
      </c>
      <c r="D3060">
        <v>9000</v>
      </c>
      <c r="E3060">
        <v>223</v>
      </c>
      <c r="F3060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>
        <f t="shared" si="329"/>
        <v>2</v>
      </c>
      <c r="P3060" s="5">
        <f t="shared" si="330"/>
        <v>74.33</v>
      </c>
      <c r="Q3060" s="5" t="str">
        <f t="shared" si="331"/>
        <v>publishing</v>
      </c>
      <c r="R3060" s="5" t="str">
        <f t="shared" si="332"/>
        <v>art books</v>
      </c>
      <c r="S3060" t="s">
        <v>8322</v>
      </c>
      <c r="T3060" t="s">
        <v>8344</v>
      </c>
      <c r="U3060" s="9">
        <f t="shared" si="333"/>
        <v>42786.000023148154</v>
      </c>
      <c r="V3060" s="9">
        <f t="shared" si="334"/>
        <v>42826.165972222225</v>
      </c>
      <c r="W3060">
        <f t="shared" si="335"/>
        <v>40</v>
      </c>
    </row>
    <row r="3061" spans="1:23" ht="43.2" x14ac:dyDescent="0.3">
      <c r="A3061">
        <v>1574</v>
      </c>
      <c r="B3061" s="3" t="s">
        <v>1575</v>
      </c>
      <c r="C3061" s="3" t="s">
        <v>5684</v>
      </c>
      <c r="D3061">
        <v>10000</v>
      </c>
      <c r="E3061">
        <v>506</v>
      </c>
      <c r="F3061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>
        <f t="shared" si="329"/>
        <v>5</v>
      </c>
      <c r="P3061" s="5">
        <f t="shared" si="330"/>
        <v>84.33</v>
      </c>
      <c r="Q3061" s="5" t="str">
        <f t="shared" si="331"/>
        <v>publishing</v>
      </c>
      <c r="R3061" s="5" t="str">
        <f t="shared" si="332"/>
        <v>art books</v>
      </c>
      <c r="S3061" t="s">
        <v>8322</v>
      </c>
      <c r="T3061" t="s">
        <v>8344</v>
      </c>
      <c r="U3061" s="9">
        <f t="shared" si="333"/>
        <v>42017.927418981482</v>
      </c>
      <c r="V3061" s="9">
        <f t="shared" si="334"/>
        <v>42052.927418981482</v>
      </c>
      <c r="W3061">
        <f t="shared" si="335"/>
        <v>35</v>
      </c>
    </row>
    <row r="3062" spans="1:23" ht="43.2" x14ac:dyDescent="0.3">
      <c r="A3062">
        <v>1575</v>
      </c>
      <c r="B3062" s="3" t="s">
        <v>1576</v>
      </c>
      <c r="C3062" s="3" t="s">
        <v>5685</v>
      </c>
      <c r="D3062">
        <v>10000</v>
      </c>
      <c r="E3062">
        <v>2291</v>
      </c>
      <c r="F3062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>
        <f t="shared" si="329"/>
        <v>23</v>
      </c>
      <c r="P3062" s="5">
        <f t="shared" si="330"/>
        <v>65.459999999999994</v>
      </c>
      <c r="Q3062" s="5" t="str">
        <f t="shared" si="331"/>
        <v>publishing</v>
      </c>
      <c r="R3062" s="5" t="str">
        <f t="shared" si="332"/>
        <v>art books</v>
      </c>
      <c r="S3062" t="s">
        <v>8322</v>
      </c>
      <c r="T3062" t="s">
        <v>8344</v>
      </c>
      <c r="U3062" s="9">
        <f t="shared" si="333"/>
        <v>41799.524259259262</v>
      </c>
      <c r="V3062" s="9">
        <f t="shared" si="334"/>
        <v>41829.524259259262</v>
      </c>
      <c r="W3062">
        <f t="shared" si="335"/>
        <v>30</v>
      </c>
    </row>
    <row r="3063" spans="1:23" ht="28.8" x14ac:dyDescent="0.3">
      <c r="A3063">
        <v>1576</v>
      </c>
      <c r="B3063" s="3" t="s">
        <v>1577</v>
      </c>
      <c r="C3063" s="3" t="s">
        <v>5686</v>
      </c>
      <c r="D3063">
        <v>5000</v>
      </c>
      <c r="E3063">
        <v>650</v>
      </c>
      <c r="F3063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>
        <f t="shared" si="329"/>
        <v>13</v>
      </c>
      <c r="P3063" s="5">
        <f t="shared" si="330"/>
        <v>65</v>
      </c>
      <c r="Q3063" s="5" t="str">
        <f t="shared" si="331"/>
        <v>publishing</v>
      </c>
      <c r="R3063" s="5" t="str">
        <f t="shared" si="332"/>
        <v>art books</v>
      </c>
      <c r="S3063" t="s">
        <v>8322</v>
      </c>
      <c r="T3063" t="s">
        <v>8344</v>
      </c>
      <c r="U3063" s="9">
        <f t="shared" si="333"/>
        <v>42140.879259259258</v>
      </c>
      <c r="V3063" s="9">
        <f t="shared" si="334"/>
        <v>42185.879259259258</v>
      </c>
      <c r="W3063">
        <f t="shared" si="335"/>
        <v>45</v>
      </c>
    </row>
    <row r="3064" spans="1:23" ht="43.2" x14ac:dyDescent="0.3">
      <c r="A3064">
        <v>1577</v>
      </c>
      <c r="B3064" s="3" t="s">
        <v>1578</v>
      </c>
      <c r="C3064" s="3" t="s">
        <v>5687</v>
      </c>
      <c r="D3064">
        <v>10000</v>
      </c>
      <c r="E3064">
        <v>55</v>
      </c>
      <c r="F3064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>
        <f t="shared" si="329"/>
        <v>1</v>
      </c>
      <c r="P3064" s="5">
        <f t="shared" si="330"/>
        <v>27.5</v>
      </c>
      <c r="Q3064" s="5" t="str">
        <f t="shared" si="331"/>
        <v>publishing</v>
      </c>
      <c r="R3064" s="5" t="str">
        <f t="shared" si="332"/>
        <v>art books</v>
      </c>
      <c r="S3064" t="s">
        <v>8322</v>
      </c>
      <c r="T3064" t="s">
        <v>8344</v>
      </c>
      <c r="U3064" s="9">
        <f t="shared" si="333"/>
        <v>41054.847777777781</v>
      </c>
      <c r="V3064" s="9">
        <f t="shared" si="334"/>
        <v>41114.847777777781</v>
      </c>
      <c r="W3064">
        <f t="shared" si="335"/>
        <v>60</v>
      </c>
    </row>
    <row r="3065" spans="1:23" ht="57.6" x14ac:dyDescent="0.3">
      <c r="A3065">
        <v>1578</v>
      </c>
      <c r="B3065" s="3" t="s">
        <v>1579</v>
      </c>
      <c r="C3065" s="3" t="s">
        <v>5688</v>
      </c>
      <c r="D3065">
        <v>1897</v>
      </c>
      <c r="E3065">
        <v>205</v>
      </c>
      <c r="F306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>
        <f t="shared" si="329"/>
        <v>11</v>
      </c>
      <c r="P3065" s="5">
        <f t="shared" si="330"/>
        <v>51.25</v>
      </c>
      <c r="Q3065" s="5" t="str">
        <f t="shared" si="331"/>
        <v>publishing</v>
      </c>
      <c r="R3065" s="5" t="str">
        <f t="shared" si="332"/>
        <v>art books</v>
      </c>
      <c r="S3065" t="s">
        <v>8322</v>
      </c>
      <c r="T3065" t="s">
        <v>8344</v>
      </c>
      <c r="U3065" s="9">
        <f t="shared" si="333"/>
        <v>40399.065868055557</v>
      </c>
      <c r="V3065" s="9">
        <f t="shared" si="334"/>
        <v>40423.083333333336</v>
      </c>
      <c r="W3065">
        <f t="shared" si="335"/>
        <v>24</v>
      </c>
    </row>
    <row r="3066" spans="1:23" ht="28.8" x14ac:dyDescent="0.3">
      <c r="A3066">
        <v>1579</v>
      </c>
      <c r="B3066" s="3" t="s">
        <v>1580</v>
      </c>
      <c r="C3066" s="3" t="s">
        <v>5689</v>
      </c>
      <c r="D3066">
        <v>3333</v>
      </c>
      <c r="E3066">
        <v>28</v>
      </c>
      <c r="F3066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>
        <f t="shared" si="329"/>
        <v>1</v>
      </c>
      <c r="P3066" s="5">
        <f t="shared" si="330"/>
        <v>14</v>
      </c>
      <c r="Q3066" s="5" t="str">
        <f t="shared" si="331"/>
        <v>publishing</v>
      </c>
      <c r="R3066" s="5" t="str">
        <f t="shared" si="332"/>
        <v>art books</v>
      </c>
      <c r="S3066" t="s">
        <v>8322</v>
      </c>
      <c r="T3066" t="s">
        <v>8344</v>
      </c>
      <c r="U3066" s="9">
        <f t="shared" si="333"/>
        <v>41481.996423611112</v>
      </c>
      <c r="V3066" s="9">
        <f t="shared" si="334"/>
        <v>41514.996423611112</v>
      </c>
      <c r="W3066">
        <f t="shared" si="335"/>
        <v>33</v>
      </c>
    </row>
    <row r="3067" spans="1:23" ht="43.2" x14ac:dyDescent="0.3">
      <c r="A3067">
        <v>1580</v>
      </c>
      <c r="B3067" s="3" t="s">
        <v>1581</v>
      </c>
      <c r="C3067" s="3" t="s">
        <v>5690</v>
      </c>
      <c r="D3067">
        <v>1750</v>
      </c>
      <c r="E3067">
        <v>0</v>
      </c>
      <c r="F3067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>
        <f t="shared" si="329"/>
        <v>0</v>
      </c>
      <c r="P3067" s="5" t="e">
        <f t="shared" si="330"/>
        <v>#DIV/0!</v>
      </c>
      <c r="Q3067" s="5" t="str">
        <f t="shared" si="331"/>
        <v>publishing</v>
      </c>
      <c r="R3067" s="5" t="str">
        <f t="shared" si="332"/>
        <v>art books</v>
      </c>
      <c r="S3067" t="s">
        <v>8322</v>
      </c>
      <c r="T3067" t="s">
        <v>8344</v>
      </c>
      <c r="U3067" s="9">
        <f t="shared" si="333"/>
        <v>40990.050069444449</v>
      </c>
      <c r="V3067" s="9">
        <f t="shared" si="334"/>
        <v>41050.050069444449</v>
      </c>
      <c r="W3067">
        <f t="shared" si="335"/>
        <v>60</v>
      </c>
    </row>
    <row r="3068" spans="1:23" ht="43.2" x14ac:dyDescent="0.3">
      <c r="A3068">
        <v>1581</v>
      </c>
      <c r="B3068" s="3" t="s">
        <v>1582</v>
      </c>
      <c r="C3068" s="3" t="s">
        <v>5691</v>
      </c>
      <c r="D3068">
        <v>1000</v>
      </c>
      <c r="E3068">
        <v>5</v>
      </c>
      <c r="F3068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>
        <f t="shared" si="329"/>
        <v>1</v>
      </c>
      <c r="P3068" s="5">
        <f t="shared" si="330"/>
        <v>5</v>
      </c>
      <c r="Q3068" s="5" t="str">
        <f t="shared" si="331"/>
        <v>photography</v>
      </c>
      <c r="R3068" s="5" t="str">
        <f t="shared" si="332"/>
        <v>places</v>
      </c>
      <c r="S3068" t="s">
        <v>8338</v>
      </c>
      <c r="T3068" t="s">
        <v>8345</v>
      </c>
      <c r="U3068" s="9">
        <f t="shared" si="333"/>
        <v>42325.448958333334</v>
      </c>
      <c r="V3068" s="9">
        <f t="shared" si="334"/>
        <v>42357.448958333334</v>
      </c>
      <c r="W3068">
        <f t="shared" si="335"/>
        <v>32</v>
      </c>
    </row>
    <row r="3069" spans="1:23" ht="28.8" x14ac:dyDescent="0.3">
      <c r="A3069">
        <v>1582</v>
      </c>
      <c r="B3069" s="3" t="s">
        <v>1583</v>
      </c>
      <c r="C3069" s="3" t="s">
        <v>5692</v>
      </c>
      <c r="D3069">
        <v>1000</v>
      </c>
      <c r="E3069">
        <v>93</v>
      </c>
      <c r="F3069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>
        <f t="shared" si="329"/>
        <v>9</v>
      </c>
      <c r="P3069" s="5">
        <f t="shared" si="330"/>
        <v>31</v>
      </c>
      <c r="Q3069" s="5" t="str">
        <f t="shared" si="331"/>
        <v>photography</v>
      </c>
      <c r="R3069" s="5" t="str">
        <f t="shared" si="332"/>
        <v>places</v>
      </c>
      <c r="S3069" t="s">
        <v>8338</v>
      </c>
      <c r="T3069" t="s">
        <v>8345</v>
      </c>
      <c r="U3069" s="9">
        <f t="shared" si="333"/>
        <v>42246.789965277778</v>
      </c>
      <c r="V3069" s="9">
        <f t="shared" si="334"/>
        <v>42303.888888888891</v>
      </c>
      <c r="W3069">
        <f t="shared" si="335"/>
        <v>57</v>
      </c>
    </row>
    <row r="3070" spans="1:23" ht="57.6" x14ac:dyDescent="0.3">
      <c r="A3070">
        <v>1583</v>
      </c>
      <c r="B3070" s="3" t="s">
        <v>1584</v>
      </c>
      <c r="C3070" s="3" t="s">
        <v>5693</v>
      </c>
      <c r="D3070">
        <v>20000</v>
      </c>
      <c r="E3070">
        <v>15</v>
      </c>
      <c r="F3070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>
        <f t="shared" si="329"/>
        <v>0</v>
      </c>
      <c r="P3070" s="5">
        <f t="shared" si="330"/>
        <v>15</v>
      </c>
      <c r="Q3070" s="5" t="str">
        <f t="shared" si="331"/>
        <v>photography</v>
      </c>
      <c r="R3070" s="5" t="str">
        <f t="shared" si="332"/>
        <v>places</v>
      </c>
      <c r="S3070" t="s">
        <v>8338</v>
      </c>
      <c r="T3070" t="s">
        <v>8345</v>
      </c>
      <c r="U3070" s="9">
        <f t="shared" si="333"/>
        <v>41877.904988425929</v>
      </c>
      <c r="V3070" s="9">
        <f t="shared" si="334"/>
        <v>41907.904988425929</v>
      </c>
      <c r="W3070">
        <f t="shared" si="335"/>
        <v>30</v>
      </c>
    </row>
    <row r="3071" spans="1:23" ht="43.2" x14ac:dyDescent="0.3">
      <c r="A3071">
        <v>1584</v>
      </c>
      <c r="B3071" s="3" t="s">
        <v>1585</v>
      </c>
      <c r="C3071" s="3" t="s">
        <v>5694</v>
      </c>
      <c r="D3071">
        <v>1200</v>
      </c>
      <c r="E3071">
        <v>0</v>
      </c>
      <c r="F3071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>
        <f t="shared" si="329"/>
        <v>0</v>
      </c>
      <c r="P3071" s="5" t="e">
        <f t="shared" si="330"/>
        <v>#DIV/0!</v>
      </c>
      <c r="Q3071" s="5" t="str">
        <f t="shared" si="331"/>
        <v>photography</v>
      </c>
      <c r="R3071" s="5" t="str">
        <f t="shared" si="332"/>
        <v>places</v>
      </c>
      <c r="S3071" t="s">
        <v>8338</v>
      </c>
      <c r="T3071" t="s">
        <v>8345</v>
      </c>
      <c r="U3071" s="9">
        <f t="shared" si="333"/>
        <v>41779.649317129632</v>
      </c>
      <c r="V3071" s="9">
        <f t="shared" si="334"/>
        <v>41789.649317129632</v>
      </c>
      <c r="W3071">
        <f t="shared" si="335"/>
        <v>10</v>
      </c>
    </row>
    <row r="3072" spans="1:23" ht="57.6" x14ac:dyDescent="0.3">
      <c r="A3072">
        <v>1585</v>
      </c>
      <c r="B3072" s="3" t="s">
        <v>1586</v>
      </c>
      <c r="C3072" s="3" t="s">
        <v>5695</v>
      </c>
      <c r="D3072">
        <v>2000</v>
      </c>
      <c r="E3072">
        <v>1580</v>
      </c>
      <c r="F3072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>
        <f t="shared" si="329"/>
        <v>79</v>
      </c>
      <c r="P3072" s="5">
        <f t="shared" si="330"/>
        <v>131.66999999999999</v>
      </c>
      <c r="Q3072" s="5" t="str">
        <f t="shared" si="331"/>
        <v>photography</v>
      </c>
      <c r="R3072" s="5" t="str">
        <f t="shared" si="332"/>
        <v>places</v>
      </c>
      <c r="S3072" t="s">
        <v>8338</v>
      </c>
      <c r="T3072" t="s">
        <v>8345</v>
      </c>
      <c r="U3072" s="9">
        <f t="shared" si="333"/>
        <v>42707.895462962959</v>
      </c>
      <c r="V3072" s="9">
        <f t="shared" si="334"/>
        <v>42729.458333333328</v>
      </c>
      <c r="W3072">
        <f t="shared" si="335"/>
        <v>22</v>
      </c>
    </row>
    <row r="3073" spans="1:23" ht="28.8" x14ac:dyDescent="0.3">
      <c r="A3073">
        <v>1586</v>
      </c>
      <c r="B3073" s="3" t="s">
        <v>1587</v>
      </c>
      <c r="C3073" s="3" t="s">
        <v>5696</v>
      </c>
      <c r="D3073">
        <v>1500</v>
      </c>
      <c r="E3073">
        <v>0</v>
      </c>
      <c r="F3073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>
        <f t="shared" si="329"/>
        <v>0</v>
      </c>
      <c r="P3073" s="5" t="e">
        <f t="shared" si="330"/>
        <v>#DIV/0!</v>
      </c>
      <c r="Q3073" s="5" t="str">
        <f t="shared" si="331"/>
        <v>photography</v>
      </c>
      <c r="R3073" s="5" t="str">
        <f t="shared" si="332"/>
        <v>places</v>
      </c>
      <c r="S3073" t="s">
        <v>8338</v>
      </c>
      <c r="T3073" t="s">
        <v>8345</v>
      </c>
      <c r="U3073" s="9">
        <f t="shared" si="333"/>
        <v>42069.104421296302</v>
      </c>
      <c r="V3073" s="9">
        <f t="shared" si="334"/>
        <v>42099.062754629631</v>
      </c>
      <c r="W3073">
        <f t="shared" si="335"/>
        <v>30</v>
      </c>
    </row>
    <row r="3074" spans="1:23" ht="57.6" x14ac:dyDescent="0.3">
      <c r="A3074">
        <v>1587</v>
      </c>
      <c r="B3074" s="3" t="s">
        <v>1588</v>
      </c>
      <c r="C3074" s="3" t="s">
        <v>5697</v>
      </c>
      <c r="D3074">
        <v>7500</v>
      </c>
      <c r="E3074">
        <v>1</v>
      </c>
      <c r="F3074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>
        <f t="shared" ref="O3074:O3137" si="336">ROUND((E3074/D3074)*100,0)</f>
        <v>0</v>
      </c>
      <c r="P3074" s="5">
        <f t="shared" ref="P3074:P3137" si="337">ROUND((E3074/L3074),2)</f>
        <v>1</v>
      </c>
      <c r="Q3074" s="5" t="str">
        <f t="shared" ref="Q3074:Q3137" si="338">LEFT(N3074,SEARCH("/",N3074)-1)</f>
        <v>photography</v>
      </c>
      <c r="R3074" s="5" t="str">
        <f t="shared" ref="R3074:R3137" si="339">RIGHT(N3074,LEN(N3074)-SEARCH("/",N3074))</f>
        <v>places</v>
      </c>
      <c r="S3074" t="s">
        <v>8338</v>
      </c>
      <c r="T3074" t="s">
        <v>8345</v>
      </c>
      <c r="U3074" s="9">
        <f t="shared" ref="U3074:U3137" si="340">(((J3074/60)/60)/24)+DATE(1970,1,1)</f>
        <v>41956.950983796298</v>
      </c>
      <c r="V3074" s="9">
        <f t="shared" ref="V3074:V3137" si="341">(((I3074/60)/60)/24)+DATE(1970,1,1)</f>
        <v>41986.950983796298</v>
      </c>
      <c r="W3074">
        <f t="shared" ref="W3074:W3137" si="342">DATEDIF(U3074,V3074,"d")</f>
        <v>30</v>
      </c>
    </row>
    <row r="3075" spans="1:23" ht="28.8" x14ac:dyDescent="0.3">
      <c r="A3075">
        <v>1588</v>
      </c>
      <c r="B3075" s="3" t="s">
        <v>1589</v>
      </c>
      <c r="C3075" s="3" t="s">
        <v>5698</v>
      </c>
      <c r="D3075">
        <v>516</v>
      </c>
      <c r="E3075">
        <v>0</v>
      </c>
      <c r="F307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>
        <f t="shared" si="336"/>
        <v>0</v>
      </c>
      <c r="P3075" s="5" t="e">
        <f t="shared" si="337"/>
        <v>#DIV/0!</v>
      </c>
      <c r="Q3075" s="5" t="str">
        <f t="shared" si="338"/>
        <v>photography</v>
      </c>
      <c r="R3075" s="5" t="str">
        <f t="shared" si="339"/>
        <v>places</v>
      </c>
      <c r="S3075" t="s">
        <v>8338</v>
      </c>
      <c r="T3075" t="s">
        <v>8345</v>
      </c>
      <c r="U3075" s="9">
        <f t="shared" si="340"/>
        <v>42005.24998842593</v>
      </c>
      <c r="V3075" s="9">
        <f t="shared" si="341"/>
        <v>42035.841666666667</v>
      </c>
      <c r="W3075">
        <f t="shared" si="342"/>
        <v>30</v>
      </c>
    </row>
    <row r="3076" spans="1:23" ht="43.2" x14ac:dyDescent="0.3">
      <c r="A3076">
        <v>1589</v>
      </c>
      <c r="B3076" s="3" t="s">
        <v>1590</v>
      </c>
      <c r="C3076" s="3" t="s">
        <v>5699</v>
      </c>
      <c r="D3076">
        <v>1200</v>
      </c>
      <c r="E3076">
        <v>0</v>
      </c>
      <c r="F3076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>
        <f t="shared" si="336"/>
        <v>0</v>
      </c>
      <c r="P3076" s="5" t="e">
        <f t="shared" si="337"/>
        <v>#DIV/0!</v>
      </c>
      <c r="Q3076" s="5" t="str">
        <f t="shared" si="338"/>
        <v>photography</v>
      </c>
      <c r="R3076" s="5" t="str">
        <f t="shared" si="339"/>
        <v>places</v>
      </c>
      <c r="S3076" t="s">
        <v>8338</v>
      </c>
      <c r="T3076" t="s">
        <v>8345</v>
      </c>
      <c r="U3076" s="9">
        <f t="shared" si="340"/>
        <v>42256.984791666662</v>
      </c>
      <c r="V3076" s="9">
        <f t="shared" si="341"/>
        <v>42286.984791666662</v>
      </c>
      <c r="W3076">
        <f t="shared" si="342"/>
        <v>30</v>
      </c>
    </row>
    <row r="3077" spans="1:23" x14ac:dyDescent="0.3">
      <c r="A3077">
        <v>1590</v>
      </c>
      <c r="B3077" s="3" t="s">
        <v>1591</v>
      </c>
      <c r="C3077" s="3" t="s">
        <v>5700</v>
      </c>
      <c r="D3077">
        <v>60000</v>
      </c>
      <c r="E3077">
        <v>1020</v>
      </c>
      <c r="F3077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>
        <f t="shared" si="336"/>
        <v>2</v>
      </c>
      <c r="P3077" s="5">
        <f t="shared" si="337"/>
        <v>510</v>
      </c>
      <c r="Q3077" s="5" t="str">
        <f t="shared" si="338"/>
        <v>photography</v>
      </c>
      <c r="R3077" s="5" t="str">
        <f t="shared" si="339"/>
        <v>places</v>
      </c>
      <c r="S3077" t="s">
        <v>8338</v>
      </c>
      <c r="T3077" t="s">
        <v>8345</v>
      </c>
      <c r="U3077" s="9">
        <f t="shared" si="340"/>
        <v>42240.857222222221</v>
      </c>
      <c r="V3077" s="9">
        <f t="shared" si="341"/>
        <v>42270.857222222221</v>
      </c>
      <c r="W3077">
        <f t="shared" si="342"/>
        <v>30</v>
      </c>
    </row>
    <row r="3078" spans="1:23" ht="57.6" x14ac:dyDescent="0.3">
      <c r="A3078">
        <v>1591</v>
      </c>
      <c r="B3078" s="3" t="s">
        <v>1592</v>
      </c>
      <c r="C3078" s="3" t="s">
        <v>5701</v>
      </c>
      <c r="D3078">
        <v>14000</v>
      </c>
      <c r="E3078">
        <v>4092</v>
      </c>
      <c r="F3078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>
        <f t="shared" si="336"/>
        <v>29</v>
      </c>
      <c r="P3078" s="5">
        <f t="shared" si="337"/>
        <v>44.48</v>
      </c>
      <c r="Q3078" s="5" t="str">
        <f t="shared" si="338"/>
        <v>photography</v>
      </c>
      <c r="R3078" s="5" t="str">
        <f t="shared" si="339"/>
        <v>places</v>
      </c>
      <c r="S3078" t="s">
        <v>8338</v>
      </c>
      <c r="T3078" t="s">
        <v>8345</v>
      </c>
      <c r="U3078" s="9">
        <f t="shared" si="340"/>
        <v>42433.726168981477</v>
      </c>
      <c r="V3078" s="9">
        <f t="shared" si="341"/>
        <v>42463.68450231482</v>
      </c>
      <c r="W3078">
        <f t="shared" si="342"/>
        <v>30</v>
      </c>
    </row>
    <row r="3079" spans="1:23" ht="28.8" x14ac:dyDescent="0.3">
      <c r="A3079">
        <v>1592</v>
      </c>
      <c r="B3079" s="3" t="s">
        <v>1593</v>
      </c>
      <c r="C3079" s="3" t="s">
        <v>5702</v>
      </c>
      <c r="D3079">
        <v>25</v>
      </c>
      <c r="E3079">
        <v>0</v>
      </c>
      <c r="F3079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>
        <f t="shared" si="336"/>
        <v>0</v>
      </c>
      <c r="P3079" s="5" t="e">
        <f t="shared" si="337"/>
        <v>#DIV/0!</v>
      </c>
      <c r="Q3079" s="5" t="str">
        <f t="shared" si="338"/>
        <v>photography</v>
      </c>
      <c r="R3079" s="5" t="str">
        <f t="shared" si="339"/>
        <v>places</v>
      </c>
      <c r="S3079" t="s">
        <v>8338</v>
      </c>
      <c r="T3079" t="s">
        <v>8345</v>
      </c>
      <c r="U3079" s="9">
        <f t="shared" si="340"/>
        <v>42046.072743055556</v>
      </c>
      <c r="V3079" s="9">
        <f t="shared" si="341"/>
        <v>42091.031076388885</v>
      </c>
      <c r="W3079">
        <f t="shared" si="342"/>
        <v>45</v>
      </c>
    </row>
    <row r="3080" spans="1:23" ht="28.8" x14ac:dyDescent="0.3">
      <c r="A3080">
        <v>1593</v>
      </c>
      <c r="B3080" s="3" t="s">
        <v>1594</v>
      </c>
      <c r="C3080" s="3" t="s">
        <v>5703</v>
      </c>
      <c r="D3080">
        <v>22000</v>
      </c>
      <c r="E3080">
        <v>3</v>
      </c>
      <c r="F3080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>
        <f t="shared" si="336"/>
        <v>0</v>
      </c>
      <c r="P3080" s="5">
        <f t="shared" si="337"/>
        <v>1</v>
      </c>
      <c r="Q3080" s="5" t="str">
        <f t="shared" si="338"/>
        <v>photography</v>
      </c>
      <c r="R3080" s="5" t="str">
        <f t="shared" si="339"/>
        <v>places</v>
      </c>
      <c r="S3080" t="s">
        <v>8338</v>
      </c>
      <c r="T3080" t="s">
        <v>8345</v>
      </c>
      <c r="U3080" s="9">
        <f t="shared" si="340"/>
        <v>42033.845543981486</v>
      </c>
      <c r="V3080" s="9">
        <f t="shared" si="341"/>
        <v>42063.845543981486</v>
      </c>
      <c r="W3080">
        <f t="shared" si="342"/>
        <v>30</v>
      </c>
    </row>
    <row r="3081" spans="1:23" ht="28.8" x14ac:dyDescent="0.3">
      <c r="A3081">
        <v>1594</v>
      </c>
      <c r="B3081" s="3" t="s">
        <v>1595</v>
      </c>
      <c r="C3081" s="3" t="s">
        <v>5704</v>
      </c>
      <c r="D3081">
        <v>1000</v>
      </c>
      <c r="E3081">
        <v>205</v>
      </c>
      <c r="F3081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>
        <f t="shared" si="336"/>
        <v>21</v>
      </c>
      <c r="P3081" s="5">
        <f t="shared" si="337"/>
        <v>20.5</v>
      </c>
      <c r="Q3081" s="5" t="str">
        <f t="shared" si="338"/>
        <v>photography</v>
      </c>
      <c r="R3081" s="5" t="str">
        <f t="shared" si="339"/>
        <v>places</v>
      </c>
      <c r="S3081" t="s">
        <v>8338</v>
      </c>
      <c r="T3081" t="s">
        <v>8345</v>
      </c>
      <c r="U3081" s="9">
        <f t="shared" si="340"/>
        <v>42445.712754629625</v>
      </c>
      <c r="V3081" s="9">
        <f t="shared" si="341"/>
        <v>42505.681249999994</v>
      </c>
      <c r="W3081">
        <f t="shared" si="342"/>
        <v>60</v>
      </c>
    </row>
    <row r="3082" spans="1:23" ht="43.2" x14ac:dyDescent="0.3">
      <c r="A3082">
        <v>1595</v>
      </c>
      <c r="B3082" s="3" t="s">
        <v>1596</v>
      </c>
      <c r="C3082" s="3" t="s">
        <v>5705</v>
      </c>
      <c r="D3082">
        <v>100000</v>
      </c>
      <c r="E3082">
        <v>280</v>
      </c>
      <c r="F3082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>
        <f t="shared" si="336"/>
        <v>0</v>
      </c>
      <c r="P3082" s="5">
        <f t="shared" si="337"/>
        <v>40</v>
      </c>
      <c r="Q3082" s="5" t="str">
        <f t="shared" si="338"/>
        <v>photography</v>
      </c>
      <c r="R3082" s="5" t="str">
        <f t="shared" si="339"/>
        <v>places</v>
      </c>
      <c r="S3082" t="s">
        <v>8338</v>
      </c>
      <c r="T3082" t="s">
        <v>8345</v>
      </c>
      <c r="U3082" s="9">
        <f t="shared" si="340"/>
        <v>41780.050092592595</v>
      </c>
      <c r="V3082" s="9">
        <f t="shared" si="341"/>
        <v>41808.842361111114</v>
      </c>
      <c r="W3082">
        <f t="shared" si="342"/>
        <v>28</v>
      </c>
    </row>
    <row r="3083" spans="1:23" ht="43.2" x14ac:dyDescent="0.3">
      <c r="A3083">
        <v>1596</v>
      </c>
      <c r="B3083" s="3" t="s">
        <v>1597</v>
      </c>
      <c r="C3083" s="3" t="s">
        <v>5706</v>
      </c>
      <c r="D3083">
        <v>3250</v>
      </c>
      <c r="E3083">
        <v>75</v>
      </c>
      <c r="F3083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>
        <f t="shared" si="336"/>
        <v>2</v>
      </c>
      <c r="P3083" s="5">
        <f t="shared" si="337"/>
        <v>25</v>
      </c>
      <c r="Q3083" s="5" t="str">
        <f t="shared" si="338"/>
        <v>photography</v>
      </c>
      <c r="R3083" s="5" t="str">
        <f t="shared" si="339"/>
        <v>places</v>
      </c>
      <c r="S3083" t="s">
        <v>8338</v>
      </c>
      <c r="T3083" t="s">
        <v>8345</v>
      </c>
      <c r="U3083" s="9">
        <f t="shared" si="340"/>
        <v>41941.430196759262</v>
      </c>
      <c r="V3083" s="9">
        <f t="shared" si="341"/>
        <v>41986.471863425926</v>
      </c>
      <c r="W3083">
        <f t="shared" si="342"/>
        <v>45</v>
      </c>
    </row>
    <row r="3084" spans="1:23" ht="43.2" x14ac:dyDescent="0.3">
      <c r="A3084">
        <v>1597</v>
      </c>
      <c r="B3084" s="3" t="s">
        <v>1598</v>
      </c>
      <c r="C3084" s="3" t="s">
        <v>5707</v>
      </c>
      <c r="D3084">
        <v>15000</v>
      </c>
      <c r="E3084">
        <v>0</v>
      </c>
      <c r="F3084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>
        <f t="shared" si="336"/>
        <v>0</v>
      </c>
      <c r="P3084" s="5" t="e">
        <f t="shared" si="337"/>
        <v>#DIV/0!</v>
      </c>
      <c r="Q3084" s="5" t="str">
        <f t="shared" si="338"/>
        <v>photography</v>
      </c>
      <c r="R3084" s="5" t="str">
        <f t="shared" si="339"/>
        <v>places</v>
      </c>
      <c r="S3084" t="s">
        <v>8338</v>
      </c>
      <c r="T3084" t="s">
        <v>8345</v>
      </c>
      <c r="U3084" s="9">
        <f t="shared" si="340"/>
        <v>42603.354131944448</v>
      </c>
      <c r="V3084" s="9">
        <f t="shared" si="341"/>
        <v>42633.354131944448</v>
      </c>
      <c r="W3084">
        <f t="shared" si="342"/>
        <v>30</v>
      </c>
    </row>
    <row r="3085" spans="1:23" ht="57.6" x14ac:dyDescent="0.3">
      <c r="A3085">
        <v>1598</v>
      </c>
      <c r="B3085" s="3" t="s">
        <v>1599</v>
      </c>
      <c r="C3085" s="3" t="s">
        <v>5708</v>
      </c>
      <c r="D3085">
        <v>800</v>
      </c>
      <c r="E3085">
        <v>1</v>
      </c>
      <c r="F308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>
        <f t="shared" si="336"/>
        <v>0</v>
      </c>
      <c r="P3085" s="5">
        <f t="shared" si="337"/>
        <v>1</v>
      </c>
      <c r="Q3085" s="5" t="str">
        <f t="shared" si="338"/>
        <v>photography</v>
      </c>
      <c r="R3085" s="5" t="str">
        <f t="shared" si="339"/>
        <v>places</v>
      </c>
      <c r="S3085" t="s">
        <v>8338</v>
      </c>
      <c r="T3085" t="s">
        <v>8345</v>
      </c>
      <c r="U3085" s="9">
        <f t="shared" si="340"/>
        <v>42151.667337962965</v>
      </c>
      <c r="V3085" s="9">
        <f t="shared" si="341"/>
        <v>42211.667337962965</v>
      </c>
      <c r="W3085">
        <f t="shared" si="342"/>
        <v>60</v>
      </c>
    </row>
    <row r="3086" spans="1:23" ht="43.2" x14ac:dyDescent="0.3">
      <c r="A3086">
        <v>1599</v>
      </c>
      <c r="B3086" s="3" t="s">
        <v>1600</v>
      </c>
      <c r="C3086" s="3" t="s">
        <v>5709</v>
      </c>
      <c r="D3086">
        <v>500</v>
      </c>
      <c r="E3086">
        <v>0</v>
      </c>
      <c r="F3086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>
        <f t="shared" si="336"/>
        <v>0</v>
      </c>
      <c r="P3086" s="5" t="e">
        <f t="shared" si="337"/>
        <v>#DIV/0!</v>
      </c>
      <c r="Q3086" s="5" t="str">
        <f t="shared" si="338"/>
        <v>photography</v>
      </c>
      <c r="R3086" s="5" t="str">
        <f t="shared" si="339"/>
        <v>places</v>
      </c>
      <c r="S3086" t="s">
        <v>8338</v>
      </c>
      <c r="T3086" t="s">
        <v>8345</v>
      </c>
      <c r="U3086" s="9">
        <f t="shared" si="340"/>
        <v>42438.53907407407</v>
      </c>
      <c r="V3086" s="9">
        <f t="shared" si="341"/>
        <v>42468.497407407413</v>
      </c>
      <c r="W3086">
        <f t="shared" si="342"/>
        <v>30</v>
      </c>
    </row>
    <row r="3087" spans="1:23" ht="43.2" x14ac:dyDescent="0.3">
      <c r="A3087">
        <v>1600</v>
      </c>
      <c r="B3087" s="3" t="s">
        <v>1601</v>
      </c>
      <c r="C3087" s="3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>
        <f t="shared" si="336"/>
        <v>7</v>
      </c>
      <c r="P3087" s="5">
        <f t="shared" si="337"/>
        <v>40.78</v>
      </c>
      <c r="Q3087" s="5" t="str">
        <f t="shared" si="338"/>
        <v>photography</v>
      </c>
      <c r="R3087" s="5" t="str">
        <f t="shared" si="339"/>
        <v>places</v>
      </c>
      <c r="S3087" t="s">
        <v>8338</v>
      </c>
      <c r="T3087" t="s">
        <v>8345</v>
      </c>
      <c r="U3087" s="9">
        <f t="shared" si="340"/>
        <v>41791.057314814818</v>
      </c>
      <c r="V3087" s="9">
        <f t="shared" si="341"/>
        <v>41835.21597222222</v>
      </c>
      <c r="W3087">
        <f t="shared" si="342"/>
        <v>44</v>
      </c>
    </row>
    <row r="3088" spans="1:23" ht="43.2" x14ac:dyDescent="0.3">
      <c r="A3088">
        <v>1681</v>
      </c>
      <c r="B3088" s="3" t="s">
        <v>1682</v>
      </c>
      <c r="C3088" s="3" t="s">
        <v>5791</v>
      </c>
      <c r="D3088">
        <v>65000</v>
      </c>
      <c r="E3088">
        <v>65924.38</v>
      </c>
      <c r="F3088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>
        <f t="shared" si="336"/>
        <v>101</v>
      </c>
      <c r="P3088" s="5">
        <f t="shared" si="337"/>
        <v>74.58</v>
      </c>
      <c r="Q3088" s="5" t="str">
        <f t="shared" si="338"/>
        <v>music</v>
      </c>
      <c r="R3088" s="5" t="str">
        <f t="shared" si="339"/>
        <v>faith</v>
      </c>
      <c r="S3088" t="s">
        <v>8325</v>
      </c>
      <c r="T3088" t="s">
        <v>8347</v>
      </c>
      <c r="U3088" s="9">
        <f t="shared" si="340"/>
        <v>42774.121342592596</v>
      </c>
      <c r="V3088" s="9">
        <f t="shared" si="341"/>
        <v>42823.083333333328</v>
      </c>
      <c r="W3088">
        <f t="shared" si="342"/>
        <v>49</v>
      </c>
    </row>
    <row r="3089" spans="1:23" ht="43.2" x14ac:dyDescent="0.3">
      <c r="A3089">
        <v>1682</v>
      </c>
      <c r="B3089" s="3" t="s">
        <v>1683</v>
      </c>
      <c r="C3089" s="3" t="s">
        <v>5792</v>
      </c>
      <c r="D3089">
        <v>6000</v>
      </c>
      <c r="E3089">
        <v>0</v>
      </c>
      <c r="F3089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>
        <f t="shared" si="336"/>
        <v>0</v>
      </c>
      <c r="P3089" s="5" t="e">
        <f t="shared" si="337"/>
        <v>#DIV/0!</v>
      </c>
      <c r="Q3089" s="5" t="str">
        <f t="shared" si="338"/>
        <v>music</v>
      </c>
      <c r="R3089" s="5" t="str">
        <f t="shared" si="339"/>
        <v>faith</v>
      </c>
      <c r="S3089" t="s">
        <v>8325</v>
      </c>
      <c r="T3089" t="s">
        <v>8347</v>
      </c>
      <c r="U3089" s="9">
        <f t="shared" si="340"/>
        <v>42779.21365740741</v>
      </c>
      <c r="V3089" s="9">
        <f t="shared" si="341"/>
        <v>42839.171990740739</v>
      </c>
      <c r="W3089">
        <f t="shared" si="342"/>
        <v>60</v>
      </c>
    </row>
    <row r="3090" spans="1:23" ht="43.2" x14ac:dyDescent="0.3">
      <c r="A3090">
        <v>1683</v>
      </c>
      <c r="B3090" s="3" t="s">
        <v>1684</v>
      </c>
      <c r="C3090" s="3" t="s">
        <v>5793</v>
      </c>
      <c r="D3090">
        <v>3500</v>
      </c>
      <c r="E3090">
        <v>760</v>
      </c>
      <c r="F3090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>
        <f t="shared" si="336"/>
        <v>22</v>
      </c>
      <c r="P3090" s="5">
        <f t="shared" si="337"/>
        <v>76</v>
      </c>
      <c r="Q3090" s="5" t="str">
        <f t="shared" si="338"/>
        <v>music</v>
      </c>
      <c r="R3090" s="5" t="str">
        <f t="shared" si="339"/>
        <v>faith</v>
      </c>
      <c r="S3090" t="s">
        <v>8325</v>
      </c>
      <c r="T3090" t="s">
        <v>8347</v>
      </c>
      <c r="U3090" s="9">
        <f t="shared" si="340"/>
        <v>42808.781689814816</v>
      </c>
      <c r="V3090" s="9">
        <f t="shared" si="341"/>
        <v>42832.781689814816</v>
      </c>
      <c r="W3090">
        <f t="shared" si="342"/>
        <v>24</v>
      </c>
    </row>
    <row r="3091" spans="1:23" ht="28.8" x14ac:dyDescent="0.3">
      <c r="A3091">
        <v>1684</v>
      </c>
      <c r="B3091" s="3" t="s">
        <v>1685</v>
      </c>
      <c r="C3091" s="3" t="s">
        <v>5794</v>
      </c>
      <c r="D3091">
        <v>8000</v>
      </c>
      <c r="E3091">
        <v>8730</v>
      </c>
      <c r="F3091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>
        <f t="shared" si="336"/>
        <v>109</v>
      </c>
      <c r="P3091" s="5">
        <f t="shared" si="337"/>
        <v>86.44</v>
      </c>
      <c r="Q3091" s="5" t="str">
        <f t="shared" si="338"/>
        <v>music</v>
      </c>
      <c r="R3091" s="5" t="str">
        <f t="shared" si="339"/>
        <v>faith</v>
      </c>
      <c r="S3091" t="s">
        <v>8325</v>
      </c>
      <c r="T3091" t="s">
        <v>8347</v>
      </c>
      <c r="U3091" s="9">
        <f t="shared" si="340"/>
        <v>42783.815289351856</v>
      </c>
      <c r="V3091" s="9">
        <f t="shared" si="341"/>
        <v>42811.773622685185</v>
      </c>
      <c r="W3091">
        <f t="shared" si="342"/>
        <v>28</v>
      </c>
    </row>
    <row r="3092" spans="1:23" ht="43.2" x14ac:dyDescent="0.3">
      <c r="A3092">
        <v>1685</v>
      </c>
      <c r="B3092" s="3" t="s">
        <v>1686</v>
      </c>
      <c r="C3092" s="3" t="s">
        <v>5795</v>
      </c>
      <c r="D3092">
        <v>350</v>
      </c>
      <c r="E3092">
        <v>360</v>
      </c>
      <c r="F3092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>
        <f t="shared" si="336"/>
        <v>103</v>
      </c>
      <c r="P3092" s="5">
        <f t="shared" si="337"/>
        <v>24</v>
      </c>
      <c r="Q3092" s="5" t="str">
        <f t="shared" si="338"/>
        <v>music</v>
      </c>
      <c r="R3092" s="5" t="str">
        <f t="shared" si="339"/>
        <v>faith</v>
      </c>
      <c r="S3092" t="s">
        <v>8325</v>
      </c>
      <c r="T3092" t="s">
        <v>8347</v>
      </c>
      <c r="U3092" s="9">
        <f t="shared" si="340"/>
        <v>42788.2502662037</v>
      </c>
      <c r="V3092" s="9">
        <f t="shared" si="341"/>
        <v>42818.208599537036</v>
      </c>
      <c r="W3092">
        <f t="shared" si="342"/>
        <v>30</v>
      </c>
    </row>
    <row r="3093" spans="1:23" ht="43.2" x14ac:dyDescent="0.3">
      <c r="A3093">
        <v>1686</v>
      </c>
      <c r="B3093" s="3" t="s">
        <v>1687</v>
      </c>
      <c r="C3093" s="3" t="s">
        <v>5796</v>
      </c>
      <c r="D3093">
        <v>5000</v>
      </c>
      <c r="E3093">
        <v>18</v>
      </c>
      <c r="F3093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>
        <f t="shared" si="336"/>
        <v>0</v>
      </c>
      <c r="P3093" s="5">
        <f t="shared" si="337"/>
        <v>18</v>
      </c>
      <c r="Q3093" s="5" t="str">
        <f t="shared" si="338"/>
        <v>music</v>
      </c>
      <c r="R3093" s="5" t="str">
        <f t="shared" si="339"/>
        <v>faith</v>
      </c>
      <c r="S3093" t="s">
        <v>8325</v>
      </c>
      <c r="T3093" t="s">
        <v>8347</v>
      </c>
      <c r="U3093" s="9">
        <f t="shared" si="340"/>
        <v>42792.843969907408</v>
      </c>
      <c r="V3093" s="9">
        <f t="shared" si="341"/>
        <v>42852.802303240736</v>
      </c>
      <c r="W3093">
        <f t="shared" si="342"/>
        <v>60</v>
      </c>
    </row>
    <row r="3094" spans="1:23" ht="43.2" x14ac:dyDescent="0.3">
      <c r="A3094">
        <v>1687</v>
      </c>
      <c r="B3094" s="3" t="s">
        <v>1688</v>
      </c>
      <c r="C3094" s="3" t="s">
        <v>5797</v>
      </c>
      <c r="D3094">
        <v>10000</v>
      </c>
      <c r="E3094">
        <v>3125</v>
      </c>
      <c r="F3094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>
        <f t="shared" si="336"/>
        <v>31</v>
      </c>
      <c r="P3094" s="5">
        <f t="shared" si="337"/>
        <v>80.13</v>
      </c>
      <c r="Q3094" s="5" t="str">
        <f t="shared" si="338"/>
        <v>music</v>
      </c>
      <c r="R3094" s="5" t="str">
        <f t="shared" si="339"/>
        <v>faith</v>
      </c>
      <c r="S3094" t="s">
        <v>8325</v>
      </c>
      <c r="T3094" t="s">
        <v>8347</v>
      </c>
      <c r="U3094" s="9">
        <f t="shared" si="340"/>
        <v>42802.046817129631</v>
      </c>
      <c r="V3094" s="9">
        <f t="shared" si="341"/>
        <v>42835.84375</v>
      </c>
      <c r="W3094">
        <f t="shared" si="342"/>
        <v>33</v>
      </c>
    </row>
    <row r="3095" spans="1:23" ht="57.6" x14ac:dyDescent="0.3">
      <c r="A3095">
        <v>1688</v>
      </c>
      <c r="B3095" s="3" t="s">
        <v>1689</v>
      </c>
      <c r="C3095" s="3" t="s">
        <v>5798</v>
      </c>
      <c r="D3095">
        <v>4000</v>
      </c>
      <c r="E3095">
        <v>1772</v>
      </c>
      <c r="F309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>
        <f t="shared" si="336"/>
        <v>44</v>
      </c>
      <c r="P3095" s="5">
        <f t="shared" si="337"/>
        <v>253.14</v>
      </c>
      <c r="Q3095" s="5" t="str">
        <f t="shared" si="338"/>
        <v>music</v>
      </c>
      <c r="R3095" s="5" t="str">
        <f t="shared" si="339"/>
        <v>faith</v>
      </c>
      <c r="S3095" t="s">
        <v>8325</v>
      </c>
      <c r="T3095" t="s">
        <v>8347</v>
      </c>
      <c r="U3095" s="9">
        <f t="shared" si="340"/>
        <v>42804.534652777773</v>
      </c>
      <c r="V3095" s="9">
        <f t="shared" si="341"/>
        <v>42834.492986111116</v>
      </c>
      <c r="W3095">
        <f t="shared" si="342"/>
        <v>30</v>
      </c>
    </row>
    <row r="3096" spans="1:23" ht="28.8" x14ac:dyDescent="0.3">
      <c r="A3096">
        <v>1689</v>
      </c>
      <c r="B3096" s="3" t="s">
        <v>1690</v>
      </c>
      <c r="C3096" s="3" t="s">
        <v>5799</v>
      </c>
      <c r="D3096">
        <v>2400</v>
      </c>
      <c r="E3096">
        <v>2400</v>
      </c>
      <c r="F3096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>
        <f t="shared" si="336"/>
        <v>100</v>
      </c>
      <c r="P3096" s="5">
        <f t="shared" si="337"/>
        <v>171.43</v>
      </c>
      <c r="Q3096" s="5" t="str">
        <f t="shared" si="338"/>
        <v>music</v>
      </c>
      <c r="R3096" s="5" t="str">
        <f t="shared" si="339"/>
        <v>faith</v>
      </c>
      <c r="S3096" t="s">
        <v>8325</v>
      </c>
      <c r="T3096" t="s">
        <v>8347</v>
      </c>
      <c r="U3096" s="9">
        <f t="shared" si="340"/>
        <v>42780.942476851851</v>
      </c>
      <c r="V3096" s="9">
        <f t="shared" si="341"/>
        <v>42810.900810185187</v>
      </c>
      <c r="W3096">
        <f t="shared" si="342"/>
        <v>30</v>
      </c>
    </row>
    <row r="3097" spans="1:23" ht="43.2" x14ac:dyDescent="0.3">
      <c r="A3097">
        <v>1690</v>
      </c>
      <c r="B3097" s="3" t="s">
        <v>1691</v>
      </c>
      <c r="C3097" s="3" t="s">
        <v>5800</v>
      </c>
      <c r="D3097">
        <v>2500</v>
      </c>
      <c r="E3097">
        <v>635</v>
      </c>
      <c r="F3097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>
        <f t="shared" si="336"/>
        <v>25</v>
      </c>
      <c r="P3097" s="5">
        <f t="shared" si="337"/>
        <v>57.73</v>
      </c>
      <c r="Q3097" s="5" t="str">
        <f t="shared" si="338"/>
        <v>music</v>
      </c>
      <c r="R3097" s="5" t="str">
        <f t="shared" si="339"/>
        <v>faith</v>
      </c>
      <c r="S3097" t="s">
        <v>8325</v>
      </c>
      <c r="T3097" t="s">
        <v>8347</v>
      </c>
      <c r="U3097" s="9">
        <f t="shared" si="340"/>
        <v>42801.43104166667</v>
      </c>
      <c r="V3097" s="9">
        <f t="shared" si="341"/>
        <v>42831.389374999999</v>
      </c>
      <c r="W3097">
        <f t="shared" si="342"/>
        <v>30</v>
      </c>
    </row>
    <row r="3098" spans="1:23" ht="43.2" x14ac:dyDescent="0.3">
      <c r="A3098">
        <v>1691</v>
      </c>
      <c r="B3098" s="3" t="s">
        <v>1692</v>
      </c>
      <c r="C3098" s="3" t="s">
        <v>5801</v>
      </c>
      <c r="D3098">
        <v>30000</v>
      </c>
      <c r="E3098">
        <v>10042</v>
      </c>
      <c r="F3098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>
        <f t="shared" si="336"/>
        <v>33</v>
      </c>
      <c r="P3098" s="5">
        <f t="shared" si="337"/>
        <v>264.26</v>
      </c>
      <c r="Q3098" s="5" t="str">
        <f t="shared" si="338"/>
        <v>music</v>
      </c>
      <c r="R3098" s="5" t="str">
        <f t="shared" si="339"/>
        <v>faith</v>
      </c>
      <c r="S3098" t="s">
        <v>8325</v>
      </c>
      <c r="T3098" t="s">
        <v>8347</v>
      </c>
      <c r="U3098" s="9">
        <f t="shared" si="340"/>
        <v>42795.701481481476</v>
      </c>
      <c r="V3098" s="9">
        <f t="shared" si="341"/>
        <v>42828.041666666672</v>
      </c>
      <c r="W3098">
        <f t="shared" si="342"/>
        <v>33</v>
      </c>
    </row>
    <row r="3099" spans="1:23" ht="43.2" x14ac:dyDescent="0.3">
      <c r="A3099">
        <v>1692</v>
      </c>
      <c r="B3099" s="3" t="s">
        <v>1693</v>
      </c>
      <c r="C3099" s="3" t="s">
        <v>5802</v>
      </c>
      <c r="D3099">
        <v>5000</v>
      </c>
      <c r="E3099">
        <v>2390</v>
      </c>
      <c r="F3099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>
        <f t="shared" si="336"/>
        <v>48</v>
      </c>
      <c r="P3099" s="5">
        <f t="shared" si="337"/>
        <v>159.33000000000001</v>
      </c>
      <c r="Q3099" s="5" t="str">
        <f t="shared" si="338"/>
        <v>music</v>
      </c>
      <c r="R3099" s="5" t="str">
        <f t="shared" si="339"/>
        <v>faith</v>
      </c>
      <c r="S3099" t="s">
        <v>8325</v>
      </c>
      <c r="T3099" t="s">
        <v>8347</v>
      </c>
      <c r="U3099" s="9">
        <f t="shared" si="340"/>
        <v>42788.151238425926</v>
      </c>
      <c r="V3099" s="9">
        <f t="shared" si="341"/>
        <v>42820.999305555553</v>
      </c>
      <c r="W3099">
        <f t="shared" si="342"/>
        <v>32</v>
      </c>
    </row>
    <row r="3100" spans="1:23" ht="43.2" x14ac:dyDescent="0.3">
      <c r="A3100">
        <v>1693</v>
      </c>
      <c r="B3100" s="3" t="s">
        <v>1694</v>
      </c>
      <c r="C3100" s="3" t="s">
        <v>5803</v>
      </c>
      <c r="D3100">
        <v>3000</v>
      </c>
      <c r="E3100">
        <v>280</v>
      </c>
      <c r="F3100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>
        <f t="shared" si="336"/>
        <v>9</v>
      </c>
      <c r="P3100" s="5">
        <f t="shared" si="337"/>
        <v>35</v>
      </c>
      <c r="Q3100" s="5" t="str">
        <f t="shared" si="338"/>
        <v>music</v>
      </c>
      <c r="R3100" s="5" t="str">
        <f t="shared" si="339"/>
        <v>faith</v>
      </c>
      <c r="S3100" t="s">
        <v>8325</v>
      </c>
      <c r="T3100" t="s">
        <v>8347</v>
      </c>
      <c r="U3100" s="9">
        <f t="shared" si="340"/>
        <v>42803.920277777783</v>
      </c>
      <c r="V3100" s="9">
        <f t="shared" si="341"/>
        <v>42834.833333333328</v>
      </c>
      <c r="W3100">
        <f t="shared" si="342"/>
        <v>31</v>
      </c>
    </row>
    <row r="3101" spans="1:23" ht="43.2" x14ac:dyDescent="0.3">
      <c r="A3101">
        <v>1694</v>
      </c>
      <c r="B3101" s="3" t="s">
        <v>1695</v>
      </c>
      <c r="C3101" s="3" t="s">
        <v>5804</v>
      </c>
      <c r="D3101">
        <v>10000</v>
      </c>
      <c r="E3101">
        <v>5</v>
      </c>
      <c r="F3101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>
        <f t="shared" si="336"/>
        <v>0</v>
      </c>
      <c r="P3101" s="5">
        <f t="shared" si="337"/>
        <v>5</v>
      </c>
      <c r="Q3101" s="5" t="str">
        <f t="shared" si="338"/>
        <v>music</v>
      </c>
      <c r="R3101" s="5" t="str">
        <f t="shared" si="339"/>
        <v>faith</v>
      </c>
      <c r="S3101" t="s">
        <v>8325</v>
      </c>
      <c r="T3101" t="s">
        <v>8347</v>
      </c>
      <c r="U3101" s="9">
        <f t="shared" si="340"/>
        <v>42791.669837962967</v>
      </c>
      <c r="V3101" s="9">
        <f t="shared" si="341"/>
        <v>42821.191666666666</v>
      </c>
      <c r="W3101">
        <f t="shared" si="342"/>
        <v>30</v>
      </c>
    </row>
    <row r="3102" spans="1:23" ht="57.6" x14ac:dyDescent="0.3">
      <c r="A3102">
        <v>1695</v>
      </c>
      <c r="B3102" s="3" t="s">
        <v>1696</v>
      </c>
      <c r="C3102" s="3" t="s">
        <v>5805</v>
      </c>
      <c r="D3102">
        <v>12000</v>
      </c>
      <c r="E3102">
        <v>1405</v>
      </c>
      <c r="F3102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>
        <f t="shared" si="336"/>
        <v>12</v>
      </c>
      <c r="P3102" s="5">
        <f t="shared" si="337"/>
        <v>61.09</v>
      </c>
      <c r="Q3102" s="5" t="str">
        <f t="shared" si="338"/>
        <v>music</v>
      </c>
      <c r="R3102" s="5" t="str">
        <f t="shared" si="339"/>
        <v>faith</v>
      </c>
      <c r="S3102" t="s">
        <v>8325</v>
      </c>
      <c r="T3102" t="s">
        <v>8347</v>
      </c>
      <c r="U3102" s="9">
        <f t="shared" si="340"/>
        <v>42801.031412037039</v>
      </c>
      <c r="V3102" s="9">
        <f t="shared" si="341"/>
        <v>42835.041666666672</v>
      </c>
      <c r="W3102">
        <f t="shared" si="342"/>
        <v>34</v>
      </c>
    </row>
    <row r="3103" spans="1:23" ht="43.2" x14ac:dyDescent="0.3">
      <c r="A3103">
        <v>1696</v>
      </c>
      <c r="B3103" s="3" t="s">
        <v>1697</v>
      </c>
      <c r="C3103" s="3" t="s">
        <v>5806</v>
      </c>
      <c r="D3103">
        <v>300000</v>
      </c>
      <c r="E3103">
        <v>0</v>
      </c>
      <c r="F3103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>
        <f t="shared" si="336"/>
        <v>0</v>
      </c>
      <c r="P3103" s="5" t="e">
        <f t="shared" si="337"/>
        <v>#DIV/0!</v>
      </c>
      <c r="Q3103" s="5" t="str">
        <f t="shared" si="338"/>
        <v>music</v>
      </c>
      <c r="R3103" s="5" t="str">
        <f t="shared" si="339"/>
        <v>faith</v>
      </c>
      <c r="S3103" t="s">
        <v>8325</v>
      </c>
      <c r="T3103" t="s">
        <v>8347</v>
      </c>
      <c r="U3103" s="9">
        <f t="shared" si="340"/>
        <v>42796.069571759261</v>
      </c>
      <c r="V3103" s="9">
        <f t="shared" si="341"/>
        <v>42826.027905092589</v>
      </c>
      <c r="W3103">
        <f t="shared" si="342"/>
        <v>30</v>
      </c>
    </row>
    <row r="3104" spans="1:23" ht="43.2" x14ac:dyDescent="0.3">
      <c r="A3104">
        <v>1697</v>
      </c>
      <c r="B3104" s="3" t="s">
        <v>1698</v>
      </c>
      <c r="C3104" s="3" t="s">
        <v>5807</v>
      </c>
      <c r="D3104">
        <v>12500</v>
      </c>
      <c r="E3104">
        <v>2526</v>
      </c>
      <c r="F3104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>
        <f t="shared" si="336"/>
        <v>20</v>
      </c>
      <c r="P3104" s="5">
        <f t="shared" si="337"/>
        <v>114.82</v>
      </c>
      <c r="Q3104" s="5" t="str">
        <f t="shared" si="338"/>
        <v>music</v>
      </c>
      <c r="R3104" s="5" t="str">
        <f t="shared" si="339"/>
        <v>faith</v>
      </c>
      <c r="S3104" t="s">
        <v>8325</v>
      </c>
      <c r="T3104" t="s">
        <v>8347</v>
      </c>
      <c r="U3104" s="9">
        <f t="shared" si="340"/>
        <v>42805.032962962956</v>
      </c>
      <c r="V3104" s="9">
        <f t="shared" si="341"/>
        <v>42834.991296296299</v>
      </c>
      <c r="W3104">
        <f t="shared" si="342"/>
        <v>29</v>
      </c>
    </row>
    <row r="3105" spans="1:23" ht="72" x14ac:dyDescent="0.3">
      <c r="A3105">
        <v>1698</v>
      </c>
      <c r="B3105" s="3" t="s">
        <v>1699</v>
      </c>
      <c r="C3105" s="3" t="s">
        <v>5808</v>
      </c>
      <c r="D3105">
        <v>125000</v>
      </c>
      <c r="E3105">
        <v>0</v>
      </c>
      <c r="F310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>
        <f t="shared" si="336"/>
        <v>0</v>
      </c>
      <c r="P3105" s="5" t="e">
        <f t="shared" si="337"/>
        <v>#DIV/0!</v>
      </c>
      <c r="Q3105" s="5" t="str">
        <f t="shared" si="338"/>
        <v>music</v>
      </c>
      <c r="R3105" s="5" t="str">
        <f t="shared" si="339"/>
        <v>faith</v>
      </c>
      <c r="S3105" t="s">
        <v>8325</v>
      </c>
      <c r="T3105" t="s">
        <v>8347</v>
      </c>
      <c r="U3105" s="9">
        <f t="shared" si="340"/>
        <v>42796.207870370374</v>
      </c>
      <c r="V3105" s="9">
        <f t="shared" si="341"/>
        <v>42820.147916666669</v>
      </c>
      <c r="W3105">
        <f t="shared" si="342"/>
        <v>24</v>
      </c>
    </row>
    <row r="3106" spans="1:23" ht="43.2" x14ac:dyDescent="0.3">
      <c r="A3106">
        <v>1699</v>
      </c>
      <c r="B3106" s="3" t="s">
        <v>1700</v>
      </c>
      <c r="C3106" s="3" t="s">
        <v>5809</v>
      </c>
      <c r="D3106">
        <v>5105</v>
      </c>
      <c r="E3106">
        <v>216</v>
      </c>
      <c r="F3106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>
        <f t="shared" si="336"/>
        <v>4</v>
      </c>
      <c r="P3106" s="5">
        <f t="shared" si="337"/>
        <v>54</v>
      </c>
      <c r="Q3106" s="5" t="str">
        <f t="shared" si="338"/>
        <v>music</v>
      </c>
      <c r="R3106" s="5" t="str">
        <f t="shared" si="339"/>
        <v>faith</v>
      </c>
      <c r="S3106" t="s">
        <v>8325</v>
      </c>
      <c r="T3106" t="s">
        <v>8347</v>
      </c>
      <c r="U3106" s="9">
        <f t="shared" si="340"/>
        <v>42806.863946759258</v>
      </c>
      <c r="V3106" s="9">
        <f t="shared" si="341"/>
        <v>42836.863946759258</v>
      </c>
      <c r="W3106">
        <f t="shared" si="342"/>
        <v>30</v>
      </c>
    </row>
    <row r="3107" spans="1:23" ht="43.2" x14ac:dyDescent="0.3">
      <c r="A3107">
        <v>1700</v>
      </c>
      <c r="B3107" s="3" t="s">
        <v>1701</v>
      </c>
      <c r="C3107" s="3" t="s">
        <v>5810</v>
      </c>
      <c r="D3107">
        <v>20000</v>
      </c>
      <c r="E3107">
        <v>5212</v>
      </c>
      <c r="F3107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>
        <f t="shared" si="336"/>
        <v>26</v>
      </c>
      <c r="P3107" s="5">
        <f t="shared" si="337"/>
        <v>65.97</v>
      </c>
      <c r="Q3107" s="5" t="str">
        <f t="shared" si="338"/>
        <v>music</v>
      </c>
      <c r="R3107" s="5" t="str">
        <f t="shared" si="339"/>
        <v>faith</v>
      </c>
      <c r="S3107" t="s">
        <v>8325</v>
      </c>
      <c r="T3107" t="s">
        <v>8347</v>
      </c>
      <c r="U3107" s="9">
        <f t="shared" si="340"/>
        <v>42796.071643518517</v>
      </c>
      <c r="V3107" s="9">
        <f t="shared" si="341"/>
        <v>42826.166666666672</v>
      </c>
      <c r="W3107">
        <f t="shared" si="342"/>
        <v>30</v>
      </c>
    </row>
    <row r="3108" spans="1:23" ht="43.2" x14ac:dyDescent="0.3">
      <c r="A3108">
        <v>1701</v>
      </c>
      <c r="B3108" s="3" t="s">
        <v>1702</v>
      </c>
      <c r="C3108" s="3" t="s">
        <v>5811</v>
      </c>
      <c r="D3108">
        <v>5050</v>
      </c>
      <c r="E3108">
        <v>10</v>
      </c>
      <c r="F3108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>
        <f t="shared" si="336"/>
        <v>0</v>
      </c>
      <c r="P3108" s="5">
        <f t="shared" si="337"/>
        <v>5</v>
      </c>
      <c r="Q3108" s="5" t="str">
        <f t="shared" si="338"/>
        <v>music</v>
      </c>
      <c r="R3108" s="5" t="str">
        <f t="shared" si="339"/>
        <v>faith</v>
      </c>
      <c r="S3108" t="s">
        <v>8325</v>
      </c>
      <c r="T3108" t="s">
        <v>8347</v>
      </c>
      <c r="U3108" s="9">
        <f t="shared" si="340"/>
        <v>41989.664409722223</v>
      </c>
      <c r="V3108" s="9">
        <f t="shared" si="341"/>
        <v>42019.664409722223</v>
      </c>
      <c r="W3108">
        <f t="shared" si="342"/>
        <v>30</v>
      </c>
    </row>
    <row r="3109" spans="1:23" ht="28.8" x14ac:dyDescent="0.3">
      <c r="A3109">
        <v>1702</v>
      </c>
      <c r="B3109" s="3" t="s">
        <v>1703</v>
      </c>
      <c r="C3109" s="3" t="s">
        <v>5812</v>
      </c>
      <c r="D3109">
        <v>16500</v>
      </c>
      <c r="E3109">
        <v>1</v>
      </c>
      <c r="F3109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>
        <f t="shared" si="336"/>
        <v>0</v>
      </c>
      <c r="P3109" s="5">
        <f t="shared" si="337"/>
        <v>1</v>
      </c>
      <c r="Q3109" s="5" t="str">
        <f t="shared" si="338"/>
        <v>music</v>
      </c>
      <c r="R3109" s="5" t="str">
        <f t="shared" si="339"/>
        <v>faith</v>
      </c>
      <c r="S3109" t="s">
        <v>8325</v>
      </c>
      <c r="T3109" t="s">
        <v>8347</v>
      </c>
      <c r="U3109" s="9">
        <f t="shared" si="340"/>
        <v>42063.869791666672</v>
      </c>
      <c r="V3109" s="9">
        <f t="shared" si="341"/>
        <v>42093.828125</v>
      </c>
      <c r="W3109">
        <f t="shared" si="342"/>
        <v>30</v>
      </c>
    </row>
    <row r="3110" spans="1:23" ht="43.2" x14ac:dyDescent="0.3">
      <c r="A3110">
        <v>1703</v>
      </c>
      <c r="B3110" s="3" t="s">
        <v>1704</v>
      </c>
      <c r="C3110" s="3" t="s">
        <v>5813</v>
      </c>
      <c r="D3110">
        <v>5000</v>
      </c>
      <c r="E3110">
        <v>51</v>
      </c>
      <c r="F3110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>
        <f t="shared" si="336"/>
        <v>1</v>
      </c>
      <c r="P3110" s="5">
        <f t="shared" si="337"/>
        <v>25.5</v>
      </c>
      <c r="Q3110" s="5" t="str">
        <f t="shared" si="338"/>
        <v>music</v>
      </c>
      <c r="R3110" s="5" t="str">
        <f t="shared" si="339"/>
        <v>faith</v>
      </c>
      <c r="S3110" t="s">
        <v>8325</v>
      </c>
      <c r="T3110" t="s">
        <v>8347</v>
      </c>
      <c r="U3110" s="9">
        <f t="shared" si="340"/>
        <v>42187.281678240746</v>
      </c>
      <c r="V3110" s="9">
        <f t="shared" si="341"/>
        <v>42247.281678240746</v>
      </c>
      <c r="W3110">
        <f t="shared" si="342"/>
        <v>60</v>
      </c>
    </row>
    <row r="3111" spans="1:23" ht="43.2" x14ac:dyDescent="0.3">
      <c r="A3111">
        <v>1704</v>
      </c>
      <c r="B3111" s="3" t="s">
        <v>1705</v>
      </c>
      <c r="C3111" s="3" t="s">
        <v>5814</v>
      </c>
      <c r="D3111">
        <v>2000</v>
      </c>
      <c r="E3111">
        <v>1302</v>
      </c>
      <c r="F3111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>
        <f t="shared" si="336"/>
        <v>65</v>
      </c>
      <c r="P3111" s="5">
        <f t="shared" si="337"/>
        <v>118.36</v>
      </c>
      <c r="Q3111" s="5" t="str">
        <f t="shared" si="338"/>
        <v>music</v>
      </c>
      <c r="R3111" s="5" t="str">
        <f t="shared" si="339"/>
        <v>faith</v>
      </c>
      <c r="S3111" t="s">
        <v>8325</v>
      </c>
      <c r="T3111" t="s">
        <v>8347</v>
      </c>
      <c r="U3111" s="9">
        <f t="shared" si="340"/>
        <v>42021.139733796299</v>
      </c>
      <c r="V3111" s="9">
        <f t="shared" si="341"/>
        <v>42051.139733796299</v>
      </c>
      <c r="W3111">
        <f t="shared" si="342"/>
        <v>30</v>
      </c>
    </row>
    <row r="3112" spans="1:23" ht="43.2" x14ac:dyDescent="0.3">
      <c r="A3112">
        <v>1705</v>
      </c>
      <c r="B3112" s="3" t="s">
        <v>1706</v>
      </c>
      <c r="C3112" s="3" t="s">
        <v>5815</v>
      </c>
      <c r="D3112">
        <v>2000</v>
      </c>
      <c r="E3112">
        <v>0</v>
      </c>
      <c r="F3112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>
        <f t="shared" si="336"/>
        <v>0</v>
      </c>
      <c r="P3112" s="5" t="e">
        <f t="shared" si="337"/>
        <v>#DIV/0!</v>
      </c>
      <c r="Q3112" s="5" t="str">
        <f t="shared" si="338"/>
        <v>music</v>
      </c>
      <c r="R3112" s="5" t="str">
        <f t="shared" si="339"/>
        <v>faith</v>
      </c>
      <c r="S3112" t="s">
        <v>8325</v>
      </c>
      <c r="T3112" t="s">
        <v>8347</v>
      </c>
      <c r="U3112" s="9">
        <f t="shared" si="340"/>
        <v>42245.016736111109</v>
      </c>
      <c r="V3112" s="9">
        <f t="shared" si="341"/>
        <v>42256.666666666672</v>
      </c>
      <c r="W3112">
        <f t="shared" si="342"/>
        <v>11</v>
      </c>
    </row>
    <row r="3113" spans="1:23" ht="43.2" x14ac:dyDescent="0.3">
      <c r="A3113">
        <v>1706</v>
      </c>
      <c r="B3113" s="3" t="s">
        <v>1707</v>
      </c>
      <c r="C3113" s="3" t="s">
        <v>5816</v>
      </c>
      <c r="D3113">
        <v>5500</v>
      </c>
      <c r="E3113">
        <v>0</v>
      </c>
      <c r="F3113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>
        <f t="shared" si="336"/>
        <v>0</v>
      </c>
      <c r="P3113" s="5" t="e">
        <f t="shared" si="337"/>
        <v>#DIV/0!</v>
      </c>
      <c r="Q3113" s="5" t="str">
        <f t="shared" si="338"/>
        <v>music</v>
      </c>
      <c r="R3113" s="5" t="str">
        <f t="shared" si="339"/>
        <v>faith</v>
      </c>
      <c r="S3113" t="s">
        <v>8325</v>
      </c>
      <c r="T3113" t="s">
        <v>8347</v>
      </c>
      <c r="U3113" s="9">
        <f t="shared" si="340"/>
        <v>42179.306388888886</v>
      </c>
      <c r="V3113" s="9">
        <f t="shared" si="341"/>
        <v>42239.306388888886</v>
      </c>
      <c r="W3113">
        <f t="shared" si="342"/>
        <v>60</v>
      </c>
    </row>
    <row r="3114" spans="1:23" ht="43.2" x14ac:dyDescent="0.3">
      <c r="A3114">
        <v>1707</v>
      </c>
      <c r="B3114" s="3" t="s">
        <v>1708</v>
      </c>
      <c r="C3114" s="3" t="s">
        <v>5817</v>
      </c>
      <c r="D3114">
        <v>5000</v>
      </c>
      <c r="E3114">
        <v>487</v>
      </c>
      <c r="F3114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>
        <f t="shared" si="336"/>
        <v>10</v>
      </c>
      <c r="P3114" s="5">
        <f t="shared" si="337"/>
        <v>54.11</v>
      </c>
      <c r="Q3114" s="5" t="str">
        <f t="shared" si="338"/>
        <v>music</v>
      </c>
      <c r="R3114" s="5" t="str">
        <f t="shared" si="339"/>
        <v>faith</v>
      </c>
      <c r="S3114" t="s">
        <v>8325</v>
      </c>
      <c r="T3114" t="s">
        <v>8347</v>
      </c>
      <c r="U3114" s="9">
        <f t="shared" si="340"/>
        <v>42427.721006944441</v>
      </c>
      <c r="V3114" s="9">
        <f t="shared" si="341"/>
        <v>42457.679340277777</v>
      </c>
      <c r="W3114">
        <f t="shared" si="342"/>
        <v>30</v>
      </c>
    </row>
    <row r="3115" spans="1:23" ht="57.6" x14ac:dyDescent="0.3">
      <c r="A3115">
        <v>1708</v>
      </c>
      <c r="B3115" s="3" t="s">
        <v>1709</v>
      </c>
      <c r="C3115" s="3" t="s">
        <v>5818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>
        <f t="shared" si="336"/>
        <v>0</v>
      </c>
      <c r="P3115" s="5" t="e">
        <f t="shared" si="337"/>
        <v>#DIV/0!</v>
      </c>
      <c r="Q3115" s="5" t="str">
        <f t="shared" si="338"/>
        <v>music</v>
      </c>
      <c r="R3115" s="5" t="str">
        <f t="shared" si="339"/>
        <v>faith</v>
      </c>
      <c r="S3115" t="s">
        <v>8325</v>
      </c>
      <c r="T3115" t="s">
        <v>8347</v>
      </c>
      <c r="U3115" s="9">
        <f t="shared" si="340"/>
        <v>42451.866967592592</v>
      </c>
      <c r="V3115" s="9">
        <f t="shared" si="341"/>
        <v>42491.866967592592</v>
      </c>
      <c r="W3115">
        <f t="shared" si="342"/>
        <v>40</v>
      </c>
    </row>
    <row r="3116" spans="1:23" ht="43.2" x14ac:dyDescent="0.3">
      <c r="A3116">
        <v>1709</v>
      </c>
      <c r="B3116" s="3" t="s">
        <v>1710</v>
      </c>
      <c r="C3116" s="3" t="s">
        <v>5819</v>
      </c>
      <c r="D3116">
        <v>1750</v>
      </c>
      <c r="E3116">
        <v>85</v>
      </c>
      <c r="F3116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>
        <f t="shared" si="336"/>
        <v>5</v>
      </c>
      <c r="P3116" s="5">
        <f t="shared" si="337"/>
        <v>21.25</v>
      </c>
      <c r="Q3116" s="5" t="str">
        <f t="shared" si="338"/>
        <v>music</v>
      </c>
      <c r="R3116" s="5" t="str">
        <f t="shared" si="339"/>
        <v>faith</v>
      </c>
      <c r="S3116" t="s">
        <v>8325</v>
      </c>
      <c r="T3116" t="s">
        <v>8347</v>
      </c>
      <c r="U3116" s="9">
        <f t="shared" si="340"/>
        <v>41841.56381944444</v>
      </c>
      <c r="V3116" s="9">
        <f t="shared" si="341"/>
        <v>41882.818749999999</v>
      </c>
      <c r="W3116">
        <f t="shared" si="342"/>
        <v>41</v>
      </c>
    </row>
    <row r="3117" spans="1:23" ht="28.8" x14ac:dyDescent="0.3">
      <c r="A3117">
        <v>1710</v>
      </c>
      <c r="B3117" s="3" t="s">
        <v>1711</v>
      </c>
      <c r="C3117" s="3" t="s">
        <v>5820</v>
      </c>
      <c r="D3117">
        <v>5000</v>
      </c>
      <c r="E3117">
        <v>34</v>
      </c>
      <c r="F3117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>
        <f t="shared" si="336"/>
        <v>1</v>
      </c>
      <c r="P3117" s="5">
        <f t="shared" si="337"/>
        <v>34</v>
      </c>
      <c r="Q3117" s="5" t="str">
        <f t="shared" si="338"/>
        <v>music</v>
      </c>
      <c r="R3117" s="5" t="str">
        <f t="shared" si="339"/>
        <v>faith</v>
      </c>
      <c r="S3117" t="s">
        <v>8325</v>
      </c>
      <c r="T3117" t="s">
        <v>8347</v>
      </c>
      <c r="U3117" s="9">
        <f t="shared" si="340"/>
        <v>42341.59129629629</v>
      </c>
      <c r="V3117" s="9">
        <f t="shared" si="341"/>
        <v>42387.541666666672</v>
      </c>
      <c r="W3117">
        <f t="shared" si="342"/>
        <v>46</v>
      </c>
    </row>
    <row r="3118" spans="1:23" ht="43.2" x14ac:dyDescent="0.3">
      <c r="A3118">
        <v>1711</v>
      </c>
      <c r="B3118" s="3" t="s">
        <v>1712</v>
      </c>
      <c r="C3118" s="3" t="s">
        <v>5821</v>
      </c>
      <c r="D3118">
        <v>10000</v>
      </c>
      <c r="E3118">
        <v>1050</v>
      </c>
      <c r="F3118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>
        <f t="shared" si="336"/>
        <v>11</v>
      </c>
      <c r="P3118" s="5">
        <f t="shared" si="337"/>
        <v>525</v>
      </c>
      <c r="Q3118" s="5" t="str">
        <f t="shared" si="338"/>
        <v>music</v>
      </c>
      <c r="R3118" s="5" t="str">
        <f t="shared" si="339"/>
        <v>faith</v>
      </c>
      <c r="S3118" t="s">
        <v>8325</v>
      </c>
      <c r="T3118" t="s">
        <v>8347</v>
      </c>
      <c r="U3118" s="9">
        <f t="shared" si="340"/>
        <v>41852.646226851852</v>
      </c>
      <c r="V3118" s="9">
        <f t="shared" si="341"/>
        <v>41883.646226851852</v>
      </c>
      <c r="W3118">
        <f t="shared" si="342"/>
        <v>31</v>
      </c>
    </row>
    <row r="3119" spans="1:23" ht="57.6" x14ac:dyDescent="0.3">
      <c r="A3119">
        <v>1712</v>
      </c>
      <c r="B3119" s="3" t="s">
        <v>1713</v>
      </c>
      <c r="C3119" s="3" t="s">
        <v>5822</v>
      </c>
      <c r="D3119">
        <v>5000</v>
      </c>
      <c r="E3119">
        <v>0</v>
      </c>
      <c r="F3119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>
        <f t="shared" si="336"/>
        <v>0</v>
      </c>
      <c r="P3119" s="5" t="e">
        <f t="shared" si="337"/>
        <v>#DIV/0!</v>
      </c>
      <c r="Q3119" s="5" t="str">
        <f t="shared" si="338"/>
        <v>music</v>
      </c>
      <c r="R3119" s="5" t="str">
        <f t="shared" si="339"/>
        <v>faith</v>
      </c>
      <c r="S3119" t="s">
        <v>8325</v>
      </c>
      <c r="T3119" t="s">
        <v>8347</v>
      </c>
      <c r="U3119" s="9">
        <f t="shared" si="340"/>
        <v>42125.913807870369</v>
      </c>
      <c r="V3119" s="9">
        <f t="shared" si="341"/>
        <v>42185.913807870369</v>
      </c>
      <c r="W3119">
        <f t="shared" si="342"/>
        <v>60</v>
      </c>
    </row>
    <row r="3120" spans="1:23" ht="57.6" x14ac:dyDescent="0.3">
      <c r="A3120">
        <v>1713</v>
      </c>
      <c r="B3120" s="3" t="s">
        <v>1714</v>
      </c>
      <c r="C3120" s="3" t="s">
        <v>5823</v>
      </c>
      <c r="D3120">
        <v>3000</v>
      </c>
      <c r="E3120">
        <v>50</v>
      </c>
      <c r="F3120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>
        <f t="shared" si="336"/>
        <v>2</v>
      </c>
      <c r="P3120" s="5">
        <f t="shared" si="337"/>
        <v>50</v>
      </c>
      <c r="Q3120" s="5" t="str">
        <f t="shared" si="338"/>
        <v>music</v>
      </c>
      <c r="R3120" s="5" t="str">
        <f t="shared" si="339"/>
        <v>faith</v>
      </c>
      <c r="S3120" t="s">
        <v>8325</v>
      </c>
      <c r="T3120" t="s">
        <v>8347</v>
      </c>
      <c r="U3120" s="9">
        <f t="shared" si="340"/>
        <v>41887.801064814819</v>
      </c>
      <c r="V3120" s="9">
        <f t="shared" si="341"/>
        <v>41917.801064814819</v>
      </c>
      <c r="W3120">
        <f t="shared" si="342"/>
        <v>30</v>
      </c>
    </row>
    <row r="3121" spans="1:23" ht="43.2" x14ac:dyDescent="0.3">
      <c r="A3121">
        <v>1714</v>
      </c>
      <c r="B3121" s="3" t="s">
        <v>1715</v>
      </c>
      <c r="C3121" s="3" t="s">
        <v>5824</v>
      </c>
      <c r="D3121">
        <v>25000</v>
      </c>
      <c r="E3121">
        <v>1967</v>
      </c>
      <c r="F3121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>
        <f t="shared" si="336"/>
        <v>8</v>
      </c>
      <c r="P3121" s="5">
        <f t="shared" si="337"/>
        <v>115.71</v>
      </c>
      <c r="Q3121" s="5" t="str">
        <f t="shared" si="338"/>
        <v>music</v>
      </c>
      <c r="R3121" s="5" t="str">
        <f t="shared" si="339"/>
        <v>faith</v>
      </c>
      <c r="S3121" t="s">
        <v>8325</v>
      </c>
      <c r="T3121" t="s">
        <v>8347</v>
      </c>
      <c r="U3121" s="9">
        <f t="shared" si="340"/>
        <v>42095.918530092589</v>
      </c>
      <c r="V3121" s="9">
        <f t="shared" si="341"/>
        <v>42125.918530092589</v>
      </c>
      <c r="W3121">
        <f t="shared" si="342"/>
        <v>30</v>
      </c>
    </row>
    <row r="3122" spans="1:23" ht="43.2" x14ac:dyDescent="0.3">
      <c r="A3122">
        <v>1715</v>
      </c>
      <c r="B3122" s="3" t="s">
        <v>1716</v>
      </c>
      <c r="C3122" s="3" t="s">
        <v>5825</v>
      </c>
      <c r="D3122">
        <v>5000</v>
      </c>
      <c r="E3122">
        <v>11</v>
      </c>
      <c r="F3122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>
        <f t="shared" si="336"/>
        <v>0</v>
      </c>
      <c r="P3122" s="5">
        <f t="shared" si="337"/>
        <v>5.5</v>
      </c>
      <c r="Q3122" s="5" t="str">
        <f t="shared" si="338"/>
        <v>music</v>
      </c>
      <c r="R3122" s="5" t="str">
        <f t="shared" si="339"/>
        <v>faith</v>
      </c>
      <c r="S3122" t="s">
        <v>8325</v>
      </c>
      <c r="T3122" t="s">
        <v>8347</v>
      </c>
      <c r="U3122" s="9">
        <f t="shared" si="340"/>
        <v>42064.217418981483</v>
      </c>
      <c r="V3122" s="9">
        <f t="shared" si="341"/>
        <v>42094.140277777777</v>
      </c>
      <c r="W3122">
        <f t="shared" si="342"/>
        <v>30</v>
      </c>
    </row>
    <row r="3123" spans="1:23" ht="43.2" x14ac:dyDescent="0.3">
      <c r="A3123">
        <v>1716</v>
      </c>
      <c r="B3123" s="3" t="s">
        <v>1717</v>
      </c>
      <c r="C3123" s="3" t="s">
        <v>5826</v>
      </c>
      <c r="D3123">
        <v>2000</v>
      </c>
      <c r="E3123">
        <v>150</v>
      </c>
      <c r="F3123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>
        <f t="shared" si="336"/>
        <v>8</v>
      </c>
      <c r="P3123" s="5">
        <f t="shared" si="337"/>
        <v>50</v>
      </c>
      <c r="Q3123" s="5" t="str">
        <f t="shared" si="338"/>
        <v>music</v>
      </c>
      <c r="R3123" s="5" t="str">
        <f t="shared" si="339"/>
        <v>faith</v>
      </c>
      <c r="S3123" t="s">
        <v>8325</v>
      </c>
      <c r="T3123" t="s">
        <v>8347</v>
      </c>
      <c r="U3123" s="9">
        <f t="shared" si="340"/>
        <v>42673.577534722222</v>
      </c>
      <c r="V3123" s="9">
        <f t="shared" si="341"/>
        <v>42713.619201388887</v>
      </c>
      <c r="W3123">
        <f t="shared" si="342"/>
        <v>40</v>
      </c>
    </row>
    <row r="3124" spans="1:23" ht="43.2" x14ac:dyDescent="0.3">
      <c r="A3124">
        <v>1717</v>
      </c>
      <c r="B3124" s="3" t="s">
        <v>1718</v>
      </c>
      <c r="C3124" s="3" t="s">
        <v>5827</v>
      </c>
      <c r="D3124">
        <v>3265</v>
      </c>
      <c r="E3124">
        <v>1395</v>
      </c>
      <c r="F3124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>
        <f t="shared" si="336"/>
        <v>43</v>
      </c>
      <c r="P3124" s="5">
        <f t="shared" si="337"/>
        <v>34.020000000000003</v>
      </c>
      <c r="Q3124" s="5" t="str">
        <f t="shared" si="338"/>
        <v>music</v>
      </c>
      <c r="R3124" s="5" t="str">
        <f t="shared" si="339"/>
        <v>faith</v>
      </c>
      <c r="S3124" t="s">
        <v>8325</v>
      </c>
      <c r="T3124" t="s">
        <v>8347</v>
      </c>
      <c r="U3124" s="9">
        <f t="shared" si="340"/>
        <v>42460.98192129629</v>
      </c>
      <c r="V3124" s="9">
        <f t="shared" si="341"/>
        <v>42481.166666666672</v>
      </c>
      <c r="W3124">
        <f t="shared" si="342"/>
        <v>21</v>
      </c>
    </row>
    <row r="3125" spans="1:23" x14ac:dyDescent="0.3">
      <c r="A3125">
        <v>1718</v>
      </c>
      <c r="B3125" s="3" t="s">
        <v>1719</v>
      </c>
      <c r="C3125" s="3" t="s">
        <v>5828</v>
      </c>
      <c r="D3125">
        <v>35000</v>
      </c>
      <c r="E3125">
        <v>75</v>
      </c>
      <c r="F312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>
        <f t="shared" si="336"/>
        <v>0</v>
      </c>
      <c r="P3125" s="5">
        <f t="shared" si="337"/>
        <v>37.5</v>
      </c>
      <c r="Q3125" s="5" t="str">
        <f t="shared" si="338"/>
        <v>music</v>
      </c>
      <c r="R3125" s="5" t="str">
        <f t="shared" si="339"/>
        <v>faith</v>
      </c>
      <c r="S3125" t="s">
        <v>8325</v>
      </c>
      <c r="T3125" t="s">
        <v>8347</v>
      </c>
      <c r="U3125" s="9">
        <f t="shared" si="340"/>
        <v>42460.610520833332</v>
      </c>
      <c r="V3125" s="9">
        <f t="shared" si="341"/>
        <v>42504.207638888889</v>
      </c>
      <c r="W3125">
        <f t="shared" si="342"/>
        <v>44</v>
      </c>
    </row>
    <row r="3126" spans="1:23" ht="43.2" x14ac:dyDescent="0.3">
      <c r="A3126">
        <v>1719</v>
      </c>
      <c r="B3126" s="3" t="s">
        <v>1720</v>
      </c>
      <c r="C3126" s="3" t="s">
        <v>5829</v>
      </c>
      <c r="D3126">
        <v>4000</v>
      </c>
      <c r="E3126">
        <v>35</v>
      </c>
      <c r="F3126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>
        <f t="shared" si="336"/>
        <v>1</v>
      </c>
      <c r="P3126" s="5">
        <f t="shared" si="337"/>
        <v>11.67</v>
      </c>
      <c r="Q3126" s="5" t="str">
        <f t="shared" si="338"/>
        <v>music</v>
      </c>
      <c r="R3126" s="5" t="str">
        <f t="shared" si="339"/>
        <v>faith</v>
      </c>
      <c r="S3126" t="s">
        <v>8325</v>
      </c>
      <c r="T3126" t="s">
        <v>8347</v>
      </c>
      <c r="U3126" s="9">
        <f t="shared" si="340"/>
        <v>41869.534618055557</v>
      </c>
      <c r="V3126" s="9">
        <f t="shared" si="341"/>
        <v>41899.534618055557</v>
      </c>
      <c r="W3126">
        <f t="shared" si="342"/>
        <v>30</v>
      </c>
    </row>
    <row r="3127" spans="1:23" ht="43.2" x14ac:dyDescent="0.3">
      <c r="A3127">
        <v>1720</v>
      </c>
      <c r="B3127" s="3" t="s">
        <v>1721</v>
      </c>
      <c r="C3127" s="3" t="s">
        <v>5830</v>
      </c>
      <c r="D3127">
        <v>4000</v>
      </c>
      <c r="E3127">
        <v>225</v>
      </c>
      <c r="F3127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>
        <f t="shared" si="336"/>
        <v>6</v>
      </c>
      <c r="P3127" s="5">
        <f t="shared" si="337"/>
        <v>28.13</v>
      </c>
      <c r="Q3127" s="5" t="str">
        <f t="shared" si="338"/>
        <v>music</v>
      </c>
      <c r="R3127" s="5" t="str">
        <f t="shared" si="339"/>
        <v>faith</v>
      </c>
      <c r="S3127" t="s">
        <v>8325</v>
      </c>
      <c r="T3127" t="s">
        <v>8347</v>
      </c>
      <c r="U3127" s="9">
        <f t="shared" si="340"/>
        <v>41922.783229166671</v>
      </c>
      <c r="V3127" s="9">
        <f t="shared" si="341"/>
        <v>41952.824895833335</v>
      </c>
      <c r="W3127">
        <f t="shared" si="342"/>
        <v>30</v>
      </c>
    </row>
    <row r="3128" spans="1:23" ht="43.2" x14ac:dyDescent="0.3">
      <c r="A3128">
        <v>1721</v>
      </c>
      <c r="B3128" s="3" t="s">
        <v>1722</v>
      </c>
      <c r="C3128" s="3" t="s">
        <v>5831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>
        <f t="shared" si="336"/>
        <v>0</v>
      </c>
      <c r="P3128" s="5" t="e">
        <f t="shared" si="337"/>
        <v>#DIV/0!</v>
      </c>
      <c r="Q3128" s="5" t="str">
        <f t="shared" si="338"/>
        <v>music</v>
      </c>
      <c r="R3128" s="5" t="str">
        <f t="shared" si="339"/>
        <v>faith</v>
      </c>
      <c r="S3128" t="s">
        <v>8325</v>
      </c>
      <c r="T3128" t="s">
        <v>8347</v>
      </c>
      <c r="U3128" s="9">
        <f t="shared" si="340"/>
        <v>42319.461377314816</v>
      </c>
      <c r="V3128" s="9">
        <f t="shared" si="341"/>
        <v>42349.461377314816</v>
      </c>
      <c r="W3128">
        <f t="shared" si="342"/>
        <v>30</v>
      </c>
    </row>
    <row r="3129" spans="1:23" ht="43.2" x14ac:dyDescent="0.3">
      <c r="A3129">
        <v>1722</v>
      </c>
      <c r="B3129" s="3" t="s">
        <v>1723</v>
      </c>
      <c r="C3129" s="3" t="s">
        <v>5832</v>
      </c>
      <c r="D3129">
        <v>2880</v>
      </c>
      <c r="E3129">
        <v>1</v>
      </c>
      <c r="F3129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>
        <f t="shared" si="336"/>
        <v>0</v>
      </c>
      <c r="P3129" s="5">
        <f t="shared" si="337"/>
        <v>1</v>
      </c>
      <c r="Q3129" s="5" t="str">
        <f t="shared" si="338"/>
        <v>music</v>
      </c>
      <c r="R3129" s="5" t="str">
        <f t="shared" si="339"/>
        <v>faith</v>
      </c>
      <c r="S3129" t="s">
        <v>8325</v>
      </c>
      <c r="T3129" t="s">
        <v>8347</v>
      </c>
      <c r="U3129" s="9">
        <f t="shared" si="340"/>
        <v>42425.960983796293</v>
      </c>
      <c r="V3129" s="9">
        <f t="shared" si="341"/>
        <v>42463.006944444445</v>
      </c>
      <c r="W3129">
        <f t="shared" si="342"/>
        <v>38</v>
      </c>
    </row>
    <row r="3130" spans="1:23" ht="57.6" x14ac:dyDescent="0.3">
      <c r="A3130">
        <v>1723</v>
      </c>
      <c r="B3130" s="3" t="s">
        <v>1724</v>
      </c>
      <c r="C3130" s="3" t="s">
        <v>5833</v>
      </c>
      <c r="D3130">
        <v>10000</v>
      </c>
      <c r="E3130">
        <v>650</v>
      </c>
      <c r="F3130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>
        <f t="shared" si="336"/>
        <v>7</v>
      </c>
      <c r="P3130" s="5">
        <f t="shared" si="337"/>
        <v>216.67</v>
      </c>
      <c r="Q3130" s="5" t="str">
        <f t="shared" si="338"/>
        <v>music</v>
      </c>
      <c r="R3130" s="5" t="str">
        <f t="shared" si="339"/>
        <v>faith</v>
      </c>
      <c r="S3130" t="s">
        <v>8325</v>
      </c>
      <c r="T3130" t="s">
        <v>8347</v>
      </c>
      <c r="U3130" s="9">
        <f t="shared" si="340"/>
        <v>42129.82540509259</v>
      </c>
      <c r="V3130" s="9">
        <f t="shared" si="341"/>
        <v>42186.25</v>
      </c>
      <c r="W3130">
        <f t="shared" si="342"/>
        <v>57</v>
      </c>
    </row>
    <row r="3131" spans="1:23" ht="43.2" x14ac:dyDescent="0.3">
      <c r="A3131">
        <v>1724</v>
      </c>
      <c r="B3131" s="3" t="s">
        <v>1725</v>
      </c>
      <c r="C3131" s="3" t="s">
        <v>5834</v>
      </c>
      <c r="D3131">
        <v>6000</v>
      </c>
      <c r="E3131">
        <v>35</v>
      </c>
      <c r="F3131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>
        <f t="shared" si="336"/>
        <v>1</v>
      </c>
      <c r="P3131" s="5">
        <f t="shared" si="337"/>
        <v>8.75</v>
      </c>
      <c r="Q3131" s="5" t="str">
        <f t="shared" si="338"/>
        <v>music</v>
      </c>
      <c r="R3131" s="5" t="str">
        <f t="shared" si="339"/>
        <v>faith</v>
      </c>
      <c r="S3131" t="s">
        <v>8325</v>
      </c>
      <c r="T3131" t="s">
        <v>8347</v>
      </c>
      <c r="U3131" s="9">
        <f t="shared" si="340"/>
        <v>41912.932430555556</v>
      </c>
      <c r="V3131" s="9">
        <f t="shared" si="341"/>
        <v>41942.932430555556</v>
      </c>
      <c r="W3131">
        <f t="shared" si="342"/>
        <v>30</v>
      </c>
    </row>
    <row r="3132" spans="1:23" ht="43.2" x14ac:dyDescent="0.3">
      <c r="A3132">
        <v>1725</v>
      </c>
      <c r="B3132" s="3" t="s">
        <v>1726</v>
      </c>
      <c r="C3132" s="3" t="s">
        <v>5835</v>
      </c>
      <c r="D3132">
        <v>5500</v>
      </c>
      <c r="E3132">
        <v>560</v>
      </c>
      <c r="F3132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>
        <f t="shared" si="336"/>
        <v>10</v>
      </c>
      <c r="P3132" s="5">
        <f t="shared" si="337"/>
        <v>62.22</v>
      </c>
      <c r="Q3132" s="5" t="str">
        <f t="shared" si="338"/>
        <v>music</v>
      </c>
      <c r="R3132" s="5" t="str">
        <f t="shared" si="339"/>
        <v>faith</v>
      </c>
      <c r="S3132" t="s">
        <v>8325</v>
      </c>
      <c r="T3132" t="s">
        <v>8347</v>
      </c>
      <c r="U3132" s="9">
        <f t="shared" si="340"/>
        <v>41845.968159722222</v>
      </c>
      <c r="V3132" s="9">
        <f t="shared" si="341"/>
        <v>41875.968159722222</v>
      </c>
      <c r="W3132">
        <f t="shared" si="342"/>
        <v>30</v>
      </c>
    </row>
    <row r="3133" spans="1:23" ht="28.8" x14ac:dyDescent="0.3">
      <c r="A3133">
        <v>1726</v>
      </c>
      <c r="B3133" s="3" t="s">
        <v>1727</v>
      </c>
      <c r="C3133" s="3" t="s">
        <v>5836</v>
      </c>
      <c r="D3133">
        <v>6500</v>
      </c>
      <c r="E3133">
        <v>2196</v>
      </c>
      <c r="F3133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>
        <f t="shared" si="336"/>
        <v>34</v>
      </c>
      <c r="P3133" s="5">
        <f t="shared" si="337"/>
        <v>137.25</v>
      </c>
      <c r="Q3133" s="5" t="str">
        <f t="shared" si="338"/>
        <v>music</v>
      </c>
      <c r="R3133" s="5" t="str">
        <f t="shared" si="339"/>
        <v>faith</v>
      </c>
      <c r="S3133" t="s">
        <v>8325</v>
      </c>
      <c r="T3133" t="s">
        <v>8347</v>
      </c>
      <c r="U3133" s="9">
        <f t="shared" si="340"/>
        <v>41788.919722222221</v>
      </c>
      <c r="V3133" s="9">
        <f t="shared" si="341"/>
        <v>41817.919722222221</v>
      </c>
      <c r="W3133">
        <f t="shared" si="342"/>
        <v>29</v>
      </c>
    </row>
    <row r="3134" spans="1:23" ht="43.2" x14ac:dyDescent="0.3">
      <c r="A3134">
        <v>1727</v>
      </c>
      <c r="B3134" s="3" t="s">
        <v>1728</v>
      </c>
      <c r="C3134" s="3" t="s">
        <v>5837</v>
      </c>
      <c r="D3134">
        <v>3000</v>
      </c>
      <c r="E3134">
        <v>1</v>
      </c>
      <c r="F3134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>
        <f t="shared" si="336"/>
        <v>0</v>
      </c>
      <c r="P3134" s="5">
        <f t="shared" si="337"/>
        <v>1</v>
      </c>
      <c r="Q3134" s="5" t="str">
        <f t="shared" si="338"/>
        <v>music</v>
      </c>
      <c r="R3134" s="5" t="str">
        <f t="shared" si="339"/>
        <v>faith</v>
      </c>
      <c r="S3134" t="s">
        <v>8325</v>
      </c>
      <c r="T3134" t="s">
        <v>8347</v>
      </c>
      <c r="U3134" s="9">
        <f t="shared" si="340"/>
        <v>42044.927974537044</v>
      </c>
      <c r="V3134" s="9">
        <f t="shared" si="341"/>
        <v>42099.458333333328</v>
      </c>
      <c r="W3134">
        <f t="shared" si="342"/>
        <v>55</v>
      </c>
    </row>
    <row r="3135" spans="1:23" ht="43.2" x14ac:dyDescent="0.3">
      <c r="A3135">
        <v>1728</v>
      </c>
      <c r="B3135" s="3" t="s">
        <v>1729</v>
      </c>
      <c r="C3135" s="3" t="s">
        <v>5838</v>
      </c>
      <c r="D3135">
        <v>1250</v>
      </c>
      <c r="E3135">
        <v>855</v>
      </c>
      <c r="F313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>
        <f t="shared" si="336"/>
        <v>68</v>
      </c>
      <c r="P3135" s="5">
        <f t="shared" si="337"/>
        <v>122.14</v>
      </c>
      <c r="Q3135" s="5" t="str">
        <f t="shared" si="338"/>
        <v>music</v>
      </c>
      <c r="R3135" s="5" t="str">
        <f t="shared" si="339"/>
        <v>faith</v>
      </c>
      <c r="S3135" t="s">
        <v>8325</v>
      </c>
      <c r="T3135" t="s">
        <v>8347</v>
      </c>
      <c r="U3135" s="9">
        <f t="shared" si="340"/>
        <v>42268.625856481478</v>
      </c>
      <c r="V3135" s="9">
        <f t="shared" si="341"/>
        <v>42298.625856481478</v>
      </c>
      <c r="W3135">
        <f t="shared" si="342"/>
        <v>30</v>
      </c>
    </row>
    <row r="3136" spans="1:23" ht="43.2" x14ac:dyDescent="0.3">
      <c r="A3136">
        <v>1729</v>
      </c>
      <c r="B3136" s="3" t="s">
        <v>1730</v>
      </c>
      <c r="C3136" s="3" t="s">
        <v>5839</v>
      </c>
      <c r="D3136">
        <v>10000</v>
      </c>
      <c r="E3136">
        <v>0</v>
      </c>
      <c r="F3136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>
        <f t="shared" si="336"/>
        <v>0</v>
      </c>
      <c r="P3136" s="5" t="e">
        <f t="shared" si="337"/>
        <v>#DIV/0!</v>
      </c>
      <c r="Q3136" s="5" t="str">
        <f t="shared" si="338"/>
        <v>music</v>
      </c>
      <c r="R3136" s="5" t="str">
        <f t="shared" si="339"/>
        <v>faith</v>
      </c>
      <c r="S3136" t="s">
        <v>8325</v>
      </c>
      <c r="T3136" t="s">
        <v>8347</v>
      </c>
      <c r="U3136" s="9">
        <f t="shared" si="340"/>
        <v>42471.052152777775</v>
      </c>
      <c r="V3136" s="9">
        <f t="shared" si="341"/>
        <v>42531.052152777775</v>
      </c>
      <c r="W3136">
        <f t="shared" si="342"/>
        <v>60</v>
      </c>
    </row>
    <row r="3137" spans="1:23" ht="43.2" x14ac:dyDescent="0.3">
      <c r="A3137">
        <v>1730</v>
      </c>
      <c r="B3137" s="3" t="s">
        <v>1731</v>
      </c>
      <c r="C3137" s="3" t="s">
        <v>5840</v>
      </c>
      <c r="D3137">
        <v>3000</v>
      </c>
      <c r="E3137">
        <v>0</v>
      </c>
      <c r="F3137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>
        <f t="shared" si="336"/>
        <v>0</v>
      </c>
      <c r="P3137" s="5" t="e">
        <f t="shared" si="337"/>
        <v>#DIV/0!</v>
      </c>
      <c r="Q3137" s="5" t="str">
        <f t="shared" si="338"/>
        <v>music</v>
      </c>
      <c r="R3137" s="5" t="str">
        <f t="shared" si="339"/>
        <v>faith</v>
      </c>
      <c r="S3137" t="s">
        <v>8325</v>
      </c>
      <c r="T3137" t="s">
        <v>8347</v>
      </c>
      <c r="U3137" s="9">
        <f t="shared" si="340"/>
        <v>42272.087766203709</v>
      </c>
      <c r="V3137" s="9">
        <f t="shared" si="341"/>
        <v>42302.087766203709</v>
      </c>
      <c r="W3137">
        <f t="shared" si="342"/>
        <v>30</v>
      </c>
    </row>
    <row r="3138" spans="1:23" ht="28.8" x14ac:dyDescent="0.3">
      <c r="A3138">
        <v>1731</v>
      </c>
      <c r="B3138" s="3" t="s">
        <v>1732</v>
      </c>
      <c r="C3138" s="3" t="s">
        <v>5841</v>
      </c>
      <c r="D3138">
        <v>1000</v>
      </c>
      <c r="E3138">
        <v>0</v>
      </c>
      <c r="F3138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>
        <f t="shared" ref="O3138:O3201" si="343">ROUND((E3138/D3138)*100,0)</f>
        <v>0</v>
      </c>
      <c r="P3138" s="5" t="e">
        <f t="shared" ref="P3138:P3201" si="344">ROUND((E3138/L3138),2)</f>
        <v>#DIV/0!</v>
      </c>
      <c r="Q3138" s="5" t="str">
        <f t="shared" ref="Q3138:Q3201" si="345">LEFT(N3138,SEARCH("/",N3138)-1)</f>
        <v>music</v>
      </c>
      <c r="R3138" s="5" t="str">
        <f t="shared" ref="R3138:R3201" si="346">RIGHT(N3138,LEN(N3138)-SEARCH("/",N3138))</f>
        <v>faith</v>
      </c>
      <c r="S3138" t="s">
        <v>8325</v>
      </c>
      <c r="T3138" t="s">
        <v>8347</v>
      </c>
      <c r="U3138" s="9">
        <f t="shared" ref="U3138:U3201" si="347">(((J3138/60)/60)/24)+DATE(1970,1,1)</f>
        <v>42152.906851851847</v>
      </c>
      <c r="V3138" s="9">
        <f t="shared" ref="V3138:V3201" si="348">(((I3138/60)/60)/24)+DATE(1970,1,1)</f>
        <v>42166.625</v>
      </c>
      <c r="W3138">
        <f t="shared" ref="W3138:W3201" si="349">DATEDIF(U3138,V3138,"d")</f>
        <v>14</v>
      </c>
    </row>
    <row r="3139" spans="1:23" ht="43.2" x14ac:dyDescent="0.3">
      <c r="A3139">
        <v>1732</v>
      </c>
      <c r="B3139" s="3" t="s">
        <v>1733</v>
      </c>
      <c r="C3139" s="3" t="s">
        <v>5842</v>
      </c>
      <c r="D3139">
        <v>4000</v>
      </c>
      <c r="E3139">
        <v>0</v>
      </c>
      <c r="F3139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>
        <f t="shared" si="343"/>
        <v>0</v>
      </c>
      <c r="P3139" s="5" t="e">
        <f t="shared" si="344"/>
        <v>#DIV/0!</v>
      </c>
      <c r="Q3139" s="5" t="str">
        <f t="shared" si="345"/>
        <v>music</v>
      </c>
      <c r="R3139" s="5" t="str">
        <f t="shared" si="346"/>
        <v>faith</v>
      </c>
      <c r="S3139" t="s">
        <v>8325</v>
      </c>
      <c r="T3139" t="s">
        <v>8347</v>
      </c>
      <c r="U3139" s="9">
        <f t="shared" si="347"/>
        <v>42325.683807870373</v>
      </c>
      <c r="V3139" s="9">
        <f t="shared" si="348"/>
        <v>42385.208333333328</v>
      </c>
      <c r="W3139">
        <f t="shared" si="349"/>
        <v>60</v>
      </c>
    </row>
    <row r="3140" spans="1:23" ht="43.2" x14ac:dyDescent="0.3">
      <c r="A3140">
        <v>1733</v>
      </c>
      <c r="B3140" s="3" t="s">
        <v>1734</v>
      </c>
      <c r="C3140" s="3" t="s">
        <v>5843</v>
      </c>
      <c r="D3140">
        <v>10000</v>
      </c>
      <c r="E3140">
        <v>0</v>
      </c>
      <c r="F3140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>
        <f t="shared" si="343"/>
        <v>0</v>
      </c>
      <c r="P3140" s="5" t="e">
        <f t="shared" si="344"/>
        <v>#DIV/0!</v>
      </c>
      <c r="Q3140" s="5" t="str">
        <f t="shared" si="345"/>
        <v>music</v>
      </c>
      <c r="R3140" s="5" t="str">
        <f t="shared" si="346"/>
        <v>faith</v>
      </c>
      <c r="S3140" t="s">
        <v>8325</v>
      </c>
      <c r="T3140" t="s">
        <v>8347</v>
      </c>
      <c r="U3140" s="9">
        <f t="shared" si="347"/>
        <v>42614.675625000003</v>
      </c>
      <c r="V3140" s="9">
        <f t="shared" si="348"/>
        <v>42626.895833333328</v>
      </c>
      <c r="W3140">
        <f t="shared" si="349"/>
        <v>12</v>
      </c>
    </row>
    <row r="3141" spans="1:23" ht="43.2" x14ac:dyDescent="0.3">
      <c r="A3141">
        <v>1734</v>
      </c>
      <c r="B3141" s="3" t="s">
        <v>1735</v>
      </c>
      <c r="C3141" s="3" t="s">
        <v>5844</v>
      </c>
      <c r="D3141">
        <v>4500</v>
      </c>
      <c r="E3141">
        <v>1</v>
      </c>
      <c r="F3141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>
        <f t="shared" si="343"/>
        <v>0</v>
      </c>
      <c r="P3141" s="5">
        <f t="shared" si="344"/>
        <v>1</v>
      </c>
      <c r="Q3141" s="5" t="str">
        <f t="shared" si="345"/>
        <v>music</v>
      </c>
      <c r="R3141" s="5" t="str">
        <f t="shared" si="346"/>
        <v>faith</v>
      </c>
      <c r="S3141" t="s">
        <v>8325</v>
      </c>
      <c r="T3141" t="s">
        <v>8347</v>
      </c>
      <c r="U3141" s="9">
        <f t="shared" si="347"/>
        <v>42102.036527777775</v>
      </c>
      <c r="V3141" s="9">
        <f t="shared" si="348"/>
        <v>42132.036527777775</v>
      </c>
      <c r="W3141">
        <f t="shared" si="349"/>
        <v>30</v>
      </c>
    </row>
    <row r="3142" spans="1:23" ht="43.2" x14ac:dyDescent="0.3">
      <c r="A3142">
        <v>1735</v>
      </c>
      <c r="B3142" s="3" t="s">
        <v>1736</v>
      </c>
      <c r="C3142" s="3" t="s">
        <v>5845</v>
      </c>
      <c r="D3142">
        <v>1000</v>
      </c>
      <c r="E3142">
        <v>110</v>
      </c>
      <c r="F3142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>
        <f t="shared" si="343"/>
        <v>11</v>
      </c>
      <c r="P3142" s="5">
        <f t="shared" si="344"/>
        <v>55</v>
      </c>
      <c r="Q3142" s="5" t="str">
        <f t="shared" si="345"/>
        <v>music</v>
      </c>
      <c r="R3142" s="5" t="str">
        <f t="shared" si="346"/>
        <v>faith</v>
      </c>
      <c r="S3142" t="s">
        <v>8325</v>
      </c>
      <c r="T3142" t="s">
        <v>8347</v>
      </c>
      <c r="U3142" s="9">
        <f t="shared" si="347"/>
        <v>42559.814178240747</v>
      </c>
      <c r="V3142" s="9">
        <f t="shared" si="348"/>
        <v>42589.814178240747</v>
      </c>
      <c r="W3142">
        <f t="shared" si="349"/>
        <v>30</v>
      </c>
    </row>
    <row r="3143" spans="1:23" ht="28.8" x14ac:dyDescent="0.3">
      <c r="A3143">
        <v>1736</v>
      </c>
      <c r="B3143" s="3" t="s">
        <v>1737</v>
      </c>
      <c r="C3143" s="3" t="s">
        <v>5846</v>
      </c>
      <c r="D3143">
        <v>3000</v>
      </c>
      <c r="E3143">
        <v>22</v>
      </c>
      <c r="F3143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>
        <f t="shared" si="343"/>
        <v>1</v>
      </c>
      <c r="P3143" s="5">
        <f t="shared" si="344"/>
        <v>22</v>
      </c>
      <c r="Q3143" s="5" t="str">
        <f t="shared" si="345"/>
        <v>music</v>
      </c>
      <c r="R3143" s="5" t="str">
        <f t="shared" si="346"/>
        <v>faith</v>
      </c>
      <c r="S3143" t="s">
        <v>8325</v>
      </c>
      <c r="T3143" t="s">
        <v>8347</v>
      </c>
      <c r="U3143" s="9">
        <f t="shared" si="347"/>
        <v>42286.861493055556</v>
      </c>
      <c r="V3143" s="9">
        <f t="shared" si="348"/>
        <v>42316.90315972222</v>
      </c>
      <c r="W3143">
        <f t="shared" si="349"/>
        <v>30</v>
      </c>
    </row>
    <row r="3144" spans="1:23" ht="43.2" x14ac:dyDescent="0.3">
      <c r="A3144">
        <v>1737</v>
      </c>
      <c r="B3144" s="3" t="s">
        <v>1738</v>
      </c>
      <c r="C3144" s="3" t="s">
        <v>5847</v>
      </c>
      <c r="D3144">
        <v>4000</v>
      </c>
      <c r="E3144">
        <v>850</v>
      </c>
      <c r="F3144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>
        <f t="shared" si="343"/>
        <v>21</v>
      </c>
      <c r="P3144" s="5">
        <f t="shared" si="344"/>
        <v>56.67</v>
      </c>
      <c r="Q3144" s="5" t="str">
        <f t="shared" si="345"/>
        <v>music</v>
      </c>
      <c r="R3144" s="5" t="str">
        <f t="shared" si="346"/>
        <v>faith</v>
      </c>
      <c r="S3144" t="s">
        <v>8325</v>
      </c>
      <c r="T3144" t="s">
        <v>8347</v>
      </c>
      <c r="U3144" s="9">
        <f t="shared" si="347"/>
        <v>42175.948981481488</v>
      </c>
      <c r="V3144" s="9">
        <f t="shared" si="348"/>
        <v>42205.948981481488</v>
      </c>
      <c r="W3144">
        <f t="shared" si="349"/>
        <v>30</v>
      </c>
    </row>
    <row r="3145" spans="1:23" ht="28.8" x14ac:dyDescent="0.3">
      <c r="A3145">
        <v>1738</v>
      </c>
      <c r="B3145" s="3" t="s">
        <v>1739</v>
      </c>
      <c r="C3145" s="3" t="s">
        <v>5848</v>
      </c>
      <c r="D3145">
        <v>5000</v>
      </c>
      <c r="E3145">
        <v>20</v>
      </c>
      <c r="F314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>
        <f t="shared" si="343"/>
        <v>0</v>
      </c>
      <c r="P3145" s="5">
        <f t="shared" si="344"/>
        <v>20</v>
      </c>
      <c r="Q3145" s="5" t="str">
        <f t="shared" si="345"/>
        <v>music</v>
      </c>
      <c r="R3145" s="5" t="str">
        <f t="shared" si="346"/>
        <v>faith</v>
      </c>
      <c r="S3145" t="s">
        <v>8325</v>
      </c>
      <c r="T3145" t="s">
        <v>8347</v>
      </c>
      <c r="U3145" s="9">
        <f t="shared" si="347"/>
        <v>41884.874328703707</v>
      </c>
      <c r="V3145" s="9">
        <f t="shared" si="348"/>
        <v>41914.874328703707</v>
      </c>
      <c r="W3145">
        <f t="shared" si="349"/>
        <v>30</v>
      </c>
    </row>
    <row r="3146" spans="1:23" ht="43.2" x14ac:dyDescent="0.3">
      <c r="A3146">
        <v>1739</v>
      </c>
      <c r="B3146" s="3" t="s">
        <v>1740</v>
      </c>
      <c r="C3146" s="3" t="s">
        <v>5849</v>
      </c>
      <c r="D3146">
        <v>1000</v>
      </c>
      <c r="E3146">
        <v>1</v>
      </c>
      <c r="F3146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>
        <f t="shared" si="343"/>
        <v>0</v>
      </c>
      <c r="P3146" s="5">
        <f t="shared" si="344"/>
        <v>1</v>
      </c>
      <c r="Q3146" s="5" t="str">
        <f t="shared" si="345"/>
        <v>music</v>
      </c>
      <c r="R3146" s="5" t="str">
        <f t="shared" si="346"/>
        <v>faith</v>
      </c>
      <c r="S3146" t="s">
        <v>8325</v>
      </c>
      <c r="T3146" t="s">
        <v>8347</v>
      </c>
      <c r="U3146" s="9">
        <f t="shared" si="347"/>
        <v>42435.874212962968</v>
      </c>
      <c r="V3146" s="9">
        <f t="shared" si="348"/>
        <v>42494.832546296297</v>
      </c>
      <c r="W3146">
        <f t="shared" si="349"/>
        <v>59</v>
      </c>
    </row>
    <row r="3147" spans="1:23" ht="43.2" x14ac:dyDescent="0.3">
      <c r="A3147">
        <v>1740</v>
      </c>
      <c r="B3147" s="3" t="s">
        <v>1741</v>
      </c>
      <c r="C3147" s="3" t="s">
        <v>5850</v>
      </c>
      <c r="D3147">
        <v>3000</v>
      </c>
      <c r="E3147">
        <v>0</v>
      </c>
      <c r="F3147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>
        <f t="shared" si="343"/>
        <v>0</v>
      </c>
      <c r="P3147" s="5" t="e">
        <f t="shared" si="344"/>
        <v>#DIV/0!</v>
      </c>
      <c r="Q3147" s="5" t="str">
        <f t="shared" si="345"/>
        <v>music</v>
      </c>
      <c r="R3147" s="5" t="str">
        <f t="shared" si="346"/>
        <v>faith</v>
      </c>
      <c r="S3147" t="s">
        <v>8325</v>
      </c>
      <c r="T3147" t="s">
        <v>8347</v>
      </c>
      <c r="U3147" s="9">
        <f t="shared" si="347"/>
        <v>42171.817384259266</v>
      </c>
      <c r="V3147" s="9">
        <f t="shared" si="348"/>
        <v>42201.817384259266</v>
      </c>
      <c r="W3147">
        <f t="shared" si="349"/>
        <v>30</v>
      </c>
    </row>
    <row r="3148" spans="1:23" ht="43.2" x14ac:dyDescent="0.3">
      <c r="A3148">
        <v>1764</v>
      </c>
      <c r="B3148" s="3" t="s">
        <v>1765</v>
      </c>
      <c r="C3148" s="3" t="s">
        <v>5874</v>
      </c>
      <c r="D3148">
        <v>11000</v>
      </c>
      <c r="E3148">
        <v>2156</v>
      </c>
      <c r="F3148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>
        <f t="shared" si="343"/>
        <v>20</v>
      </c>
      <c r="P3148" s="5">
        <f t="shared" si="344"/>
        <v>55.28</v>
      </c>
      <c r="Q3148" s="5" t="str">
        <f t="shared" si="345"/>
        <v>photography</v>
      </c>
      <c r="R3148" s="5" t="str">
        <f t="shared" si="346"/>
        <v>photobooks</v>
      </c>
      <c r="S3148" t="s">
        <v>8338</v>
      </c>
      <c r="T3148" t="s">
        <v>8339</v>
      </c>
      <c r="U3148" s="9">
        <f t="shared" si="347"/>
        <v>41825.485868055555</v>
      </c>
      <c r="V3148" s="9">
        <f t="shared" si="348"/>
        <v>41854.485868055555</v>
      </c>
      <c r="W3148">
        <f t="shared" si="349"/>
        <v>29</v>
      </c>
    </row>
    <row r="3149" spans="1:23" ht="43.2" x14ac:dyDescent="0.3">
      <c r="A3149">
        <v>1765</v>
      </c>
      <c r="B3149" s="3" t="s">
        <v>1766</v>
      </c>
      <c r="C3149" s="3" t="s">
        <v>5875</v>
      </c>
      <c r="D3149">
        <v>12500</v>
      </c>
      <c r="E3149">
        <v>7433.48</v>
      </c>
      <c r="F3149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>
        <f t="shared" si="343"/>
        <v>59</v>
      </c>
      <c r="P3149" s="5">
        <f t="shared" si="344"/>
        <v>72.17</v>
      </c>
      <c r="Q3149" s="5" t="str">
        <f t="shared" si="345"/>
        <v>photography</v>
      </c>
      <c r="R3149" s="5" t="str">
        <f t="shared" si="346"/>
        <v>photobooks</v>
      </c>
      <c r="S3149" t="s">
        <v>8338</v>
      </c>
      <c r="T3149" t="s">
        <v>8339</v>
      </c>
      <c r="U3149" s="9">
        <f t="shared" si="347"/>
        <v>41834.980462962965</v>
      </c>
      <c r="V3149" s="9">
        <f t="shared" si="348"/>
        <v>41864.980462962965</v>
      </c>
      <c r="W3149">
        <f t="shared" si="349"/>
        <v>30</v>
      </c>
    </row>
    <row r="3150" spans="1:23" ht="28.8" x14ac:dyDescent="0.3">
      <c r="A3150">
        <v>1766</v>
      </c>
      <c r="B3150" s="3" t="s">
        <v>1767</v>
      </c>
      <c r="C3150" s="3" t="s">
        <v>5876</v>
      </c>
      <c r="D3150">
        <v>1500</v>
      </c>
      <c r="E3150">
        <v>0</v>
      </c>
      <c r="F3150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>
        <f t="shared" si="343"/>
        <v>0</v>
      </c>
      <c r="P3150" s="5" t="e">
        <f t="shared" si="344"/>
        <v>#DIV/0!</v>
      </c>
      <c r="Q3150" s="5" t="str">
        <f t="shared" si="345"/>
        <v>photography</v>
      </c>
      <c r="R3150" s="5" t="str">
        <f t="shared" si="346"/>
        <v>photobooks</v>
      </c>
      <c r="S3150" t="s">
        <v>8338</v>
      </c>
      <c r="T3150" t="s">
        <v>8339</v>
      </c>
      <c r="U3150" s="9">
        <f t="shared" si="347"/>
        <v>41855.859814814816</v>
      </c>
      <c r="V3150" s="9">
        <f t="shared" si="348"/>
        <v>41876.859814814816</v>
      </c>
      <c r="W3150">
        <f t="shared" si="349"/>
        <v>21</v>
      </c>
    </row>
    <row r="3151" spans="1:23" ht="28.8" x14ac:dyDescent="0.3">
      <c r="A3151">
        <v>1767</v>
      </c>
      <c r="B3151" s="3" t="s">
        <v>1768</v>
      </c>
      <c r="C3151" s="3" t="s">
        <v>5877</v>
      </c>
      <c r="D3151">
        <v>5000</v>
      </c>
      <c r="E3151">
        <v>2286</v>
      </c>
      <c r="F3151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>
        <f t="shared" si="343"/>
        <v>46</v>
      </c>
      <c r="P3151" s="5">
        <f t="shared" si="344"/>
        <v>58.62</v>
      </c>
      <c r="Q3151" s="5" t="str">
        <f t="shared" si="345"/>
        <v>photography</v>
      </c>
      <c r="R3151" s="5" t="str">
        <f t="shared" si="346"/>
        <v>photobooks</v>
      </c>
      <c r="S3151" t="s">
        <v>8338</v>
      </c>
      <c r="T3151" t="s">
        <v>8339</v>
      </c>
      <c r="U3151" s="9">
        <f t="shared" si="347"/>
        <v>41824.658379629633</v>
      </c>
      <c r="V3151" s="9">
        <f t="shared" si="348"/>
        <v>41854.658379629633</v>
      </c>
      <c r="W3151">
        <f t="shared" si="349"/>
        <v>30</v>
      </c>
    </row>
    <row r="3152" spans="1:23" ht="43.2" x14ac:dyDescent="0.3">
      <c r="A3152">
        <v>1768</v>
      </c>
      <c r="B3152" s="3" t="s">
        <v>1769</v>
      </c>
      <c r="C3152" s="3" t="s">
        <v>5878</v>
      </c>
      <c r="D3152">
        <v>5000</v>
      </c>
      <c r="E3152">
        <v>187</v>
      </c>
      <c r="F3152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>
        <f t="shared" si="343"/>
        <v>4</v>
      </c>
      <c r="P3152" s="5">
        <f t="shared" si="344"/>
        <v>12.47</v>
      </c>
      <c r="Q3152" s="5" t="str">
        <f t="shared" si="345"/>
        <v>photography</v>
      </c>
      <c r="R3152" s="5" t="str">
        <f t="shared" si="346"/>
        <v>photobooks</v>
      </c>
      <c r="S3152" t="s">
        <v>8338</v>
      </c>
      <c r="T3152" t="s">
        <v>8339</v>
      </c>
      <c r="U3152" s="9">
        <f t="shared" si="347"/>
        <v>41849.560694444444</v>
      </c>
      <c r="V3152" s="9">
        <f t="shared" si="348"/>
        <v>41909.560694444444</v>
      </c>
      <c r="W3152">
        <f t="shared" si="349"/>
        <v>60</v>
      </c>
    </row>
    <row r="3153" spans="1:23" ht="43.2" x14ac:dyDescent="0.3">
      <c r="A3153">
        <v>1769</v>
      </c>
      <c r="B3153" s="3" t="s">
        <v>1770</v>
      </c>
      <c r="C3153" s="3" t="s">
        <v>5879</v>
      </c>
      <c r="D3153">
        <v>40000</v>
      </c>
      <c r="E3153">
        <v>1081</v>
      </c>
      <c r="F3153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>
        <f t="shared" si="343"/>
        <v>3</v>
      </c>
      <c r="P3153" s="5">
        <f t="shared" si="344"/>
        <v>49.14</v>
      </c>
      <c r="Q3153" s="5" t="str">
        <f t="shared" si="345"/>
        <v>photography</v>
      </c>
      <c r="R3153" s="5" t="str">
        <f t="shared" si="346"/>
        <v>photobooks</v>
      </c>
      <c r="S3153" t="s">
        <v>8338</v>
      </c>
      <c r="T3153" t="s">
        <v>8339</v>
      </c>
      <c r="U3153" s="9">
        <f t="shared" si="347"/>
        <v>41987.818969907406</v>
      </c>
      <c r="V3153" s="9">
        <f t="shared" si="348"/>
        <v>42017.818969907406</v>
      </c>
      <c r="W3153">
        <f t="shared" si="349"/>
        <v>30</v>
      </c>
    </row>
    <row r="3154" spans="1:23" ht="43.2" x14ac:dyDescent="0.3">
      <c r="A3154">
        <v>1770</v>
      </c>
      <c r="B3154" s="3" t="s">
        <v>1771</v>
      </c>
      <c r="C3154" s="3" t="s">
        <v>5880</v>
      </c>
      <c r="D3154">
        <v>24500</v>
      </c>
      <c r="E3154">
        <v>13846</v>
      </c>
      <c r="F3154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>
        <f t="shared" si="343"/>
        <v>57</v>
      </c>
      <c r="P3154" s="5">
        <f t="shared" si="344"/>
        <v>150.5</v>
      </c>
      <c r="Q3154" s="5" t="str">
        <f t="shared" si="345"/>
        <v>photography</v>
      </c>
      <c r="R3154" s="5" t="str">
        <f t="shared" si="346"/>
        <v>photobooks</v>
      </c>
      <c r="S3154" t="s">
        <v>8338</v>
      </c>
      <c r="T3154" t="s">
        <v>8339</v>
      </c>
      <c r="U3154" s="9">
        <f t="shared" si="347"/>
        <v>41891.780023148152</v>
      </c>
      <c r="V3154" s="9">
        <f t="shared" si="348"/>
        <v>41926.780023148152</v>
      </c>
      <c r="W3154">
        <f t="shared" si="349"/>
        <v>35</v>
      </c>
    </row>
    <row r="3155" spans="1:23" ht="43.2" x14ac:dyDescent="0.3">
      <c r="A3155">
        <v>1771</v>
      </c>
      <c r="B3155" s="3" t="s">
        <v>1772</v>
      </c>
      <c r="C3155" s="3" t="s">
        <v>5881</v>
      </c>
      <c r="D3155">
        <v>4200</v>
      </c>
      <c r="E3155">
        <v>895</v>
      </c>
      <c r="F315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>
        <f t="shared" si="343"/>
        <v>21</v>
      </c>
      <c r="P3155" s="5">
        <f t="shared" si="344"/>
        <v>35.799999999999997</v>
      </c>
      <c r="Q3155" s="5" t="str">
        <f t="shared" si="345"/>
        <v>photography</v>
      </c>
      <c r="R3155" s="5" t="str">
        <f t="shared" si="346"/>
        <v>photobooks</v>
      </c>
      <c r="S3155" t="s">
        <v>8338</v>
      </c>
      <c r="T3155" t="s">
        <v>8339</v>
      </c>
      <c r="U3155" s="9">
        <f t="shared" si="347"/>
        <v>41905.979629629634</v>
      </c>
      <c r="V3155" s="9">
        <f t="shared" si="348"/>
        <v>41935.979629629634</v>
      </c>
      <c r="W3155">
        <f t="shared" si="349"/>
        <v>30</v>
      </c>
    </row>
    <row r="3156" spans="1:23" ht="43.2" x14ac:dyDescent="0.3">
      <c r="A3156">
        <v>1772</v>
      </c>
      <c r="B3156" s="3" t="s">
        <v>1773</v>
      </c>
      <c r="C3156" s="3" t="s">
        <v>5882</v>
      </c>
      <c r="D3156">
        <v>5500</v>
      </c>
      <c r="E3156">
        <v>858</v>
      </c>
      <c r="F3156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>
        <f t="shared" si="343"/>
        <v>16</v>
      </c>
      <c r="P3156" s="5">
        <f t="shared" si="344"/>
        <v>45.16</v>
      </c>
      <c r="Q3156" s="5" t="str">
        <f t="shared" si="345"/>
        <v>photography</v>
      </c>
      <c r="R3156" s="5" t="str">
        <f t="shared" si="346"/>
        <v>photobooks</v>
      </c>
      <c r="S3156" t="s">
        <v>8338</v>
      </c>
      <c r="T3156" t="s">
        <v>8339</v>
      </c>
      <c r="U3156" s="9">
        <f t="shared" si="347"/>
        <v>41766.718009259261</v>
      </c>
      <c r="V3156" s="9">
        <f t="shared" si="348"/>
        <v>41826.718009259261</v>
      </c>
      <c r="W3156">
        <f t="shared" si="349"/>
        <v>60</v>
      </c>
    </row>
    <row r="3157" spans="1:23" ht="43.2" x14ac:dyDescent="0.3">
      <c r="A3157">
        <v>1773</v>
      </c>
      <c r="B3157" s="3" t="s">
        <v>1774</v>
      </c>
      <c r="C3157" s="3" t="s">
        <v>5883</v>
      </c>
      <c r="D3157">
        <v>30000</v>
      </c>
      <c r="E3157">
        <v>1877</v>
      </c>
      <c r="F3157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>
        <f t="shared" si="343"/>
        <v>6</v>
      </c>
      <c r="P3157" s="5">
        <f t="shared" si="344"/>
        <v>98.79</v>
      </c>
      <c r="Q3157" s="5" t="str">
        <f t="shared" si="345"/>
        <v>photography</v>
      </c>
      <c r="R3157" s="5" t="str">
        <f t="shared" si="346"/>
        <v>photobooks</v>
      </c>
      <c r="S3157" t="s">
        <v>8338</v>
      </c>
      <c r="T3157" t="s">
        <v>8339</v>
      </c>
      <c r="U3157" s="9">
        <f t="shared" si="347"/>
        <v>41978.760393518518</v>
      </c>
      <c r="V3157" s="9">
        <f t="shared" si="348"/>
        <v>42023.760393518518</v>
      </c>
      <c r="W3157">
        <f t="shared" si="349"/>
        <v>45</v>
      </c>
    </row>
    <row r="3158" spans="1:23" ht="43.2" x14ac:dyDescent="0.3">
      <c r="A3158">
        <v>1774</v>
      </c>
      <c r="B3158" s="3" t="s">
        <v>1775</v>
      </c>
      <c r="C3158" s="3" t="s">
        <v>5884</v>
      </c>
      <c r="D3158">
        <v>2500</v>
      </c>
      <c r="E3158">
        <v>1148</v>
      </c>
      <c r="F3158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>
        <f t="shared" si="343"/>
        <v>46</v>
      </c>
      <c r="P3158" s="5">
        <f t="shared" si="344"/>
        <v>88.31</v>
      </c>
      <c r="Q3158" s="5" t="str">
        <f t="shared" si="345"/>
        <v>photography</v>
      </c>
      <c r="R3158" s="5" t="str">
        <f t="shared" si="346"/>
        <v>photobooks</v>
      </c>
      <c r="S3158" t="s">
        <v>8338</v>
      </c>
      <c r="T3158" t="s">
        <v>8339</v>
      </c>
      <c r="U3158" s="9">
        <f t="shared" si="347"/>
        <v>41930.218657407408</v>
      </c>
      <c r="V3158" s="9">
        <f t="shared" si="348"/>
        <v>41972.624305555553</v>
      </c>
      <c r="W3158">
        <f t="shared" si="349"/>
        <v>42</v>
      </c>
    </row>
    <row r="3159" spans="1:23" ht="43.2" x14ac:dyDescent="0.3">
      <c r="A3159">
        <v>1775</v>
      </c>
      <c r="B3159" s="3" t="s">
        <v>1776</v>
      </c>
      <c r="C3159" s="3" t="s">
        <v>5885</v>
      </c>
      <c r="D3159">
        <v>32500</v>
      </c>
      <c r="E3159">
        <v>21158</v>
      </c>
      <c r="F3159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>
        <f t="shared" si="343"/>
        <v>65</v>
      </c>
      <c r="P3159" s="5">
        <f t="shared" si="344"/>
        <v>170.63</v>
      </c>
      <c r="Q3159" s="5" t="str">
        <f t="shared" si="345"/>
        <v>photography</v>
      </c>
      <c r="R3159" s="5" t="str">
        <f t="shared" si="346"/>
        <v>photobooks</v>
      </c>
      <c r="S3159" t="s">
        <v>8338</v>
      </c>
      <c r="T3159" t="s">
        <v>8339</v>
      </c>
      <c r="U3159" s="9">
        <f t="shared" si="347"/>
        <v>41891.976388888892</v>
      </c>
      <c r="V3159" s="9">
        <f t="shared" si="348"/>
        <v>41936.976388888892</v>
      </c>
      <c r="W3159">
        <f t="shared" si="349"/>
        <v>45</v>
      </c>
    </row>
    <row r="3160" spans="1:23" ht="43.2" x14ac:dyDescent="0.3">
      <c r="A3160">
        <v>1776</v>
      </c>
      <c r="B3160" s="3" t="s">
        <v>1777</v>
      </c>
      <c r="C3160" s="3" t="s">
        <v>5886</v>
      </c>
      <c r="D3160">
        <v>5000</v>
      </c>
      <c r="E3160">
        <v>335</v>
      </c>
      <c r="F3160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>
        <f t="shared" si="343"/>
        <v>7</v>
      </c>
      <c r="P3160" s="5">
        <f t="shared" si="344"/>
        <v>83.75</v>
      </c>
      <c r="Q3160" s="5" t="str">
        <f t="shared" si="345"/>
        <v>photography</v>
      </c>
      <c r="R3160" s="5" t="str">
        <f t="shared" si="346"/>
        <v>photobooks</v>
      </c>
      <c r="S3160" t="s">
        <v>8338</v>
      </c>
      <c r="T3160" t="s">
        <v>8339</v>
      </c>
      <c r="U3160" s="9">
        <f t="shared" si="347"/>
        <v>41905.95684027778</v>
      </c>
      <c r="V3160" s="9">
        <f t="shared" si="348"/>
        <v>41941.95684027778</v>
      </c>
      <c r="W3160">
        <f t="shared" si="349"/>
        <v>36</v>
      </c>
    </row>
    <row r="3161" spans="1:23" ht="43.2" x14ac:dyDescent="0.3">
      <c r="A3161">
        <v>1777</v>
      </c>
      <c r="B3161" s="3" t="s">
        <v>1778</v>
      </c>
      <c r="C3161" s="3" t="s">
        <v>5887</v>
      </c>
      <c r="D3161">
        <v>4800</v>
      </c>
      <c r="E3161">
        <v>651</v>
      </c>
      <c r="F3161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>
        <f t="shared" si="343"/>
        <v>14</v>
      </c>
      <c r="P3161" s="5">
        <f t="shared" si="344"/>
        <v>65.099999999999994</v>
      </c>
      <c r="Q3161" s="5" t="str">
        <f t="shared" si="345"/>
        <v>photography</v>
      </c>
      <c r="R3161" s="5" t="str">
        <f t="shared" si="346"/>
        <v>photobooks</v>
      </c>
      <c r="S3161" t="s">
        <v>8338</v>
      </c>
      <c r="T3161" t="s">
        <v>8339</v>
      </c>
      <c r="U3161" s="9">
        <f t="shared" si="347"/>
        <v>42025.357094907406</v>
      </c>
      <c r="V3161" s="9">
        <f t="shared" si="348"/>
        <v>42055.357094907406</v>
      </c>
      <c r="W3161">
        <f t="shared" si="349"/>
        <v>30</v>
      </c>
    </row>
    <row r="3162" spans="1:23" ht="43.2" x14ac:dyDescent="0.3">
      <c r="A3162">
        <v>1778</v>
      </c>
      <c r="B3162" s="3" t="s">
        <v>1779</v>
      </c>
      <c r="C3162" s="3" t="s">
        <v>5888</v>
      </c>
      <c r="D3162">
        <v>50000</v>
      </c>
      <c r="E3162">
        <v>995</v>
      </c>
      <c r="F3162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>
        <f t="shared" si="343"/>
        <v>2</v>
      </c>
      <c r="P3162" s="5">
        <f t="shared" si="344"/>
        <v>66.33</v>
      </c>
      <c r="Q3162" s="5" t="str">
        <f t="shared" si="345"/>
        <v>photography</v>
      </c>
      <c r="R3162" s="5" t="str">
        <f t="shared" si="346"/>
        <v>photobooks</v>
      </c>
      <c r="S3162" t="s">
        <v>8338</v>
      </c>
      <c r="T3162" t="s">
        <v>8339</v>
      </c>
      <c r="U3162" s="9">
        <f t="shared" si="347"/>
        <v>42045.86336805555</v>
      </c>
      <c r="V3162" s="9">
        <f t="shared" si="348"/>
        <v>42090.821701388893</v>
      </c>
      <c r="W3162">
        <f t="shared" si="349"/>
        <v>45</v>
      </c>
    </row>
    <row r="3163" spans="1:23" ht="43.2" x14ac:dyDescent="0.3">
      <c r="A3163">
        <v>1779</v>
      </c>
      <c r="B3163" s="3" t="s">
        <v>1780</v>
      </c>
      <c r="C3163" s="3" t="s">
        <v>5889</v>
      </c>
      <c r="D3163">
        <v>11000</v>
      </c>
      <c r="E3163">
        <v>3986</v>
      </c>
      <c r="F3163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>
        <f t="shared" si="343"/>
        <v>36</v>
      </c>
      <c r="P3163" s="5">
        <f t="shared" si="344"/>
        <v>104.89</v>
      </c>
      <c r="Q3163" s="5" t="str">
        <f t="shared" si="345"/>
        <v>photography</v>
      </c>
      <c r="R3163" s="5" t="str">
        <f t="shared" si="346"/>
        <v>photobooks</v>
      </c>
      <c r="S3163" t="s">
        <v>8338</v>
      </c>
      <c r="T3163" t="s">
        <v>8339</v>
      </c>
      <c r="U3163" s="9">
        <f t="shared" si="347"/>
        <v>42585.691898148143</v>
      </c>
      <c r="V3163" s="9">
        <f t="shared" si="348"/>
        <v>42615.691898148143</v>
      </c>
      <c r="W3163">
        <f t="shared" si="349"/>
        <v>30</v>
      </c>
    </row>
    <row r="3164" spans="1:23" ht="43.2" x14ac:dyDescent="0.3">
      <c r="A3164">
        <v>1780</v>
      </c>
      <c r="B3164" s="3" t="s">
        <v>1781</v>
      </c>
      <c r="C3164" s="3" t="s">
        <v>5890</v>
      </c>
      <c r="D3164">
        <v>30000</v>
      </c>
      <c r="E3164">
        <v>11923</v>
      </c>
      <c r="F3164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>
        <f t="shared" si="343"/>
        <v>40</v>
      </c>
      <c r="P3164" s="5">
        <f t="shared" si="344"/>
        <v>78.44</v>
      </c>
      <c r="Q3164" s="5" t="str">
        <f t="shared" si="345"/>
        <v>photography</v>
      </c>
      <c r="R3164" s="5" t="str">
        <f t="shared" si="346"/>
        <v>photobooks</v>
      </c>
      <c r="S3164" t="s">
        <v>8338</v>
      </c>
      <c r="T3164" t="s">
        <v>8339</v>
      </c>
      <c r="U3164" s="9">
        <f t="shared" si="347"/>
        <v>42493.600810185191</v>
      </c>
      <c r="V3164" s="9">
        <f t="shared" si="348"/>
        <v>42553.600810185191</v>
      </c>
      <c r="W3164">
        <f t="shared" si="349"/>
        <v>60</v>
      </c>
    </row>
    <row r="3165" spans="1:23" ht="43.2" x14ac:dyDescent="0.3">
      <c r="A3165">
        <v>1781</v>
      </c>
      <c r="B3165" s="3" t="s">
        <v>1782</v>
      </c>
      <c r="C3165" s="3" t="s">
        <v>5891</v>
      </c>
      <c r="D3165">
        <v>5500</v>
      </c>
      <c r="E3165">
        <v>1417</v>
      </c>
      <c r="F316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>
        <f t="shared" si="343"/>
        <v>26</v>
      </c>
      <c r="P3165" s="5">
        <f t="shared" si="344"/>
        <v>59.04</v>
      </c>
      <c r="Q3165" s="5" t="str">
        <f t="shared" si="345"/>
        <v>photography</v>
      </c>
      <c r="R3165" s="5" t="str">
        <f t="shared" si="346"/>
        <v>photobooks</v>
      </c>
      <c r="S3165" t="s">
        <v>8338</v>
      </c>
      <c r="T3165" t="s">
        <v>8339</v>
      </c>
      <c r="U3165" s="9">
        <f t="shared" si="347"/>
        <v>42597.617418981477</v>
      </c>
      <c r="V3165" s="9">
        <f t="shared" si="348"/>
        <v>42628.617418981477</v>
      </c>
      <c r="W3165">
        <f t="shared" si="349"/>
        <v>31</v>
      </c>
    </row>
    <row r="3166" spans="1:23" ht="57.6" x14ac:dyDescent="0.3">
      <c r="A3166">
        <v>1782</v>
      </c>
      <c r="B3166" s="3" t="s">
        <v>1783</v>
      </c>
      <c r="C3166" s="3" t="s">
        <v>5892</v>
      </c>
      <c r="D3166">
        <v>35000</v>
      </c>
      <c r="E3166">
        <v>5422</v>
      </c>
      <c r="F3166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>
        <f t="shared" si="343"/>
        <v>15</v>
      </c>
      <c r="P3166" s="5">
        <f t="shared" si="344"/>
        <v>71.34</v>
      </c>
      <c r="Q3166" s="5" t="str">
        <f t="shared" si="345"/>
        <v>photography</v>
      </c>
      <c r="R3166" s="5" t="str">
        <f t="shared" si="346"/>
        <v>photobooks</v>
      </c>
      <c r="S3166" t="s">
        <v>8338</v>
      </c>
      <c r="T3166" t="s">
        <v>8339</v>
      </c>
      <c r="U3166" s="9">
        <f t="shared" si="347"/>
        <v>42388.575104166666</v>
      </c>
      <c r="V3166" s="9">
        <f t="shared" si="348"/>
        <v>42421.575104166666</v>
      </c>
      <c r="W3166">
        <f t="shared" si="349"/>
        <v>33</v>
      </c>
    </row>
    <row r="3167" spans="1:23" ht="43.2" x14ac:dyDescent="0.3">
      <c r="A3167">
        <v>1783</v>
      </c>
      <c r="B3167" s="3" t="s">
        <v>1784</v>
      </c>
      <c r="C3167" s="3" t="s">
        <v>5893</v>
      </c>
      <c r="D3167">
        <v>40000</v>
      </c>
      <c r="E3167">
        <v>9477</v>
      </c>
      <c r="F3167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>
        <f t="shared" si="343"/>
        <v>24</v>
      </c>
      <c r="P3167" s="5">
        <f t="shared" si="344"/>
        <v>51.23</v>
      </c>
      <c r="Q3167" s="5" t="str">
        <f t="shared" si="345"/>
        <v>photography</v>
      </c>
      <c r="R3167" s="5" t="str">
        <f t="shared" si="346"/>
        <v>photobooks</v>
      </c>
      <c r="S3167" t="s">
        <v>8338</v>
      </c>
      <c r="T3167" t="s">
        <v>8339</v>
      </c>
      <c r="U3167" s="9">
        <f t="shared" si="347"/>
        <v>42115.949976851851</v>
      </c>
      <c r="V3167" s="9">
        <f t="shared" si="348"/>
        <v>42145.949976851851</v>
      </c>
      <c r="W3167">
        <f t="shared" si="349"/>
        <v>30</v>
      </c>
    </row>
    <row r="3168" spans="1:23" ht="43.2" x14ac:dyDescent="0.3">
      <c r="A3168">
        <v>1784</v>
      </c>
      <c r="B3168" s="3" t="s">
        <v>1785</v>
      </c>
      <c r="C3168" s="3" t="s">
        <v>5894</v>
      </c>
      <c r="D3168">
        <v>5000</v>
      </c>
      <c r="E3168">
        <v>1988</v>
      </c>
      <c r="F3168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>
        <f t="shared" si="343"/>
        <v>40</v>
      </c>
      <c r="P3168" s="5">
        <f t="shared" si="344"/>
        <v>60.24</v>
      </c>
      <c r="Q3168" s="5" t="str">
        <f t="shared" si="345"/>
        <v>photography</v>
      </c>
      <c r="R3168" s="5" t="str">
        <f t="shared" si="346"/>
        <v>photobooks</v>
      </c>
      <c r="S3168" t="s">
        <v>8338</v>
      </c>
      <c r="T3168" t="s">
        <v>8339</v>
      </c>
      <c r="U3168" s="9">
        <f t="shared" si="347"/>
        <v>42003.655555555553</v>
      </c>
      <c r="V3168" s="9">
        <f t="shared" si="348"/>
        <v>42035.142361111109</v>
      </c>
      <c r="W3168">
        <f t="shared" si="349"/>
        <v>32</v>
      </c>
    </row>
    <row r="3169" spans="1:23" ht="43.2" x14ac:dyDescent="0.3">
      <c r="A3169">
        <v>1785</v>
      </c>
      <c r="B3169" s="3" t="s">
        <v>1786</v>
      </c>
      <c r="C3169" s="3" t="s">
        <v>5895</v>
      </c>
      <c r="D3169">
        <v>24000</v>
      </c>
      <c r="E3169">
        <v>4853</v>
      </c>
      <c r="F3169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>
        <f t="shared" si="343"/>
        <v>20</v>
      </c>
      <c r="P3169" s="5">
        <f t="shared" si="344"/>
        <v>44.94</v>
      </c>
      <c r="Q3169" s="5" t="str">
        <f t="shared" si="345"/>
        <v>photography</v>
      </c>
      <c r="R3169" s="5" t="str">
        <f t="shared" si="346"/>
        <v>photobooks</v>
      </c>
      <c r="S3169" t="s">
        <v>8338</v>
      </c>
      <c r="T3169" t="s">
        <v>8339</v>
      </c>
      <c r="U3169" s="9">
        <f t="shared" si="347"/>
        <v>41897.134895833333</v>
      </c>
      <c r="V3169" s="9">
        <f t="shared" si="348"/>
        <v>41928</v>
      </c>
      <c r="W3169">
        <f t="shared" si="349"/>
        <v>31</v>
      </c>
    </row>
    <row r="3170" spans="1:23" ht="43.2" x14ac:dyDescent="0.3">
      <c r="A3170">
        <v>1786</v>
      </c>
      <c r="B3170" s="3" t="s">
        <v>1787</v>
      </c>
      <c r="C3170" s="3" t="s">
        <v>5896</v>
      </c>
      <c r="D3170">
        <v>1900</v>
      </c>
      <c r="E3170">
        <v>905</v>
      </c>
      <c r="F3170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>
        <f t="shared" si="343"/>
        <v>48</v>
      </c>
      <c r="P3170" s="5">
        <f t="shared" si="344"/>
        <v>31.21</v>
      </c>
      <c r="Q3170" s="5" t="str">
        <f t="shared" si="345"/>
        <v>photography</v>
      </c>
      <c r="R3170" s="5" t="str">
        <f t="shared" si="346"/>
        <v>photobooks</v>
      </c>
      <c r="S3170" t="s">
        <v>8338</v>
      </c>
      <c r="T3170" t="s">
        <v>8339</v>
      </c>
      <c r="U3170" s="9">
        <f t="shared" si="347"/>
        <v>41958.550659722227</v>
      </c>
      <c r="V3170" s="9">
        <f t="shared" si="348"/>
        <v>41988.550659722227</v>
      </c>
      <c r="W3170">
        <f t="shared" si="349"/>
        <v>30</v>
      </c>
    </row>
    <row r="3171" spans="1:23" ht="43.2" x14ac:dyDescent="0.3">
      <c r="A3171">
        <v>1787</v>
      </c>
      <c r="B3171" s="3" t="s">
        <v>1788</v>
      </c>
      <c r="C3171" s="3" t="s">
        <v>5897</v>
      </c>
      <c r="D3171">
        <v>10000</v>
      </c>
      <c r="E3171">
        <v>1533</v>
      </c>
      <c r="F3171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>
        <f t="shared" si="343"/>
        <v>15</v>
      </c>
      <c r="P3171" s="5">
        <f t="shared" si="344"/>
        <v>63.88</v>
      </c>
      <c r="Q3171" s="5" t="str">
        <f t="shared" si="345"/>
        <v>photography</v>
      </c>
      <c r="R3171" s="5" t="str">
        <f t="shared" si="346"/>
        <v>photobooks</v>
      </c>
      <c r="S3171" t="s">
        <v>8338</v>
      </c>
      <c r="T3171" t="s">
        <v>8339</v>
      </c>
      <c r="U3171" s="9">
        <f t="shared" si="347"/>
        <v>42068.65552083333</v>
      </c>
      <c r="V3171" s="9">
        <f t="shared" si="348"/>
        <v>42098.613854166666</v>
      </c>
      <c r="W3171">
        <f t="shared" si="349"/>
        <v>30</v>
      </c>
    </row>
    <row r="3172" spans="1:23" ht="43.2" x14ac:dyDescent="0.3">
      <c r="A3172">
        <v>1788</v>
      </c>
      <c r="B3172" s="3" t="s">
        <v>1789</v>
      </c>
      <c r="C3172" s="3" t="s">
        <v>5898</v>
      </c>
      <c r="D3172">
        <v>5500</v>
      </c>
      <c r="E3172">
        <v>76</v>
      </c>
      <c r="F3172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>
        <f t="shared" si="343"/>
        <v>1</v>
      </c>
      <c r="P3172" s="5">
        <f t="shared" si="344"/>
        <v>19</v>
      </c>
      <c r="Q3172" s="5" t="str">
        <f t="shared" si="345"/>
        <v>photography</v>
      </c>
      <c r="R3172" s="5" t="str">
        <f t="shared" si="346"/>
        <v>photobooks</v>
      </c>
      <c r="S3172" t="s">
        <v>8338</v>
      </c>
      <c r="T3172" t="s">
        <v>8339</v>
      </c>
      <c r="U3172" s="9">
        <f t="shared" si="347"/>
        <v>41913.94840277778</v>
      </c>
      <c r="V3172" s="9">
        <f t="shared" si="348"/>
        <v>41943.94840277778</v>
      </c>
      <c r="W3172">
        <f t="shared" si="349"/>
        <v>30</v>
      </c>
    </row>
    <row r="3173" spans="1:23" ht="43.2" x14ac:dyDescent="0.3">
      <c r="A3173">
        <v>1789</v>
      </c>
      <c r="B3173" s="3" t="s">
        <v>1790</v>
      </c>
      <c r="C3173" s="3" t="s">
        <v>5899</v>
      </c>
      <c r="D3173">
        <v>8000</v>
      </c>
      <c r="E3173">
        <v>40</v>
      </c>
      <c r="F3173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>
        <f t="shared" si="343"/>
        <v>1</v>
      </c>
      <c r="P3173" s="5">
        <f t="shared" si="344"/>
        <v>10</v>
      </c>
      <c r="Q3173" s="5" t="str">
        <f t="shared" si="345"/>
        <v>photography</v>
      </c>
      <c r="R3173" s="5" t="str">
        <f t="shared" si="346"/>
        <v>photobooks</v>
      </c>
      <c r="S3173" t="s">
        <v>8338</v>
      </c>
      <c r="T3173" t="s">
        <v>8339</v>
      </c>
      <c r="U3173" s="9">
        <f t="shared" si="347"/>
        <v>41956.250034722223</v>
      </c>
      <c r="V3173" s="9">
        <f t="shared" si="348"/>
        <v>42016.250034722223</v>
      </c>
      <c r="W3173">
        <f t="shared" si="349"/>
        <v>60</v>
      </c>
    </row>
    <row r="3174" spans="1:23" ht="43.2" x14ac:dyDescent="0.3">
      <c r="A3174">
        <v>1790</v>
      </c>
      <c r="B3174" s="3" t="s">
        <v>1791</v>
      </c>
      <c r="C3174" s="3" t="s">
        <v>5900</v>
      </c>
      <c r="D3174">
        <v>33000</v>
      </c>
      <c r="E3174">
        <v>1636</v>
      </c>
      <c r="F3174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>
        <f t="shared" si="343"/>
        <v>5</v>
      </c>
      <c r="P3174" s="5">
        <f t="shared" si="344"/>
        <v>109.07</v>
      </c>
      <c r="Q3174" s="5" t="str">
        <f t="shared" si="345"/>
        <v>photography</v>
      </c>
      <c r="R3174" s="5" t="str">
        <f t="shared" si="346"/>
        <v>photobooks</v>
      </c>
      <c r="S3174" t="s">
        <v>8338</v>
      </c>
      <c r="T3174" t="s">
        <v>8339</v>
      </c>
      <c r="U3174" s="9">
        <f t="shared" si="347"/>
        <v>42010.674513888895</v>
      </c>
      <c r="V3174" s="9">
        <f t="shared" si="348"/>
        <v>42040.674513888895</v>
      </c>
      <c r="W3174">
        <f t="shared" si="349"/>
        <v>30</v>
      </c>
    </row>
    <row r="3175" spans="1:23" ht="28.8" x14ac:dyDescent="0.3">
      <c r="A3175">
        <v>1791</v>
      </c>
      <c r="B3175" s="3" t="s">
        <v>1792</v>
      </c>
      <c r="C3175" s="3" t="s">
        <v>5901</v>
      </c>
      <c r="D3175">
        <v>3000</v>
      </c>
      <c r="E3175">
        <v>107</v>
      </c>
      <c r="F317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>
        <f t="shared" si="343"/>
        <v>4</v>
      </c>
      <c r="P3175" s="5">
        <f t="shared" si="344"/>
        <v>26.75</v>
      </c>
      <c r="Q3175" s="5" t="str">
        <f t="shared" si="345"/>
        <v>photography</v>
      </c>
      <c r="R3175" s="5" t="str">
        <f t="shared" si="346"/>
        <v>photobooks</v>
      </c>
      <c r="S3175" t="s">
        <v>8338</v>
      </c>
      <c r="T3175" t="s">
        <v>8339</v>
      </c>
      <c r="U3175" s="9">
        <f t="shared" si="347"/>
        <v>41973.740335648152</v>
      </c>
      <c r="V3175" s="9">
        <f t="shared" si="348"/>
        <v>42033.740335648152</v>
      </c>
      <c r="W3175">
        <f t="shared" si="349"/>
        <v>60</v>
      </c>
    </row>
    <row r="3176" spans="1:23" ht="28.8" x14ac:dyDescent="0.3">
      <c r="A3176">
        <v>1792</v>
      </c>
      <c r="B3176" s="3" t="s">
        <v>1793</v>
      </c>
      <c r="C3176" s="3" t="s">
        <v>5902</v>
      </c>
      <c r="D3176">
        <v>25000</v>
      </c>
      <c r="E3176">
        <v>15281</v>
      </c>
      <c r="F3176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>
        <f t="shared" si="343"/>
        <v>61</v>
      </c>
      <c r="P3176" s="5">
        <f t="shared" si="344"/>
        <v>109.94</v>
      </c>
      <c r="Q3176" s="5" t="str">
        <f t="shared" si="345"/>
        <v>photography</v>
      </c>
      <c r="R3176" s="5" t="str">
        <f t="shared" si="346"/>
        <v>photobooks</v>
      </c>
      <c r="S3176" t="s">
        <v>8338</v>
      </c>
      <c r="T3176" t="s">
        <v>8339</v>
      </c>
      <c r="U3176" s="9">
        <f t="shared" si="347"/>
        <v>42189.031041666662</v>
      </c>
      <c r="V3176" s="9">
        <f t="shared" si="348"/>
        <v>42226.290972222225</v>
      </c>
      <c r="W3176">
        <f t="shared" si="349"/>
        <v>37</v>
      </c>
    </row>
    <row r="3177" spans="1:23" ht="43.2" x14ac:dyDescent="0.3">
      <c r="A3177">
        <v>1793</v>
      </c>
      <c r="B3177" s="3" t="s">
        <v>1794</v>
      </c>
      <c r="C3177" s="3" t="s">
        <v>5903</v>
      </c>
      <c r="D3177">
        <v>3000</v>
      </c>
      <c r="E3177">
        <v>40</v>
      </c>
      <c r="F3177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>
        <f t="shared" si="343"/>
        <v>1</v>
      </c>
      <c r="P3177" s="5">
        <f t="shared" si="344"/>
        <v>20</v>
      </c>
      <c r="Q3177" s="5" t="str">
        <f t="shared" si="345"/>
        <v>photography</v>
      </c>
      <c r="R3177" s="5" t="str">
        <f t="shared" si="346"/>
        <v>photobooks</v>
      </c>
      <c r="S3177" t="s">
        <v>8338</v>
      </c>
      <c r="T3177" t="s">
        <v>8339</v>
      </c>
      <c r="U3177" s="9">
        <f t="shared" si="347"/>
        <v>41940.89166666667</v>
      </c>
      <c r="V3177" s="9">
        <f t="shared" si="348"/>
        <v>41970.933333333334</v>
      </c>
      <c r="W3177">
        <f t="shared" si="349"/>
        <v>30</v>
      </c>
    </row>
    <row r="3178" spans="1:23" ht="43.2" x14ac:dyDescent="0.3">
      <c r="A3178">
        <v>1794</v>
      </c>
      <c r="B3178" s="3" t="s">
        <v>1795</v>
      </c>
      <c r="C3178" s="3" t="s">
        <v>5904</v>
      </c>
      <c r="D3178">
        <v>9000</v>
      </c>
      <c r="E3178">
        <v>997</v>
      </c>
      <c r="F3178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>
        <f t="shared" si="343"/>
        <v>11</v>
      </c>
      <c r="P3178" s="5">
        <f t="shared" si="344"/>
        <v>55.39</v>
      </c>
      <c r="Q3178" s="5" t="str">
        <f t="shared" si="345"/>
        <v>photography</v>
      </c>
      <c r="R3178" s="5" t="str">
        <f t="shared" si="346"/>
        <v>photobooks</v>
      </c>
      <c r="S3178" t="s">
        <v>8338</v>
      </c>
      <c r="T3178" t="s">
        <v>8339</v>
      </c>
      <c r="U3178" s="9">
        <f t="shared" si="347"/>
        <v>42011.551180555558</v>
      </c>
      <c r="V3178" s="9">
        <f t="shared" si="348"/>
        <v>42046.551180555558</v>
      </c>
      <c r="W3178">
        <f t="shared" si="349"/>
        <v>35</v>
      </c>
    </row>
    <row r="3179" spans="1:23" ht="43.2" x14ac:dyDescent="0.3">
      <c r="A3179">
        <v>1795</v>
      </c>
      <c r="B3179" s="3" t="s">
        <v>1796</v>
      </c>
      <c r="C3179" s="3" t="s">
        <v>5905</v>
      </c>
      <c r="D3179">
        <v>28000</v>
      </c>
      <c r="E3179">
        <v>10846</v>
      </c>
      <c r="F3179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>
        <f t="shared" si="343"/>
        <v>39</v>
      </c>
      <c r="P3179" s="5">
        <f t="shared" si="344"/>
        <v>133.9</v>
      </c>
      <c r="Q3179" s="5" t="str">
        <f t="shared" si="345"/>
        <v>photography</v>
      </c>
      <c r="R3179" s="5" t="str">
        <f t="shared" si="346"/>
        <v>photobooks</v>
      </c>
      <c r="S3179" t="s">
        <v>8338</v>
      </c>
      <c r="T3179" t="s">
        <v>8339</v>
      </c>
      <c r="U3179" s="9">
        <f t="shared" si="347"/>
        <v>42628.288668981477</v>
      </c>
      <c r="V3179" s="9">
        <f t="shared" si="348"/>
        <v>42657.666666666672</v>
      </c>
      <c r="W3179">
        <f t="shared" si="349"/>
        <v>29</v>
      </c>
    </row>
    <row r="3180" spans="1:23" ht="57.6" x14ac:dyDescent="0.3">
      <c r="A3180">
        <v>1796</v>
      </c>
      <c r="B3180" s="3" t="s">
        <v>1797</v>
      </c>
      <c r="C3180" s="3" t="s">
        <v>5906</v>
      </c>
      <c r="D3180">
        <v>19000</v>
      </c>
      <c r="E3180">
        <v>4190</v>
      </c>
      <c r="F3180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>
        <f t="shared" si="343"/>
        <v>22</v>
      </c>
      <c r="P3180" s="5">
        <f t="shared" si="344"/>
        <v>48.72</v>
      </c>
      <c r="Q3180" s="5" t="str">
        <f t="shared" si="345"/>
        <v>photography</v>
      </c>
      <c r="R3180" s="5" t="str">
        <f t="shared" si="346"/>
        <v>photobooks</v>
      </c>
      <c r="S3180" t="s">
        <v>8338</v>
      </c>
      <c r="T3180" t="s">
        <v>8339</v>
      </c>
      <c r="U3180" s="9">
        <f t="shared" si="347"/>
        <v>42515.439421296294</v>
      </c>
      <c r="V3180" s="9">
        <f t="shared" si="348"/>
        <v>42575.439421296294</v>
      </c>
      <c r="W3180">
        <f t="shared" si="349"/>
        <v>60</v>
      </c>
    </row>
    <row r="3181" spans="1:23" ht="43.2" x14ac:dyDescent="0.3">
      <c r="A3181">
        <v>1797</v>
      </c>
      <c r="B3181" s="3" t="s">
        <v>1798</v>
      </c>
      <c r="C3181" s="3" t="s">
        <v>5907</v>
      </c>
      <c r="D3181">
        <v>10000</v>
      </c>
      <c r="E3181">
        <v>6755</v>
      </c>
      <c r="F3181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>
        <f t="shared" si="343"/>
        <v>68</v>
      </c>
      <c r="P3181" s="5">
        <f t="shared" si="344"/>
        <v>48.25</v>
      </c>
      <c r="Q3181" s="5" t="str">
        <f t="shared" si="345"/>
        <v>photography</v>
      </c>
      <c r="R3181" s="5" t="str">
        <f t="shared" si="346"/>
        <v>photobooks</v>
      </c>
      <c r="S3181" t="s">
        <v>8338</v>
      </c>
      <c r="T3181" t="s">
        <v>8339</v>
      </c>
      <c r="U3181" s="9">
        <f t="shared" si="347"/>
        <v>42689.56931712963</v>
      </c>
      <c r="V3181" s="9">
        <f t="shared" si="348"/>
        <v>42719.56931712963</v>
      </c>
      <c r="W3181">
        <f t="shared" si="349"/>
        <v>30</v>
      </c>
    </row>
    <row r="3182" spans="1:23" ht="43.2" x14ac:dyDescent="0.3">
      <c r="A3182">
        <v>1798</v>
      </c>
      <c r="B3182" s="3" t="s">
        <v>1799</v>
      </c>
      <c r="C3182" s="3" t="s">
        <v>5908</v>
      </c>
      <c r="D3182">
        <v>16000</v>
      </c>
      <c r="E3182">
        <v>2182</v>
      </c>
      <c r="F3182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>
        <f t="shared" si="343"/>
        <v>14</v>
      </c>
      <c r="P3182" s="5">
        <f t="shared" si="344"/>
        <v>58.97</v>
      </c>
      <c r="Q3182" s="5" t="str">
        <f t="shared" si="345"/>
        <v>photography</v>
      </c>
      <c r="R3182" s="5" t="str">
        <f t="shared" si="346"/>
        <v>photobooks</v>
      </c>
      <c r="S3182" t="s">
        <v>8338</v>
      </c>
      <c r="T3182" t="s">
        <v>8339</v>
      </c>
      <c r="U3182" s="9">
        <f t="shared" si="347"/>
        <v>42344.32677083333</v>
      </c>
      <c r="V3182" s="9">
        <f t="shared" si="348"/>
        <v>42404.32677083333</v>
      </c>
      <c r="W3182">
        <f t="shared" si="349"/>
        <v>60</v>
      </c>
    </row>
    <row r="3183" spans="1:23" ht="28.8" x14ac:dyDescent="0.3">
      <c r="A3183">
        <v>1799</v>
      </c>
      <c r="B3183" s="3" t="s">
        <v>1800</v>
      </c>
      <c r="C3183" s="3" t="s">
        <v>5909</v>
      </c>
      <c r="D3183">
        <v>4000</v>
      </c>
      <c r="E3183">
        <v>69.83</v>
      </c>
      <c r="F3183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>
        <f t="shared" si="343"/>
        <v>2</v>
      </c>
      <c r="P3183" s="5">
        <f t="shared" si="344"/>
        <v>11.64</v>
      </c>
      <c r="Q3183" s="5" t="str">
        <f t="shared" si="345"/>
        <v>photography</v>
      </c>
      <c r="R3183" s="5" t="str">
        <f t="shared" si="346"/>
        <v>photobooks</v>
      </c>
      <c r="S3183" t="s">
        <v>8338</v>
      </c>
      <c r="T3183" t="s">
        <v>8339</v>
      </c>
      <c r="U3183" s="9">
        <f t="shared" si="347"/>
        <v>41934.842685185184</v>
      </c>
      <c r="V3183" s="9">
        <f t="shared" si="348"/>
        <v>41954.884351851855</v>
      </c>
      <c r="W3183">
        <f t="shared" si="349"/>
        <v>20</v>
      </c>
    </row>
    <row r="3184" spans="1:23" ht="43.2" x14ac:dyDescent="0.3">
      <c r="A3184">
        <v>1800</v>
      </c>
      <c r="B3184" s="3" t="s">
        <v>1801</v>
      </c>
      <c r="C3184" s="3" t="s">
        <v>5910</v>
      </c>
      <c r="D3184">
        <v>46260</v>
      </c>
      <c r="E3184">
        <v>9460</v>
      </c>
      <c r="F3184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>
        <f t="shared" si="343"/>
        <v>20</v>
      </c>
      <c r="P3184" s="5">
        <f t="shared" si="344"/>
        <v>83.72</v>
      </c>
      <c r="Q3184" s="5" t="str">
        <f t="shared" si="345"/>
        <v>photography</v>
      </c>
      <c r="R3184" s="5" t="str">
        <f t="shared" si="346"/>
        <v>photobooks</v>
      </c>
      <c r="S3184" t="s">
        <v>8338</v>
      </c>
      <c r="T3184" t="s">
        <v>8339</v>
      </c>
      <c r="U3184" s="9">
        <f t="shared" si="347"/>
        <v>42623.606134259258</v>
      </c>
      <c r="V3184" s="9">
        <f t="shared" si="348"/>
        <v>42653.606134259258</v>
      </c>
      <c r="W3184">
        <f t="shared" si="349"/>
        <v>30</v>
      </c>
    </row>
    <row r="3185" spans="1:23" ht="43.2" x14ac:dyDescent="0.3">
      <c r="A3185">
        <v>1801</v>
      </c>
      <c r="B3185" s="3" t="s">
        <v>1802</v>
      </c>
      <c r="C3185" s="3" t="s">
        <v>5911</v>
      </c>
      <c r="D3185">
        <v>17000</v>
      </c>
      <c r="E3185">
        <v>2355</v>
      </c>
      <c r="F318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>
        <f t="shared" si="343"/>
        <v>14</v>
      </c>
      <c r="P3185" s="5">
        <f t="shared" si="344"/>
        <v>63.65</v>
      </c>
      <c r="Q3185" s="5" t="str">
        <f t="shared" si="345"/>
        <v>photography</v>
      </c>
      <c r="R3185" s="5" t="str">
        <f t="shared" si="346"/>
        <v>photobooks</v>
      </c>
      <c r="S3185" t="s">
        <v>8338</v>
      </c>
      <c r="T3185" t="s">
        <v>8339</v>
      </c>
      <c r="U3185" s="9">
        <f t="shared" si="347"/>
        <v>42321.660509259258</v>
      </c>
      <c r="V3185" s="9">
        <f t="shared" si="348"/>
        <v>42353.506944444445</v>
      </c>
      <c r="W3185">
        <f t="shared" si="349"/>
        <v>32</v>
      </c>
    </row>
    <row r="3186" spans="1:23" ht="43.2" x14ac:dyDescent="0.3">
      <c r="A3186">
        <v>1802</v>
      </c>
      <c r="B3186" s="3" t="s">
        <v>1803</v>
      </c>
      <c r="C3186" s="3" t="s">
        <v>5912</v>
      </c>
      <c r="D3186">
        <v>3500</v>
      </c>
      <c r="E3186">
        <v>1697</v>
      </c>
      <c r="F3186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>
        <f t="shared" si="343"/>
        <v>48</v>
      </c>
      <c r="P3186" s="5">
        <f t="shared" si="344"/>
        <v>94.28</v>
      </c>
      <c r="Q3186" s="5" t="str">
        <f t="shared" si="345"/>
        <v>photography</v>
      </c>
      <c r="R3186" s="5" t="str">
        <f t="shared" si="346"/>
        <v>photobooks</v>
      </c>
      <c r="S3186" t="s">
        <v>8338</v>
      </c>
      <c r="T3186" t="s">
        <v>8339</v>
      </c>
      <c r="U3186" s="9">
        <f t="shared" si="347"/>
        <v>42159.47256944445</v>
      </c>
      <c r="V3186" s="9">
        <f t="shared" si="348"/>
        <v>42182.915972222225</v>
      </c>
      <c r="W3186">
        <f t="shared" si="349"/>
        <v>23</v>
      </c>
    </row>
    <row r="3187" spans="1:23" ht="43.2" x14ac:dyDescent="0.3">
      <c r="A3187">
        <v>1803</v>
      </c>
      <c r="B3187" s="3" t="s">
        <v>1804</v>
      </c>
      <c r="C3187" s="3" t="s">
        <v>5913</v>
      </c>
      <c r="D3187">
        <v>17500</v>
      </c>
      <c r="E3187">
        <v>5390</v>
      </c>
      <c r="F3187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>
        <f t="shared" si="343"/>
        <v>31</v>
      </c>
      <c r="P3187" s="5">
        <f t="shared" si="344"/>
        <v>71.87</v>
      </c>
      <c r="Q3187" s="5" t="str">
        <f t="shared" si="345"/>
        <v>photography</v>
      </c>
      <c r="R3187" s="5" t="str">
        <f t="shared" si="346"/>
        <v>photobooks</v>
      </c>
      <c r="S3187" t="s">
        <v>8338</v>
      </c>
      <c r="T3187" t="s">
        <v>8339</v>
      </c>
      <c r="U3187" s="9">
        <f t="shared" si="347"/>
        <v>42018.071550925932</v>
      </c>
      <c r="V3187" s="9">
        <f t="shared" si="348"/>
        <v>42049.071550925932</v>
      </c>
      <c r="W3187">
        <f t="shared" si="349"/>
        <v>31</v>
      </c>
    </row>
    <row r="3188" spans="1:23" ht="43.2" x14ac:dyDescent="0.3">
      <c r="A3188">
        <v>1804</v>
      </c>
      <c r="B3188" s="3" t="s">
        <v>1805</v>
      </c>
      <c r="C3188" s="3" t="s">
        <v>5914</v>
      </c>
      <c r="D3188">
        <v>15500</v>
      </c>
      <c r="E3188">
        <v>5452</v>
      </c>
      <c r="F3188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>
        <f t="shared" si="343"/>
        <v>35</v>
      </c>
      <c r="P3188" s="5">
        <f t="shared" si="344"/>
        <v>104.85</v>
      </c>
      <c r="Q3188" s="5" t="str">
        <f t="shared" si="345"/>
        <v>photography</v>
      </c>
      <c r="R3188" s="5" t="str">
        <f t="shared" si="346"/>
        <v>photobooks</v>
      </c>
      <c r="S3188" t="s">
        <v>8338</v>
      </c>
      <c r="T3188" t="s">
        <v>8339</v>
      </c>
      <c r="U3188" s="9">
        <f t="shared" si="347"/>
        <v>42282.678287037037</v>
      </c>
      <c r="V3188" s="9">
        <f t="shared" si="348"/>
        <v>42322.719953703709</v>
      </c>
      <c r="W3188">
        <f t="shared" si="349"/>
        <v>40</v>
      </c>
    </row>
    <row r="3189" spans="1:23" ht="43.2" x14ac:dyDescent="0.3">
      <c r="A3189">
        <v>1805</v>
      </c>
      <c r="B3189" s="3" t="s">
        <v>1806</v>
      </c>
      <c r="C3189" s="3" t="s">
        <v>5915</v>
      </c>
      <c r="D3189">
        <v>22500</v>
      </c>
      <c r="E3189">
        <v>8191</v>
      </c>
      <c r="F3189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>
        <f t="shared" si="343"/>
        <v>36</v>
      </c>
      <c r="P3189" s="5">
        <f t="shared" si="344"/>
        <v>67.14</v>
      </c>
      <c r="Q3189" s="5" t="str">
        <f t="shared" si="345"/>
        <v>photography</v>
      </c>
      <c r="R3189" s="5" t="str">
        <f t="shared" si="346"/>
        <v>photobooks</v>
      </c>
      <c r="S3189" t="s">
        <v>8338</v>
      </c>
      <c r="T3189" t="s">
        <v>8339</v>
      </c>
      <c r="U3189" s="9">
        <f t="shared" si="347"/>
        <v>42247.803912037038</v>
      </c>
      <c r="V3189" s="9">
        <f t="shared" si="348"/>
        <v>42279.75</v>
      </c>
      <c r="W3189">
        <f t="shared" si="349"/>
        <v>32</v>
      </c>
    </row>
    <row r="3190" spans="1:23" ht="43.2" x14ac:dyDescent="0.3">
      <c r="A3190">
        <v>1806</v>
      </c>
      <c r="B3190" s="3" t="s">
        <v>1807</v>
      </c>
      <c r="C3190" s="3" t="s">
        <v>5916</v>
      </c>
      <c r="D3190">
        <v>20000</v>
      </c>
      <c r="E3190">
        <v>591</v>
      </c>
      <c r="F3190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>
        <f t="shared" si="343"/>
        <v>3</v>
      </c>
      <c r="P3190" s="5">
        <f t="shared" si="344"/>
        <v>73.88</v>
      </c>
      <c r="Q3190" s="5" t="str">
        <f t="shared" si="345"/>
        <v>photography</v>
      </c>
      <c r="R3190" s="5" t="str">
        <f t="shared" si="346"/>
        <v>photobooks</v>
      </c>
      <c r="S3190" t="s">
        <v>8338</v>
      </c>
      <c r="T3190" t="s">
        <v>8339</v>
      </c>
      <c r="U3190" s="9">
        <f t="shared" si="347"/>
        <v>41877.638298611113</v>
      </c>
      <c r="V3190" s="9">
        <f t="shared" si="348"/>
        <v>41912.638298611113</v>
      </c>
      <c r="W3190">
        <f t="shared" si="349"/>
        <v>35</v>
      </c>
    </row>
    <row r="3191" spans="1:23" ht="28.8" x14ac:dyDescent="0.3">
      <c r="A3191">
        <v>1807</v>
      </c>
      <c r="B3191" s="3" t="s">
        <v>1808</v>
      </c>
      <c r="C3191" s="3" t="s">
        <v>5917</v>
      </c>
      <c r="D3191">
        <v>5000</v>
      </c>
      <c r="E3191">
        <v>553</v>
      </c>
      <c r="F3191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>
        <f t="shared" si="343"/>
        <v>11</v>
      </c>
      <c r="P3191" s="5">
        <f t="shared" si="344"/>
        <v>69.13</v>
      </c>
      <c r="Q3191" s="5" t="str">
        <f t="shared" si="345"/>
        <v>photography</v>
      </c>
      <c r="R3191" s="5" t="str">
        <f t="shared" si="346"/>
        <v>photobooks</v>
      </c>
      <c r="S3191" t="s">
        <v>8338</v>
      </c>
      <c r="T3191" t="s">
        <v>8339</v>
      </c>
      <c r="U3191" s="9">
        <f t="shared" si="347"/>
        <v>41880.068437499998</v>
      </c>
      <c r="V3191" s="9">
        <f t="shared" si="348"/>
        <v>41910.068437499998</v>
      </c>
      <c r="W3191">
        <f t="shared" si="349"/>
        <v>30</v>
      </c>
    </row>
    <row r="3192" spans="1:23" ht="43.2" x14ac:dyDescent="0.3">
      <c r="A3192">
        <v>1808</v>
      </c>
      <c r="B3192" s="3" t="s">
        <v>1809</v>
      </c>
      <c r="C3192" s="3" t="s">
        <v>5918</v>
      </c>
      <c r="D3192">
        <v>28000</v>
      </c>
      <c r="E3192">
        <v>11594</v>
      </c>
      <c r="F3192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>
        <f t="shared" si="343"/>
        <v>41</v>
      </c>
      <c r="P3192" s="5">
        <f t="shared" si="344"/>
        <v>120.77</v>
      </c>
      <c r="Q3192" s="5" t="str">
        <f t="shared" si="345"/>
        <v>photography</v>
      </c>
      <c r="R3192" s="5" t="str">
        <f t="shared" si="346"/>
        <v>photobooks</v>
      </c>
      <c r="S3192" t="s">
        <v>8338</v>
      </c>
      <c r="T3192" t="s">
        <v>8339</v>
      </c>
      <c r="U3192" s="9">
        <f t="shared" si="347"/>
        <v>42742.680902777778</v>
      </c>
      <c r="V3192" s="9">
        <f t="shared" si="348"/>
        <v>42777.680902777778</v>
      </c>
      <c r="W3192">
        <f t="shared" si="349"/>
        <v>35</v>
      </c>
    </row>
    <row r="3193" spans="1:23" ht="43.2" x14ac:dyDescent="0.3">
      <c r="A3193">
        <v>1809</v>
      </c>
      <c r="B3193" s="3" t="s">
        <v>1810</v>
      </c>
      <c r="C3193" s="3" t="s">
        <v>5919</v>
      </c>
      <c r="D3193">
        <v>3500</v>
      </c>
      <c r="E3193">
        <v>380</v>
      </c>
      <c r="F3193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>
        <f t="shared" si="343"/>
        <v>11</v>
      </c>
      <c r="P3193" s="5">
        <f t="shared" si="344"/>
        <v>42.22</v>
      </c>
      <c r="Q3193" s="5" t="str">
        <f t="shared" si="345"/>
        <v>photography</v>
      </c>
      <c r="R3193" s="5" t="str">
        <f t="shared" si="346"/>
        <v>photobooks</v>
      </c>
      <c r="S3193" t="s">
        <v>8338</v>
      </c>
      <c r="T3193" t="s">
        <v>8339</v>
      </c>
      <c r="U3193" s="9">
        <f t="shared" si="347"/>
        <v>42029.907858796301</v>
      </c>
      <c r="V3193" s="9">
        <f t="shared" si="348"/>
        <v>42064.907858796301</v>
      </c>
      <c r="W3193">
        <f t="shared" si="349"/>
        <v>35</v>
      </c>
    </row>
    <row r="3194" spans="1:23" ht="43.2" x14ac:dyDescent="0.3">
      <c r="A3194">
        <v>1810</v>
      </c>
      <c r="B3194" s="3" t="s">
        <v>1811</v>
      </c>
      <c r="C3194" s="3" t="s">
        <v>5920</v>
      </c>
      <c r="D3194">
        <v>450</v>
      </c>
      <c r="E3194">
        <v>15</v>
      </c>
      <c r="F3194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>
        <f t="shared" si="343"/>
        <v>3</v>
      </c>
      <c r="P3194" s="5">
        <f t="shared" si="344"/>
        <v>7.5</v>
      </c>
      <c r="Q3194" s="5" t="str">
        <f t="shared" si="345"/>
        <v>photography</v>
      </c>
      <c r="R3194" s="5" t="str">
        <f t="shared" si="346"/>
        <v>photobooks</v>
      </c>
      <c r="S3194" t="s">
        <v>8338</v>
      </c>
      <c r="T3194" t="s">
        <v>8339</v>
      </c>
      <c r="U3194" s="9">
        <f t="shared" si="347"/>
        <v>41860.91002314815</v>
      </c>
      <c r="V3194" s="9">
        <f t="shared" si="348"/>
        <v>41872.91002314815</v>
      </c>
      <c r="W3194">
        <f t="shared" si="349"/>
        <v>12</v>
      </c>
    </row>
    <row r="3195" spans="1:23" ht="43.2" x14ac:dyDescent="0.3">
      <c r="A3195">
        <v>1811</v>
      </c>
      <c r="B3195" s="3" t="s">
        <v>1812</v>
      </c>
      <c r="C3195" s="3" t="s">
        <v>5921</v>
      </c>
      <c r="D3195">
        <v>54000</v>
      </c>
      <c r="E3195">
        <v>40</v>
      </c>
      <c r="F319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>
        <f t="shared" si="343"/>
        <v>0</v>
      </c>
      <c r="P3195" s="5">
        <f t="shared" si="344"/>
        <v>1.54</v>
      </c>
      <c r="Q3195" s="5" t="str">
        <f t="shared" si="345"/>
        <v>photography</v>
      </c>
      <c r="R3195" s="5" t="str">
        <f t="shared" si="346"/>
        <v>photobooks</v>
      </c>
      <c r="S3195" t="s">
        <v>8338</v>
      </c>
      <c r="T3195" t="s">
        <v>8339</v>
      </c>
      <c r="U3195" s="9">
        <f t="shared" si="347"/>
        <v>41876.433680555558</v>
      </c>
      <c r="V3195" s="9">
        <f t="shared" si="348"/>
        <v>41936.166666666664</v>
      </c>
      <c r="W3195">
        <f t="shared" si="349"/>
        <v>60</v>
      </c>
    </row>
    <row r="3196" spans="1:23" ht="43.2" x14ac:dyDescent="0.3">
      <c r="A3196">
        <v>1812</v>
      </c>
      <c r="B3196" s="3" t="s">
        <v>1813</v>
      </c>
      <c r="C3196" s="3" t="s">
        <v>5922</v>
      </c>
      <c r="D3196">
        <v>6500</v>
      </c>
      <c r="E3196">
        <v>865</v>
      </c>
      <c r="F3196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>
        <f t="shared" si="343"/>
        <v>13</v>
      </c>
      <c r="P3196" s="5">
        <f t="shared" si="344"/>
        <v>37.61</v>
      </c>
      <c r="Q3196" s="5" t="str">
        <f t="shared" si="345"/>
        <v>photography</v>
      </c>
      <c r="R3196" s="5" t="str">
        <f t="shared" si="346"/>
        <v>photobooks</v>
      </c>
      <c r="S3196" t="s">
        <v>8338</v>
      </c>
      <c r="T3196" t="s">
        <v>8339</v>
      </c>
      <c r="U3196" s="9">
        <f t="shared" si="347"/>
        <v>42524.318703703699</v>
      </c>
      <c r="V3196" s="9">
        <f t="shared" si="348"/>
        <v>42554.318703703699</v>
      </c>
      <c r="W3196">
        <f t="shared" si="349"/>
        <v>30</v>
      </c>
    </row>
    <row r="3197" spans="1:23" ht="43.2" x14ac:dyDescent="0.3">
      <c r="A3197">
        <v>1813</v>
      </c>
      <c r="B3197" s="3" t="s">
        <v>1814</v>
      </c>
      <c r="C3197" s="3" t="s">
        <v>5923</v>
      </c>
      <c r="D3197">
        <v>8750</v>
      </c>
      <c r="E3197">
        <v>0</v>
      </c>
      <c r="F3197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>
        <f t="shared" si="343"/>
        <v>0</v>
      </c>
      <c r="P3197" s="5" t="e">
        <f t="shared" si="344"/>
        <v>#DIV/0!</v>
      </c>
      <c r="Q3197" s="5" t="str">
        <f t="shared" si="345"/>
        <v>photography</v>
      </c>
      <c r="R3197" s="5" t="str">
        <f t="shared" si="346"/>
        <v>photobooks</v>
      </c>
      <c r="S3197" t="s">
        <v>8338</v>
      </c>
      <c r="T3197" t="s">
        <v>8339</v>
      </c>
      <c r="U3197" s="9">
        <f t="shared" si="347"/>
        <v>41829.889027777775</v>
      </c>
      <c r="V3197" s="9">
        <f t="shared" si="348"/>
        <v>41859.889027777775</v>
      </c>
      <c r="W3197">
        <f t="shared" si="349"/>
        <v>30</v>
      </c>
    </row>
    <row r="3198" spans="1:23" ht="43.2" x14ac:dyDescent="0.3">
      <c r="A3198">
        <v>1814</v>
      </c>
      <c r="B3198" s="3" t="s">
        <v>1815</v>
      </c>
      <c r="C3198" s="3" t="s">
        <v>5924</v>
      </c>
      <c r="D3198">
        <v>12000</v>
      </c>
      <c r="E3198">
        <v>5902</v>
      </c>
      <c r="F3198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>
        <f t="shared" si="343"/>
        <v>49</v>
      </c>
      <c r="P3198" s="5">
        <f t="shared" si="344"/>
        <v>42.16</v>
      </c>
      <c r="Q3198" s="5" t="str">
        <f t="shared" si="345"/>
        <v>photography</v>
      </c>
      <c r="R3198" s="5" t="str">
        <f t="shared" si="346"/>
        <v>photobooks</v>
      </c>
      <c r="S3198" t="s">
        <v>8338</v>
      </c>
      <c r="T3198" t="s">
        <v>8339</v>
      </c>
      <c r="U3198" s="9">
        <f t="shared" si="347"/>
        <v>42033.314074074078</v>
      </c>
      <c r="V3198" s="9">
        <f t="shared" si="348"/>
        <v>42063.314074074078</v>
      </c>
      <c r="W3198">
        <f t="shared" si="349"/>
        <v>30</v>
      </c>
    </row>
    <row r="3199" spans="1:23" ht="57.6" x14ac:dyDescent="0.3">
      <c r="A3199">
        <v>1815</v>
      </c>
      <c r="B3199" s="3" t="s">
        <v>1816</v>
      </c>
      <c r="C3199" s="3" t="s">
        <v>5925</v>
      </c>
      <c r="D3199">
        <v>3000</v>
      </c>
      <c r="E3199">
        <v>0</v>
      </c>
      <c r="F3199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>
        <f t="shared" si="343"/>
        <v>0</v>
      </c>
      <c r="P3199" s="5" t="e">
        <f t="shared" si="344"/>
        <v>#DIV/0!</v>
      </c>
      <c r="Q3199" s="5" t="str">
        <f t="shared" si="345"/>
        <v>photography</v>
      </c>
      <c r="R3199" s="5" t="str">
        <f t="shared" si="346"/>
        <v>photobooks</v>
      </c>
      <c r="S3199" t="s">
        <v>8338</v>
      </c>
      <c r="T3199" t="s">
        <v>8339</v>
      </c>
      <c r="U3199" s="9">
        <f t="shared" si="347"/>
        <v>42172.906678240746</v>
      </c>
      <c r="V3199" s="9">
        <f t="shared" si="348"/>
        <v>42186.906678240746</v>
      </c>
      <c r="W3199">
        <f t="shared" si="349"/>
        <v>14</v>
      </c>
    </row>
    <row r="3200" spans="1:23" ht="43.2" x14ac:dyDescent="0.3">
      <c r="A3200">
        <v>1816</v>
      </c>
      <c r="B3200" s="3" t="s">
        <v>1817</v>
      </c>
      <c r="C3200" s="3" t="s">
        <v>5926</v>
      </c>
      <c r="D3200">
        <v>25000</v>
      </c>
      <c r="E3200">
        <v>509</v>
      </c>
      <c r="F3200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>
        <f t="shared" si="343"/>
        <v>2</v>
      </c>
      <c r="P3200" s="5">
        <f t="shared" si="344"/>
        <v>84.83</v>
      </c>
      <c r="Q3200" s="5" t="str">
        <f t="shared" si="345"/>
        <v>photography</v>
      </c>
      <c r="R3200" s="5" t="str">
        <f t="shared" si="346"/>
        <v>photobooks</v>
      </c>
      <c r="S3200" t="s">
        <v>8338</v>
      </c>
      <c r="T3200" t="s">
        <v>8339</v>
      </c>
      <c r="U3200" s="9">
        <f t="shared" si="347"/>
        <v>42548.876192129625</v>
      </c>
      <c r="V3200" s="9">
        <f t="shared" si="348"/>
        <v>42576.791666666672</v>
      </c>
      <c r="W3200">
        <f t="shared" si="349"/>
        <v>28</v>
      </c>
    </row>
    <row r="3201" spans="1:23" ht="28.8" x14ac:dyDescent="0.3">
      <c r="A3201">
        <v>1817</v>
      </c>
      <c r="B3201" s="3" t="s">
        <v>1818</v>
      </c>
      <c r="C3201" s="3" t="s">
        <v>5927</v>
      </c>
      <c r="D3201">
        <v>18000</v>
      </c>
      <c r="E3201">
        <v>9419</v>
      </c>
      <c r="F3201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>
        <f t="shared" si="343"/>
        <v>52</v>
      </c>
      <c r="P3201" s="5">
        <f t="shared" si="344"/>
        <v>94.19</v>
      </c>
      <c r="Q3201" s="5" t="str">
        <f t="shared" si="345"/>
        <v>photography</v>
      </c>
      <c r="R3201" s="5" t="str">
        <f t="shared" si="346"/>
        <v>photobooks</v>
      </c>
      <c r="S3201" t="s">
        <v>8338</v>
      </c>
      <c r="T3201" t="s">
        <v>8339</v>
      </c>
      <c r="U3201" s="9">
        <f t="shared" si="347"/>
        <v>42705.662118055552</v>
      </c>
      <c r="V3201" s="9">
        <f t="shared" si="348"/>
        <v>42765.290972222225</v>
      </c>
      <c r="W3201">
        <f t="shared" si="349"/>
        <v>60</v>
      </c>
    </row>
    <row r="3202" spans="1:23" ht="28.8" x14ac:dyDescent="0.3">
      <c r="A3202">
        <v>1818</v>
      </c>
      <c r="B3202" s="3" t="s">
        <v>1819</v>
      </c>
      <c r="C3202" s="3" t="s">
        <v>5928</v>
      </c>
      <c r="D3202">
        <v>15000</v>
      </c>
      <c r="E3202">
        <v>0</v>
      </c>
      <c r="F3202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>
        <f t="shared" ref="O3202:O3265" si="350">ROUND((E3202/D3202)*100,0)</f>
        <v>0</v>
      </c>
      <c r="P3202" s="5" t="e">
        <f t="shared" ref="P3202:P3265" si="351">ROUND((E3202/L3202),2)</f>
        <v>#DIV/0!</v>
      </c>
      <c r="Q3202" s="5" t="str">
        <f t="shared" ref="Q3202:Q3265" si="352">LEFT(N3202,SEARCH("/",N3202)-1)</f>
        <v>photography</v>
      </c>
      <c r="R3202" s="5" t="str">
        <f t="shared" ref="R3202:R3265" si="353">RIGHT(N3202,LEN(N3202)-SEARCH("/",N3202))</f>
        <v>photobooks</v>
      </c>
      <c r="S3202" t="s">
        <v>8338</v>
      </c>
      <c r="T3202" t="s">
        <v>8339</v>
      </c>
      <c r="U3202" s="9">
        <f t="shared" ref="U3202:U3265" si="354">(((J3202/60)/60)/24)+DATE(1970,1,1)</f>
        <v>42067.234375</v>
      </c>
      <c r="V3202" s="9">
        <f t="shared" ref="V3202:V3265" si="355">(((I3202/60)/60)/24)+DATE(1970,1,1)</f>
        <v>42097.192708333328</v>
      </c>
      <c r="W3202">
        <f t="shared" ref="W3202:W3265" si="356">DATEDIF(U3202,V3202,"d")</f>
        <v>30</v>
      </c>
    </row>
    <row r="3203" spans="1:23" ht="43.2" x14ac:dyDescent="0.3">
      <c r="A3203">
        <v>1819</v>
      </c>
      <c r="B3203" s="3" t="s">
        <v>1820</v>
      </c>
      <c r="C3203" s="3" t="s">
        <v>5929</v>
      </c>
      <c r="D3203">
        <v>1200</v>
      </c>
      <c r="E3203">
        <v>25</v>
      </c>
      <c r="F3203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>
        <f t="shared" si="350"/>
        <v>2</v>
      </c>
      <c r="P3203" s="5">
        <f t="shared" si="351"/>
        <v>6.25</v>
      </c>
      <c r="Q3203" s="5" t="str">
        <f t="shared" si="352"/>
        <v>photography</v>
      </c>
      <c r="R3203" s="5" t="str">
        <f t="shared" si="353"/>
        <v>photobooks</v>
      </c>
      <c r="S3203" t="s">
        <v>8338</v>
      </c>
      <c r="T3203" t="s">
        <v>8339</v>
      </c>
      <c r="U3203" s="9">
        <f t="shared" si="354"/>
        <v>41820.752268518518</v>
      </c>
      <c r="V3203" s="9">
        <f t="shared" si="355"/>
        <v>41850.752268518518</v>
      </c>
      <c r="W3203">
        <f t="shared" si="356"/>
        <v>30</v>
      </c>
    </row>
    <row r="3204" spans="1:23" ht="57.6" x14ac:dyDescent="0.3">
      <c r="A3204">
        <v>1820</v>
      </c>
      <c r="B3204" s="3" t="s">
        <v>1821</v>
      </c>
      <c r="C3204" s="3" t="s">
        <v>5930</v>
      </c>
      <c r="D3204">
        <v>26000</v>
      </c>
      <c r="E3204">
        <v>1707</v>
      </c>
      <c r="F3204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>
        <f t="shared" si="350"/>
        <v>7</v>
      </c>
      <c r="P3204" s="5">
        <f t="shared" si="351"/>
        <v>213.38</v>
      </c>
      <c r="Q3204" s="5" t="str">
        <f t="shared" si="352"/>
        <v>photography</v>
      </c>
      <c r="R3204" s="5" t="str">
        <f t="shared" si="353"/>
        <v>photobooks</v>
      </c>
      <c r="S3204" t="s">
        <v>8338</v>
      </c>
      <c r="T3204" t="s">
        <v>8339</v>
      </c>
      <c r="U3204" s="9">
        <f t="shared" si="354"/>
        <v>42065.084375000006</v>
      </c>
      <c r="V3204" s="9">
        <f t="shared" si="355"/>
        <v>42095.042708333334</v>
      </c>
      <c r="W3204">
        <f t="shared" si="356"/>
        <v>30</v>
      </c>
    </row>
    <row r="3205" spans="1:23" ht="43.2" x14ac:dyDescent="0.3">
      <c r="A3205">
        <v>1861</v>
      </c>
      <c r="B3205" s="3" t="s">
        <v>1862</v>
      </c>
      <c r="C3205" s="3" t="s">
        <v>5971</v>
      </c>
      <c r="D3205">
        <v>250000</v>
      </c>
      <c r="E3205">
        <v>0</v>
      </c>
      <c r="F320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>
        <f t="shared" si="350"/>
        <v>0</v>
      </c>
      <c r="P3205" s="5" t="e">
        <f t="shared" si="351"/>
        <v>#DIV/0!</v>
      </c>
      <c r="Q3205" s="5" t="str">
        <f t="shared" si="352"/>
        <v>games</v>
      </c>
      <c r="R3205" s="5" t="str">
        <f t="shared" si="353"/>
        <v>mobile games</v>
      </c>
      <c r="S3205" t="s">
        <v>8333</v>
      </c>
      <c r="T3205" t="s">
        <v>8335</v>
      </c>
      <c r="U3205" s="9">
        <f t="shared" si="354"/>
        <v>42000.300243055557</v>
      </c>
      <c r="V3205" s="9">
        <f t="shared" si="355"/>
        <v>42030.300243055557</v>
      </c>
      <c r="W3205">
        <f t="shared" si="356"/>
        <v>30</v>
      </c>
    </row>
    <row r="3206" spans="1:23" ht="43.2" x14ac:dyDescent="0.3">
      <c r="A3206">
        <v>1862</v>
      </c>
      <c r="B3206" s="3" t="s">
        <v>1863</v>
      </c>
      <c r="C3206" s="3" t="s">
        <v>5972</v>
      </c>
      <c r="D3206">
        <v>18000</v>
      </c>
      <c r="E3206">
        <v>1455</v>
      </c>
      <c r="F3206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>
        <f t="shared" si="350"/>
        <v>8</v>
      </c>
      <c r="P3206" s="5">
        <f t="shared" si="351"/>
        <v>90.94</v>
      </c>
      <c r="Q3206" s="5" t="str">
        <f t="shared" si="352"/>
        <v>games</v>
      </c>
      <c r="R3206" s="5" t="str">
        <f t="shared" si="353"/>
        <v>mobile games</v>
      </c>
      <c r="S3206" t="s">
        <v>8333</v>
      </c>
      <c r="T3206" t="s">
        <v>8335</v>
      </c>
      <c r="U3206" s="9">
        <f t="shared" si="354"/>
        <v>42755.492754629624</v>
      </c>
      <c r="V3206" s="9">
        <f t="shared" si="355"/>
        <v>42802.3125</v>
      </c>
      <c r="W3206">
        <f t="shared" si="356"/>
        <v>47</v>
      </c>
    </row>
    <row r="3207" spans="1:23" ht="43.2" x14ac:dyDescent="0.3">
      <c r="A3207">
        <v>1863</v>
      </c>
      <c r="B3207" s="3" t="s">
        <v>1864</v>
      </c>
      <c r="C3207" s="3" t="s">
        <v>5973</v>
      </c>
      <c r="D3207">
        <v>2500</v>
      </c>
      <c r="E3207">
        <v>10</v>
      </c>
      <c r="F3207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>
        <f t="shared" si="350"/>
        <v>0</v>
      </c>
      <c r="P3207" s="5">
        <f t="shared" si="351"/>
        <v>5</v>
      </c>
      <c r="Q3207" s="5" t="str">
        <f t="shared" si="352"/>
        <v>games</v>
      </c>
      <c r="R3207" s="5" t="str">
        <f t="shared" si="353"/>
        <v>mobile games</v>
      </c>
      <c r="S3207" t="s">
        <v>8333</v>
      </c>
      <c r="T3207" t="s">
        <v>8335</v>
      </c>
      <c r="U3207" s="9">
        <f t="shared" si="354"/>
        <v>41772.797280092593</v>
      </c>
      <c r="V3207" s="9">
        <f t="shared" si="355"/>
        <v>41802.797280092593</v>
      </c>
      <c r="W3207">
        <f t="shared" si="356"/>
        <v>30</v>
      </c>
    </row>
    <row r="3208" spans="1:23" ht="43.2" x14ac:dyDescent="0.3">
      <c r="A3208">
        <v>1864</v>
      </c>
      <c r="B3208" s="3" t="s">
        <v>1865</v>
      </c>
      <c r="C3208" s="3" t="s">
        <v>5974</v>
      </c>
      <c r="D3208">
        <v>6500</v>
      </c>
      <c r="E3208">
        <v>2788</v>
      </c>
      <c r="F3208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>
        <f t="shared" si="350"/>
        <v>43</v>
      </c>
      <c r="P3208" s="5">
        <f t="shared" si="351"/>
        <v>58.08</v>
      </c>
      <c r="Q3208" s="5" t="str">
        <f t="shared" si="352"/>
        <v>games</v>
      </c>
      <c r="R3208" s="5" t="str">
        <f t="shared" si="353"/>
        <v>mobile games</v>
      </c>
      <c r="S3208" t="s">
        <v>8333</v>
      </c>
      <c r="T3208" t="s">
        <v>8335</v>
      </c>
      <c r="U3208" s="9">
        <f t="shared" si="354"/>
        <v>41733.716435185182</v>
      </c>
      <c r="V3208" s="9">
        <f t="shared" si="355"/>
        <v>41763.716435185182</v>
      </c>
      <c r="W3208">
        <f t="shared" si="356"/>
        <v>30</v>
      </c>
    </row>
    <row r="3209" spans="1:23" ht="57.6" x14ac:dyDescent="0.3">
      <c r="A3209">
        <v>1865</v>
      </c>
      <c r="B3209" s="3" t="s">
        <v>1866</v>
      </c>
      <c r="C3209" s="3" t="s">
        <v>5975</v>
      </c>
      <c r="D3209">
        <v>110000</v>
      </c>
      <c r="E3209">
        <v>4</v>
      </c>
      <c r="F3209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>
        <f t="shared" si="350"/>
        <v>0</v>
      </c>
      <c r="P3209" s="5">
        <f t="shared" si="351"/>
        <v>2</v>
      </c>
      <c r="Q3209" s="5" t="str">
        <f t="shared" si="352"/>
        <v>games</v>
      </c>
      <c r="R3209" s="5" t="str">
        <f t="shared" si="353"/>
        <v>mobile games</v>
      </c>
      <c r="S3209" t="s">
        <v>8333</v>
      </c>
      <c r="T3209" t="s">
        <v>8335</v>
      </c>
      <c r="U3209" s="9">
        <f t="shared" si="354"/>
        <v>42645.367442129631</v>
      </c>
      <c r="V3209" s="9">
        <f t="shared" si="355"/>
        <v>42680.409108796302</v>
      </c>
      <c r="W3209">
        <f t="shared" si="356"/>
        <v>35</v>
      </c>
    </row>
    <row r="3210" spans="1:23" ht="43.2" x14ac:dyDescent="0.3">
      <c r="A3210">
        <v>1866</v>
      </c>
      <c r="B3210" s="3" t="s">
        <v>1867</v>
      </c>
      <c r="C3210" s="3" t="s">
        <v>5976</v>
      </c>
      <c r="D3210">
        <v>25000</v>
      </c>
      <c r="E3210">
        <v>125</v>
      </c>
      <c r="F3210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>
        <f t="shared" si="350"/>
        <v>1</v>
      </c>
      <c r="P3210" s="5">
        <f t="shared" si="351"/>
        <v>62.5</v>
      </c>
      <c r="Q3210" s="5" t="str">
        <f t="shared" si="352"/>
        <v>games</v>
      </c>
      <c r="R3210" s="5" t="str">
        <f t="shared" si="353"/>
        <v>mobile games</v>
      </c>
      <c r="S3210" t="s">
        <v>8333</v>
      </c>
      <c r="T3210" t="s">
        <v>8335</v>
      </c>
      <c r="U3210" s="9">
        <f t="shared" si="354"/>
        <v>42742.246493055558</v>
      </c>
      <c r="V3210" s="9">
        <f t="shared" si="355"/>
        <v>42795.166666666672</v>
      </c>
      <c r="W3210">
        <f t="shared" si="356"/>
        <v>53</v>
      </c>
    </row>
    <row r="3211" spans="1:23" ht="43.2" x14ac:dyDescent="0.3">
      <c r="A3211">
        <v>1867</v>
      </c>
      <c r="B3211" s="3" t="s">
        <v>1868</v>
      </c>
      <c r="C3211" s="3" t="s">
        <v>5977</v>
      </c>
      <c r="D3211">
        <v>20000</v>
      </c>
      <c r="E3211">
        <v>10</v>
      </c>
      <c r="F3211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>
        <f t="shared" si="350"/>
        <v>0</v>
      </c>
      <c r="P3211" s="5">
        <f t="shared" si="351"/>
        <v>10</v>
      </c>
      <c r="Q3211" s="5" t="str">
        <f t="shared" si="352"/>
        <v>games</v>
      </c>
      <c r="R3211" s="5" t="str">
        <f t="shared" si="353"/>
        <v>mobile games</v>
      </c>
      <c r="S3211" t="s">
        <v>8333</v>
      </c>
      <c r="T3211" t="s">
        <v>8335</v>
      </c>
      <c r="U3211" s="9">
        <f t="shared" si="354"/>
        <v>42649.924907407403</v>
      </c>
      <c r="V3211" s="9">
        <f t="shared" si="355"/>
        <v>42679.924907407403</v>
      </c>
      <c r="W3211">
        <f t="shared" si="356"/>
        <v>30</v>
      </c>
    </row>
    <row r="3212" spans="1:23" ht="43.2" x14ac:dyDescent="0.3">
      <c r="A3212">
        <v>1868</v>
      </c>
      <c r="B3212" s="3" t="s">
        <v>1869</v>
      </c>
      <c r="C3212" s="3" t="s">
        <v>5978</v>
      </c>
      <c r="D3212">
        <v>25000</v>
      </c>
      <c r="E3212">
        <v>1217</v>
      </c>
      <c r="F3212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>
        <f t="shared" si="350"/>
        <v>5</v>
      </c>
      <c r="P3212" s="5">
        <f t="shared" si="351"/>
        <v>71.59</v>
      </c>
      <c r="Q3212" s="5" t="str">
        <f t="shared" si="352"/>
        <v>games</v>
      </c>
      <c r="R3212" s="5" t="str">
        <f t="shared" si="353"/>
        <v>mobile games</v>
      </c>
      <c r="S3212" t="s">
        <v>8333</v>
      </c>
      <c r="T3212" t="s">
        <v>8335</v>
      </c>
      <c r="U3212" s="9">
        <f t="shared" si="354"/>
        <v>42328.779224537036</v>
      </c>
      <c r="V3212" s="9">
        <f t="shared" si="355"/>
        <v>42353.332638888889</v>
      </c>
      <c r="W3212">
        <f t="shared" si="356"/>
        <v>25</v>
      </c>
    </row>
    <row r="3213" spans="1:23" ht="43.2" x14ac:dyDescent="0.3">
      <c r="A3213">
        <v>1869</v>
      </c>
      <c r="B3213" s="3" t="s">
        <v>1870</v>
      </c>
      <c r="C3213" s="3" t="s">
        <v>5979</v>
      </c>
      <c r="D3213">
        <v>10000</v>
      </c>
      <c r="E3213">
        <v>0</v>
      </c>
      <c r="F3213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>
        <f t="shared" si="350"/>
        <v>0</v>
      </c>
      <c r="P3213" s="5" t="e">
        <f t="shared" si="351"/>
        <v>#DIV/0!</v>
      </c>
      <c r="Q3213" s="5" t="str">
        <f t="shared" si="352"/>
        <v>games</v>
      </c>
      <c r="R3213" s="5" t="str">
        <f t="shared" si="353"/>
        <v>mobile games</v>
      </c>
      <c r="S3213" t="s">
        <v>8333</v>
      </c>
      <c r="T3213" t="s">
        <v>8335</v>
      </c>
      <c r="U3213" s="9">
        <f t="shared" si="354"/>
        <v>42709.002881944441</v>
      </c>
      <c r="V3213" s="9">
        <f t="shared" si="355"/>
        <v>42739.002881944441</v>
      </c>
      <c r="W3213">
        <f t="shared" si="356"/>
        <v>30</v>
      </c>
    </row>
    <row r="3214" spans="1:23" ht="43.2" x14ac:dyDescent="0.3">
      <c r="A3214">
        <v>1870</v>
      </c>
      <c r="B3214" s="3" t="s">
        <v>1871</v>
      </c>
      <c r="C3214" s="3" t="s">
        <v>5980</v>
      </c>
      <c r="D3214">
        <v>3500</v>
      </c>
      <c r="E3214">
        <v>361</v>
      </c>
      <c r="F3214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>
        <f t="shared" si="350"/>
        <v>10</v>
      </c>
      <c r="P3214" s="5">
        <f t="shared" si="351"/>
        <v>32.82</v>
      </c>
      <c r="Q3214" s="5" t="str">
        <f t="shared" si="352"/>
        <v>games</v>
      </c>
      <c r="R3214" s="5" t="str">
        <f t="shared" si="353"/>
        <v>mobile games</v>
      </c>
      <c r="S3214" t="s">
        <v>8333</v>
      </c>
      <c r="T3214" t="s">
        <v>8335</v>
      </c>
      <c r="U3214" s="9">
        <f t="shared" si="354"/>
        <v>42371.355729166666</v>
      </c>
      <c r="V3214" s="9">
        <f t="shared" si="355"/>
        <v>42400.178472222222</v>
      </c>
      <c r="W3214">
        <f t="shared" si="356"/>
        <v>29</v>
      </c>
    </row>
    <row r="3215" spans="1:23" ht="43.2" x14ac:dyDescent="0.3">
      <c r="A3215">
        <v>1871</v>
      </c>
      <c r="B3215" s="3" t="s">
        <v>1872</v>
      </c>
      <c r="C3215" s="3" t="s">
        <v>5981</v>
      </c>
      <c r="D3215">
        <v>6500</v>
      </c>
      <c r="E3215">
        <v>4666</v>
      </c>
      <c r="F321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>
        <f t="shared" si="350"/>
        <v>72</v>
      </c>
      <c r="P3215" s="5">
        <f t="shared" si="351"/>
        <v>49.12</v>
      </c>
      <c r="Q3215" s="5" t="str">
        <f t="shared" si="352"/>
        <v>games</v>
      </c>
      <c r="R3215" s="5" t="str">
        <f t="shared" si="353"/>
        <v>mobile games</v>
      </c>
      <c r="S3215" t="s">
        <v>8333</v>
      </c>
      <c r="T3215" t="s">
        <v>8335</v>
      </c>
      <c r="U3215" s="9">
        <f t="shared" si="354"/>
        <v>41923.783576388887</v>
      </c>
      <c r="V3215" s="9">
        <f t="shared" si="355"/>
        <v>41963.825243055559</v>
      </c>
      <c r="W3215">
        <f t="shared" si="356"/>
        <v>40</v>
      </c>
    </row>
    <row r="3216" spans="1:23" ht="43.2" x14ac:dyDescent="0.3">
      <c r="A3216">
        <v>1872</v>
      </c>
      <c r="B3216" s="3" t="s">
        <v>1873</v>
      </c>
      <c r="C3216" s="3" t="s">
        <v>5982</v>
      </c>
      <c r="D3216">
        <v>20000</v>
      </c>
      <c r="E3216">
        <v>212</v>
      </c>
      <c r="F3216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>
        <f t="shared" si="350"/>
        <v>1</v>
      </c>
      <c r="P3216" s="5">
        <f t="shared" si="351"/>
        <v>16.309999999999999</v>
      </c>
      <c r="Q3216" s="5" t="str">
        <f t="shared" si="352"/>
        <v>games</v>
      </c>
      <c r="R3216" s="5" t="str">
        <f t="shared" si="353"/>
        <v>mobile games</v>
      </c>
      <c r="S3216" t="s">
        <v>8333</v>
      </c>
      <c r="T3216" t="s">
        <v>8335</v>
      </c>
      <c r="U3216" s="9">
        <f t="shared" si="354"/>
        <v>42155.129652777774</v>
      </c>
      <c r="V3216" s="9">
        <f t="shared" si="355"/>
        <v>42185.129652777774</v>
      </c>
      <c r="W3216">
        <f t="shared" si="356"/>
        <v>30</v>
      </c>
    </row>
    <row r="3217" spans="1:23" ht="43.2" x14ac:dyDescent="0.3">
      <c r="A3217">
        <v>1873</v>
      </c>
      <c r="B3217" s="3" t="s">
        <v>1874</v>
      </c>
      <c r="C3217" s="3" t="s">
        <v>5983</v>
      </c>
      <c r="D3217">
        <v>8000</v>
      </c>
      <c r="E3217">
        <v>36</v>
      </c>
      <c r="F3217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>
        <f t="shared" si="350"/>
        <v>0</v>
      </c>
      <c r="P3217" s="5">
        <f t="shared" si="351"/>
        <v>18</v>
      </c>
      <c r="Q3217" s="5" t="str">
        <f t="shared" si="352"/>
        <v>games</v>
      </c>
      <c r="R3217" s="5" t="str">
        <f t="shared" si="353"/>
        <v>mobile games</v>
      </c>
      <c r="S3217" t="s">
        <v>8333</v>
      </c>
      <c r="T3217" t="s">
        <v>8335</v>
      </c>
      <c r="U3217" s="9">
        <f t="shared" si="354"/>
        <v>42164.615856481483</v>
      </c>
      <c r="V3217" s="9">
        <f t="shared" si="355"/>
        <v>42193.697916666672</v>
      </c>
      <c r="W3217">
        <f t="shared" si="356"/>
        <v>29</v>
      </c>
    </row>
    <row r="3218" spans="1:23" ht="57.6" x14ac:dyDescent="0.3">
      <c r="A3218">
        <v>1874</v>
      </c>
      <c r="B3218" s="3" t="s">
        <v>1875</v>
      </c>
      <c r="C3218" s="3" t="s">
        <v>5984</v>
      </c>
      <c r="D3218">
        <v>160000</v>
      </c>
      <c r="E3218">
        <v>26</v>
      </c>
      <c r="F3218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>
        <f t="shared" si="350"/>
        <v>0</v>
      </c>
      <c r="P3218" s="5">
        <f t="shared" si="351"/>
        <v>13</v>
      </c>
      <c r="Q3218" s="5" t="str">
        <f t="shared" si="352"/>
        <v>games</v>
      </c>
      <c r="R3218" s="5" t="str">
        <f t="shared" si="353"/>
        <v>mobile games</v>
      </c>
      <c r="S3218" t="s">
        <v>8333</v>
      </c>
      <c r="T3218" t="s">
        <v>8335</v>
      </c>
      <c r="U3218" s="9">
        <f t="shared" si="354"/>
        <v>42529.969131944439</v>
      </c>
      <c r="V3218" s="9">
        <f t="shared" si="355"/>
        <v>42549.969131944439</v>
      </c>
      <c r="W3218">
        <f t="shared" si="356"/>
        <v>20</v>
      </c>
    </row>
    <row r="3219" spans="1:23" ht="43.2" x14ac:dyDescent="0.3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>
        <f t="shared" si="350"/>
        <v>1</v>
      </c>
      <c r="P3219" s="5">
        <f t="shared" si="351"/>
        <v>17</v>
      </c>
      <c r="Q3219" s="5" t="str">
        <f t="shared" si="352"/>
        <v>games</v>
      </c>
      <c r="R3219" s="5" t="str">
        <f t="shared" si="353"/>
        <v>mobile games</v>
      </c>
      <c r="S3219" t="s">
        <v>8333</v>
      </c>
      <c r="T3219" t="s">
        <v>8335</v>
      </c>
      <c r="U3219" s="9">
        <f t="shared" si="354"/>
        <v>42528.899398148147</v>
      </c>
      <c r="V3219" s="9">
        <f t="shared" si="355"/>
        <v>42588.899398148147</v>
      </c>
      <c r="W3219">
        <f t="shared" si="356"/>
        <v>60</v>
      </c>
    </row>
    <row r="3220" spans="1:23" ht="43.2" x14ac:dyDescent="0.3">
      <c r="A3220">
        <v>1876</v>
      </c>
      <c r="B3220" s="3" t="s">
        <v>1877</v>
      </c>
      <c r="C3220" s="3" t="s">
        <v>5986</v>
      </c>
      <c r="D3220">
        <v>280</v>
      </c>
      <c r="E3220">
        <v>0</v>
      </c>
      <c r="F3220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>
        <f t="shared" si="350"/>
        <v>0</v>
      </c>
      <c r="P3220" s="5" t="e">
        <f t="shared" si="351"/>
        <v>#DIV/0!</v>
      </c>
      <c r="Q3220" s="5" t="str">
        <f t="shared" si="352"/>
        <v>games</v>
      </c>
      <c r="R3220" s="5" t="str">
        <f t="shared" si="353"/>
        <v>mobile games</v>
      </c>
      <c r="S3220" t="s">
        <v>8333</v>
      </c>
      <c r="T3220" t="s">
        <v>8335</v>
      </c>
      <c r="U3220" s="9">
        <f t="shared" si="354"/>
        <v>41776.284780092588</v>
      </c>
      <c r="V3220" s="9">
        <f t="shared" si="355"/>
        <v>41806.284780092588</v>
      </c>
      <c r="W3220">
        <f t="shared" si="356"/>
        <v>30</v>
      </c>
    </row>
    <row r="3221" spans="1:23" ht="43.2" x14ac:dyDescent="0.3">
      <c r="A3221">
        <v>1877</v>
      </c>
      <c r="B3221" s="3" t="s">
        <v>1878</v>
      </c>
      <c r="C3221" s="3" t="s">
        <v>5987</v>
      </c>
      <c r="D3221">
        <v>60</v>
      </c>
      <c r="E3221">
        <v>0</v>
      </c>
      <c r="F3221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>
        <f t="shared" si="350"/>
        <v>0</v>
      </c>
      <c r="P3221" s="5" t="e">
        <f t="shared" si="351"/>
        <v>#DIV/0!</v>
      </c>
      <c r="Q3221" s="5" t="str">
        <f t="shared" si="352"/>
        <v>games</v>
      </c>
      <c r="R3221" s="5" t="str">
        <f t="shared" si="353"/>
        <v>mobile games</v>
      </c>
      <c r="S3221" t="s">
        <v>8333</v>
      </c>
      <c r="T3221" t="s">
        <v>8335</v>
      </c>
      <c r="U3221" s="9">
        <f t="shared" si="354"/>
        <v>42035.029224537036</v>
      </c>
      <c r="V3221" s="9">
        <f t="shared" si="355"/>
        <v>42064.029224537036</v>
      </c>
      <c r="W3221">
        <f t="shared" si="356"/>
        <v>29</v>
      </c>
    </row>
    <row r="3222" spans="1:23" ht="57.6" x14ac:dyDescent="0.3">
      <c r="A3222">
        <v>1878</v>
      </c>
      <c r="B3222" s="3" t="s">
        <v>1879</v>
      </c>
      <c r="C3222" s="3" t="s">
        <v>5988</v>
      </c>
      <c r="D3222">
        <v>8000</v>
      </c>
      <c r="E3222">
        <v>0</v>
      </c>
      <c r="F3222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>
        <f t="shared" si="350"/>
        <v>0</v>
      </c>
      <c r="P3222" s="5" t="e">
        <f t="shared" si="351"/>
        <v>#DIV/0!</v>
      </c>
      <c r="Q3222" s="5" t="str">
        <f t="shared" si="352"/>
        <v>games</v>
      </c>
      <c r="R3222" s="5" t="str">
        <f t="shared" si="353"/>
        <v>mobile games</v>
      </c>
      <c r="S3222" t="s">
        <v>8333</v>
      </c>
      <c r="T3222" t="s">
        <v>8335</v>
      </c>
      <c r="U3222" s="9">
        <f t="shared" si="354"/>
        <v>41773.008738425924</v>
      </c>
      <c r="V3222" s="9">
        <f t="shared" si="355"/>
        <v>41803.008738425924</v>
      </c>
      <c r="W3222">
        <f t="shared" si="356"/>
        <v>30</v>
      </c>
    </row>
    <row r="3223" spans="1:23" ht="43.2" x14ac:dyDescent="0.3">
      <c r="A3223">
        <v>1879</v>
      </c>
      <c r="B3223" s="3" t="s">
        <v>1880</v>
      </c>
      <c r="C3223" s="3" t="s">
        <v>5989</v>
      </c>
      <c r="D3223">
        <v>5000</v>
      </c>
      <c r="E3223">
        <v>6</v>
      </c>
      <c r="F3223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>
        <f t="shared" si="350"/>
        <v>0</v>
      </c>
      <c r="P3223" s="5">
        <f t="shared" si="351"/>
        <v>3</v>
      </c>
      <c r="Q3223" s="5" t="str">
        <f t="shared" si="352"/>
        <v>games</v>
      </c>
      <c r="R3223" s="5" t="str">
        <f t="shared" si="353"/>
        <v>mobile games</v>
      </c>
      <c r="S3223" t="s">
        <v>8333</v>
      </c>
      <c r="T3223" t="s">
        <v>8335</v>
      </c>
      <c r="U3223" s="9">
        <f t="shared" si="354"/>
        <v>42413.649641203709</v>
      </c>
      <c r="V3223" s="9">
        <f t="shared" si="355"/>
        <v>42443.607974537037</v>
      </c>
      <c r="W3223">
        <f t="shared" si="356"/>
        <v>30</v>
      </c>
    </row>
    <row r="3224" spans="1:23" ht="28.8" x14ac:dyDescent="0.3">
      <c r="A3224">
        <v>1880</v>
      </c>
      <c r="B3224" s="3" t="s">
        <v>1881</v>
      </c>
      <c r="C3224" s="3" t="s">
        <v>5990</v>
      </c>
      <c r="D3224">
        <v>5000</v>
      </c>
      <c r="E3224">
        <v>1004</v>
      </c>
      <c r="F3224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>
        <f t="shared" si="350"/>
        <v>20</v>
      </c>
      <c r="P3224" s="5">
        <f t="shared" si="351"/>
        <v>41.83</v>
      </c>
      <c r="Q3224" s="5" t="str">
        <f t="shared" si="352"/>
        <v>games</v>
      </c>
      <c r="R3224" s="5" t="str">
        <f t="shared" si="353"/>
        <v>mobile games</v>
      </c>
      <c r="S3224" t="s">
        <v>8333</v>
      </c>
      <c r="T3224" t="s">
        <v>8335</v>
      </c>
      <c r="U3224" s="9">
        <f t="shared" si="354"/>
        <v>42430.566898148143</v>
      </c>
      <c r="V3224" s="9">
        <f t="shared" si="355"/>
        <v>42459.525231481486</v>
      </c>
      <c r="W3224">
        <f t="shared" si="356"/>
        <v>29</v>
      </c>
    </row>
    <row r="3225" spans="1:23" ht="43.2" x14ac:dyDescent="0.3">
      <c r="A3225">
        <v>1901</v>
      </c>
      <c r="B3225" s="3" t="s">
        <v>1902</v>
      </c>
      <c r="C3225" s="3" t="s">
        <v>6011</v>
      </c>
      <c r="D3225">
        <v>99000</v>
      </c>
      <c r="E3225">
        <v>2670</v>
      </c>
      <c r="F322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>
        <f t="shared" si="350"/>
        <v>3</v>
      </c>
      <c r="P3225" s="5">
        <f t="shared" si="351"/>
        <v>106.8</v>
      </c>
      <c r="Q3225" s="5" t="str">
        <f t="shared" si="352"/>
        <v>technology</v>
      </c>
      <c r="R3225" s="5" t="str">
        <f t="shared" si="353"/>
        <v>gadgets</v>
      </c>
      <c r="S3225" t="s">
        <v>8319</v>
      </c>
      <c r="T3225" t="s">
        <v>8348</v>
      </c>
      <c r="U3225" s="9">
        <f t="shared" si="354"/>
        <v>42116.54315972222</v>
      </c>
      <c r="V3225" s="9">
        <f t="shared" si="355"/>
        <v>42146.541666666672</v>
      </c>
      <c r="W3225">
        <f t="shared" si="356"/>
        <v>30</v>
      </c>
    </row>
    <row r="3226" spans="1:23" ht="43.2" x14ac:dyDescent="0.3">
      <c r="A3226">
        <v>1902</v>
      </c>
      <c r="B3226" s="3" t="s">
        <v>1903</v>
      </c>
      <c r="C3226" s="3" t="s">
        <v>6012</v>
      </c>
      <c r="D3226">
        <v>1000</v>
      </c>
      <c r="E3226">
        <v>12</v>
      </c>
      <c r="F3226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>
        <f t="shared" si="350"/>
        <v>1</v>
      </c>
      <c r="P3226" s="5">
        <f t="shared" si="351"/>
        <v>4</v>
      </c>
      <c r="Q3226" s="5" t="str">
        <f t="shared" si="352"/>
        <v>technology</v>
      </c>
      <c r="R3226" s="5" t="str">
        <f t="shared" si="353"/>
        <v>gadgets</v>
      </c>
      <c r="S3226" t="s">
        <v>8319</v>
      </c>
      <c r="T3226" t="s">
        <v>8348</v>
      </c>
      <c r="U3226" s="9">
        <f t="shared" si="354"/>
        <v>42037.789895833332</v>
      </c>
      <c r="V3226" s="9">
        <f t="shared" si="355"/>
        <v>42067.789895833332</v>
      </c>
      <c r="W3226">
        <f t="shared" si="356"/>
        <v>30</v>
      </c>
    </row>
    <row r="3227" spans="1:23" ht="43.2" x14ac:dyDescent="0.3">
      <c r="A3227">
        <v>1903</v>
      </c>
      <c r="B3227" s="3" t="s">
        <v>1904</v>
      </c>
      <c r="C3227" s="3" t="s">
        <v>6013</v>
      </c>
      <c r="D3227">
        <v>3000</v>
      </c>
      <c r="E3227">
        <v>1398</v>
      </c>
      <c r="F3227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>
        <f t="shared" si="350"/>
        <v>47</v>
      </c>
      <c r="P3227" s="5">
        <f t="shared" si="351"/>
        <v>34.1</v>
      </c>
      <c r="Q3227" s="5" t="str">
        <f t="shared" si="352"/>
        <v>technology</v>
      </c>
      <c r="R3227" s="5" t="str">
        <f t="shared" si="353"/>
        <v>gadgets</v>
      </c>
      <c r="S3227" t="s">
        <v>8319</v>
      </c>
      <c r="T3227" t="s">
        <v>8348</v>
      </c>
      <c r="U3227" s="9">
        <f t="shared" si="354"/>
        <v>42702.770729166667</v>
      </c>
      <c r="V3227" s="9">
        <f t="shared" si="355"/>
        <v>42762.770729166667</v>
      </c>
      <c r="W3227">
        <f t="shared" si="356"/>
        <v>60</v>
      </c>
    </row>
    <row r="3228" spans="1:23" ht="43.2" x14ac:dyDescent="0.3">
      <c r="A3228">
        <v>1904</v>
      </c>
      <c r="B3228" s="3" t="s">
        <v>1905</v>
      </c>
      <c r="C3228" s="3" t="s">
        <v>6014</v>
      </c>
      <c r="D3228">
        <v>50000</v>
      </c>
      <c r="E3228">
        <v>50</v>
      </c>
      <c r="F3228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>
        <f t="shared" si="350"/>
        <v>0</v>
      </c>
      <c r="P3228" s="5">
        <f t="shared" si="351"/>
        <v>25</v>
      </c>
      <c r="Q3228" s="5" t="str">
        <f t="shared" si="352"/>
        <v>technology</v>
      </c>
      <c r="R3228" s="5" t="str">
        <f t="shared" si="353"/>
        <v>gadgets</v>
      </c>
      <c r="S3228" t="s">
        <v>8319</v>
      </c>
      <c r="T3228" t="s">
        <v>8348</v>
      </c>
      <c r="U3228" s="9">
        <f t="shared" si="354"/>
        <v>42326.685428240744</v>
      </c>
      <c r="V3228" s="9">
        <f t="shared" si="355"/>
        <v>42371.685428240744</v>
      </c>
      <c r="W3228">
        <f t="shared" si="356"/>
        <v>45</v>
      </c>
    </row>
    <row r="3229" spans="1:23" ht="57.6" x14ac:dyDescent="0.3">
      <c r="A3229">
        <v>1905</v>
      </c>
      <c r="B3229" s="3" t="s">
        <v>1906</v>
      </c>
      <c r="C3229" s="3" t="s">
        <v>6015</v>
      </c>
      <c r="D3229">
        <v>25000</v>
      </c>
      <c r="E3229">
        <v>42</v>
      </c>
      <c r="F3229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>
        <f t="shared" si="350"/>
        <v>0</v>
      </c>
      <c r="P3229" s="5">
        <f t="shared" si="351"/>
        <v>10.5</v>
      </c>
      <c r="Q3229" s="5" t="str">
        <f t="shared" si="352"/>
        <v>technology</v>
      </c>
      <c r="R3229" s="5" t="str">
        <f t="shared" si="353"/>
        <v>gadgets</v>
      </c>
      <c r="S3229" t="s">
        <v>8319</v>
      </c>
      <c r="T3229" t="s">
        <v>8348</v>
      </c>
      <c r="U3229" s="9">
        <f t="shared" si="354"/>
        <v>41859.925856481481</v>
      </c>
      <c r="V3229" s="9">
        <f t="shared" si="355"/>
        <v>41889.925856481481</v>
      </c>
      <c r="W3229">
        <f t="shared" si="356"/>
        <v>30</v>
      </c>
    </row>
    <row r="3230" spans="1:23" ht="43.2" x14ac:dyDescent="0.3">
      <c r="A3230">
        <v>1906</v>
      </c>
      <c r="B3230" s="3" t="s">
        <v>1907</v>
      </c>
      <c r="C3230" s="3" t="s">
        <v>6016</v>
      </c>
      <c r="D3230">
        <v>50000</v>
      </c>
      <c r="E3230">
        <v>21380</v>
      </c>
      <c r="F3230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>
        <f t="shared" si="350"/>
        <v>43</v>
      </c>
      <c r="P3230" s="5">
        <f t="shared" si="351"/>
        <v>215.96</v>
      </c>
      <c r="Q3230" s="5" t="str">
        <f t="shared" si="352"/>
        <v>technology</v>
      </c>
      <c r="R3230" s="5" t="str">
        <f t="shared" si="353"/>
        <v>gadgets</v>
      </c>
      <c r="S3230" t="s">
        <v>8319</v>
      </c>
      <c r="T3230" t="s">
        <v>8348</v>
      </c>
      <c r="U3230" s="9">
        <f t="shared" si="354"/>
        <v>42514.671099537038</v>
      </c>
      <c r="V3230" s="9">
        <f t="shared" si="355"/>
        <v>42544.671099537038</v>
      </c>
      <c r="W3230">
        <f t="shared" si="356"/>
        <v>30</v>
      </c>
    </row>
    <row r="3231" spans="1:23" ht="43.2" x14ac:dyDescent="0.3">
      <c r="A3231">
        <v>1907</v>
      </c>
      <c r="B3231" s="3" t="s">
        <v>1908</v>
      </c>
      <c r="C3231" s="3" t="s">
        <v>6017</v>
      </c>
      <c r="D3231">
        <v>30000</v>
      </c>
      <c r="E3231">
        <v>85</v>
      </c>
      <c r="F3231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>
        <f t="shared" si="350"/>
        <v>0</v>
      </c>
      <c r="P3231" s="5">
        <f t="shared" si="351"/>
        <v>21.25</v>
      </c>
      <c r="Q3231" s="5" t="str">
        <f t="shared" si="352"/>
        <v>technology</v>
      </c>
      <c r="R3231" s="5" t="str">
        <f t="shared" si="353"/>
        <v>gadgets</v>
      </c>
      <c r="S3231" t="s">
        <v>8319</v>
      </c>
      <c r="T3231" t="s">
        <v>8348</v>
      </c>
      <c r="U3231" s="9">
        <f t="shared" si="354"/>
        <v>41767.587094907409</v>
      </c>
      <c r="V3231" s="9">
        <f t="shared" si="355"/>
        <v>41782.587094907409</v>
      </c>
      <c r="W3231">
        <f t="shared" si="356"/>
        <v>15</v>
      </c>
    </row>
    <row r="3232" spans="1:23" ht="43.2" x14ac:dyDescent="0.3">
      <c r="A3232">
        <v>1908</v>
      </c>
      <c r="B3232" s="3" t="s">
        <v>1909</v>
      </c>
      <c r="C3232" s="3" t="s">
        <v>6018</v>
      </c>
      <c r="D3232">
        <v>25000</v>
      </c>
      <c r="E3232">
        <v>433</v>
      </c>
      <c r="F3232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>
        <f t="shared" si="350"/>
        <v>2</v>
      </c>
      <c r="P3232" s="5">
        <f t="shared" si="351"/>
        <v>108.25</v>
      </c>
      <c r="Q3232" s="5" t="str">
        <f t="shared" si="352"/>
        <v>technology</v>
      </c>
      <c r="R3232" s="5" t="str">
        <f t="shared" si="353"/>
        <v>gadgets</v>
      </c>
      <c r="S3232" t="s">
        <v>8319</v>
      </c>
      <c r="T3232" t="s">
        <v>8348</v>
      </c>
      <c r="U3232" s="9">
        <f t="shared" si="354"/>
        <v>42703.917824074073</v>
      </c>
      <c r="V3232" s="9">
        <f t="shared" si="355"/>
        <v>42733.917824074073</v>
      </c>
      <c r="W3232">
        <f t="shared" si="356"/>
        <v>30</v>
      </c>
    </row>
    <row r="3233" spans="1:23" ht="43.2" x14ac:dyDescent="0.3">
      <c r="A3233">
        <v>1909</v>
      </c>
      <c r="B3233" s="3" t="s">
        <v>1910</v>
      </c>
      <c r="C3233" s="3" t="s">
        <v>6019</v>
      </c>
      <c r="D3233">
        <v>35000</v>
      </c>
      <c r="E3233">
        <v>4939</v>
      </c>
      <c r="F3233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>
        <f t="shared" si="350"/>
        <v>14</v>
      </c>
      <c r="P3233" s="5">
        <f t="shared" si="351"/>
        <v>129.97</v>
      </c>
      <c r="Q3233" s="5" t="str">
        <f t="shared" si="352"/>
        <v>technology</v>
      </c>
      <c r="R3233" s="5" t="str">
        <f t="shared" si="353"/>
        <v>gadgets</v>
      </c>
      <c r="S3233" t="s">
        <v>8319</v>
      </c>
      <c r="T3233" t="s">
        <v>8348</v>
      </c>
      <c r="U3233" s="9">
        <f t="shared" si="354"/>
        <v>41905.429155092592</v>
      </c>
      <c r="V3233" s="9">
        <f t="shared" si="355"/>
        <v>41935.429155092592</v>
      </c>
      <c r="W3233">
        <f t="shared" si="356"/>
        <v>30</v>
      </c>
    </row>
    <row r="3234" spans="1:23" ht="43.2" x14ac:dyDescent="0.3">
      <c r="A3234">
        <v>1910</v>
      </c>
      <c r="B3234" s="3" t="s">
        <v>1911</v>
      </c>
      <c r="C3234" s="3" t="s">
        <v>6020</v>
      </c>
      <c r="D3234">
        <v>85000</v>
      </c>
      <c r="E3234">
        <v>33486</v>
      </c>
      <c r="F3234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>
        <f t="shared" si="350"/>
        <v>39</v>
      </c>
      <c r="P3234" s="5">
        <f t="shared" si="351"/>
        <v>117.49</v>
      </c>
      <c r="Q3234" s="5" t="str">
        <f t="shared" si="352"/>
        <v>technology</v>
      </c>
      <c r="R3234" s="5" t="str">
        <f t="shared" si="353"/>
        <v>gadgets</v>
      </c>
      <c r="S3234" t="s">
        <v>8319</v>
      </c>
      <c r="T3234" t="s">
        <v>8348</v>
      </c>
      <c r="U3234" s="9">
        <f t="shared" si="354"/>
        <v>42264.963159722218</v>
      </c>
      <c r="V3234" s="9">
        <f t="shared" si="355"/>
        <v>42308.947916666672</v>
      </c>
      <c r="W3234">
        <f t="shared" si="356"/>
        <v>44</v>
      </c>
    </row>
    <row r="3235" spans="1:23" ht="57.6" x14ac:dyDescent="0.3">
      <c r="A3235">
        <v>1911</v>
      </c>
      <c r="B3235" s="3" t="s">
        <v>1912</v>
      </c>
      <c r="C3235" s="3" t="s">
        <v>6021</v>
      </c>
      <c r="D3235">
        <v>42500</v>
      </c>
      <c r="E3235">
        <v>10</v>
      </c>
      <c r="F323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>
        <f t="shared" si="350"/>
        <v>0</v>
      </c>
      <c r="P3235" s="5">
        <f t="shared" si="351"/>
        <v>10</v>
      </c>
      <c r="Q3235" s="5" t="str">
        <f t="shared" si="352"/>
        <v>technology</v>
      </c>
      <c r="R3235" s="5" t="str">
        <f t="shared" si="353"/>
        <v>gadgets</v>
      </c>
      <c r="S3235" t="s">
        <v>8319</v>
      </c>
      <c r="T3235" t="s">
        <v>8348</v>
      </c>
      <c r="U3235" s="9">
        <f t="shared" si="354"/>
        <v>41830.033958333333</v>
      </c>
      <c r="V3235" s="9">
        <f t="shared" si="355"/>
        <v>41860.033958333333</v>
      </c>
      <c r="W3235">
        <f t="shared" si="356"/>
        <v>30</v>
      </c>
    </row>
    <row r="3236" spans="1:23" ht="43.2" x14ac:dyDescent="0.3">
      <c r="A3236">
        <v>1912</v>
      </c>
      <c r="B3236" s="3" t="s">
        <v>1913</v>
      </c>
      <c r="C3236" s="3" t="s">
        <v>6022</v>
      </c>
      <c r="D3236">
        <v>5000</v>
      </c>
      <c r="E3236">
        <v>2965</v>
      </c>
      <c r="F3236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>
        <f t="shared" si="350"/>
        <v>59</v>
      </c>
      <c r="P3236" s="5">
        <f t="shared" si="351"/>
        <v>70.599999999999994</v>
      </c>
      <c r="Q3236" s="5" t="str">
        <f t="shared" si="352"/>
        <v>technology</v>
      </c>
      <c r="R3236" s="5" t="str">
        <f t="shared" si="353"/>
        <v>gadgets</v>
      </c>
      <c r="S3236" t="s">
        <v>8319</v>
      </c>
      <c r="T3236" t="s">
        <v>8348</v>
      </c>
      <c r="U3236" s="9">
        <f t="shared" si="354"/>
        <v>42129.226388888885</v>
      </c>
      <c r="V3236" s="9">
        <f t="shared" si="355"/>
        <v>42159.226388888885</v>
      </c>
      <c r="W3236">
        <f t="shared" si="356"/>
        <v>30</v>
      </c>
    </row>
    <row r="3237" spans="1:23" ht="28.8" x14ac:dyDescent="0.3">
      <c r="A3237">
        <v>1913</v>
      </c>
      <c r="B3237" s="3" t="s">
        <v>1914</v>
      </c>
      <c r="C3237" s="3" t="s">
        <v>6023</v>
      </c>
      <c r="D3237">
        <v>48000</v>
      </c>
      <c r="E3237">
        <v>637</v>
      </c>
      <c r="F3237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>
        <f t="shared" si="350"/>
        <v>1</v>
      </c>
      <c r="P3237" s="5">
        <f t="shared" si="351"/>
        <v>24.5</v>
      </c>
      <c r="Q3237" s="5" t="str">
        <f t="shared" si="352"/>
        <v>technology</v>
      </c>
      <c r="R3237" s="5" t="str">
        <f t="shared" si="353"/>
        <v>gadgets</v>
      </c>
      <c r="S3237" t="s">
        <v>8319</v>
      </c>
      <c r="T3237" t="s">
        <v>8348</v>
      </c>
      <c r="U3237" s="9">
        <f t="shared" si="354"/>
        <v>41890.511319444442</v>
      </c>
      <c r="V3237" s="9">
        <f t="shared" si="355"/>
        <v>41920.511319444442</v>
      </c>
      <c r="W3237">
        <f t="shared" si="356"/>
        <v>30</v>
      </c>
    </row>
    <row r="3238" spans="1:23" ht="43.2" x14ac:dyDescent="0.3">
      <c r="A3238">
        <v>1914</v>
      </c>
      <c r="B3238" s="3" t="s">
        <v>1915</v>
      </c>
      <c r="C3238" s="3" t="s">
        <v>6024</v>
      </c>
      <c r="D3238">
        <v>666</v>
      </c>
      <c r="E3238">
        <v>60</v>
      </c>
      <c r="F3238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>
        <f t="shared" si="350"/>
        <v>9</v>
      </c>
      <c r="P3238" s="5">
        <f t="shared" si="351"/>
        <v>30</v>
      </c>
      <c r="Q3238" s="5" t="str">
        <f t="shared" si="352"/>
        <v>technology</v>
      </c>
      <c r="R3238" s="5" t="str">
        <f t="shared" si="353"/>
        <v>gadgets</v>
      </c>
      <c r="S3238" t="s">
        <v>8319</v>
      </c>
      <c r="T3238" t="s">
        <v>8348</v>
      </c>
      <c r="U3238" s="9">
        <f t="shared" si="354"/>
        <v>41929.174456018518</v>
      </c>
      <c r="V3238" s="9">
        <f t="shared" si="355"/>
        <v>41944.165972222225</v>
      </c>
      <c r="W3238">
        <f t="shared" si="356"/>
        <v>15</v>
      </c>
    </row>
    <row r="3239" spans="1:23" ht="43.2" x14ac:dyDescent="0.3">
      <c r="A3239">
        <v>1915</v>
      </c>
      <c r="B3239" s="3" t="s">
        <v>1916</v>
      </c>
      <c r="C3239" s="3" t="s">
        <v>6025</v>
      </c>
      <c r="D3239">
        <v>500</v>
      </c>
      <c r="E3239">
        <v>8</v>
      </c>
      <c r="F3239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>
        <f t="shared" si="350"/>
        <v>2</v>
      </c>
      <c r="P3239" s="5">
        <f t="shared" si="351"/>
        <v>2</v>
      </c>
      <c r="Q3239" s="5" t="str">
        <f t="shared" si="352"/>
        <v>technology</v>
      </c>
      <c r="R3239" s="5" t="str">
        <f t="shared" si="353"/>
        <v>gadgets</v>
      </c>
      <c r="S3239" t="s">
        <v>8319</v>
      </c>
      <c r="T3239" t="s">
        <v>8348</v>
      </c>
      <c r="U3239" s="9">
        <f t="shared" si="354"/>
        <v>41864.04886574074</v>
      </c>
      <c r="V3239" s="9">
        <f t="shared" si="355"/>
        <v>41884.04886574074</v>
      </c>
      <c r="W3239">
        <f t="shared" si="356"/>
        <v>20</v>
      </c>
    </row>
    <row r="3240" spans="1:23" ht="28.8" x14ac:dyDescent="0.3">
      <c r="A3240">
        <v>1916</v>
      </c>
      <c r="B3240" s="3" t="s">
        <v>1917</v>
      </c>
      <c r="C3240" s="3" t="s">
        <v>6026</v>
      </c>
      <c r="D3240">
        <v>20000</v>
      </c>
      <c r="E3240">
        <v>102</v>
      </c>
      <c r="F3240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>
        <f t="shared" si="350"/>
        <v>1</v>
      </c>
      <c r="P3240" s="5">
        <f t="shared" si="351"/>
        <v>17</v>
      </c>
      <c r="Q3240" s="5" t="str">
        <f t="shared" si="352"/>
        <v>technology</v>
      </c>
      <c r="R3240" s="5" t="str">
        <f t="shared" si="353"/>
        <v>gadgets</v>
      </c>
      <c r="S3240" t="s">
        <v>8319</v>
      </c>
      <c r="T3240" t="s">
        <v>8348</v>
      </c>
      <c r="U3240" s="9">
        <f t="shared" si="354"/>
        <v>42656.717303240745</v>
      </c>
      <c r="V3240" s="9">
        <f t="shared" si="355"/>
        <v>42681.758969907409</v>
      </c>
      <c r="W3240">
        <f t="shared" si="356"/>
        <v>25</v>
      </c>
    </row>
    <row r="3241" spans="1:23" ht="28.8" x14ac:dyDescent="0.3">
      <c r="A3241">
        <v>1917</v>
      </c>
      <c r="B3241" s="3" t="s">
        <v>1918</v>
      </c>
      <c r="C3241" s="3" t="s">
        <v>6027</v>
      </c>
      <c r="D3241">
        <v>390000</v>
      </c>
      <c r="E3241">
        <v>205025</v>
      </c>
      <c r="F3241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>
        <f t="shared" si="350"/>
        <v>53</v>
      </c>
      <c r="P3241" s="5">
        <f t="shared" si="351"/>
        <v>2928.93</v>
      </c>
      <c r="Q3241" s="5" t="str">
        <f t="shared" si="352"/>
        <v>technology</v>
      </c>
      <c r="R3241" s="5" t="str">
        <f t="shared" si="353"/>
        <v>gadgets</v>
      </c>
      <c r="S3241" t="s">
        <v>8319</v>
      </c>
      <c r="T3241" t="s">
        <v>8348</v>
      </c>
      <c r="U3241" s="9">
        <f t="shared" si="354"/>
        <v>42746.270057870366</v>
      </c>
      <c r="V3241" s="9">
        <f t="shared" si="355"/>
        <v>42776.270057870366</v>
      </c>
      <c r="W3241">
        <f t="shared" si="356"/>
        <v>30</v>
      </c>
    </row>
    <row r="3242" spans="1:23" ht="43.2" x14ac:dyDescent="0.3">
      <c r="A3242">
        <v>1918</v>
      </c>
      <c r="B3242" s="3" t="s">
        <v>1919</v>
      </c>
      <c r="C3242" s="3" t="s">
        <v>6028</v>
      </c>
      <c r="D3242">
        <v>25000</v>
      </c>
      <c r="E3242">
        <v>260</v>
      </c>
      <c r="F3242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>
        <f t="shared" si="350"/>
        <v>1</v>
      </c>
      <c r="P3242" s="5">
        <f t="shared" si="351"/>
        <v>28.89</v>
      </c>
      <c r="Q3242" s="5" t="str">
        <f t="shared" si="352"/>
        <v>technology</v>
      </c>
      <c r="R3242" s="5" t="str">
        <f t="shared" si="353"/>
        <v>gadgets</v>
      </c>
      <c r="S3242" t="s">
        <v>8319</v>
      </c>
      <c r="T3242" t="s">
        <v>8348</v>
      </c>
      <c r="U3242" s="9">
        <f t="shared" si="354"/>
        <v>41828.789942129632</v>
      </c>
      <c r="V3242" s="9">
        <f t="shared" si="355"/>
        <v>41863.789942129632</v>
      </c>
      <c r="W3242">
        <f t="shared" si="356"/>
        <v>35</v>
      </c>
    </row>
    <row r="3243" spans="1:23" ht="43.2" x14ac:dyDescent="0.3">
      <c r="A3243">
        <v>1919</v>
      </c>
      <c r="B3243" s="3" t="s">
        <v>1920</v>
      </c>
      <c r="C3243" s="3" t="s">
        <v>6029</v>
      </c>
      <c r="D3243">
        <v>500</v>
      </c>
      <c r="E3243">
        <v>237</v>
      </c>
      <c r="F3243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>
        <f t="shared" si="350"/>
        <v>47</v>
      </c>
      <c r="P3243" s="5">
        <f t="shared" si="351"/>
        <v>29.63</v>
      </c>
      <c r="Q3243" s="5" t="str">
        <f t="shared" si="352"/>
        <v>technology</v>
      </c>
      <c r="R3243" s="5" t="str">
        <f t="shared" si="353"/>
        <v>gadgets</v>
      </c>
      <c r="S3243" t="s">
        <v>8319</v>
      </c>
      <c r="T3243" t="s">
        <v>8348</v>
      </c>
      <c r="U3243" s="9">
        <f t="shared" si="354"/>
        <v>42113.875567129624</v>
      </c>
      <c r="V3243" s="9">
        <f t="shared" si="355"/>
        <v>42143.875567129624</v>
      </c>
      <c r="W3243">
        <f t="shared" si="356"/>
        <v>30</v>
      </c>
    </row>
    <row r="3244" spans="1:23" ht="43.2" x14ac:dyDescent="0.3">
      <c r="A3244">
        <v>1920</v>
      </c>
      <c r="B3244" s="3" t="s">
        <v>1921</v>
      </c>
      <c r="C3244" s="3" t="s">
        <v>6030</v>
      </c>
      <c r="D3244">
        <v>10000</v>
      </c>
      <c r="E3244">
        <v>4303</v>
      </c>
      <c r="F3244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>
        <f t="shared" si="350"/>
        <v>43</v>
      </c>
      <c r="P3244" s="5">
        <f t="shared" si="351"/>
        <v>40.98</v>
      </c>
      <c r="Q3244" s="5" t="str">
        <f t="shared" si="352"/>
        <v>technology</v>
      </c>
      <c r="R3244" s="5" t="str">
        <f t="shared" si="353"/>
        <v>gadgets</v>
      </c>
      <c r="S3244" t="s">
        <v>8319</v>
      </c>
      <c r="T3244" t="s">
        <v>8348</v>
      </c>
      <c r="U3244" s="9">
        <f t="shared" si="354"/>
        <v>42270.875706018516</v>
      </c>
      <c r="V3244" s="9">
        <f t="shared" si="355"/>
        <v>42298.958333333328</v>
      </c>
      <c r="W3244">
        <f t="shared" si="356"/>
        <v>28</v>
      </c>
    </row>
    <row r="3245" spans="1:23" ht="43.2" x14ac:dyDescent="0.3">
      <c r="A3245">
        <v>1981</v>
      </c>
      <c r="B3245" s="3" t="s">
        <v>1982</v>
      </c>
      <c r="C3245" s="3" t="s">
        <v>6091</v>
      </c>
      <c r="D3245">
        <v>7500</v>
      </c>
      <c r="E3245">
        <v>381</v>
      </c>
      <c r="F324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>
        <f t="shared" si="350"/>
        <v>5</v>
      </c>
      <c r="P3245" s="5">
        <f t="shared" si="351"/>
        <v>31.75</v>
      </c>
      <c r="Q3245" s="5" t="str">
        <f t="shared" si="352"/>
        <v>photography</v>
      </c>
      <c r="R3245" s="5" t="str">
        <f t="shared" si="353"/>
        <v>people</v>
      </c>
      <c r="S3245" t="s">
        <v>8338</v>
      </c>
      <c r="T3245" t="s">
        <v>8350</v>
      </c>
      <c r="U3245" s="9">
        <f t="shared" si="354"/>
        <v>41799.725289351853</v>
      </c>
      <c r="V3245" s="9">
        <f t="shared" si="355"/>
        <v>41829.725289351853</v>
      </c>
      <c r="W3245">
        <f t="shared" si="356"/>
        <v>30</v>
      </c>
    </row>
    <row r="3246" spans="1:23" ht="43.2" x14ac:dyDescent="0.3">
      <c r="A3246">
        <v>1982</v>
      </c>
      <c r="B3246" s="3" t="s">
        <v>1983</v>
      </c>
      <c r="C3246" s="3" t="s">
        <v>6092</v>
      </c>
      <c r="D3246">
        <v>180000</v>
      </c>
      <c r="E3246">
        <v>0</v>
      </c>
      <c r="F3246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>
        <f t="shared" si="350"/>
        <v>0</v>
      </c>
      <c r="P3246" s="5" t="e">
        <f t="shared" si="351"/>
        <v>#DIV/0!</v>
      </c>
      <c r="Q3246" s="5" t="str">
        <f t="shared" si="352"/>
        <v>photography</v>
      </c>
      <c r="R3246" s="5" t="str">
        <f t="shared" si="353"/>
        <v>people</v>
      </c>
      <c r="S3246" t="s">
        <v>8338</v>
      </c>
      <c r="T3246" t="s">
        <v>8350</v>
      </c>
      <c r="U3246" s="9">
        <f t="shared" si="354"/>
        <v>42678.586655092593</v>
      </c>
      <c r="V3246" s="9">
        <f t="shared" si="355"/>
        <v>42708.628321759257</v>
      </c>
      <c r="W3246">
        <f t="shared" si="356"/>
        <v>30</v>
      </c>
    </row>
    <row r="3247" spans="1:23" ht="43.2" x14ac:dyDescent="0.3">
      <c r="A3247">
        <v>1983</v>
      </c>
      <c r="B3247" s="3" t="s">
        <v>1984</v>
      </c>
      <c r="C3247" s="3" t="s">
        <v>6093</v>
      </c>
      <c r="D3247">
        <v>33000</v>
      </c>
      <c r="E3247">
        <v>1419</v>
      </c>
      <c r="F3247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>
        <f t="shared" si="350"/>
        <v>4</v>
      </c>
      <c r="P3247" s="5">
        <f t="shared" si="351"/>
        <v>88.69</v>
      </c>
      <c r="Q3247" s="5" t="str">
        <f t="shared" si="352"/>
        <v>photography</v>
      </c>
      <c r="R3247" s="5" t="str">
        <f t="shared" si="353"/>
        <v>people</v>
      </c>
      <c r="S3247" t="s">
        <v>8338</v>
      </c>
      <c r="T3247" t="s">
        <v>8350</v>
      </c>
      <c r="U3247" s="9">
        <f t="shared" si="354"/>
        <v>42593.011782407411</v>
      </c>
      <c r="V3247" s="9">
        <f t="shared" si="355"/>
        <v>42615.291666666672</v>
      </c>
      <c r="W3247">
        <f t="shared" si="356"/>
        <v>22</v>
      </c>
    </row>
    <row r="3248" spans="1:23" ht="57.6" x14ac:dyDescent="0.3">
      <c r="A3248">
        <v>1984</v>
      </c>
      <c r="B3248" s="3" t="s">
        <v>1985</v>
      </c>
      <c r="C3248" s="3" t="s">
        <v>6094</v>
      </c>
      <c r="D3248">
        <v>15000</v>
      </c>
      <c r="E3248">
        <v>3172</v>
      </c>
      <c r="F3248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>
        <f t="shared" si="350"/>
        <v>21</v>
      </c>
      <c r="P3248" s="5">
        <f t="shared" si="351"/>
        <v>453.14</v>
      </c>
      <c r="Q3248" s="5" t="str">
        <f t="shared" si="352"/>
        <v>photography</v>
      </c>
      <c r="R3248" s="5" t="str">
        <f t="shared" si="353"/>
        <v>people</v>
      </c>
      <c r="S3248" t="s">
        <v>8338</v>
      </c>
      <c r="T3248" t="s">
        <v>8350</v>
      </c>
      <c r="U3248" s="9">
        <f t="shared" si="354"/>
        <v>41913.790289351848</v>
      </c>
      <c r="V3248" s="9">
        <f t="shared" si="355"/>
        <v>41973.831956018519</v>
      </c>
      <c r="W3248">
        <f t="shared" si="356"/>
        <v>60</v>
      </c>
    </row>
    <row r="3249" spans="1:23" ht="43.2" x14ac:dyDescent="0.3">
      <c r="A3249">
        <v>1985</v>
      </c>
      <c r="B3249" s="3" t="s">
        <v>1986</v>
      </c>
      <c r="C3249" s="3" t="s">
        <v>6095</v>
      </c>
      <c r="D3249">
        <v>1600</v>
      </c>
      <c r="E3249">
        <v>51</v>
      </c>
      <c r="F3249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>
        <f t="shared" si="350"/>
        <v>3</v>
      </c>
      <c r="P3249" s="5">
        <f t="shared" si="351"/>
        <v>12.75</v>
      </c>
      <c r="Q3249" s="5" t="str">
        <f t="shared" si="352"/>
        <v>photography</v>
      </c>
      <c r="R3249" s="5" t="str">
        <f t="shared" si="353"/>
        <v>people</v>
      </c>
      <c r="S3249" t="s">
        <v>8338</v>
      </c>
      <c r="T3249" t="s">
        <v>8350</v>
      </c>
      <c r="U3249" s="9">
        <f t="shared" si="354"/>
        <v>42555.698738425926</v>
      </c>
      <c r="V3249" s="9">
        <f t="shared" si="355"/>
        <v>42584.958333333328</v>
      </c>
      <c r="W3249">
        <f t="shared" si="356"/>
        <v>29</v>
      </c>
    </row>
    <row r="3250" spans="1:23" ht="43.2" x14ac:dyDescent="0.3">
      <c r="A3250">
        <v>1986</v>
      </c>
      <c r="B3250" s="3" t="s">
        <v>1987</v>
      </c>
      <c r="C3250" s="3" t="s">
        <v>6096</v>
      </c>
      <c r="D3250">
        <v>2000</v>
      </c>
      <c r="E3250">
        <v>1</v>
      </c>
      <c r="F3250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>
        <f t="shared" si="350"/>
        <v>0</v>
      </c>
      <c r="P3250" s="5">
        <f t="shared" si="351"/>
        <v>1</v>
      </c>
      <c r="Q3250" s="5" t="str">
        <f t="shared" si="352"/>
        <v>photography</v>
      </c>
      <c r="R3250" s="5" t="str">
        <f t="shared" si="353"/>
        <v>people</v>
      </c>
      <c r="S3250" t="s">
        <v>8338</v>
      </c>
      <c r="T3250" t="s">
        <v>8350</v>
      </c>
      <c r="U3250" s="9">
        <f t="shared" si="354"/>
        <v>42413.433831018512</v>
      </c>
      <c r="V3250" s="9">
        <f t="shared" si="355"/>
        <v>42443.392164351855</v>
      </c>
      <c r="W3250">
        <f t="shared" si="356"/>
        <v>30</v>
      </c>
    </row>
    <row r="3251" spans="1:23" ht="28.8" x14ac:dyDescent="0.3">
      <c r="A3251">
        <v>1987</v>
      </c>
      <c r="B3251" s="3" t="s">
        <v>1988</v>
      </c>
      <c r="C3251" s="3" t="s">
        <v>6097</v>
      </c>
      <c r="D3251">
        <v>5500</v>
      </c>
      <c r="E3251">
        <v>2336</v>
      </c>
      <c r="F3251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>
        <f t="shared" si="350"/>
        <v>42</v>
      </c>
      <c r="P3251" s="5">
        <f t="shared" si="351"/>
        <v>83.43</v>
      </c>
      <c r="Q3251" s="5" t="str">
        <f t="shared" si="352"/>
        <v>photography</v>
      </c>
      <c r="R3251" s="5" t="str">
        <f t="shared" si="353"/>
        <v>people</v>
      </c>
      <c r="S3251" t="s">
        <v>8338</v>
      </c>
      <c r="T3251" t="s">
        <v>8350</v>
      </c>
      <c r="U3251" s="9">
        <f t="shared" si="354"/>
        <v>42034.639768518522</v>
      </c>
      <c r="V3251" s="9">
        <f t="shared" si="355"/>
        <v>42064.639768518522</v>
      </c>
      <c r="W3251">
        <f t="shared" si="356"/>
        <v>30</v>
      </c>
    </row>
    <row r="3252" spans="1:23" x14ac:dyDescent="0.3">
      <c r="A3252">
        <v>1988</v>
      </c>
      <c r="B3252" s="3" t="s">
        <v>1989</v>
      </c>
      <c r="C3252" s="3" t="s">
        <v>6098</v>
      </c>
      <c r="D3252">
        <v>6000</v>
      </c>
      <c r="E3252">
        <v>25</v>
      </c>
      <c r="F3252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>
        <f t="shared" si="350"/>
        <v>0</v>
      </c>
      <c r="P3252" s="5">
        <f t="shared" si="351"/>
        <v>25</v>
      </c>
      <c r="Q3252" s="5" t="str">
        <f t="shared" si="352"/>
        <v>photography</v>
      </c>
      <c r="R3252" s="5" t="str">
        <f t="shared" si="353"/>
        <v>people</v>
      </c>
      <c r="S3252" t="s">
        <v>8338</v>
      </c>
      <c r="T3252" t="s">
        <v>8350</v>
      </c>
      <c r="U3252" s="9">
        <f t="shared" si="354"/>
        <v>42206.763217592597</v>
      </c>
      <c r="V3252" s="9">
        <f t="shared" si="355"/>
        <v>42236.763217592597</v>
      </c>
      <c r="W3252">
        <f t="shared" si="356"/>
        <v>30</v>
      </c>
    </row>
    <row r="3253" spans="1:23" ht="43.2" x14ac:dyDescent="0.3">
      <c r="A3253">
        <v>1989</v>
      </c>
      <c r="B3253" s="3" t="s">
        <v>1990</v>
      </c>
      <c r="C3253" s="3" t="s">
        <v>6099</v>
      </c>
      <c r="D3253">
        <v>5000</v>
      </c>
      <c r="E3253">
        <v>50</v>
      </c>
      <c r="F3253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>
        <f t="shared" si="350"/>
        <v>1</v>
      </c>
      <c r="P3253" s="5">
        <f t="shared" si="351"/>
        <v>50</v>
      </c>
      <c r="Q3253" s="5" t="str">
        <f t="shared" si="352"/>
        <v>photography</v>
      </c>
      <c r="R3253" s="5" t="str">
        <f t="shared" si="353"/>
        <v>people</v>
      </c>
      <c r="S3253" t="s">
        <v>8338</v>
      </c>
      <c r="T3253" t="s">
        <v>8350</v>
      </c>
      <c r="U3253" s="9">
        <f t="shared" si="354"/>
        <v>42685.680648148147</v>
      </c>
      <c r="V3253" s="9">
        <f t="shared" si="355"/>
        <v>42715.680648148147</v>
      </c>
      <c r="W3253">
        <f t="shared" si="356"/>
        <v>30</v>
      </c>
    </row>
    <row r="3254" spans="1:23" ht="43.2" x14ac:dyDescent="0.3">
      <c r="A3254">
        <v>1990</v>
      </c>
      <c r="B3254" s="3" t="s">
        <v>1991</v>
      </c>
      <c r="C3254" s="3" t="s">
        <v>6100</v>
      </c>
      <c r="D3254">
        <v>3000</v>
      </c>
      <c r="E3254">
        <v>509</v>
      </c>
      <c r="F3254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>
        <f t="shared" si="350"/>
        <v>17</v>
      </c>
      <c r="P3254" s="5">
        <f t="shared" si="351"/>
        <v>101.8</v>
      </c>
      <c r="Q3254" s="5" t="str">
        <f t="shared" si="352"/>
        <v>photography</v>
      </c>
      <c r="R3254" s="5" t="str">
        <f t="shared" si="353"/>
        <v>people</v>
      </c>
      <c r="S3254" t="s">
        <v>8338</v>
      </c>
      <c r="T3254" t="s">
        <v>8350</v>
      </c>
      <c r="U3254" s="9">
        <f t="shared" si="354"/>
        <v>42398.195972222224</v>
      </c>
      <c r="V3254" s="9">
        <f t="shared" si="355"/>
        <v>42413.195972222224</v>
      </c>
      <c r="W3254">
        <f t="shared" si="356"/>
        <v>15</v>
      </c>
    </row>
    <row r="3255" spans="1:23" ht="28.8" x14ac:dyDescent="0.3">
      <c r="A3255">
        <v>1991</v>
      </c>
      <c r="B3255" s="3" t="s">
        <v>1992</v>
      </c>
      <c r="C3255" s="3" t="s">
        <v>6101</v>
      </c>
      <c r="D3255">
        <v>2000</v>
      </c>
      <c r="E3255">
        <v>140</v>
      </c>
      <c r="F325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>
        <f t="shared" si="350"/>
        <v>7</v>
      </c>
      <c r="P3255" s="5">
        <f t="shared" si="351"/>
        <v>46.67</v>
      </c>
      <c r="Q3255" s="5" t="str">
        <f t="shared" si="352"/>
        <v>photography</v>
      </c>
      <c r="R3255" s="5" t="str">
        <f t="shared" si="353"/>
        <v>people</v>
      </c>
      <c r="S3255" t="s">
        <v>8338</v>
      </c>
      <c r="T3255" t="s">
        <v>8350</v>
      </c>
      <c r="U3255" s="9">
        <f t="shared" si="354"/>
        <v>42167.89335648148</v>
      </c>
      <c r="V3255" s="9">
        <f t="shared" si="355"/>
        <v>42188.89335648148</v>
      </c>
      <c r="W3255">
        <f t="shared" si="356"/>
        <v>21</v>
      </c>
    </row>
    <row r="3256" spans="1:23" ht="28.8" x14ac:dyDescent="0.3">
      <c r="A3256">
        <v>1992</v>
      </c>
      <c r="B3256" s="3" t="s">
        <v>1993</v>
      </c>
      <c r="C3256" s="3" t="s">
        <v>6102</v>
      </c>
      <c r="D3256">
        <v>1500</v>
      </c>
      <c r="E3256">
        <v>2</v>
      </c>
      <c r="F3256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>
        <f t="shared" si="350"/>
        <v>0</v>
      </c>
      <c r="P3256" s="5">
        <f t="shared" si="351"/>
        <v>1</v>
      </c>
      <c r="Q3256" s="5" t="str">
        <f t="shared" si="352"/>
        <v>photography</v>
      </c>
      <c r="R3256" s="5" t="str">
        <f t="shared" si="353"/>
        <v>people</v>
      </c>
      <c r="S3256" t="s">
        <v>8338</v>
      </c>
      <c r="T3256" t="s">
        <v>8350</v>
      </c>
      <c r="U3256" s="9">
        <f t="shared" si="354"/>
        <v>42023.143414351856</v>
      </c>
      <c r="V3256" s="9">
        <f t="shared" si="355"/>
        <v>42053.143414351856</v>
      </c>
      <c r="W3256">
        <f t="shared" si="356"/>
        <v>30</v>
      </c>
    </row>
    <row r="3257" spans="1:23" ht="43.2" x14ac:dyDescent="0.3">
      <c r="A3257">
        <v>1993</v>
      </c>
      <c r="B3257" s="3" t="s">
        <v>1994</v>
      </c>
      <c r="C3257" s="3" t="s">
        <v>6103</v>
      </c>
      <c r="D3257">
        <v>2000</v>
      </c>
      <c r="E3257">
        <v>0</v>
      </c>
      <c r="F3257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>
        <f t="shared" si="350"/>
        <v>0</v>
      </c>
      <c r="P3257" s="5" t="e">
        <f t="shared" si="351"/>
        <v>#DIV/0!</v>
      </c>
      <c r="Q3257" s="5" t="str">
        <f t="shared" si="352"/>
        <v>photography</v>
      </c>
      <c r="R3257" s="5" t="str">
        <f t="shared" si="353"/>
        <v>people</v>
      </c>
      <c r="S3257" t="s">
        <v>8338</v>
      </c>
      <c r="T3257" t="s">
        <v>8350</v>
      </c>
      <c r="U3257" s="9">
        <f t="shared" si="354"/>
        <v>42329.58839120371</v>
      </c>
      <c r="V3257" s="9">
        <f t="shared" si="355"/>
        <v>42359.58839120371</v>
      </c>
      <c r="W3257">
        <f t="shared" si="356"/>
        <v>30</v>
      </c>
    </row>
    <row r="3258" spans="1:23" ht="57.6" x14ac:dyDescent="0.3">
      <c r="A3258">
        <v>1994</v>
      </c>
      <c r="B3258" s="3" t="s">
        <v>1995</v>
      </c>
      <c r="C3258" s="3" t="s">
        <v>6104</v>
      </c>
      <c r="D3258">
        <v>3200</v>
      </c>
      <c r="E3258">
        <v>0</v>
      </c>
      <c r="F3258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>
        <f t="shared" si="350"/>
        <v>0</v>
      </c>
      <c r="P3258" s="5" t="e">
        <f t="shared" si="351"/>
        <v>#DIV/0!</v>
      </c>
      <c r="Q3258" s="5" t="str">
        <f t="shared" si="352"/>
        <v>photography</v>
      </c>
      <c r="R3258" s="5" t="str">
        <f t="shared" si="353"/>
        <v>people</v>
      </c>
      <c r="S3258" t="s">
        <v>8338</v>
      </c>
      <c r="T3258" t="s">
        <v>8350</v>
      </c>
      <c r="U3258" s="9">
        <f t="shared" si="354"/>
        <v>42651.006273148145</v>
      </c>
      <c r="V3258" s="9">
        <f t="shared" si="355"/>
        <v>42711.047939814816</v>
      </c>
      <c r="W3258">
        <f t="shared" si="356"/>
        <v>60</v>
      </c>
    </row>
    <row r="3259" spans="1:23" ht="43.2" x14ac:dyDescent="0.3">
      <c r="A3259">
        <v>1995</v>
      </c>
      <c r="B3259" s="3" t="s">
        <v>1996</v>
      </c>
      <c r="C3259" s="3" t="s">
        <v>6105</v>
      </c>
      <c r="D3259">
        <v>1000</v>
      </c>
      <c r="E3259">
        <v>78</v>
      </c>
      <c r="F3259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>
        <f t="shared" si="350"/>
        <v>8</v>
      </c>
      <c r="P3259" s="5">
        <f t="shared" si="351"/>
        <v>26</v>
      </c>
      <c r="Q3259" s="5" t="str">
        <f t="shared" si="352"/>
        <v>photography</v>
      </c>
      <c r="R3259" s="5" t="str">
        <f t="shared" si="353"/>
        <v>people</v>
      </c>
      <c r="S3259" t="s">
        <v>8338</v>
      </c>
      <c r="T3259" t="s">
        <v>8350</v>
      </c>
      <c r="U3259" s="9">
        <f t="shared" si="354"/>
        <v>42181.902037037042</v>
      </c>
      <c r="V3259" s="9">
        <f t="shared" si="355"/>
        <v>42201.902037037042</v>
      </c>
      <c r="W3259">
        <f t="shared" si="356"/>
        <v>20</v>
      </c>
    </row>
    <row r="3260" spans="1:23" ht="57.6" x14ac:dyDescent="0.3">
      <c r="A3260">
        <v>1996</v>
      </c>
      <c r="B3260" s="3" t="s">
        <v>1997</v>
      </c>
      <c r="C3260" s="3" t="s">
        <v>6106</v>
      </c>
      <c r="D3260">
        <v>133800</v>
      </c>
      <c r="E3260">
        <v>0</v>
      </c>
      <c r="F3260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>
        <f t="shared" si="350"/>
        <v>0</v>
      </c>
      <c r="P3260" s="5" t="e">
        <f t="shared" si="351"/>
        <v>#DIV/0!</v>
      </c>
      <c r="Q3260" s="5" t="str">
        <f t="shared" si="352"/>
        <v>photography</v>
      </c>
      <c r="R3260" s="5" t="str">
        <f t="shared" si="353"/>
        <v>people</v>
      </c>
      <c r="S3260" t="s">
        <v>8338</v>
      </c>
      <c r="T3260" t="s">
        <v>8350</v>
      </c>
      <c r="U3260" s="9">
        <f t="shared" si="354"/>
        <v>41800.819571759261</v>
      </c>
      <c r="V3260" s="9">
        <f t="shared" si="355"/>
        <v>41830.819571759261</v>
      </c>
      <c r="W3260">
        <f t="shared" si="356"/>
        <v>30</v>
      </c>
    </row>
    <row r="3261" spans="1:23" ht="43.2" x14ac:dyDescent="0.3">
      <c r="A3261">
        <v>1997</v>
      </c>
      <c r="B3261" s="3" t="s">
        <v>1998</v>
      </c>
      <c r="C3261" s="3" t="s">
        <v>6107</v>
      </c>
      <c r="D3261">
        <v>6500</v>
      </c>
      <c r="E3261">
        <v>0</v>
      </c>
      <c r="F3261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>
        <f t="shared" si="350"/>
        <v>0</v>
      </c>
      <c r="P3261" s="5" t="e">
        <f t="shared" si="351"/>
        <v>#DIV/0!</v>
      </c>
      <c r="Q3261" s="5" t="str">
        <f t="shared" si="352"/>
        <v>photography</v>
      </c>
      <c r="R3261" s="5" t="str">
        <f t="shared" si="353"/>
        <v>people</v>
      </c>
      <c r="S3261" t="s">
        <v>8338</v>
      </c>
      <c r="T3261" t="s">
        <v>8350</v>
      </c>
      <c r="U3261" s="9">
        <f t="shared" si="354"/>
        <v>41847.930694444447</v>
      </c>
      <c r="V3261" s="9">
        <f t="shared" si="355"/>
        <v>41877.930694444447</v>
      </c>
      <c r="W3261">
        <f t="shared" si="356"/>
        <v>30</v>
      </c>
    </row>
    <row r="3262" spans="1:23" ht="43.2" x14ac:dyDescent="0.3">
      <c r="A3262">
        <v>1998</v>
      </c>
      <c r="B3262" s="3" t="s">
        <v>1999</v>
      </c>
      <c r="C3262" s="3" t="s">
        <v>6108</v>
      </c>
      <c r="D3262">
        <v>2500</v>
      </c>
      <c r="E3262">
        <v>655</v>
      </c>
      <c r="F3262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>
        <f t="shared" si="350"/>
        <v>26</v>
      </c>
      <c r="P3262" s="5">
        <f t="shared" si="351"/>
        <v>218.33</v>
      </c>
      <c r="Q3262" s="5" t="str">
        <f t="shared" si="352"/>
        <v>photography</v>
      </c>
      <c r="R3262" s="5" t="str">
        <f t="shared" si="353"/>
        <v>people</v>
      </c>
      <c r="S3262" t="s">
        <v>8338</v>
      </c>
      <c r="T3262" t="s">
        <v>8350</v>
      </c>
      <c r="U3262" s="9">
        <f t="shared" si="354"/>
        <v>41807.118495370371</v>
      </c>
      <c r="V3262" s="9">
        <f t="shared" si="355"/>
        <v>41852.118495370371</v>
      </c>
      <c r="W3262">
        <f t="shared" si="356"/>
        <v>45</v>
      </c>
    </row>
    <row r="3263" spans="1:23" ht="43.2" x14ac:dyDescent="0.3">
      <c r="A3263">
        <v>1999</v>
      </c>
      <c r="B3263" s="3" t="s">
        <v>2000</v>
      </c>
      <c r="C3263" s="3" t="s">
        <v>6109</v>
      </c>
      <c r="D3263">
        <v>31000</v>
      </c>
      <c r="E3263">
        <v>236</v>
      </c>
      <c r="F3263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>
        <f t="shared" si="350"/>
        <v>1</v>
      </c>
      <c r="P3263" s="5">
        <f t="shared" si="351"/>
        <v>33.71</v>
      </c>
      <c r="Q3263" s="5" t="str">
        <f t="shared" si="352"/>
        <v>photography</v>
      </c>
      <c r="R3263" s="5" t="str">
        <f t="shared" si="353"/>
        <v>people</v>
      </c>
      <c r="S3263" t="s">
        <v>8338</v>
      </c>
      <c r="T3263" t="s">
        <v>8350</v>
      </c>
      <c r="U3263" s="9">
        <f t="shared" si="354"/>
        <v>41926.482731481483</v>
      </c>
      <c r="V3263" s="9">
        <f t="shared" si="355"/>
        <v>41956.524398148147</v>
      </c>
      <c r="W3263">
        <f t="shared" si="356"/>
        <v>30</v>
      </c>
    </row>
    <row r="3264" spans="1:23" ht="43.2" x14ac:dyDescent="0.3">
      <c r="A3264">
        <v>2000</v>
      </c>
      <c r="B3264" s="3" t="s">
        <v>2001</v>
      </c>
      <c r="C3264" s="3" t="s">
        <v>6110</v>
      </c>
      <c r="D3264">
        <v>5000</v>
      </c>
      <c r="E3264">
        <v>625</v>
      </c>
      <c r="F3264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>
        <f t="shared" si="350"/>
        <v>13</v>
      </c>
      <c r="P3264" s="5">
        <f t="shared" si="351"/>
        <v>25</v>
      </c>
      <c r="Q3264" s="5" t="str">
        <f t="shared" si="352"/>
        <v>photography</v>
      </c>
      <c r="R3264" s="5" t="str">
        <f t="shared" si="353"/>
        <v>people</v>
      </c>
      <c r="S3264" t="s">
        <v>8338</v>
      </c>
      <c r="T3264" t="s">
        <v>8350</v>
      </c>
      <c r="U3264" s="9">
        <f t="shared" si="354"/>
        <v>42345.951539351852</v>
      </c>
      <c r="V3264" s="9">
        <f t="shared" si="355"/>
        <v>42375.951539351852</v>
      </c>
      <c r="W3264">
        <f t="shared" si="356"/>
        <v>30</v>
      </c>
    </row>
    <row r="3265" spans="1:23" ht="43.2" x14ac:dyDescent="0.3">
      <c r="A3265">
        <v>2121</v>
      </c>
      <c r="B3265" s="3" t="s">
        <v>2122</v>
      </c>
      <c r="C3265" s="3" t="s">
        <v>6231</v>
      </c>
      <c r="D3265">
        <v>50000</v>
      </c>
      <c r="E3265">
        <v>284</v>
      </c>
      <c r="F326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>
        <f t="shared" si="350"/>
        <v>1</v>
      </c>
      <c r="P3265" s="5">
        <f t="shared" si="351"/>
        <v>28.4</v>
      </c>
      <c r="Q3265" s="5" t="str">
        <f t="shared" si="352"/>
        <v>games</v>
      </c>
      <c r="R3265" s="5" t="str">
        <f t="shared" si="353"/>
        <v>video games</v>
      </c>
      <c r="S3265" t="s">
        <v>8333</v>
      </c>
      <c r="T3265" t="s">
        <v>8334</v>
      </c>
      <c r="U3265" s="9">
        <f t="shared" si="354"/>
        <v>42716.7424537037</v>
      </c>
      <c r="V3265" s="9">
        <f t="shared" si="355"/>
        <v>42746.7424537037</v>
      </c>
      <c r="W3265">
        <f t="shared" si="356"/>
        <v>30</v>
      </c>
    </row>
    <row r="3266" spans="1:23" ht="43.2" x14ac:dyDescent="0.3">
      <c r="A3266">
        <v>2122</v>
      </c>
      <c r="B3266" s="3" t="s">
        <v>2123</v>
      </c>
      <c r="C3266" s="3" t="s">
        <v>6232</v>
      </c>
      <c r="D3266">
        <v>80000</v>
      </c>
      <c r="E3266">
        <v>310</v>
      </c>
      <c r="F3266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>
        <f t="shared" ref="O3266:O3329" si="357">ROUND((E3266/D3266)*100,0)</f>
        <v>0</v>
      </c>
      <c r="P3266" s="5">
        <f t="shared" ref="P3266:P3329" si="358">ROUND((E3266/L3266),2)</f>
        <v>103.33</v>
      </c>
      <c r="Q3266" s="5" t="str">
        <f t="shared" ref="Q3266:Q3329" si="359">LEFT(N3266,SEARCH("/",N3266)-1)</f>
        <v>games</v>
      </c>
      <c r="R3266" s="5" t="str">
        <f t="shared" ref="R3266:R3329" si="360">RIGHT(N3266,LEN(N3266)-SEARCH("/",N3266))</f>
        <v>video games</v>
      </c>
      <c r="S3266" t="s">
        <v>8333</v>
      </c>
      <c r="T3266" t="s">
        <v>8334</v>
      </c>
      <c r="U3266" s="9">
        <f t="shared" ref="U3266:U3329" si="361">(((J3266/60)/60)/24)+DATE(1970,1,1)</f>
        <v>42712.300567129627</v>
      </c>
      <c r="V3266" s="9">
        <f t="shared" ref="V3266:V3329" si="362">(((I3266/60)/60)/24)+DATE(1970,1,1)</f>
        <v>42742.300567129627</v>
      </c>
      <c r="W3266">
        <f t="shared" ref="W3266:W3329" si="363">DATEDIF(U3266,V3266,"d")</f>
        <v>30</v>
      </c>
    </row>
    <row r="3267" spans="1:23" ht="57.6" x14ac:dyDescent="0.3">
      <c r="A3267">
        <v>2123</v>
      </c>
      <c r="B3267" s="3" t="s">
        <v>2124</v>
      </c>
      <c r="C3267" s="3" t="s">
        <v>6233</v>
      </c>
      <c r="D3267">
        <v>500</v>
      </c>
      <c r="E3267">
        <v>50</v>
      </c>
      <c r="F3267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>
        <f t="shared" si="357"/>
        <v>10</v>
      </c>
      <c r="P3267" s="5">
        <f t="shared" si="358"/>
        <v>10</v>
      </c>
      <c r="Q3267" s="5" t="str">
        <f t="shared" si="359"/>
        <v>games</v>
      </c>
      <c r="R3267" s="5" t="str">
        <f t="shared" si="360"/>
        <v>video games</v>
      </c>
      <c r="S3267" t="s">
        <v>8333</v>
      </c>
      <c r="T3267" t="s">
        <v>8334</v>
      </c>
      <c r="U3267" s="9">
        <f t="shared" si="361"/>
        <v>40198.424849537041</v>
      </c>
      <c r="V3267" s="9">
        <f t="shared" si="362"/>
        <v>40252.290972222225</v>
      </c>
      <c r="W3267">
        <f t="shared" si="363"/>
        <v>54</v>
      </c>
    </row>
    <row r="3268" spans="1:23" ht="57.6" x14ac:dyDescent="0.3">
      <c r="A3268">
        <v>2124</v>
      </c>
      <c r="B3268" s="3" t="s">
        <v>2125</v>
      </c>
      <c r="C3268" s="3" t="s">
        <v>6234</v>
      </c>
      <c r="D3268">
        <v>1100</v>
      </c>
      <c r="E3268">
        <v>115</v>
      </c>
      <c r="F3268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>
        <f t="shared" si="357"/>
        <v>10</v>
      </c>
      <c r="P3268" s="5">
        <f t="shared" si="358"/>
        <v>23</v>
      </c>
      <c r="Q3268" s="5" t="str">
        <f t="shared" si="359"/>
        <v>games</v>
      </c>
      <c r="R3268" s="5" t="str">
        <f t="shared" si="360"/>
        <v>video games</v>
      </c>
      <c r="S3268" t="s">
        <v>8333</v>
      </c>
      <c r="T3268" t="s">
        <v>8334</v>
      </c>
      <c r="U3268" s="9">
        <f t="shared" si="361"/>
        <v>40464.028182870366</v>
      </c>
      <c r="V3268" s="9">
        <f t="shared" si="362"/>
        <v>40512.208333333336</v>
      </c>
      <c r="W3268">
        <f t="shared" si="363"/>
        <v>48</v>
      </c>
    </row>
    <row r="3269" spans="1:23" ht="43.2" x14ac:dyDescent="0.3">
      <c r="A3269">
        <v>2125</v>
      </c>
      <c r="B3269" s="3" t="s">
        <v>2126</v>
      </c>
      <c r="C3269" s="3" t="s">
        <v>6235</v>
      </c>
      <c r="D3269">
        <v>60000</v>
      </c>
      <c r="E3269">
        <v>852</v>
      </c>
      <c r="F3269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>
        <f t="shared" si="357"/>
        <v>1</v>
      </c>
      <c r="P3269" s="5">
        <f t="shared" si="358"/>
        <v>31.56</v>
      </c>
      <c r="Q3269" s="5" t="str">
        <f t="shared" si="359"/>
        <v>games</v>
      </c>
      <c r="R3269" s="5" t="str">
        <f t="shared" si="360"/>
        <v>video games</v>
      </c>
      <c r="S3269" t="s">
        <v>8333</v>
      </c>
      <c r="T3269" t="s">
        <v>8334</v>
      </c>
      <c r="U3269" s="9">
        <f t="shared" si="361"/>
        <v>42191.023530092592</v>
      </c>
      <c r="V3269" s="9">
        <f t="shared" si="362"/>
        <v>42221.023530092592</v>
      </c>
      <c r="W3269">
        <f t="shared" si="363"/>
        <v>30</v>
      </c>
    </row>
    <row r="3270" spans="1:23" ht="43.2" x14ac:dyDescent="0.3">
      <c r="A3270">
        <v>2126</v>
      </c>
      <c r="B3270" s="3" t="s">
        <v>2127</v>
      </c>
      <c r="C3270" s="3" t="s">
        <v>6236</v>
      </c>
      <c r="D3270">
        <v>20000</v>
      </c>
      <c r="E3270">
        <v>10</v>
      </c>
      <c r="F3270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>
        <f t="shared" si="357"/>
        <v>0</v>
      </c>
      <c r="P3270" s="5">
        <f t="shared" si="358"/>
        <v>5</v>
      </c>
      <c r="Q3270" s="5" t="str">
        <f t="shared" si="359"/>
        <v>games</v>
      </c>
      <c r="R3270" s="5" t="str">
        <f t="shared" si="360"/>
        <v>video games</v>
      </c>
      <c r="S3270" t="s">
        <v>8333</v>
      </c>
      <c r="T3270" t="s">
        <v>8334</v>
      </c>
      <c r="U3270" s="9">
        <f t="shared" si="361"/>
        <v>41951.973229166666</v>
      </c>
      <c r="V3270" s="9">
        <f t="shared" si="362"/>
        <v>41981.973229166666</v>
      </c>
      <c r="W3270">
        <f t="shared" si="363"/>
        <v>30</v>
      </c>
    </row>
    <row r="3271" spans="1:23" ht="28.8" x14ac:dyDescent="0.3">
      <c r="A3271">
        <v>2127</v>
      </c>
      <c r="B3271" s="3" t="s">
        <v>2128</v>
      </c>
      <c r="C3271" s="3" t="s">
        <v>6237</v>
      </c>
      <c r="D3271">
        <v>28000</v>
      </c>
      <c r="E3271">
        <v>8076</v>
      </c>
      <c r="F3271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>
        <f t="shared" si="357"/>
        <v>29</v>
      </c>
      <c r="P3271" s="5">
        <f t="shared" si="358"/>
        <v>34.22</v>
      </c>
      <c r="Q3271" s="5" t="str">
        <f t="shared" si="359"/>
        <v>games</v>
      </c>
      <c r="R3271" s="5" t="str">
        <f t="shared" si="360"/>
        <v>video games</v>
      </c>
      <c r="S3271" t="s">
        <v>8333</v>
      </c>
      <c r="T3271" t="s">
        <v>8334</v>
      </c>
      <c r="U3271" s="9">
        <f t="shared" si="361"/>
        <v>42045.50535879629</v>
      </c>
      <c r="V3271" s="9">
        <f t="shared" si="362"/>
        <v>42075.463692129633</v>
      </c>
      <c r="W3271">
        <f t="shared" si="363"/>
        <v>30</v>
      </c>
    </row>
    <row r="3272" spans="1:23" ht="43.2" x14ac:dyDescent="0.3">
      <c r="A3272">
        <v>2128</v>
      </c>
      <c r="B3272" s="3" t="s">
        <v>2129</v>
      </c>
      <c r="C3272" s="3" t="s">
        <v>6238</v>
      </c>
      <c r="D3272">
        <v>15000</v>
      </c>
      <c r="E3272">
        <v>25</v>
      </c>
      <c r="F3272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>
        <f t="shared" si="357"/>
        <v>0</v>
      </c>
      <c r="P3272" s="5">
        <f t="shared" si="358"/>
        <v>25</v>
      </c>
      <c r="Q3272" s="5" t="str">
        <f t="shared" si="359"/>
        <v>games</v>
      </c>
      <c r="R3272" s="5" t="str">
        <f t="shared" si="360"/>
        <v>video games</v>
      </c>
      <c r="S3272" t="s">
        <v>8333</v>
      </c>
      <c r="T3272" t="s">
        <v>8334</v>
      </c>
      <c r="U3272" s="9">
        <f t="shared" si="361"/>
        <v>41843.772789351853</v>
      </c>
      <c r="V3272" s="9">
        <f t="shared" si="362"/>
        <v>41903.772789351853</v>
      </c>
      <c r="W3272">
        <f t="shared" si="363"/>
        <v>60</v>
      </c>
    </row>
    <row r="3273" spans="1:23" ht="43.2" x14ac:dyDescent="0.3">
      <c r="A3273">
        <v>2129</v>
      </c>
      <c r="B3273" s="3" t="s">
        <v>2130</v>
      </c>
      <c r="C3273" s="3" t="s">
        <v>6239</v>
      </c>
      <c r="D3273">
        <v>2000</v>
      </c>
      <c r="E3273">
        <v>236</v>
      </c>
      <c r="F3273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>
        <f t="shared" si="357"/>
        <v>12</v>
      </c>
      <c r="P3273" s="5">
        <f t="shared" si="358"/>
        <v>19.670000000000002</v>
      </c>
      <c r="Q3273" s="5" t="str">
        <f t="shared" si="359"/>
        <v>games</v>
      </c>
      <c r="R3273" s="5" t="str">
        <f t="shared" si="360"/>
        <v>video games</v>
      </c>
      <c r="S3273" t="s">
        <v>8333</v>
      </c>
      <c r="T3273" t="s">
        <v>8334</v>
      </c>
      <c r="U3273" s="9">
        <f t="shared" si="361"/>
        <v>42409.024305555555</v>
      </c>
      <c r="V3273" s="9">
        <f t="shared" si="362"/>
        <v>42439.024305555555</v>
      </c>
      <c r="W3273">
        <f t="shared" si="363"/>
        <v>30</v>
      </c>
    </row>
    <row r="3274" spans="1:23" ht="28.8" x14ac:dyDescent="0.3">
      <c r="A3274">
        <v>2130</v>
      </c>
      <c r="B3274" s="3" t="s">
        <v>2131</v>
      </c>
      <c r="C3274" s="3" t="s">
        <v>6240</v>
      </c>
      <c r="D3274">
        <v>42000</v>
      </c>
      <c r="E3274">
        <v>85</v>
      </c>
      <c r="F3274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>
        <f t="shared" si="357"/>
        <v>0</v>
      </c>
      <c r="P3274" s="5">
        <f t="shared" si="358"/>
        <v>21.25</v>
      </c>
      <c r="Q3274" s="5" t="str">
        <f t="shared" si="359"/>
        <v>games</v>
      </c>
      <c r="R3274" s="5" t="str">
        <f t="shared" si="360"/>
        <v>video games</v>
      </c>
      <c r="S3274" t="s">
        <v>8333</v>
      </c>
      <c r="T3274" t="s">
        <v>8334</v>
      </c>
      <c r="U3274" s="9">
        <f t="shared" si="361"/>
        <v>41832.086377314816</v>
      </c>
      <c r="V3274" s="9">
        <f t="shared" si="362"/>
        <v>41867.086377314816</v>
      </c>
      <c r="W3274">
        <f t="shared" si="363"/>
        <v>35</v>
      </c>
    </row>
    <row r="3275" spans="1:23" ht="43.2" x14ac:dyDescent="0.3">
      <c r="A3275">
        <v>2131</v>
      </c>
      <c r="B3275" s="3" t="s">
        <v>2132</v>
      </c>
      <c r="C3275" s="3" t="s">
        <v>6241</v>
      </c>
      <c r="D3275">
        <v>500</v>
      </c>
      <c r="E3275">
        <v>25</v>
      </c>
      <c r="F327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>
        <f t="shared" si="357"/>
        <v>5</v>
      </c>
      <c r="P3275" s="5">
        <f t="shared" si="358"/>
        <v>8.33</v>
      </c>
      <c r="Q3275" s="5" t="str">
        <f t="shared" si="359"/>
        <v>games</v>
      </c>
      <c r="R3275" s="5" t="str">
        <f t="shared" si="360"/>
        <v>video games</v>
      </c>
      <c r="S3275" t="s">
        <v>8333</v>
      </c>
      <c r="T3275" t="s">
        <v>8334</v>
      </c>
      <c r="U3275" s="9">
        <f t="shared" si="361"/>
        <v>42167.207071759258</v>
      </c>
      <c r="V3275" s="9">
        <f t="shared" si="362"/>
        <v>42197.207071759258</v>
      </c>
      <c r="W3275">
        <f t="shared" si="363"/>
        <v>30</v>
      </c>
    </row>
    <row r="3276" spans="1:23" ht="43.2" x14ac:dyDescent="0.3">
      <c r="A3276">
        <v>2132</v>
      </c>
      <c r="B3276" s="3" t="s">
        <v>2133</v>
      </c>
      <c r="C3276" s="3" t="s">
        <v>6242</v>
      </c>
      <c r="D3276">
        <v>100000</v>
      </c>
      <c r="E3276">
        <v>2112.9899999999998</v>
      </c>
      <c r="F3276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>
        <f t="shared" si="357"/>
        <v>2</v>
      </c>
      <c r="P3276" s="5">
        <f t="shared" si="358"/>
        <v>21.34</v>
      </c>
      <c r="Q3276" s="5" t="str">
        <f t="shared" si="359"/>
        <v>games</v>
      </c>
      <c r="R3276" s="5" t="str">
        <f t="shared" si="360"/>
        <v>video games</v>
      </c>
      <c r="S3276" t="s">
        <v>8333</v>
      </c>
      <c r="T3276" t="s">
        <v>8334</v>
      </c>
      <c r="U3276" s="9">
        <f t="shared" si="361"/>
        <v>41643.487175925926</v>
      </c>
      <c r="V3276" s="9">
        <f t="shared" si="362"/>
        <v>41673.487175925926</v>
      </c>
      <c r="W3276">
        <f t="shared" si="363"/>
        <v>30</v>
      </c>
    </row>
    <row r="3277" spans="1:23" ht="43.2" x14ac:dyDescent="0.3">
      <c r="A3277">
        <v>2133</v>
      </c>
      <c r="B3277" s="3" t="s">
        <v>2134</v>
      </c>
      <c r="C3277" s="3" t="s">
        <v>6243</v>
      </c>
      <c r="D3277">
        <v>1000</v>
      </c>
      <c r="E3277">
        <v>16</v>
      </c>
      <c r="F3277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>
        <f t="shared" si="357"/>
        <v>2</v>
      </c>
      <c r="P3277" s="5">
        <f t="shared" si="358"/>
        <v>5.33</v>
      </c>
      <c r="Q3277" s="5" t="str">
        <f t="shared" si="359"/>
        <v>games</v>
      </c>
      <c r="R3277" s="5" t="str">
        <f t="shared" si="360"/>
        <v>video games</v>
      </c>
      <c r="S3277" t="s">
        <v>8333</v>
      </c>
      <c r="T3277" t="s">
        <v>8334</v>
      </c>
      <c r="U3277" s="9">
        <f t="shared" si="361"/>
        <v>40619.097210648149</v>
      </c>
      <c r="V3277" s="9">
        <f t="shared" si="362"/>
        <v>40657.290972222225</v>
      </c>
      <c r="W3277">
        <f t="shared" si="363"/>
        <v>38</v>
      </c>
    </row>
    <row r="3278" spans="1:23" ht="43.2" x14ac:dyDescent="0.3">
      <c r="A3278">
        <v>2134</v>
      </c>
      <c r="B3278" s="3" t="s">
        <v>2135</v>
      </c>
      <c r="C3278" s="3" t="s">
        <v>6244</v>
      </c>
      <c r="D3278">
        <v>6000</v>
      </c>
      <c r="E3278">
        <v>104</v>
      </c>
      <c r="F3278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>
        <f t="shared" si="357"/>
        <v>2</v>
      </c>
      <c r="P3278" s="5">
        <f t="shared" si="358"/>
        <v>34.67</v>
      </c>
      <c r="Q3278" s="5" t="str">
        <f t="shared" si="359"/>
        <v>games</v>
      </c>
      <c r="R3278" s="5" t="str">
        <f t="shared" si="360"/>
        <v>video games</v>
      </c>
      <c r="S3278" t="s">
        <v>8333</v>
      </c>
      <c r="T3278" t="s">
        <v>8334</v>
      </c>
      <c r="U3278" s="9">
        <f t="shared" si="361"/>
        <v>41361.886469907404</v>
      </c>
      <c r="V3278" s="9">
        <f t="shared" si="362"/>
        <v>41391.886469907404</v>
      </c>
      <c r="W3278">
        <f t="shared" si="363"/>
        <v>30</v>
      </c>
    </row>
    <row r="3279" spans="1:23" ht="43.2" x14ac:dyDescent="0.3">
      <c r="A3279">
        <v>2135</v>
      </c>
      <c r="B3279" s="3" t="s">
        <v>2136</v>
      </c>
      <c r="C3279" s="3" t="s">
        <v>6245</v>
      </c>
      <c r="D3279">
        <v>5000</v>
      </c>
      <c r="E3279">
        <v>478</v>
      </c>
      <c r="F3279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>
        <f t="shared" si="357"/>
        <v>10</v>
      </c>
      <c r="P3279" s="5">
        <f t="shared" si="358"/>
        <v>21.73</v>
      </c>
      <c r="Q3279" s="5" t="str">
        <f t="shared" si="359"/>
        <v>games</v>
      </c>
      <c r="R3279" s="5" t="str">
        <f t="shared" si="360"/>
        <v>video games</v>
      </c>
      <c r="S3279" t="s">
        <v>8333</v>
      </c>
      <c r="T3279" t="s">
        <v>8334</v>
      </c>
      <c r="U3279" s="9">
        <f t="shared" si="361"/>
        <v>41156.963344907403</v>
      </c>
      <c r="V3279" s="9">
        <f t="shared" si="362"/>
        <v>41186.963344907403</v>
      </c>
      <c r="W3279">
        <f t="shared" si="363"/>
        <v>30</v>
      </c>
    </row>
    <row r="3280" spans="1:23" ht="43.2" x14ac:dyDescent="0.3">
      <c r="A3280">
        <v>2136</v>
      </c>
      <c r="B3280" s="3" t="s">
        <v>2137</v>
      </c>
      <c r="C3280" s="3" t="s">
        <v>6246</v>
      </c>
      <c r="D3280">
        <v>80000</v>
      </c>
      <c r="E3280">
        <v>47.69</v>
      </c>
      <c r="F3280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>
        <f t="shared" si="357"/>
        <v>0</v>
      </c>
      <c r="P3280" s="5">
        <f t="shared" si="358"/>
        <v>11.92</v>
      </c>
      <c r="Q3280" s="5" t="str">
        <f t="shared" si="359"/>
        <v>games</v>
      </c>
      <c r="R3280" s="5" t="str">
        <f t="shared" si="360"/>
        <v>video games</v>
      </c>
      <c r="S3280" t="s">
        <v>8333</v>
      </c>
      <c r="T3280" t="s">
        <v>8334</v>
      </c>
      <c r="U3280" s="9">
        <f t="shared" si="361"/>
        <v>41536.509097222224</v>
      </c>
      <c r="V3280" s="9">
        <f t="shared" si="362"/>
        <v>41566.509097222224</v>
      </c>
      <c r="W3280">
        <f t="shared" si="363"/>
        <v>30</v>
      </c>
    </row>
    <row r="3281" spans="1:23" ht="43.2" x14ac:dyDescent="0.3">
      <c r="A3281">
        <v>2137</v>
      </c>
      <c r="B3281" s="3" t="s">
        <v>2138</v>
      </c>
      <c r="C3281" s="3" t="s">
        <v>6247</v>
      </c>
      <c r="D3281">
        <v>50000</v>
      </c>
      <c r="E3281">
        <v>14203</v>
      </c>
      <c r="F3281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>
        <f t="shared" si="357"/>
        <v>28</v>
      </c>
      <c r="P3281" s="5">
        <f t="shared" si="358"/>
        <v>26.6</v>
      </c>
      <c r="Q3281" s="5" t="str">
        <f t="shared" si="359"/>
        <v>games</v>
      </c>
      <c r="R3281" s="5" t="str">
        <f t="shared" si="360"/>
        <v>video games</v>
      </c>
      <c r="S3281" t="s">
        <v>8333</v>
      </c>
      <c r="T3281" t="s">
        <v>8334</v>
      </c>
      <c r="U3281" s="9">
        <f t="shared" si="361"/>
        <v>41948.771168981482</v>
      </c>
      <c r="V3281" s="9">
        <f t="shared" si="362"/>
        <v>41978.771168981482</v>
      </c>
      <c r="W3281">
        <f t="shared" si="363"/>
        <v>30</v>
      </c>
    </row>
    <row r="3282" spans="1:23" ht="28.8" x14ac:dyDescent="0.3">
      <c r="A3282">
        <v>2138</v>
      </c>
      <c r="B3282" s="3" t="s">
        <v>2139</v>
      </c>
      <c r="C3282" s="3" t="s">
        <v>6248</v>
      </c>
      <c r="D3282">
        <v>1000</v>
      </c>
      <c r="E3282">
        <v>128</v>
      </c>
      <c r="F3282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>
        <f t="shared" si="357"/>
        <v>13</v>
      </c>
      <c r="P3282" s="5">
        <f t="shared" si="358"/>
        <v>10.67</v>
      </c>
      <c r="Q3282" s="5" t="str">
        <f t="shared" si="359"/>
        <v>games</v>
      </c>
      <c r="R3282" s="5" t="str">
        <f t="shared" si="360"/>
        <v>video games</v>
      </c>
      <c r="S3282" t="s">
        <v>8333</v>
      </c>
      <c r="T3282" t="s">
        <v>8334</v>
      </c>
      <c r="U3282" s="9">
        <f t="shared" si="361"/>
        <v>41557.013182870374</v>
      </c>
      <c r="V3282" s="9">
        <f t="shared" si="362"/>
        <v>41587.054849537039</v>
      </c>
      <c r="W3282">
        <f t="shared" si="363"/>
        <v>30</v>
      </c>
    </row>
    <row r="3283" spans="1:23" ht="43.2" x14ac:dyDescent="0.3">
      <c r="A3283">
        <v>2139</v>
      </c>
      <c r="B3283" s="3" t="s">
        <v>2140</v>
      </c>
      <c r="C3283" s="3" t="s">
        <v>6249</v>
      </c>
      <c r="D3283">
        <v>30000</v>
      </c>
      <c r="E3283">
        <v>1626</v>
      </c>
      <c r="F3283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>
        <f t="shared" si="357"/>
        <v>5</v>
      </c>
      <c r="P3283" s="5">
        <f t="shared" si="358"/>
        <v>29.04</v>
      </c>
      <c r="Q3283" s="5" t="str">
        <f t="shared" si="359"/>
        <v>games</v>
      </c>
      <c r="R3283" s="5" t="str">
        <f t="shared" si="360"/>
        <v>video games</v>
      </c>
      <c r="S3283" t="s">
        <v>8333</v>
      </c>
      <c r="T3283" t="s">
        <v>8334</v>
      </c>
      <c r="U3283" s="9">
        <f t="shared" si="361"/>
        <v>42647.750092592592</v>
      </c>
      <c r="V3283" s="9">
        <f t="shared" si="362"/>
        <v>42677.750092592592</v>
      </c>
      <c r="W3283">
        <f t="shared" si="363"/>
        <v>30</v>
      </c>
    </row>
    <row r="3284" spans="1:23" ht="43.2" x14ac:dyDescent="0.3">
      <c r="A3284">
        <v>2140</v>
      </c>
      <c r="B3284" s="3" t="s">
        <v>2141</v>
      </c>
      <c r="C3284" s="3" t="s">
        <v>6250</v>
      </c>
      <c r="D3284">
        <v>500000</v>
      </c>
      <c r="E3284">
        <v>560</v>
      </c>
      <c r="F3284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>
        <f t="shared" si="357"/>
        <v>0</v>
      </c>
      <c r="P3284" s="5">
        <f t="shared" si="358"/>
        <v>50.91</v>
      </c>
      <c r="Q3284" s="5" t="str">
        <f t="shared" si="359"/>
        <v>games</v>
      </c>
      <c r="R3284" s="5" t="str">
        <f t="shared" si="360"/>
        <v>video games</v>
      </c>
      <c r="S3284" t="s">
        <v>8333</v>
      </c>
      <c r="T3284" t="s">
        <v>8334</v>
      </c>
      <c r="U3284" s="9">
        <f t="shared" si="361"/>
        <v>41255.833611111113</v>
      </c>
      <c r="V3284" s="9">
        <f t="shared" si="362"/>
        <v>41285.833611111113</v>
      </c>
      <c r="W3284">
        <f t="shared" si="363"/>
        <v>30</v>
      </c>
    </row>
    <row r="3285" spans="1:23" ht="43.2" x14ac:dyDescent="0.3">
      <c r="A3285">
        <v>2141</v>
      </c>
      <c r="B3285" s="3" t="s">
        <v>2142</v>
      </c>
      <c r="C3285" s="3" t="s">
        <v>6251</v>
      </c>
      <c r="D3285">
        <v>15000</v>
      </c>
      <c r="E3285">
        <v>0</v>
      </c>
      <c r="F328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>
        <f t="shared" si="357"/>
        <v>0</v>
      </c>
      <c r="P3285" s="5" t="e">
        <f t="shared" si="358"/>
        <v>#DIV/0!</v>
      </c>
      <c r="Q3285" s="5" t="str">
        <f t="shared" si="359"/>
        <v>games</v>
      </c>
      <c r="R3285" s="5" t="str">
        <f t="shared" si="360"/>
        <v>video games</v>
      </c>
      <c r="S3285" t="s">
        <v>8333</v>
      </c>
      <c r="T3285" t="s">
        <v>8334</v>
      </c>
      <c r="U3285" s="9">
        <f t="shared" si="361"/>
        <v>41927.235636574071</v>
      </c>
      <c r="V3285" s="9">
        <f t="shared" si="362"/>
        <v>41957.277303240742</v>
      </c>
      <c r="W3285">
        <f t="shared" si="363"/>
        <v>30</v>
      </c>
    </row>
    <row r="3286" spans="1:23" ht="43.2" x14ac:dyDescent="0.3">
      <c r="A3286">
        <v>2142</v>
      </c>
      <c r="B3286" s="3" t="s">
        <v>2143</v>
      </c>
      <c r="C3286" s="3" t="s">
        <v>6252</v>
      </c>
      <c r="D3286">
        <v>10500</v>
      </c>
      <c r="E3286">
        <v>601</v>
      </c>
      <c r="F3286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>
        <f t="shared" si="357"/>
        <v>6</v>
      </c>
      <c r="P3286" s="5">
        <f t="shared" si="358"/>
        <v>50.08</v>
      </c>
      <c r="Q3286" s="5" t="str">
        <f t="shared" si="359"/>
        <v>games</v>
      </c>
      <c r="R3286" s="5" t="str">
        <f t="shared" si="360"/>
        <v>video games</v>
      </c>
      <c r="S3286" t="s">
        <v>8333</v>
      </c>
      <c r="T3286" t="s">
        <v>8334</v>
      </c>
      <c r="U3286" s="9">
        <f t="shared" si="361"/>
        <v>42340.701504629629</v>
      </c>
      <c r="V3286" s="9">
        <f t="shared" si="362"/>
        <v>42368.701504629629</v>
      </c>
      <c r="W3286">
        <f t="shared" si="363"/>
        <v>28</v>
      </c>
    </row>
    <row r="3287" spans="1:23" ht="43.2" x14ac:dyDescent="0.3">
      <c r="A3287">
        <v>2143</v>
      </c>
      <c r="B3287" s="3" t="s">
        <v>2144</v>
      </c>
      <c r="C3287" s="3" t="s">
        <v>6253</v>
      </c>
      <c r="D3287">
        <v>2000</v>
      </c>
      <c r="E3287">
        <v>225</v>
      </c>
      <c r="F3287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>
        <f t="shared" si="357"/>
        <v>11</v>
      </c>
      <c r="P3287" s="5">
        <f t="shared" si="358"/>
        <v>45</v>
      </c>
      <c r="Q3287" s="5" t="str">
        <f t="shared" si="359"/>
        <v>games</v>
      </c>
      <c r="R3287" s="5" t="str">
        <f t="shared" si="360"/>
        <v>video games</v>
      </c>
      <c r="S3287" t="s">
        <v>8333</v>
      </c>
      <c r="T3287" t="s">
        <v>8334</v>
      </c>
      <c r="U3287" s="9">
        <f t="shared" si="361"/>
        <v>40332.886712962965</v>
      </c>
      <c r="V3287" s="9">
        <f t="shared" si="362"/>
        <v>40380.791666666664</v>
      </c>
      <c r="W3287">
        <f t="shared" si="363"/>
        <v>48</v>
      </c>
    </row>
    <row r="3288" spans="1:23" ht="43.2" x14ac:dyDescent="0.3">
      <c r="A3288">
        <v>2144</v>
      </c>
      <c r="B3288" s="3" t="s">
        <v>2145</v>
      </c>
      <c r="C3288" s="3" t="s">
        <v>6254</v>
      </c>
      <c r="D3288">
        <v>35500</v>
      </c>
      <c r="E3288">
        <v>607</v>
      </c>
      <c r="F3288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>
        <f t="shared" si="357"/>
        <v>2</v>
      </c>
      <c r="P3288" s="5">
        <f t="shared" si="358"/>
        <v>25.29</v>
      </c>
      <c r="Q3288" s="5" t="str">
        <f t="shared" si="359"/>
        <v>games</v>
      </c>
      <c r="R3288" s="5" t="str">
        <f t="shared" si="360"/>
        <v>video games</v>
      </c>
      <c r="S3288" t="s">
        <v>8333</v>
      </c>
      <c r="T3288" t="s">
        <v>8334</v>
      </c>
      <c r="U3288" s="9">
        <f t="shared" si="361"/>
        <v>41499.546759259261</v>
      </c>
      <c r="V3288" s="9">
        <f t="shared" si="362"/>
        <v>41531.546759259261</v>
      </c>
      <c r="W3288">
        <f t="shared" si="363"/>
        <v>32</v>
      </c>
    </row>
    <row r="3289" spans="1:23" ht="43.2" x14ac:dyDescent="0.3">
      <c r="A3289">
        <v>2145</v>
      </c>
      <c r="B3289" s="3" t="s">
        <v>2146</v>
      </c>
      <c r="C3289" s="3" t="s">
        <v>6255</v>
      </c>
      <c r="D3289">
        <v>15000</v>
      </c>
      <c r="E3289">
        <v>4565</v>
      </c>
      <c r="F3289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>
        <f t="shared" si="357"/>
        <v>30</v>
      </c>
      <c r="P3289" s="5">
        <f t="shared" si="358"/>
        <v>51.29</v>
      </c>
      <c r="Q3289" s="5" t="str">
        <f t="shared" si="359"/>
        <v>games</v>
      </c>
      <c r="R3289" s="5" t="str">
        <f t="shared" si="360"/>
        <v>video games</v>
      </c>
      <c r="S3289" t="s">
        <v>8333</v>
      </c>
      <c r="T3289" t="s">
        <v>8334</v>
      </c>
      <c r="U3289" s="9">
        <f t="shared" si="361"/>
        <v>41575.237430555557</v>
      </c>
      <c r="V3289" s="9">
        <f t="shared" si="362"/>
        <v>41605.279097222221</v>
      </c>
      <c r="W3289">
        <f t="shared" si="363"/>
        <v>30</v>
      </c>
    </row>
    <row r="3290" spans="1:23" ht="43.2" x14ac:dyDescent="0.3">
      <c r="A3290">
        <v>2146</v>
      </c>
      <c r="B3290" s="3" t="s">
        <v>2147</v>
      </c>
      <c r="C3290" s="3" t="s">
        <v>6256</v>
      </c>
      <c r="D3290">
        <v>5000</v>
      </c>
      <c r="E3290">
        <v>1</v>
      </c>
      <c r="F3290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>
        <f t="shared" si="357"/>
        <v>0</v>
      </c>
      <c r="P3290" s="5">
        <f t="shared" si="358"/>
        <v>1</v>
      </c>
      <c r="Q3290" s="5" t="str">
        <f t="shared" si="359"/>
        <v>games</v>
      </c>
      <c r="R3290" s="5" t="str">
        <f t="shared" si="360"/>
        <v>video games</v>
      </c>
      <c r="S3290" t="s">
        <v>8333</v>
      </c>
      <c r="T3290" t="s">
        <v>8334</v>
      </c>
      <c r="U3290" s="9">
        <f t="shared" si="361"/>
        <v>42397.679513888885</v>
      </c>
      <c r="V3290" s="9">
        <f t="shared" si="362"/>
        <v>42411.679513888885</v>
      </c>
      <c r="W3290">
        <f t="shared" si="363"/>
        <v>14</v>
      </c>
    </row>
    <row r="3291" spans="1:23" x14ac:dyDescent="0.3">
      <c r="A3291">
        <v>2147</v>
      </c>
      <c r="B3291" s="3" t="s">
        <v>2148</v>
      </c>
      <c r="C3291" s="3" t="s">
        <v>6257</v>
      </c>
      <c r="D3291">
        <v>390000</v>
      </c>
      <c r="E3291">
        <v>2716</v>
      </c>
      <c r="F3291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>
        <f t="shared" si="357"/>
        <v>1</v>
      </c>
      <c r="P3291" s="5">
        <f t="shared" si="358"/>
        <v>49.38</v>
      </c>
      <c r="Q3291" s="5" t="str">
        <f t="shared" si="359"/>
        <v>games</v>
      </c>
      <c r="R3291" s="5" t="str">
        <f t="shared" si="360"/>
        <v>video games</v>
      </c>
      <c r="S3291" t="s">
        <v>8333</v>
      </c>
      <c r="T3291" t="s">
        <v>8334</v>
      </c>
      <c r="U3291" s="9">
        <f t="shared" si="361"/>
        <v>41927.295694444445</v>
      </c>
      <c r="V3291" s="9">
        <f t="shared" si="362"/>
        <v>41959.337361111116</v>
      </c>
      <c r="W3291">
        <f t="shared" si="363"/>
        <v>32</v>
      </c>
    </row>
    <row r="3292" spans="1:23" ht="43.2" x14ac:dyDescent="0.3">
      <c r="A3292">
        <v>2148</v>
      </c>
      <c r="B3292" s="3" t="s">
        <v>2149</v>
      </c>
      <c r="C3292" s="3" t="s">
        <v>6258</v>
      </c>
      <c r="D3292">
        <v>100</v>
      </c>
      <c r="E3292">
        <v>2</v>
      </c>
      <c r="F3292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>
        <f t="shared" si="357"/>
        <v>2</v>
      </c>
      <c r="P3292" s="5">
        <f t="shared" si="358"/>
        <v>1</v>
      </c>
      <c r="Q3292" s="5" t="str">
        <f t="shared" si="359"/>
        <v>games</v>
      </c>
      <c r="R3292" s="5" t="str">
        <f t="shared" si="360"/>
        <v>video games</v>
      </c>
      <c r="S3292" t="s">
        <v>8333</v>
      </c>
      <c r="T3292" t="s">
        <v>8334</v>
      </c>
      <c r="U3292" s="9">
        <f t="shared" si="361"/>
        <v>42066.733587962968</v>
      </c>
      <c r="V3292" s="9">
        <f t="shared" si="362"/>
        <v>42096.691921296297</v>
      </c>
      <c r="W3292">
        <f t="shared" si="363"/>
        <v>30</v>
      </c>
    </row>
    <row r="3293" spans="1:23" ht="57.6" x14ac:dyDescent="0.3">
      <c r="A3293">
        <v>2149</v>
      </c>
      <c r="B3293" s="3" t="s">
        <v>2150</v>
      </c>
      <c r="C3293" s="3" t="s">
        <v>6259</v>
      </c>
      <c r="D3293">
        <v>2000</v>
      </c>
      <c r="E3293">
        <v>0</v>
      </c>
      <c r="F3293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>
        <f t="shared" si="357"/>
        <v>0</v>
      </c>
      <c r="P3293" s="5" t="e">
        <f t="shared" si="358"/>
        <v>#DIV/0!</v>
      </c>
      <c r="Q3293" s="5" t="str">
        <f t="shared" si="359"/>
        <v>games</v>
      </c>
      <c r="R3293" s="5" t="str">
        <f t="shared" si="360"/>
        <v>video games</v>
      </c>
      <c r="S3293" t="s">
        <v>8333</v>
      </c>
      <c r="T3293" t="s">
        <v>8334</v>
      </c>
      <c r="U3293" s="9">
        <f t="shared" si="361"/>
        <v>40355.024953703702</v>
      </c>
      <c r="V3293" s="9">
        <f t="shared" si="362"/>
        <v>40390</v>
      </c>
      <c r="W3293">
        <f t="shared" si="363"/>
        <v>35</v>
      </c>
    </row>
    <row r="3294" spans="1:23" x14ac:dyDescent="0.3">
      <c r="A3294">
        <v>2150</v>
      </c>
      <c r="B3294" s="3" t="s">
        <v>2151</v>
      </c>
      <c r="C3294" s="3" t="s">
        <v>6260</v>
      </c>
      <c r="D3294">
        <v>50000</v>
      </c>
      <c r="E3294">
        <v>405</v>
      </c>
      <c r="F3294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>
        <f t="shared" si="357"/>
        <v>1</v>
      </c>
      <c r="P3294" s="5">
        <f t="shared" si="358"/>
        <v>101.25</v>
      </c>
      <c r="Q3294" s="5" t="str">
        <f t="shared" si="359"/>
        <v>games</v>
      </c>
      <c r="R3294" s="5" t="str">
        <f t="shared" si="360"/>
        <v>video games</v>
      </c>
      <c r="S3294" t="s">
        <v>8333</v>
      </c>
      <c r="T3294" t="s">
        <v>8334</v>
      </c>
      <c r="U3294" s="9">
        <f t="shared" si="361"/>
        <v>42534.284710648149</v>
      </c>
      <c r="V3294" s="9">
        <f t="shared" si="362"/>
        <v>42564.284710648149</v>
      </c>
      <c r="W3294">
        <f t="shared" si="363"/>
        <v>30</v>
      </c>
    </row>
    <row r="3295" spans="1:23" ht="43.2" x14ac:dyDescent="0.3">
      <c r="A3295">
        <v>2151</v>
      </c>
      <c r="B3295" s="3" t="s">
        <v>2152</v>
      </c>
      <c r="C3295" s="3" t="s">
        <v>6261</v>
      </c>
      <c r="D3295">
        <v>45000</v>
      </c>
      <c r="E3295">
        <v>118</v>
      </c>
      <c r="F329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>
        <f t="shared" si="357"/>
        <v>0</v>
      </c>
      <c r="P3295" s="5">
        <f t="shared" si="358"/>
        <v>19.670000000000002</v>
      </c>
      <c r="Q3295" s="5" t="str">
        <f t="shared" si="359"/>
        <v>games</v>
      </c>
      <c r="R3295" s="5" t="str">
        <f t="shared" si="360"/>
        <v>video games</v>
      </c>
      <c r="S3295" t="s">
        <v>8333</v>
      </c>
      <c r="T3295" t="s">
        <v>8334</v>
      </c>
      <c r="U3295" s="9">
        <f t="shared" si="361"/>
        <v>42520.847384259265</v>
      </c>
      <c r="V3295" s="9">
        <f t="shared" si="362"/>
        <v>42550.847384259265</v>
      </c>
      <c r="W3295">
        <f t="shared" si="363"/>
        <v>30</v>
      </c>
    </row>
    <row r="3296" spans="1:23" ht="43.2" x14ac:dyDescent="0.3">
      <c r="A3296">
        <v>2152</v>
      </c>
      <c r="B3296" s="3" t="s">
        <v>2153</v>
      </c>
      <c r="C3296" s="3" t="s">
        <v>6262</v>
      </c>
      <c r="D3296">
        <v>30000</v>
      </c>
      <c r="E3296">
        <v>50</v>
      </c>
      <c r="F3296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>
        <f t="shared" si="357"/>
        <v>0</v>
      </c>
      <c r="P3296" s="5">
        <f t="shared" si="358"/>
        <v>12.5</v>
      </c>
      <c r="Q3296" s="5" t="str">
        <f t="shared" si="359"/>
        <v>games</v>
      </c>
      <c r="R3296" s="5" t="str">
        <f t="shared" si="360"/>
        <v>video games</v>
      </c>
      <c r="S3296" t="s">
        <v>8333</v>
      </c>
      <c r="T3296" t="s">
        <v>8334</v>
      </c>
      <c r="U3296" s="9">
        <f t="shared" si="361"/>
        <v>41683.832280092596</v>
      </c>
      <c r="V3296" s="9">
        <f t="shared" si="362"/>
        <v>41713.790613425925</v>
      </c>
      <c r="W3296">
        <f t="shared" si="363"/>
        <v>30</v>
      </c>
    </row>
    <row r="3297" spans="1:23" ht="43.2" x14ac:dyDescent="0.3">
      <c r="A3297">
        <v>2153</v>
      </c>
      <c r="B3297" s="3" t="s">
        <v>2154</v>
      </c>
      <c r="C3297" s="3" t="s">
        <v>6263</v>
      </c>
      <c r="D3297">
        <v>372625</v>
      </c>
      <c r="E3297">
        <v>34</v>
      </c>
      <c r="F3297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>
        <f t="shared" si="357"/>
        <v>0</v>
      </c>
      <c r="P3297" s="5">
        <f t="shared" si="358"/>
        <v>8.5</v>
      </c>
      <c r="Q3297" s="5" t="str">
        <f t="shared" si="359"/>
        <v>games</v>
      </c>
      <c r="R3297" s="5" t="str">
        <f t="shared" si="360"/>
        <v>video games</v>
      </c>
      <c r="S3297" t="s">
        <v>8333</v>
      </c>
      <c r="T3297" t="s">
        <v>8334</v>
      </c>
      <c r="U3297" s="9">
        <f t="shared" si="361"/>
        <v>41974.911087962959</v>
      </c>
      <c r="V3297" s="9">
        <f t="shared" si="362"/>
        <v>42014.332638888889</v>
      </c>
      <c r="W3297">
        <f t="shared" si="363"/>
        <v>40</v>
      </c>
    </row>
    <row r="3298" spans="1:23" ht="28.8" x14ac:dyDescent="0.3">
      <c r="A3298">
        <v>2154</v>
      </c>
      <c r="B3298" s="3" t="s">
        <v>2155</v>
      </c>
      <c r="C3298" s="3" t="s">
        <v>6264</v>
      </c>
      <c r="D3298">
        <v>250</v>
      </c>
      <c r="E3298">
        <v>2</v>
      </c>
      <c r="F3298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>
        <f t="shared" si="357"/>
        <v>1</v>
      </c>
      <c r="P3298" s="5">
        <f t="shared" si="358"/>
        <v>1</v>
      </c>
      <c r="Q3298" s="5" t="str">
        <f t="shared" si="359"/>
        <v>games</v>
      </c>
      <c r="R3298" s="5" t="str">
        <f t="shared" si="360"/>
        <v>video games</v>
      </c>
      <c r="S3298" t="s">
        <v>8333</v>
      </c>
      <c r="T3298" t="s">
        <v>8334</v>
      </c>
      <c r="U3298" s="9">
        <f t="shared" si="361"/>
        <v>41647.632256944446</v>
      </c>
      <c r="V3298" s="9">
        <f t="shared" si="362"/>
        <v>41667.632256944446</v>
      </c>
      <c r="W3298">
        <f t="shared" si="363"/>
        <v>20</v>
      </c>
    </row>
    <row r="3299" spans="1:23" ht="43.2" x14ac:dyDescent="0.3">
      <c r="A3299">
        <v>2155</v>
      </c>
      <c r="B3299" s="3" t="s">
        <v>2156</v>
      </c>
      <c r="C3299" s="3" t="s">
        <v>6265</v>
      </c>
      <c r="D3299">
        <v>5000</v>
      </c>
      <c r="E3299">
        <v>115</v>
      </c>
      <c r="F3299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>
        <f t="shared" si="357"/>
        <v>2</v>
      </c>
      <c r="P3299" s="5">
        <f t="shared" si="358"/>
        <v>23</v>
      </c>
      <c r="Q3299" s="5" t="str">
        <f t="shared" si="359"/>
        <v>games</v>
      </c>
      <c r="R3299" s="5" t="str">
        <f t="shared" si="360"/>
        <v>video games</v>
      </c>
      <c r="S3299" t="s">
        <v>8333</v>
      </c>
      <c r="T3299" t="s">
        <v>8334</v>
      </c>
      <c r="U3299" s="9">
        <f t="shared" si="361"/>
        <v>42430.747511574074</v>
      </c>
      <c r="V3299" s="9">
        <f t="shared" si="362"/>
        <v>42460.70584490741</v>
      </c>
      <c r="W3299">
        <f t="shared" si="363"/>
        <v>30</v>
      </c>
    </row>
    <row r="3300" spans="1:23" ht="43.2" x14ac:dyDescent="0.3">
      <c r="A3300">
        <v>2156</v>
      </c>
      <c r="B3300" s="3" t="s">
        <v>2157</v>
      </c>
      <c r="C3300" s="3" t="s">
        <v>6266</v>
      </c>
      <c r="D3300">
        <v>56000</v>
      </c>
      <c r="E3300">
        <v>1493</v>
      </c>
      <c r="F3300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>
        <f t="shared" si="357"/>
        <v>3</v>
      </c>
      <c r="P3300" s="5">
        <f t="shared" si="358"/>
        <v>17.989999999999998</v>
      </c>
      <c r="Q3300" s="5" t="str">
        <f t="shared" si="359"/>
        <v>games</v>
      </c>
      <c r="R3300" s="5" t="str">
        <f t="shared" si="360"/>
        <v>video games</v>
      </c>
      <c r="S3300" t="s">
        <v>8333</v>
      </c>
      <c r="T3300" t="s">
        <v>8334</v>
      </c>
      <c r="U3300" s="9">
        <f t="shared" si="361"/>
        <v>41488.85423611111</v>
      </c>
      <c r="V3300" s="9">
        <f t="shared" si="362"/>
        <v>41533.85423611111</v>
      </c>
      <c r="W3300">
        <f t="shared" si="363"/>
        <v>45</v>
      </c>
    </row>
    <row r="3301" spans="1:23" ht="28.8" x14ac:dyDescent="0.3">
      <c r="A3301">
        <v>2157</v>
      </c>
      <c r="B3301" s="3" t="s">
        <v>2158</v>
      </c>
      <c r="C3301" s="3" t="s">
        <v>6267</v>
      </c>
      <c r="D3301">
        <v>75000</v>
      </c>
      <c r="E3301">
        <v>21144</v>
      </c>
      <c r="F3301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>
        <f t="shared" si="357"/>
        <v>28</v>
      </c>
      <c r="P3301" s="5">
        <f t="shared" si="358"/>
        <v>370.95</v>
      </c>
      <c r="Q3301" s="5" t="str">
        <f t="shared" si="359"/>
        <v>games</v>
      </c>
      <c r="R3301" s="5" t="str">
        <f t="shared" si="360"/>
        <v>video games</v>
      </c>
      <c r="S3301" t="s">
        <v>8333</v>
      </c>
      <c r="T3301" t="s">
        <v>8334</v>
      </c>
      <c r="U3301" s="9">
        <f t="shared" si="361"/>
        <v>42694.98128472222</v>
      </c>
      <c r="V3301" s="9">
        <f t="shared" si="362"/>
        <v>42727.332638888889</v>
      </c>
      <c r="W3301">
        <f t="shared" si="363"/>
        <v>33</v>
      </c>
    </row>
    <row r="3302" spans="1:23" ht="43.2" x14ac:dyDescent="0.3">
      <c r="A3302">
        <v>2158</v>
      </c>
      <c r="B3302" s="3" t="s">
        <v>2159</v>
      </c>
      <c r="C3302" s="3" t="s">
        <v>6268</v>
      </c>
      <c r="D3302">
        <v>300000</v>
      </c>
      <c r="E3302">
        <v>19770.11</v>
      </c>
      <c r="F3302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>
        <f t="shared" si="357"/>
        <v>7</v>
      </c>
      <c r="P3302" s="5">
        <f t="shared" si="358"/>
        <v>63.57</v>
      </c>
      <c r="Q3302" s="5" t="str">
        <f t="shared" si="359"/>
        <v>games</v>
      </c>
      <c r="R3302" s="5" t="str">
        <f t="shared" si="360"/>
        <v>video games</v>
      </c>
      <c r="S3302" t="s">
        <v>8333</v>
      </c>
      <c r="T3302" t="s">
        <v>8334</v>
      </c>
      <c r="U3302" s="9">
        <f t="shared" si="361"/>
        <v>41264.853865740741</v>
      </c>
      <c r="V3302" s="9">
        <f t="shared" si="362"/>
        <v>41309.853865740741</v>
      </c>
      <c r="W3302">
        <f t="shared" si="363"/>
        <v>45</v>
      </c>
    </row>
    <row r="3303" spans="1:23" ht="57.6" x14ac:dyDescent="0.3">
      <c r="A3303">
        <v>2159</v>
      </c>
      <c r="B3303" s="3" t="s">
        <v>2160</v>
      </c>
      <c r="C3303" s="3" t="s">
        <v>6269</v>
      </c>
      <c r="D3303">
        <v>3600</v>
      </c>
      <c r="E3303">
        <v>26</v>
      </c>
      <c r="F3303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>
        <f t="shared" si="357"/>
        <v>1</v>
      </c>
      <c r="P3303" s="5">
        <f t="shared" si="358"/>
        <v>13</v>
      </c>
      <c r="Q3303" s="5" t="str">
        <f t="shared" si="359"/>
        <v>games</v>
      </c>
      <c r="R3303" s="5" t="str">
        <f t="shared" si="360"/>
        <v>video games</v>
      </c>
      <c r="S3303" t="s">
        <v>8333</v>
      </c>
      <c r="T3303" t="s">
        <v>8334</v>
      </c>
      <c r="U3303" s="9">
        <f t="shared" si="361"/>
        <v>40710.731180555551</v>
      </c>
      <c r="V3303" s="9">
        <f t="shared" si="362"/>
        <v>40740.731180555551</v>
      </c>
      <c r="W3303">
        <f t="shared" si="363"/>
        <v>30</v>
      </c>
    </row>
    <row r="3304" spans="1:23" ht="43.2" x14ac:dyDescent="0.3">
      <c r="A3304">
        <v>2160</v>
      </c>
      <c r="B3304" s="3" t="s">
        <v>2161</v>
      </c>
      <c r="C3304" s="3" t="s">
        <v>6270</v>
      </c>
      <c r="D3304">
        <v>10000</v>
      </c>
      <c r="E3304">
        <v>85</v>
      </c>
      <c r="F3304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>
        <f t="shared" si="357"/>
        <v>1</v>
      </c>
      <c r="P3304" s="5">
        <f t="shared" si="358"/>
        <v>5.31</v>
      </c>
      <c r="Q3304" s="5" t="str">
        <f t="shared" si="359"/>
        <v>games</v>
      </c>
      <c r="R3304" s="5" t="str">
        <f t="shared" si="360"/>
        <v>video games</v>
      </c>
      <c r="S3304" t="s">
        <v>8333</v>
      </c>
      <c r="T3304" t="s">
        <v>8334</v>
      </c>
      <c r="U3304" s="9">
        <f t="shared" si="361"/>
        <v>41018.711863425924</v>
      </c>
      <c r="V3304" s="9">
        <f t="shared" si="362"/>
        <v>41048.711863425924</v>
      </c>
      <c r="W3304">
        <f t="shared" si="363"/>
        <v>30</v>
      </c>
    </row>
    <row r="3305" spans="1:23" ht="43.2" x14ac:dyDescent="0.3">
      <c r="A3305">
        <v>2321</v>
      </c>
      <c r="B3305" s="3" t="s">
        <v>2322</v>
      </c>
      <c r="C3305" s="3" t="s">
        <v>6431</v>
      </c>
      <c r="D3305">
        <v>10557</v>
      </c>
      <c r="E3305">
        <v>4130</v>
      </c>
      <c r="F330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>
        <f t="shared" si="357"/>
        <v>39</v>
      </c>
      <c r="P3305" s="5">
        <f t="shared" si="358"/>
        <v>64.53</v>
      </c>
      <c r="Q3305" s="5" t="str">
        <f t="shared" si="359"/>
        <v>food</v>
      </c>
      <c r="R3305" s="5" t="str">
        <f t="shared" si="360"/>
        <v>small batch</v>
      </c>
      <c r="S3305" t="s">
        <v>8336</v>
      </c>
      <c r="T3305" t="s">
        <v>8352</v>
      </c>
      <c r="U3305" s="9">
        <f t="shared" si="361"/>
        <v>42799.260428240741</v>
      </c>
      <c r="V3305" s="9">
        <f t="shared" si="362"/>
        <v>42829.21876157407</v>
      </c>
      <c r="W3305">
        <f t="shared" si="363"/>
        <v>30</v>
      </c>
    </row>
    <row r="3306" spans="1:23" ht="43.2" x14ac:dyDescent="0.3">
      <c r="A3306">
        <v>2322</v>
      </c>
      <c r="B3306" s="3" t="s">
        <v>2323</v>
      </c>
      <c r="C3306" s="3" t="s">
        <v>6432</v>
      </c>
      <c r="D3306">
        <v>2700</v>
      </c>
      <c r="E3306">
        <v>85</v>
      </c>
      <c r="F3306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>
        <f t="shared" si="357"/>
        <v>3</v>
      </c>
      <c r="P3306" s="5">
        <f t="shared" si="358"/>
        <v>21.25</v>
      </c>
      <c r="Q3306" s="5" t="str">
        <f t="shared" si="359"/>
        <v>food</v>
      </c>
      <c r="R3306" s="5" t="str">
        <f t="shared" si="360"/>
        <v>small batch</v>
      </c>
      <c r="S3306" t="s">
        <v>8336</v>
      </c>
      <c r="T3306" t="s">
        <v>8352</v>
      </c>
      <c r="U3306" s="9">
        <f t="shared" si="361"/>
        <v>42804.895474537043</v>
      </c>
      <c r="V3306" s="9">
        <f t="shared" si="362"/>
        <v>42834.853807870371</v>
      </c>
      <c r="W3306">
        <f t="shared" si="363"/>
        <v>30</v>
      </c>
    </row>
    <row r="3307" spans="1:23" ht="43.2" x14ac:dyDescent="0.3">
      <c r="A3307">
        <v>2323</v>
      </c>
      <c r="B3307" s="3" t="s">
        <v>2324</v>
      </c>
      <c r="C3307" s="3" t="s">
        <v>6433</v>
      </c>
      <c r="D3307">
        <v>250</v>
      </c>
      <c r="E3307">
        <v>120</v>
      </c>
      <c r="F3307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>
        <f t="shared" si="357"/>
        <v>48</v>
      </c>
      <c r="P3307" s="5">
        <f t="shared" si="358"/>
        <v>30</v>
      </c>
      <c r="Q3307" s="5" t="str">
        <f t="shared" si="359"/>
        <v>food</v>
      </c>
      <c r="R3307" s="5" t="str">
        <f t="shared" si="360"/>
        <v>small batch</v>
      </c>
      <c r="S3307" t="s">
        <v>8336</v>
      </c>
      <c r="T3307" t="s">
        <v>8352</v>
      </c>
      <c r="U3307" s="9">
        <f t="shared" si="361"/>
        <v>42807.755173611105</v>
      </c>
      <c r="V3307" s="9">
        <f t="shared" si="362"/>
        <v>42814.755173611105</v>
      </c>
      <c r="W3307">
        <f t="shared" si="363"/>
        <v>7</v>
      </c>
    </row>
    <row r="3308" spans="1:23" ht="43.2" x14ac:dyDescent="0.3">
      <c r="A3308">
        <v>2324</v>
      </c>
      <c r="B3308" s="3" t="s">
        <v>2325</v>
      </c>
      <c r="C3308" s="3" t="s">
        <v>6434</v>
      </c>
      <c r="D3308">
        <v>7500</v>
      </c>
      <c r="E3308">
        <v>1555</v>
      </c>
      <c r="F3308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>
        <f t="shared" si="357"/>
        <v>21</v>
      </c>
      <c r="P3308" s="5">
        <f t="shared" si="358"/>
        <v>25.49</v>
      </c>
      <c r="Q3308" s="5" t="str">
        <f t="shared" si="359"/>
        <v>food</v>
      </c>
      <c r="R3308" s="5" t="str">
        <f t="shared" si="360"/>
        <v>small batch</v>
      </c>
      <c r="S3308" t="s">
        <v>8336</v>
      </c>
      <c r="T3308" t="s">
        <v>8352</v>
      </c>
      <c r="U3308" s="9">
        <f t="shared" si="361"/>
        <v>42790.885243055556</v>
      </c>
      <c r="V3308" s="9">
        <f t="shared" si="362"/>
        <v>42820.843576388885</v>
      </c>
      <c r="W3308">
        <f t="shared" si="363"/>
        <v>30</v>
      </c>
    </row>
    <row r="3309" spans="1:23" ht="43.2" x14ac:dyDescent="0.3">
      <c r="A3309">
        <v>2325</v>
      </c>
      <c r="B3309" s="3" t="s">
        <v>2326</v>
      </c>
      <c r="C3309" s="3" t="s">
        <v>6435</v>
      </c>
      <c r="D3309">
        <v>1000</v>
      </c>
      <c r="E3309">
        <v>80</v>
      </c>
      <c r="F3309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>
        <f t="shared" si="357"/>
        <v>8</v>
      </c>
      <c r="P3309" s="5">
        <f t="shared" si="358"/>
        <v>11.43</v>
      </c>
      <c r="Q3309" s="5" t="str">
        <f t="shared" si="359"/>
        <v>food</v>
      </c>
      <c r="R3309" s="5" t="str">
        <f t="shared" si="360"/>
        <v>small batch</v>
      </c>
      <c r="S3309" t="s">
        <v>8336</v>
      </c>
      <c r="T3309" t="s">
        <v>8352</v>
      </c>
      <c r="U3309" s="9">
        <f t="shared" si="361"/>
        <v>42794.022349537037</v>
      </c>
      <c r="V3309" s="9">
        <f t="shared" si="362"/>
        <v>42823.980682870373</v>
      </c>
      <c r="W3309">
        <f t="shared" si="363"/>
        <v>29</v>
      </c>
    </row>
    <row r="3310" spans="1:23" ht="43.2" x14ac:dyDescent="0.3">
      <c r="A3310">
        <v>2326</v>
      </c>
      <c r="B3310" s="3" t="s">
        <v>2327</v>
      </c>
      <c r="C3310" s="3" t="s">
        <v>6436</v>
      </c>
      <c r="D3310">
        <v>15000</v>
      </c>
      <c r="E3310">
        <v>108</v>
      </c>
      <c r="F3310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>
        <f t="shared" si="357"/>
        <v>1</v>
      </c>
      <c r="P3310" s="5">
        <f t="shared" si="358"/>
        <v>108</v>
      </c>
      <c r="Q3310" s="5" t="str">
        <f t="shared" si="359"/>
        <v>food</v>
      </c>
      <c r="R3310" s="5" t="str">
        <f t="shared" si="360"/>
        <v>small batch</v>
      </c>
      <c r="S3310" t="s">
        <v>8336</v>
      </c>
      <c r="T3310" t="s">
        <v>8352</v>
      </c>
      <c r="U3310" s="9">
        <f t="shared" si="361"/>
        <v>42804.034120370372</v>
      </c>
      <c r="V3310" s="9">
        <f t="shared" si="362"/>
        <v>42855.708333333328</v>
      </c>
      <c r="W3310">
        <f t="shared" si="363"/>
        <v>51</v>
      </c>
    </row>
    <row r="3311" spans="1:23" ht="43.2" x14ac:dyDescent="0.3">
      <c r="A3311">
        <v>2341</v>
      </c>
      <c r="B3311" s="3" t="s">
        <v>2342</v>
      </c>
      <c r="C3311" s="3" t="s">
        <v>6451</v>
      </c>
      <c r="D3311">
        <v>5000</v>
      </c>
      <c r="E3311">
        <v>0</v>
      </c>
      <c r="F3311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>
        <f t="shared" si="357"/>
        <v>0</v>
      </c>
      <c r="P3311" s="5" t="e">
        <f t="shared" si="358"/>
        <v>#DIV/0!</v>
      </c>
      <c r="Q3311" s="5" t="str">
        <f t="shared" si="359"/>
        <v>technology</v>
      </c>
      <c r="R3311" s="5" t="str">
        <f t="shared" si="360"/>
        <v>web</v>
      </c>
      <c r="S3311" t="s">
        <v>8319</v>
      </c>
      <c r="T3311" t="s">
        <v>8320</v>
      </c>
      <c r="U3311" s="9">
        <f t="shared" si="361"/>
        <v>42167.813703703709</v>
      </c>
      <c r="V3311" s="9">
        <f t="shared" si="362"/>
        <v>42197.813703703709</v>
      </c>
      <c r="W3311">
        <f t="shared" si="363"/>
        <v>30</v>
      </c>
    </row>
    <row r="3312" spans="1:23" ht="43.2" x14ac:dyDescent="0.3">
      <c r="A3312">
        <v>2342</v>
      </c>
      <c r="B3312" s="3" t="s">
        <v>2343</v>
      </c>
      <c r="C3312" s="3" t="s">
        <v>6452</v>
      </c>
      <c r="D3312">
        <v>5500</v>
      </c>
      <c r="E3312">
        <v>0</v>
      </c>
      <c r="F3312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>
        <f t="shared" si="357"/>
        <v>0</v>
      </c>
      <c r="P3312" s="5" t="e">
        <f t="shared" si="358"/>
        <v>#DIV/0!</v>
      </c>
      <c r="Q3312" s="5" t="str">
        <f t="shared" si="359"/>
        <v>technology</v>
      </c>
      <c r="R3312" s="5" t="str">
        <f t="shared" si="360"/>
        <v>web</v>
      </c>
      <c r="S3312" t="s">
        <v>8319</v>
      </c>
      <c r="T3312" t="s">
        <v>8320</v>
      </c>
      <c r="U3312" s="9">
        <f t="shared" si="361"/>
        <v>41897.702199074076</v>
      </c>
      <c r="V3312" s="9">
        <f t="shared" si="362"/>
        <v>41918.208333333336</v>
      </c>
      <c r="W3312">
        <f t="shared" si="363"/>
        <v>21</v>
      </c>
    </row>
    <row r="3313" spans="1:23" ht="43.2" x14ac:dyDescent="0.3">
      <c r="A3313">
        <v>2343</v>
      </c>
      <c r="B3313" s="3" t="s">
        <v>2344</v>
      </c>
      <c r="C3313" s="3" t="s">
        <v>6453</v>
      </c>
      <c r="D3313">
        <v>10000</v>
      </c>
      <c r="E3313">
        <v>300</v>
      </c>
      <c r="F3313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>
        <f t="shared" si="357"/>
        <v>3</v>
      </c>
      <c r="P3313" s="5">
        <f t="shared" si="358"/>
        <v>300</v>
      </c>
      <c r="Q3313" s="5" t="str">
        <f t="shared" si="359"/>
        <v>technology</v>
      </c>
      <c r="R3313" s="5" t="str">
        <f t="shared" si="360"/>
        <v>web</v>
      </c>
      <c r="S3313" t="s">
        <v>8319</v>
      </c>
      <c r="T3313" t="s">
        <v>8320</v>
      </c>
      <c r="U3313" s="9">
        <f t="shared" si="361"/>
        <v>42327.825289351851</v>
      </c>
      <c r="V3313" s="9">
        <f t="shared" si="362"/>
        <v>42377.82430555555</v>
      </c>
      <c r="W3313">
        <f t="shared" si="363"/>
        <v>50</v>
      </c>
    </row>
    <row r="3314" spans="1:23" ht="43.2" x14ac:dyDescent="0.3">
      <c r="A3314">
        <v>2344</v>
      </c>
      <c r="B3314" s="3" t="s">
        <v>2345</v>
      </c>
      <c r="C3314" s="3" t="s">
        <v>6454</v>
      </c>
      <c r="D3314">
        <v>1000</v>
      </c>
      <c r="E3314">
        <v>1</v>
      </c>
      <c r="F3314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>
        <f t="shared" si="357"/>
        <v>0</v>
      </c>
      <c r="P3314" s="5">
        <f t="shared" si="358"/>
        <v>1</v>
      </c>
      <c r="Q3314" s="5" t="str">
        <f t="shared" si="359"/>
        <v>technology</v>
      </c>
      <c r="R3314" s="5" t="str">
        <f t="shared" si="360"/>
        <v>web</v>
      </c>
      <c r="S3314" t="s">
        <v>8319</v>
      </c>
      <c r="T3314" t="s">
        <v>8320</v>
      </c>
      <c r="U3314" s="9">
        <f t="shared" si="361"/>
        <v>42515.727650462963</v>
      </c>
      <c r="V3314" s="9">
        <f t="shared" si="362"/>
        <v>42545.727650462963</v>
      </c>
      <c r="W3314">
        <f t="shared" si="363"/>
        <v>30</v>
      </c>
    </row>
    <row r="3315" spans="1:23" ht="43.2" x14ac:dyDescent="0.3">
      <c r="A3315">
        <v>2345</v>
      </c>
      <c r="B3315" s="3" t="s">
        <v>2346</v>
      </c>
      <c r="C3315" s="3" t="s">
        <v>6455</v>
      </c>
      <c r="D3315">
        <v>3000</v>
      </c>
      <c r="E3315">
        <v>0</v>
      </c>
      <c r="F331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>
        <f t="shared" si="357"/>
        <v>0</v>
      </c>
      <c r="P3315" s="5" t="e">
        <f t="shared" si="358"/>
        <v>#DIV/0!</v>
      </c>
      <c r="Q3315" s="5" t="str">
        <f t="shared" si="359"/>
        <v>technology</v>
      </c>
      <c r="R3315" s="5" t="str">
        <f t="shared" si="360"/>
        <v>web</v>
      </c>
      <c r="S3315" t="s">
        <v>8319</v>
      </c>
      <c r="T3315" t="s">
        <v>8320</v>
      </c>
      <c r="U3315" s="9">
        <f t="shared" si="361"/>
        <v>42060.001805555556</v>
      </c>
      <c r="V3315" s="9">
        <f t="shared" si="362"/>
        <v>42094.985416666663</v>
      </c>
      <c r="W3315">
        <f t="shared" si="363"/>
        <v>34</v>
      </c>
    </row>
    <row r="3316" spans="1:23" ht="43.2" x14ac:dyDescent="0.3">
      <c r="A3316">
        <v>2346</v>
      </c>
      <c r="B3316" s="3" t="s">
        <v>2347</v>
      </c>
      <c r="C3316" s="3" t="s">
        <v>6456</v>
      </c>
      <c r="D3316">
        <v>60000</v>
      </c>
      <c r="E3316">
        <v>39</v>
      </c>
      <c r="F3316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>
        <f t="shared" si="357"/>
        <v>0</v>
      </c>
      <c r="P3316" s="5">
        <f t="shared" si="358"/>
        <v>13</v>
      </c>
      <c r="Q3316" s="5" t="str">
        <f t="shared" si="359"/>
        <v>technology</v>
      </c>
      <c r="R3316" s="5" t="str">
        <f t="shared" si="360"/>
        <v>web</v>
      </c>
      <c r="S3316" t="s">
        <v>8319</v>
      </c>
      <c r="T3316" t="s">
        <v>8320</v>
      </c>
      <c r="U3316" s="9">
        <f t="shared" si="361"/>
        <v>42615.79896990741</v>
      </c>
      <c r="V3316" s="9">
        <f t="shared" si="362"/>
        <v>42660.79896990741</v>
      </c>
      <c r="W3316">
        <f t="shared" si="363"/>
        <v>45</v>
      </c>
    </row>
    <row r="3317" spans="1:23" ht="43.2" x14ac:dyDescent="0.3">
      <c r="A3317">
        <v>2347</v>
      </c>
      <c r="B3317" s="3" t="s">
        <v>2348</v>
      </c>
      <c r="C3317" s="3" t="s">
        <v>6457</v>
      </c>
      <c r="D3317">
        <v>1000</v>
      </c>
      <c r="E3317">
        <v>15</v>
      </c>
      <c r="F3317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>
        <f t="shared" si="357"/>
        <v>2</v>
      </c>
      <c r="P3317" s="5">
        <f t="shared" si="358"/>
        <v>15</v>
      </c>
      <c r="Q3317" s="5" t="str">
        <f t="shared" si="359"/>
        <v>technology</v>
      </c>
      <c r="R3317" s="5" t="str">
        <f t="shared" si="360"/>
        <v>web</v>
      </c>
      <c r="S3317" t="s">
        <v>8319</v>
      </c>
      <c r="T3317" t="s">
        <v>8320</v>
      </c>
      <c r="U3317" s="9">
        <f t="shared" si="361"/>
        <v>42577.607361111113</v>
      </c>
      <c r="V3317" s="9">
        <f t="shared" si="362"/>
        <v>42607.607361111113</v>
      </c>
      <c r="W3317">
        <f t="shared" si="363"/>
        <v>30</v>
      </c>
    </row>
    <row r="3318" spans="1:23" ht="43.2" x14ac:dyDescent="0.3">
      <c r="A3318">
        <v>2348</v>
      </c>
      <c r="B3318" s="3" t="s">
        <v>2349</v>
      </c>
      <c r="C3318" s="3" t="s">
        <v>6458</v>
      </c>
      <c r="D3318">
        <v>70000</v>
      </c>
      <c r="E3318">
        <v>270</v>
      </c>
      <c r="F3318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>
        <f t="shared" si="357"/>
        <v>0</v>
      </c>
      <c r="P3318" s="5">
        <f t="shared" si="358"/>
        <v>54</v>
      </c>
      <c r="Q3318" s="5" t="str">
        <f t="shared" si="359"/>
        <v>technology</v>
      </c>
      <c r="R3318" s="5" t="str">
        <f t="shared" si="360"/>
        <v>web</v>
      </c>
      <c r="S3318" t="s">
        <v>8319</v>
      </c>
      <c r="T3318" t="s">
        <v>8320</v>
      </c>
      <c r="U3318" s="9">
        <f t="shared" si="361"/>
        <v>42360.932152777779</v>
      </c>
      <c r="V3318" s="9">
        <f t="shared" si="362"/>
        <v>42420.932152777779</v>
      </c>
      <c r="W3318">
        <f t="shared" si="363"/>
        <v>60</v>
      </c>
    </row>
    <row r="3319" spans="1:23" ht="43.2" x14ac:dyDescent="0.3">
      <c r="A3319">
        <v>2349</v>
      </c>
      <c r="B3319" s="3" t="s">
        <v>2350</v>
      </c>
      <c r="C3319" s="3" t="s">
        <v>6459</v>
      </c>
      <c r="D3319">
        <v>474900</v>
      </c>
      <c r="E3319">
        <v>0</v>
      </c>
      <c r="F3319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>
        <f t="shared" si="357"/>
        <v>0</v>
      </c>
      <c r="P3319" s="5" t="e">
        <f t="shared" si="358"/>
        <v>#DIV/0!</v>
      </c>
      <c r="Q3319" s="5" t="str">
        <f t="shared" si="359"/>
        <v>technology</v>
      </c>
      <c r="R3319" s="5" t="str">
        <f t="shared" si="360"/>
        <v>web</v>
      </c>
      <c r="S3319" t="s">
        <v>8319</v>
      </c>
      <c r="T3319" t="s">
        <v>8320</v>
      </c>
      <c r="U3319" s="9">
        <f t="shared" si="361"/>
        <v>42198.775787037041</v>
      </c>
      <c r="V3319" s="9">
        <f t="shared" si="362"/>
        <v>42227.775787037041</v>
      </c>
      <c r="W3319">
        <f t="shared" si="363"/>
        <v>29</v>
      </c>
    </row>
    <row r="3320" spans="1:23" ht="43.2" x14ac:dyDescent="0.3">
      <c r="A3320">
        <v>2350</v>
      </c>
      <c r="B3320" s="3" t="s">
        <v>2351</v>
      </c>
      <c r="C3320" s="3" t="s">
        <v>6460</v>
      </c>
      <c r="D3320">
        <v>50000</v>
      </c>
      <c r="E3320">
        <v>0</v>
      </c>
      <c r="F3320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>
        <f t="shared" si="357"/>
        <v>0</v>
      </c>
      <c r="P3320" s="5" t="e">
        <f t="shared" si="358"/>
        <v>#DIV/0!</v>
      </c>
      <c r="Q3320" s="5" t="str">
        <f t="shared" si="359"/>
        <v>technology</v>
      </c>
      <c r="R3320" s="5" t="str">
        <f t="shared" si="360"/>
        <v>web</v>
      </c>
      <c r="S3320" t="s">
        <v>8319</v>
      </c>
      <c r="T3320" t="s">
        <v>8320</v>
      </c>
      <c r="U3320" s="9">
        <f t="shared" si="361"/>
        <v>42708.842245370368</v>
      </c>
      <c r="V3320" s="9">
        <f t="shared" si="362"/>
        <v>42738.842245370368</v>
      </c>
      <c r="W3320">
        <f t="shared" si="363"/>
        <v>30</v>
      </c>
    </row>
    <row r="3321" spans="1:23" ht="28.8" x14ac:dyDescent="0.3">
      <c r="A3321">
        <v>2351</v>
      </c>
      <c r="B3321" s="3" t="s">
        <v>2352</v>
      </c>
      <c r="C3321" s="3" t="s">
        <v>6461</v>
      </c>
      <c r="D3321">
        <v>18900</v>
      </c>
      <c r="E3321">
        <v>108</v>
      </c>
      <c r="F3321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>
        <f t="shared" si="357"/>
        <v>1</v>
      </c>
      <c r="P3321" s="5">
        <f t="shared" si="358"/>
        <v>15.43</v>
      </c>
      <c r="Q3321" s="5" t="str">
        <f t="shared" si="359"/>
        <v>technology</v>
      </c>
      <c r="R3321" s="5" t="str">
        <f t="shared" si="360"/>
        <v>web</v>
      </c>
      <c r="S3321" t="s">
        <v>8319</v>
      </c>
      <c r="T3321" t="s">
        <v>8320</v>
      </c>
      <c r="U3321" s="9">
        <f t="shared" si="361"/>
        <v>42094.101145833338</v>
      </c>
      <c r="V3321" s="9">
        <f t="shared" si="362"/>
        <v>42124.101145833338</v>
      </c>
      <c r="W3321">
        <f t="shared" si="363"/>
        <v>30</v>
      </c>
    </row>
    <row r="3322" spans="1:23" ht="43.2" x14ac:dyDescent="0.3">
      <c r="A3322">
        <v>2352</v>
      </c>
      <c r="B3322" s="3" t="s">
        <v>2353</v>
      </c>
      <c r="C3322" s="3" t="s">
        <v>6462</v>
      </c>
      <c r="D3322">
        <v>2000</v>
      </c>
      <c r="E3322">
        <v>0</v>
      </c>
      <c r="F3322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>
        <f t="shared" si="357"/>
        <v>0</v>
      </c>
      <c r="P3322" s="5" t="e">
        <f t="shared" si="358"/>
        <v>#DIV/0!</v>
      </c>
      <c r="Q3322" s="5" t="str">
        <f t="shared" si="359"/>
        <v>technology</v>
      </c>
      <c r="R3322" s="5" t="str">
        <f t="shared" si="360"/>
        <v>web</v>
      </c>
      <c r="S3322" t="s">
        <v>8319</v>
      </c>
      <c r="T3322" t="s">
        <v>8320</v>
      </c>
      <c r="U3322" s="9">
        <f t="shared" si="361"/>
        <v>42101.633703703701</v>
      </c>
      <c r="V3322" s="9">
        <f t="shared" si="362"/>
        <v>42161.633703703701</v>
      </c>
      <c r="W3322">
        <f t="shared" si="363"/>
        <v>60</v>
      </c>
    </row>
    <row r="3323" spans="1:23" ht="43.2" x14ac:dyDescent="0.3">
      <c r="A3323">
        <v>2353</v>
      </c>
      <c r="B3323" s="3" t="s">
        <v>2354</v>
      </c>
      <c r="C3323" s="3" t="s">
        <v>6463</v>
      </c>
      <c r="D3323">
        <v>1000</v>
      </c>
      <c r="E3323">
        <v>0</v>
      </c>
      <c r="F3323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>
        <f t="shared" si="357"/>
        <v>0</v>
      </c>
      <c r="P3323" s="5" t="e">
        <f t="shared" si="358"/>
        <v>#DIV/0!</v>
      </c>
      <c r="Q3323" s="5" t="str">
        <f t="shared" si="359"/>
        <v>technology</v>
      </c>
      <c r="R3323" s="5" t="str">
        <f t="shared" si="360"/>
        <v>web</v>
      </c>
      <c r="S3323" t="s">
        <v>8319</v>
      </c>
      <c r="T3323" t="s">
        <v>8320</v>
      </c>
      <c r="U3323" s="9">
        <f t="shared" si="361"/>
        <v>42103.676180555558</v>
      </c>
      <c r="V3323" s="9">
        <f t="shared" si="362"/>
        <v>42115.676180555558</v>
      </c>
      <c r="W3323">
        <f t="shared" si="363"/>
        <v>12</v>
      </c>
    </row>
    <row r="3324" spans="1:23" ht="43.2" x14ac:dyDescent="0.3">
      <c r="A3324">
        <v>2354</v>
      </c>
      <c r="B3324" s="3" t="s">
        <v>2355</v>
      </c>
      <c r="C3324" s="3" t="s">
        <v>6464</v>
      </c>
      <c r="D3324">
        <v>35000</v>
      </c>
      <c r="E3324">
        <v>25</v>
      </c>
      <c r="F3324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>
        <f t="shared" si="357"/>
        <v>0</v>
      </c>
      <c r="P3324" s="5">
        <f t="shared" si="358"/>
        <v>25</v>
      </c>
      <c r="Q3324" s="5" t="str">
        <f t="shared" si="359"/>
        <v>technology</v>
      </c>
      <c r="R3324" s="5" t="str">
        <f t="shared" si="360"/>
        <v>web</v>
      </c>
      <c r="S3324" t="s">
        <v>8319</v>
      </c>
      <c r="T3324" t="s">
        <v>8320</v>
      </c>
      <c r="U3324" s="9">
        <f t="shared" si="361"/>
        <v>41954.722916666666</v>
      </c>
      <c r="V3324" s="9">
        <f t="shared" si="362"/>
        <v>42014.722916666666</v>
      </c>
      <c r="W3324">
        <f t="shared" si="363"/>
        <v>60</v>
      </c>
    </row>
    <row r="3325" spans="1:23" ht="43.2" x14ac:dyDescent="0.3">
      <c r="A3325">
        <v>2355</v>
      </c>
      <c r="B3325" s="3" t="s">
        <v>2356</v>
      </c>
      <c r="C3325" s="3" t="s">
        <v>6465</v>
      </c>
      <c r="D3325">
        <v>8000</v>
      </c>
      <c r="E3325">
        <v>55</v>
      </c>
      <c r="F332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>
        <f t="shared" si="357"/>
        <v>1</v>
      </c>
      <c r="P3325" s="5">
        <f t="shared" si="358"/>
        <v>27.5</v>
      </c>
      <c r="Q3325" s="5" t="str">
        <f t="shared" si="359"/>
        <v>technology</v>
      </c>
      <c r="R3325" s="5" t="str">
        <f t="shared" si="360"/>
        <v>web</v>
      </c>
      <c r="S3325" t="s">
        <v>8319</v>
      </c>
      <c r="T3325" t="s">
        <v>8320</v>
      </c>
      <c r="U3325" s="9">
        <f t="shared" si="361"/>
        <v>42096.918240740735</v>
      </c>
      <c r="V3325" s="9">
        <f t="shared" si="362"/>
        <v>42126.918240740735</v>
      </c>
      <c r="W3325">
        <f t="shared" si="363"/>
        <v>30</v>
      </c>
    </row>
    <row r="3326" spans="1:23" ht="28.8" x14ac:dyDescent="0.3">
      <c r="A3326">
        <v>2356</v>
      </c>
      <c r="B3326" s="3" t="s">
        <v>2357</v>
      </c>
      <c r="C3326" s="3" t="s">
        <v>6466</v>
      </c>
      <c r="D3326">
        <v>10000</v>
      </c>
      <c r="E3326">
        <v>0</v>
      </c>
      <c r="F3326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>
        <f t="shared" si="357"/>
        <v>0</v>
      </c>
      <c r="P3326" s="5" t="e">
        <f t="shared" si="358"/>
        <v>#DIV/0!</v>
      </c>
      <c r="Q3326" s="5" t="str">
        <f t="shared" si="359"/>
        <v>technology</v>
      </c>
      <c r="R3326" s="5" t="str">
        <f t="shared" si="360"/>
        <v>web</v>
      </c>
      <c r="S3326" t="s">
        <v>8319</v>
      </c>
      <c r="T3326" t="s">
        <v>8320</v>
      </c>
      <c r="U3326" s="9">
        <f t="shared" si="361"/>
        <v>42130.78361111111</v>
      </c>
      <c r="V3326" s="9">
        <f t="shared" si="362"/>
        <v>42160.78361111111</v>
      </c>
      <c r="W3326">
        <f t="shared" si="363"/>
        <v>30</v>
      </c>
    </row>
    <row r="3327" spans="1:23" ht="43.2" x14ac:dyDescent="0.3">
      <c r="A3327">
        <v>2357</v>
      </c>
      <c r="B3327" s="3" t="s">
        <v>2358</v>
      </c>
      <c r="C3327" s="3" t="s">
        <v>6467</v>
      </c>
      <c r="D3327">
        <v>27000</v>
      </c>
      <c r="E3327">
        <v>0</v>
      </c>
      <c r="F3327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>
        <f t="shared" si="357"/>
        <v>0</v>
      </c>
      <c r="P3327" s="5" t="e">
        <f t="shared" si="358"/>
        <v>#DIV/0!</v>
      </c>
      <c r="Q3327" s="5" t="str">
        <f t="shared" si="359"/>
        <v>technology</v>
      </c>
      <c r="R3327" s="5" t="str">
        <f t="shared" si="360"/>
        <v>web</v>
      </c>
      <c r="S3327" t="s">
        <v>8319</v>
      </c>
      <c r="T3327" t="s">
        <v>8320</v>
      </c>
      <c r="U3327" s="9">
        <f t="shared" si="361"/>
        <v>42264.620115740734</v>
      </c>
      <c r="V3327" s="9">
        <f t="shared" si="362"/>
        <v>42294.620115740734</v>
      </c>
      <c r="W3327">
        <f t="shared" si="363"/>
        <v>30</v>
      </c>
    </row>
    <row r="3328" spans="1:23" ht="43.2" x14ac:dyDescent="0.3">
      <c r="A3328">
        <v>2358</v>
      </c>
      <c r="B3328" s="3" t="s">
        <v>2359</v>
      </c>
      <c r="C3328" s="3" t="s">
        <v>6468</v>
      </c>
      <c r="D3328">
        <v>1500</v>
      </c>
      <c r="E3328">
        <v>0</v>
      </c>
      <c r="F3328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>
        <f t="shared" si="357"/>
        <v>0</v>
      </c>
      <c r="P3328" s="5" t="e">
        <f t="shared" si="358"/>
        <v>#DIV/0!</v>
      </c>
      <c r="Q3328" s="5" t="str">
        <f t="shared" si="359"/>
        <v>technology</v>
      </c>
      <c r="R3328" s="5" t="str">
        <f t="shared" si="360"/>
        <v>web</v>
      </c>
      <c r="S3328" t="s">
        <v>8319</v>
      </c>
      <c r="T3328" t="s">
        <v>8320</v>
      </c>
      <c r="U3328" s="9">
        <f t="shared" si="361"/>
        <v>41978.930972222224</v>
      </c>
      <c r="V3328" s="9">
        <f t="shared" si="362"/>
        <v>42035.027083333334</v>
      </c>
      <c r="W3328">
        <f t="shared" si="363"/>
        <v>57</v>
      </c>
    </row>
    <row r="3329" spans="1:23" ht="43.2" x14ac:dyDescent="0.3">
      <c r="A3329">
        <v>2359</v>
      </c>
      <c r="B3329" s="3" t="s">
        <v>2360</v>
      </c>
      <c r="C3329" s="3" t="s">
        <v>6469</v>
      </c>
      <c r="D3329">
        <v>7500</v>
      </c>
      <c r="E3329">
        <v>1101</v>
      </c>
      <c r="F3329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>
        <f t="shared" si="357"/>
        <v>15</v>
      </c>
      <c r="P3329" s="5">
        <f t="shared" si="358"/>
        <v>367</v>
      </c>
      <c r="Q3329" s="5" t="str">
        <f t="shared" si="359"/>
        <v>technology</v>
      </c>
      <c r="R3329" s="5" t="str">
        <f t="shared" si="360"/>
        <v>web</v>
      </c>
      <c r="S3329" t="s">
        <v>8319</v>
      </c>
      <c r="T3329" t="s">
        <v>8320</v>
      </c>
      <c r="U3329" s="9">
        <f t="shared" si="361"/>
        <v>42159.649583333332</v>
      </c>
      <c r="V3329" s="9">
        <f t="shared" si="362"/>
        <v>42219.649583333332</v>
      </c>
      <c r="W3329">
        <f t="shared" si="363"/>
        <v>60</v>
      </c>
    </row>
    <row r="3330" spans="1:23" ht="43.2" x14ac:dyDescent="0.3">
      <c r="A3330">
        <v>2360</v>
      </c>
      <c r="B3330" s="3" t="s">
        <v>2361</v>
      </c>
      <c r="C3330" s="3" t="s">
        <v>6470</v>
      </c>
      <c r="D3330">
        <v>5000</v>
      </c>
      <c r="E3330">
        <v>2</v>
      </c>
      <c r="F3330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>
        <f t="shared" ref="O3330:O3393" si="364">ROUND((E3330/D3330)*100,0)</f>
        <v>0</v>
      </c>
      <c r="P3330" s="5">
        <f t="shared" ref="P3330:P3393" si="365">ROUND((E3330/L3330),2)</f>
        <v>2</v>
      </c>
      <c r="Q3330" s="5" t="str">
        <f t="shared" ref="Q3330:Q3393" si="366">LEFT(N3330,SEARCH("/",N3330)-1)</f>
        <v>technology</v>
      </c>
      <c r="R3330" s="5" t="str">
        <f t="shared" ref="R3330:R3393" si="367">RIGHT(N3330,LEN(N3330)-SEARCH("/",N3330))</f>
        <v>web</v>
      </c>
      <c r="S3330" t="s">
        <v>8319</v>
      </c>
      <c r="T3330" t="s">
        <v>8320</v>
      </c>
      <c r="U3330" s="9">
        <f t="shared" ref="U3330:U3393" si="368">(((J3330/60)/60)/24)+DATE(1970,1,1)</f>
        <v>42377.70694444445</v>
      </c>
      <c r="V3330" s="9">
        <f t="shared" ref="V3330:V3393" si="369">(((I3330/60)/60)/24)+DATE(1970,1,1)</f>
        <v>42407.70694444445</v>
      </c>
      <c r="W3330">
        <f t="shared" ref="W3330:W3393" si="370">DATEDIF(U3330,V3330,"d")</f>
        <v>30</v>
      </c>
    </row>
    <row r="3331" spans="1:23" ht="43.2" x14ac:dyDescent="0.3">
      <c r="A3331">
        <v>2361</v>
      </c>
      <c r="B3331" s="3" t="s">
        <v>2362</v>
      </c>
      <c r="C3331" s="3" t="s">
        <v>6471</v>
      </c>
      <c r="D3331">
        <v>200</v>
      </c>
      <c r="E3331">
        <v>0</v>
      </c>
      <c r="F3331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>
        <f t="shared" si="364"/>
        <v>0</v>
      </c>
      <c r="P3331" s="5" t="e">
        <f t="shared" si="365"/>
        <v>#DIV/0!</v>
      </c>
      <c r="Q3331" s="5" t="str">
        <f t="shared" si="366"/>
        <v>technology</v>
      </c>
      <c r="R3331" s="5" t="str">
        <f t="shared" si="367"/>
        <v>web</v>
      </c>
      <c r="S3331" t="s">
        <v>8319</v>
      </c>
      <c r="T3331" t="s">
        <v>8320</v>
      </c>
      <c r="U3331" s="9">
        <f t="shared" si="368"/>
        <v>42466.858888888892</v>
      </c>
      <c r="V3331" s="9">
        <f t="shared" si="369"/>
        <v>42490.916666666672</v>
      </c>
      <c r="W3331">
        <f t="shared" si="370"/>
        <v>24</v>
      </c>
    </row>
    <row r="3332" spans="1:23" ht="43.2" x14ac:dyDescent="0.3">
      <c r="A3332">
        <v>2362</v>
      </c>
      <c r="B3332" s="3" t="s">
        <v>2363</v>
      </c>
      <c r="C3332" s="3" t="s">
        <v>6472</v>
      </c>
      <c r="D3332">
        <v>420</v>
      </c>
      <c r="E3332">
        <v>120</v>
      </c>
      <c r="F3332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>
        <f t="shared" si="364"/>
        <v>29</v>
      </c>
      <c r="P3332" s="5">
        <f t="shared" si="365"/>
        <v>60</v>
      </c>
      <c r="Q3332" s="5" t="str">
        <f t="shared" si="366"/>
        <v>technology</v>
      </c>
      <c r="R3332" s="5" t="str">
        <f t="shared" si="367"/>
        <v>web</v>
      </c>
      <c r="S3332" t="s">
        <v>8319</v>
      </c>
      <c r="T3332" t="s">
        <v>8320</v>
      </c>
      <c r="U3332" s="9">
        <f t="shared" si="368"/>
        <v>41954.688310185185</v>
      </c>
      <c r="V3332" s="9">
        <f t="shared" si="369"/>
        <v>41984.688310185185</v>
      </c>
      <c r="W3332">
        <f t="shared" si="370"/>
        <v>30</v>
      </c>
    </row>
    <row r="3333" spans="1:23" ht="43.2" x14ac:dyDescent="0.3">
      <c r="A3333">
        <v>2363</v>
      </c>
      <c r="B3333" s="3" t="s">
        <v>2364</v>
      </c>
      <c r="C3333" s="3" t="s">
        <v>6473</v>
      </c>
      <c r="D3333">
        <v>175000</v>
      </c>
      <c r="E3333">
        <v>0</v>
      </c>
      <c r="F3333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>
        <f t="shared" si="364"/>
        <v>0</v>
      </c>
      <c r="P3333" s="5" t="e">
        <f t="shared" si="365"/>
        <v>#DIV/0!</v>
      </c>
      <c r="Q3333" s="5" t="str">
        <f t="shared" si="366"/>
        <v>technology</v>
      </c>
      <c r="R3333" s="5" t="str">
        <f t="shared" si="367"/>
        <v>web</v>
      </c>
      <c r="S3333" t="s">
        <v>8319</v>
      </c>
      <c r="T3333" t="s">
        <v>8320</v>
      </c>
      <c r="U3333" s="9">
        <f t="shared" si="368"/>
        <v>42322.011574074073</v>
      </c>
      <c r="V3333" s="9">
        <f t="shared" si="369"/>
        <v>42367.011574074073</v>
      </c>
      <c r="W3333">
        <f t="shared" si="370"/>
        <v>45</v>
      </c>
    </row>
    <row r="3334" spans="1:23" ht="28.8" x14ac:dyDescent="0.3">
      <c r="A3334">
        <v>2364</v>
      </c>
      <c r="B3334" s="3" t="s">
        <v>2365</v>
      </c>
      <c r="C3334" s="3" t="s">
        <v>6474</v>
      </c>
      <c r="D3334">
        <v>128</v>
      </c>
      <c r="E3334">
        <v>0</v>
      </c>
      <c r="F3334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>
        <f t="shared" si="364"/>
        <v>0</v>
      </c>
      <c r="P3334" s="5" t="e">
        <f t="shared" si="365"/>
        <v>#DIV/0!</v>
      </c>
      <c r="Q3334" s="5" t="str">
        <f t="shared" si="366"/>
        <v>technology</v>
      </c>
      <c r="R3334" s="5" t="str">
        <f t="shared" si="367"/>
        <v>web</v>
      </c>
      <c r="S3334" t="s">
        <v>8319</v>
      </c>
      <c r="T3334" t="s">
        <v>8320</v>
      </c>
      <c r="U3334" s="9">
        <f t="shared" si="368"/>
        <v>42248.934675925921</v>
      </c>
      <c r="V3334" s="9">
        <f t="shared" si="369"/>
        <v>42303.934675925921</v>
      </c>
      <c r="W3334">
        <f t="shared" si="370"/>
        <v>55</v>
      </c>
    </row>
    <row r="3335" spans="1:23" ht="43.2" x14ac:dyDescent="0.3">
      <c r="A3335">
        <v>2365</v>
      </c>
      <c r="B3335" s="3" t="s">
        <v>2366</v>
      </c>
      <c r="C3335" s="3" t="s">
        <v>6475</v>
      </c>
      <c r="D3335">
        <v>1000</v>
      </c>
      <c r="E3335">
        <v>0</v>
      </c>
      <c r="F333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>
        <f t="shared" si="364"/>
        <v>0</v>
      </c>
      <c r="P3335" s="5" t="e">
        <f t="shared" si="365"/>
        <v>#DIV/0!</v>
      </c>
      <c r="Q3335" s="5" t="str">
        <f t="shared" si="366"/>
        <v>technology</v>
      </c>
      <c r="R3335" s="5" t="str">
        <f t="shared" si="367"/>
        <v>web</v>
      </c>
      <c r="S3335" t="s">
        <v>8319</v>
      </c>
      <c r="T3335" t="s">
        <v>8320</v>
      </c>
      <c r="U3335" s="9">
        <f t="shared" si="368"/>
        <v>42346.736400462964</v>
      </c>
      <c r="V3335" s="9">
        <f t="shared" si="369"/>
        <v>42386.958333333328</v>
      </c>
      <c r="W3335">
        <f t="shared" si="370"/>
        <v>40</v>
      </c>
    </row>
    <row r="3336" spans="1:23" ht="43.2" x14ac:dyDescent="0.3">
      <c r="A3336">
        <v>2366</v>
      </c>
      <c r="B3336" s="3" t="s">
        <v>2367</v>
      </c>
      <c r="C3336" s="3" t="s">
        <v>6476</v>
      </c>
      <c r="D3336">
        <v>25000</v>
      </c>
      <c r="E3336">
        <v>2630</v>
      </c>
      <c r="F3336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>
        <f t="shared" si="364"/>
        <v>11</v>
      </c>
      <c r="P3336" s="5">
        <f t="shared" si="365"/>
        <v>97.41</v>
      </c>
      <c r="Q3336" s="5" t="str">
        <f t="shared" si="366"/>
        <v>technology</v>
      </c>
      <c r="R3336" s="5" t="str">
        <f t="shared" si="367"/>
        <v>web</v>
      </c>
      <c r="S3336" t="s">
        <v>8319</v>
      </c>
      <c r="T3336" t="s">
        <v>8320</v>
      </c>
      <c r="U3336" s="9">
        <f t="shared" si="368"/>
        <v>42268.531631944439</v>
      </c>
      <c r="V3336" s="9">
        <f t="shared" si="369"/>
        <v>42298.531631944439</v>
      </c>
      <c r="W3336">
        <f t="shared" si="370"/>
        <v>30</v>
      </c>
    </row>
    <row r="3337" spans="1:23" ht="43.2" x14ac:dyDescent="0.3">
      <c r="A3337">
        <v>2367</v>
      </c>
      <c r="B3337" s="3" t="s">
        <v>2368</v>
      </c>
      <c r="C3337" s="3" t="s">
        <v>6477</v>
      </c>
      <c r="D3337">
        <v>50000</v>
      </c>
      <c r="E3337">
        <v>670</v>
      </c>
      <c r="F3337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>
        <f t="shared" si="364"/>
        <v>1</v>
      </c>
      <c r="P3337" s="5">
        <f t="shared" si="365"/>
        <v>47.86</v>
      </c>
      <c r="Q3337" s="5" t="str">
        <f t="shared" si="366"/>
        <v>technology</v>
      </c>
      <c r="R3337" s="5" t="str">
        <f t="shared" si="367"/>
        <v>web</v>
      </c>
      <c r="S3337" t="s">
        <v>8319</v>
      </c>
      <c r="T3337" t="s">
        <v>8320</v>
      </c>
      <c r="U3337" s="9">
        <f t="shared" si="368"/>
        <v>42425.970092592594</v>
      </c>
      <c r="V3337" s="9">
        <f t="shared" si="369"/>
        <v>42485.928425925929</v>
      </c>
      <c r="W3337">
        <f t="shared" si="370"/>
        <v>60</v>
      </c>
    </row>
    <row r="3338" spans="1:23" ht="43.2" x14ac:dyDescent="0.3">
      <c r="A3338">
        <v>2368</v>
      </c>
      <c r="B3338" s="3" t="s">
        <v>2369</v>
      </c>
      <c r="C3338" s="3" t="s">
        <v>6478</v>
      </c>
      <c r="D3338">
        <v>40000</v>
      </c>
      <c r="E3338">
        <v>100</v>
      </c>
      <c r="F3338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>
        <f t="shared" si="364"/>
        <v>0</v>
      </c>
      <c r="P3338" s="5">
        <f t="shared" si="365"/>
        <v>50</v>
      </c>
      <c r="Q3338" s="5" t="str">
        <f t="shared" si="366"/>
        <v>technology</v>
      </c>
      <c r="R3338" s="5" t="str">
        <f t="shared" si="367"/>
        <v>web</v>
      </c>
      <c r="S3338" t="s">
        <v>8319</v>
      </c>
      <c r="T3338" t="s">
        <v>8320</v>
      </c>
      <c r="U3338" s="9">
        <f t="shared" si="368"/>
        <v>42063.721817129626</v>
      </c>
      <c r="V3338" s="9">
        <f t="shared" si="369"/>
        <v>42108.680150462969</v>
      </c>
      <c r="W3338">
        <f t="shared" si="370"/>
        <v>45</v>
      </c>
    </row>
    <row r="3339" spans="1:23" ht="43.2" x14ac:dyDescent="0.3">
      <c r="A3339">
        <v>2369</v>
      </c>
      <c r="B3339" s="3" t="s">
        <v>2370</v>
      </c>
      <c r="C3339" s="3" t="s">
        <v>6479</v>
      </c>
      <c r="D3339">
        <v>25000</v>
      </c>
      <c r="E3339">
        <v>0</v>
      </c>
      <c r="F3339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>
        <f t="shared" si="364"/>
        <v>0</v>
      </c>
      <c r="P3339" s="5" t="e">
        <f t="shared" si="365"/>
        <v>#DIV/0!</v>
      </c>
      <c r="Q3339" s="5" t="str">
        <f t="shared" si="366"/>
        <v>technology</v>
      </c>
      <c r="R3339" s="5" t="str">
        <f t="shared" si="367"/>
        <v>web</v>
      </c>
      <c r="S3339" t="s">
        <v>8319</v>
      </c>
      <c r="T3339" t="s">
        <v>8320</v>
      </c>
      <c r="U3339" s="9">
        <f t="shared" si="368"/>
        <v>42380.812627314815</v>
      </c>
      <c r="V3339" s="9">
        <f t="shared" si="369"/>
        <v>42410.812627314815</v>
      </c>
      <c r="W3339">
        <f t="shared" si="370"/>
        <v>30</v>
      </c>
    </row>
    <row r="3340" spans="1:23" ht="43.2" x14ac:dyDescent="0.3">
      <c r="A3340">
        <v>2370</v>
      </c>
      <c r="B3340" s="3" t="s">
        <v>2371</v>
      </c>
      <c r="C3340" s="3" t="s">
        <v>6480</v>
      </c>
      <c r="D3340">
        <v>25000</v>
      </c>
      <c r="E3340">
        <v>82</v>
      </c>
      <c r="F3340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>
        <f t="shared" si="364"/>
        <v>0</v>
      </c>
      <c r="P3340" s="5">
        <f t="shared" si="365"/>
        <v>20.5</v>
      </c>
      <c r="Q3340" s="5" t="str">
        <f t="shared" si="366"/>
        <v>technology</v>
      </c>
      <c r="R3340" s="5" t="str">
        <f t="shared" si="367"/>
        <v>web</v>
      </c>
      <c r="S3340" t="s">
        <v>8319</v>
      </c>
      <c r="T3340" t="s">
        <v>8320</v>
      </c>
      <c r="U3340" s="9">
        <f t="shared" si="368"/>
        <v>41961.18913194444</v>
      </c>
      <c r="V3340" s="9">
        <f t="shared" si="369"/>
        <v>41991.18913194444</v>
      </c>
      <c r="W3340">
        <f t="shared" si="370"/>
        <v>30</v>
      </c>
    </row>
    <row r="3341" spans="1:23" ht="43.2" x14ac:dyDescent="0.3">
      <c r="A3341">
        <v>2371</v>
      </c>
      <c r="B3341" s="3" t="s">
        <v>2372</v>
      </c>
      <c r="C3341" s="3" t="s">
        <v>6481</v>
      </c>
      <c r="D3341">
        <v>2000</v>
      </c>
      <c r="E3341">
        <v>0</v>
      </c>
      <c r="F3341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>
        <f t="shared" si="364"/>
        <v>0</v>
      </c>
      <c r="P3341" s="5" t="e">
        <f t="shared" si="365"/>
        <v>#DIV/0!</v>
      </c>
      <c r="Q3341" s="5" t="str">
        <f t="shared" si="366"/>
        <v>technology</v>
      </c>
      <c r="R3341" s="5" t="str">
        <f t="shared" si="367"/>
        <v>web</v>
      </c>
      <c r="S3341" t="s">
        <v>8319</v>
      </c>
      <c r="T3341" t="s">
        <v>8320</v>
      </c>
      <c r="U3341" s="9">
        <f t="shared" si="368"/>
        <v>42150.777731481481</v>
      </c>
      <c r="V3341" s="9">
        <f t="shared" si="369"/>
        <v>42180.777731481481</v>
      </c>
      <c r="W3341">
        <f t="shared" si="370"/>
        <v>30</v>
      </c>
    </row>
    <row r="3342" spans="1:23" ht="43.2" x14ac:dyDescent="0.3">
      <c r="A3342">
        <v>2372</v>
      </c>
      <c r="B3342" s="3" t="s">
        <v>2373</v>
      </c>
      <c r="C3342" s="3" t="s">
        <v>6482</v>
      </c>
      <c r="D3342">
        <v>5500</v>
      </c>
      <c r="E3342">
        <v>180</v>
      </c>
      <c r="F3342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>
        <f t="shared" si="364"/>
        <v>3</v>
      </c>
      <c r="P3342" s="5">
        <f t="shared" si="365"/>
        <v>30</v>
      </c>
      <c r="Q3342" s="5" t="str">
        <f t="shared" si="366"/>
        <v>technology</v>
      </c>
      <c r="R3342" s="5" t="str">
        <f t="shared" si="367"/>
        <v>web</v>
      </c>
      <c r="S3342" t="s">
        <v>8319</v>
      </c>
      <c r="T3342" t="s">
        <v>8320</v>
      </c>
      <c r="U3342" s="9">
        <f t="shared" si="368"/>
        <v>42088.069108796291</v>
      </c>
      <c r="V3342" s="9">
        <f t="shared" si="369"/>
        <v>42118.069108796291</v>
      </c>
      <c r="W3342">
        <f t="shared" si="370"/>
        <v>30</v>
      </c>
    </row>
    <row r="3343" spans="1:23" ht="28.8" x14ac:dyDescent="0.3">
      <c r="A3343">
        <v>2373</v>
      </c>
      <c r="B3343" s="3" t="s">
        <v>2374</v>
      </c>
      <c r="C3343" s="3" t="s">
        <v>6483</v>
      </c>
      <c r="D3343">
        <v>850000</v>
      </c>
      <c r="E3343">
        <v>50</v>
      </c>
      <c r="F3343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>
        <f t="shared" si="364"/>
        <v>0</v>
      </c>
      <c r="P3343" s="5">
        <f t="shared" si="365"/>
        <v>50</v>
      </c>
      <c r="Q3343" s="5" t="str">
        <f t="shared" si="366"/>
        <v>technology</v>
      </c>
      <c r="R3343" s="5" t="str">
        <f t="shared" si="367"/>
        <v>web</v>
      </c>
      <c r="S3343" t="s">
        <v>8319</v>
      </c>
      <c r="T3343" t="s">
        <v>8320</v>
      </c>
      <c r="U3343" s="9">
        <f t="shared" si="368"/>
        <v>42215.662314814821</v>
      </c>
      <c r="V3343" s="9">
        <f t="shared" si="369"/>
        <v>42245.662314814821</v>
      </c>
      <c r="W3343">
        <f t="shared" si="370"/>
        <v>30</v>
      </c>
    </row>
    <row r="3344" spans="1:23" ht="43.2" x14ac:dyDescent="0.3">
      <c r="A3344">
        <v>2374</v>
      </c>
      <c r="B3344" s="3" t="s">
        <v>2375</v>
      </c>
      <c r="C3344" s="3" t="s">
        <v>6484</v>
      </c>
      <c r="D3344">
        <v>22000</v>
      </c>
      <c r="E3344">
        <v>10</v>
      </c>
      <c r="F3344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>
        <f t="shared" si="364"/>
        <v>0</v>
      </c>
      <c r="P3344" s="5">
        <f t="shared" si="365"/>
        <v>10</v>
      </c>
      <c r="Q3344" s="5" t="str">
        <f t="shared" si="366"/>
        <v>technology</v>
      </c>
      <c r="R3344" s="5" t="str">
        <f t="shared" si="367"/>
        <v>web</v>
      </c>
      <c r="S3344" t="s">
        <v>8319</v>
      </c>
      <c r="T3344" t="s">
        <v>8320</v>
      </c>
      <c r="U3344" s="9">
        <f t="shared" si="368"/>
        <v>42017.843287037031</v>
      </c>
      <c r="V3344" s="9">
        <f t="shared" si="369"/>
        <v>42047.843287037031</v>
      </c>
      <c r="W3344">
        <f t="shared" si="370"/>
        <v>30</v>
      </c>
    </row>
    <row r="3345" spans="1:23" ht="43.2" x14ac:dyDescent="0.3">
      <c r="A3345">
        <v>2375</v>
      </c>
      <c r="B3345" s="3" t="s">
        <v>2376</v>
      </c>
      <c r="C3345" s="3" t="s">
        <v>6485</v>
      </c>
      <c r="D3345">
        <v>10000</v>
      </c>
      <c r="E3345">
        <v>0</v>
      </c>
      <c r="F334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>
        <f t="shared" si="364"/>
        <v>0</v>
      </c>
      <c r="P3345" s="5" t="e">
        <f t="shared" si="365"/>
        <v>#DIV/0!</v>
      </c>
      <c r="Q3345" s="5" t="str">
        <f t="shared" si="366"/>
        <v>technology</v>
      </c>
      <c r="R3345" s="5" t="str">
        <f t="shared" si="367"/>
        <v>web</v>
      </c>
      <c r="S3345" t="s">
        <v>8319</v>
      </c>
      <c r="T3345" t="s">
        <v>8320</v>
      </c>
      <c r="U3345" s="9">
        <f t="shared" si="368"/>
        <v>42592.836076388892</v>
      </c>
      <c r="V3345" s="9">
        <f t="shared" si="369"/>
        <v>42622.836076388892</v>
      </c>
      <c r="W3345">
        <f t="shared" si="370"/>
        <v>30</v>
      </c>
    </row>
    <row r="3346" spans="1:23" ht="43.2" x14ac:dyDescent="0.3">
      <c r="A3346">
        <v>2376</v>
      </c>
      <c r="B3346" s="3" t="s">
        <v>2377</v>
      </c>
      <c r="C3346" s="3" t="s">
        <v>6486</v>
      </c>
      <c r="D3346">
        <v>3000</v>
      </c>
      <c r="E3346">
        <v>326.33</v>
      </c>
      <c r="F3346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>
        <f t="shared" si="364"/>
        <v>11</v>
      </c>
      <c r="P3346" s="5">
        <f t="shared" si="365"/>
        <v>81.58</v>
      </c>
      <c r="Q3346" s="5" t="str">
        <f t="shared" si="366"/>
        <v>technology</v>
      </c>
      <c r="R3346" s="5" t="str">
        <f t="shared" si="367"/>
        <v>web</v>
      </c>
      <c r="S3346" t="s">
        <v>8319</v>
      </c>
      <c r="T3346" t="s">
        <v>8320</v>
      </c>
      <c r="U3346" s="9">
        <f t="shared" si="368"/>
        <v>42318.925532407404</v>
      </c>
      <c r="V3346" s="9">
        <f t="shared" si="369"/>
        <v>42348.925532407404</v>
      </c>
      <c r="W3346">
        <f t="shared" si="370"/>
        <v>30</v>
      </c>
    </row>
    <row r="3347" spans="1:23" ht="43.2" x14ac:dyDescent="0.3">
      <c r="A3347">
        <v>2377</v>
      </c>
      <c r="B3347" s="3" t="s">
        <v>2378</v>
      </c>
      <c r="C3347" s="3" t="s">
        <v>6487</v>
      </c>
      <c r="D3347">
        <v>2500</v>
      </c>
      <c r="E3347">
        <v>0</v>
      </c>
      <c r="F3347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>
        <f t="shared" si="364"/>
        <v>0</v>
      </c>
      <c r="P3347" s="5" t="e">
        <f t="shared" si="365"/>
        <v>#DIV/0!</v>
      </c>
      <c r="Q3347" s="5" t="str">
        <f t="shared" si="366"/>
        <v>technology</v>
      </c>
      <c r="R3347" s="5" t="str">
        <f t="shared" si="367"/>
        <v>web</v>
      </c>
      <c r="S3347" t="s">
        <v>8319</v>
      </c>
      <c r="T3347" t="s">
        <v>8320</v>
      </c>
      <c r="U3347" s="9">
        <f t="shared" si="368"/>
        <v>42669.870173611111</v>
      </c>
      <c r="V3347" s="9">
        <f t="shared" si="369"/>
        <v>42699.911840277782</v>
      </c>
      <c r="W3347">
        <f t="shared" si="370"/>
        <v>30</v>
      </c>
    </row>
    <row r="3348" spans="1:23" ht="43.2" x14ac:dyDescent="0.3">
      <c r="A3348">
        <v>2378</v>
      </c>
      <c r="B3348" s="3" t="s">
        <v>2379</v>
      </c>
      <c r="C3348" s="3" t="s">
        <v>6488</v>
      </c>
      <c r="D3348">
        <v>110000</v>
      </c>
      <c r="E3348">
        <v>0</v>
      </c>
      <c r="F3348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>
        <f t="shared" si="364"/>
        <v>0</v>
      </c>
      <c r="P3348" s="5" t="e">
        <f t="shared" si="365"/>
        <v>#DIV/0!</v>
      </c>
      <c r="Q3348" s="5" t="str">
        <f t="shared" si="366"/>
        <v>technology</v>
      </c>
      <c r="R3348" s="5" t="str">
        <f t="shared" si="367"/>
        <v>web</v>
      </c>
      <c r="S3348" t="s">
        <v>8319</v>
      </c>
      <c r="T3348" t="s">
        <v>8320</v>
      </c>
      <c r="U3348" s="9">
        <f t="shared" si="368"/>
        <v>42213.013078703705</v>
      </c>
      <c r="V3348" s="9">
        <f t="shared" si="369"/>
        <v>42242.013078703705</v>
      </c>
      <c r="W3348">
        <f t="shared" si="370"/>
        <v>29</v>
      </c>
    </row>
    <row r="3349" spans="1:23" ht="28.8" x14ac:dyDescent="0.3">
      <c r="A3349">
        <v>2379</v>
      </c>
      <c r="B3349" s="3" t="s">
        <v>2380</v>
      </c>
      <c r="C3349" s="3" t="s">
        <v>6489</v>
      </c>
      <c r="D3349">
        <v>30000</v>
      </c>
      <c r="E3349">
        <v>0</v>
      </c>
      <c r="F3349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>
        <f t="shared" si="364"/>
        <v>0</v>
      </c>
      <c r="P3349" s="5" t="e">
        <f t="shared" si="365"/>
        <v>#DIV/0!</v>
      </c>
      <c r="Q3349" s="5" t="str">
        <f t="shared" si="366"/>
        <v>technology</v>
      </c>
      <c r="R3349" s="5" t="str">
        <f t="shared" si="367"/>
        <v>web</v>
      </c>
      <c r="S3349" t="s">
        <v>8319</v>
      </c>
      <c r="T3349" t="s">
        <v>8320</v>
      </c>
      <c r="U3349" s="9">
        <f t="shared" si="368"/>
        <v>42237.016388888893</v>
      </c>
      <c r="V3349" s="9">
        <f t="shared" si="369"/>
        <v>42282.016388888893</v>
      </c>
      <c r="W3349">
        <f t="shared" si="370"/>
        <v>45</v>
      </c>
    </row>
    <row r="3350" spans="1:23" ht="43.2" x14ac:dyDescent="0.3">
      <c r="A3350">
        <v>2380</v>
      </c>
      <c r="B3350" s="3" t="s">
        <v>2381</v>
      </c>
      <c r="C3350" s="3" t="s">
        <v>6490</v>
      </c>
      <c r="D3350">
        <v>15000</v>
      </c>
      <c r="E3350">
        <v>55</v>
      </c>
      <c r="F3350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>
        <f t="shared" si="364"/>
        <v>0</v>
      </c>
      <c r="P3350" s="5">
        <f t="shared" si="365"/>
        <v>18.329999999999998</v>
      </c>
      <c r="Q3350" s="5" t="str">
        <f t="shared" si="366"/>
        <v>technology</v>
      </c>
      <c r="R3350" s="5" t="str">
        <f t="shared" si="367"/>
        <v>web</v>
      </c>
      <c r="S3350" t="s">
        <v>8319</v>
      </c>
      <c r="T3350" t="s">
        <v>8320</v>
      </c>
      <c r="U3350" s="9">
        <f t="shared" si="368"/>
        <v>42248.793310185181</v>
      </c>
      <c r="V3350" s="9">
        <f t="shared" si="369"/>
        <v>42278.793310185181</v>
      </c>
      <c r="W3350">
        <f t="shared" si="370"/>
        <v>30</v>
      </c>
    </row>
    <row r="3351" spans="1:23" ht="43.2" x14ac:dyDescent="0.3">
      <c r="A3351">
        <v>2381</v>
      </c>
      <c r="B3351" s="3" t="s">
        <v>2382</v>
      </c>
      <c r="C3351" s="3" t="s">
        <v>6491</v>
      </c>
      <c r="D3351">
        <v>86350</v>
      </c>
      <c r="E3351">
        <v>1571</v>
      </c>
      <c r="F3351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>
        <f t="shared" si="364"/>
        <v>2</v>
      </c>
      <c r="P3351" s="5">
        <f t="shared" si="365"/>
        <v>224.43</v>
      </c>
      <c r="Q3351" s="5" t="str">
        <f t="shared" si="366"/>
        <v>technology</v>
      </c>
      <c r="R3351" s="5" t="str">
        <f t="shared" si="367"/>
        <v>web</v>
      </c>
      <c r="S3351" t="s">
        <v>8319</v>
      </c>
      <c r="T3351" t="s">
        <v>8320</v>
      </c>
      <c r="U3351" s="9">
        <f t="shared" si="368"/>
        <v>42074.935740740737</v>
      </c>
      <c r="V3351" s="9">
        <f t="shared" si="369"/>
        <v>42104.935740740737</v>
      </c>
      <c r="W3351">
        <f t="shared" si="370"/>
        <v>30</v>
      </c>
    </row>
    <row r="3352" spans="1:23" ht="57.6" x14ac:dyDescent="0.3">
      <c r="A3352">
        <v>2382</v>
      </c>
      <c r="B3352" s="3" t="s">
        <v>2383</v>
      </c>
      <c r="C3352" s="3" t="s">
        <v>6492</v>
      </c>
      <c r="D3352">
        <v>3000</v>
      </c>
      <c r="E3352">
        <v>75</v>
      </c>
      <c r="F3352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>
        <f t="shared" si="364"/>
        <v>3</v>
      </c>
      <c r="P3352" s="5">
        <f t="shared" si="365"/>
        <v>37.5</v>
      </c>
      <c r="Q3352" s="5" t="str">
        <f t="shared" si="366"/>
        <v>technology</v>
      </c>
      <c r="R3352" s="5" t="str">
        <f t="shared" si="367"/>
        <v>web</v>
      </c>
      <c r="S3352" t="s">
        <v>8319</v>
      </c>
      <c r="T3352" t="s">
        <v>8320</v>
      </c>
      <c r="U3352" s="9">
        <f t="shared" si="368"/>
        <v>42195.187534722223</v>
      </c>
      <c r="V3352" s="9">
        <f t="shared" si="369"/>
        <v>42220.187534722223</v>
      </c>
      <c r="W3352">
        <f t="shared" si="370"/>
        <v>25</v>
      </c>
    </row>
    <row r="3353" spans="1:23" ht="43.2" x14ac:dyDescent="0.3">
      <c r="A3353">
        <v>2383</v>
      </c>
      <c r="B3353" s="3" t="s">
        <v>2384</v>
      </c>
      <c r="C3353" s="3" t="s">
        <v>6493</v>
      </c>
      <c r="D3353">
        <v>10000</v>
      </c>
      <c r="E3353">
        <v>435</v>
      </c>
      <c r="F3353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>
        <f t="shared" si="364"/>
        <v>4</v>
      </c>
      <c r="P3353" s="5">
        <f t="shared" si="365"/>
        <v>145</v>
      </c>
      <c r="Q3353" s="5" t="str">
        <f t="shared" si="366"/>
        <v>technology</v>
      </c>
      <c r="R3353" s="5" t="str">
        <f t="shared" si="367"/>
        <v>web</v>
      </c>
      <c r="S3353" t="s">
        <v>8319</v>
      </c>
      <c r="T3353" t="s">
        <v>8320</v>
      </c>
      <c r="U3353" s="9">
        <f t="shared" si="368"/>
        <v>42027.056793981479</v>
      </c>
      <c r="V3353" s="9">
        <f t="shared" si="369"/>
        <v>42057.056793981479</v>
      </c>
      <c r="W3353">
        <f t="shared" si="370"/>
        <v>30</v>
      </c>
    </row>
    <row r="3354" spans="1:23" ht="57.6" x14ac:dyDescent="0.3">
      <c r="A3354">
        <v>2384</v>
      </c>
      <c r="B3354" s="3" t="s">
        <v>2385</v>
      </c>
      <c r="C3354" s="3" t="s">
        <v>6494</v>
      </c>
      <c r="D3354">
        <v>1000</v>
      </c>
      <c r="E3354">
        <v>8</v>
      </c>
      <c r="F3354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>
        <f t="shared" si="364"/>
        <v>1</v>
      </c>
      <c r="P3354" s="5">
        <f t="shared" si="365"/>
        <v>1</v>
      </c>
      <c r="Q3354" s="5" t="str">
        <f t="shared" si="366"/>
        <v>technology</v>
      </c>
      <c r="R3354" s="5" t="str">
        <f t="shared" si="367"/>
        <v>web</v>
      </c>
      <c r="S3354" t="s">
        <v>8319</v>
      </c>
      <c r="T3354" t="s">
        <v>8320</v>
      </c>
      <c r="U3354" s="9">
        <f t="shared" si="368"/>
        <v>41927.067627314813</v>
      </c>
      <c r="V3354" s="9">
        <f t="shared" si="369"/>
        <v>41957.109293981484</v>
      </c>
      <c r="W3354">
        <f t="shared" si="370"/>
        <v>30</v>
      </c>
    </row>
    <row r="3355" spans="1:23" ht="43.2" x14ac:dyDescent="0.3">
      <c r="A3355">
        <v>2385</v>
      </c>
      <c r="B3355" s="3" t="s">
        <v>2386</v>
      </c>
      <c r="C3355" s="3" t="s">
        <v>6495</v>
      </c>
      <c r="D3355">
        <v>65000</v>
      </c>
      <c r="E3355">
        <v>788</v>
      </c>
      <c r="F335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>
        <f t="shared" si="364"/>
        <v>1</v>
      </c>
      <c r="P3355" s="5">
        <f t="shared" si="365"/>
        <v>112.57</v>
      </c>
      <c r="Q3355" s="5" t="str">
        <f t="shared" si="366"/>
        <v>technology</v>
      </c>
      <c r="R3355" s="5" t="str">
        <f t="shared" si="367"/>
        <v>web</v>
      </c>
      <c r="S3355" t="s">
        <v>8319</v>
      </c>
      <c r="T3355" t="s">
        <v>8320</v>
      </c>
      <c r="U3355" s="9">
        <f t="shared" si="368"/>
        <v>42191.70175925926</v>
      </c>
      <c r="V3355" s="9">
        <f t="shared" si="369"/>
        <v>42221.70175925926</v>
      </c>
      <c r="W3355">
        <f t="shared" si="370"/>
        <v>30</v>
      </c>
    </row>
    <row r="3356" spans="1:23" ht="43.2" x14ac:dyDescent="0.3">
      <c r="A3356">
        <v>2386</v>
      </c>
      <c r="B3356" s="3" t="s">
        <v>2387</v>
      </c>
      <c r="C3356" s="3" t="s">
        <v>6496</v>
      </c>
      <c r="D3356">
        <v>30000</v>
      </c>
      <c r="E3356">
        <v>0</v>
      </c>
      <c r="F3356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>
        <f t="shared" si="364"/>
        <v>0</v>
      </c>
      <c r="P3356" s="5" t="e">
        <f t="shared" si="365"/>
        <v>#DIV/0!</v>
      </c>
      <c r="Q3356" s="5" t="str">
        <f t="shared" si="366"/>
        <v>technology</v>
      </c>
      <c r="R3356" s="5" t="str">
        <f t="shared" si="367"/>
        <v>web</v>
      </c>
      <c r="S3356" t="s">
        <v>8319</v>
      </c>
      <c r="T3356" t="s">
        <v>8320</v>
      </c>
      <c r="U3356" s="9">
        <f t="shared" si="368"/>
        <v>41954.838240740741</v>
      </c>
      <c r="V3356" s="9">
        <f t="shared" si="369"/>
        <v>42014.838240740741</v>
      </c>
      <c r="W3356">
        <f t="shared" si="370"/>
        <v>60</v>
      </c>
    </row>
    <row r="3357" spans="1:23" ht="43.2" x14ac:dyDescent="0.3">
      <c r="A3357">
        <v>2387</v>
      </c>
      <c r="B3357" s="3" t="s">
        <v>2388</v>
      </c>
      <c r="C3357" s="3" t="s">
        <v>6497</v>
      </c>
      <c r="D3357">
        <v>150000</v>
      </c>
      <c r="E3357">
        <v>1026</v>
      </c>
      <c r="F3357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>
        <f t="shared" si="364"/>
        <v>1</v>
      </c>
      <c r="P3357" s="5">
        <f t="shared" si="365"/>
        <v>342</v>
      </c>
      <c r="Q3357" s="5" t="str">
        <f t="shared" si="366"/>
        <v>technology</v>
      </c>
      <c r="R3357" s="5" t="str">
        <f t="shared" si="367"/>
        <v>web</v>
      </c>
      <c r="S3357" t="s">
        <v>8319</v>
      </c>
      <c r="T3357" t="s">
        <v>8320</v>
      </c>
      <c r="U3357" s="9">
        <f t="shared" si="368"/>
        <v>42528.626620370371</v>
      </c>
      <c r="V3357" s="9">
        <f t="shared" si="369"/>
        <v>42573.626620370371</v>
      </c>
      <c r="W3357">
        <f t="shared" si="370"/>
        <v>45</v>
      </c>
    </row>
    <row r="3358" spans="1:23" ht="43.2" x14ac:dyDescent="0.3">
      <c r="A3358">
        <v>2388</v>
      </c>
      <c r="B3358" s="3" t="s">
        <v>2389</v>
      </c>
      <c r="C3358" s="3" t="s">
        <v>6498</v>
      </c>
      <c r="D3358">
        <v>37000</v>
      </c>
      <c r="E3358">
        <v>463</v>
      </c>
      <c r="F3358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>
        <f t="shared" si="364"/>
        <v>1</v>
      </c>
      <c r="P3358" s="5">
        <f t="shared" si="365"/>
        <v>57.88</v>
      </c>
      <c r="Q3358" s="5" t="str">
        <f t="shared" si="366"/>
        <v>technology</v>
      </c>
      <c r="R3358" s="5" t="str">
        <f t="shared" si="367"/>
        <v>web</v>
      </c>
      <c r="S3358" t="s">
        <v>8319</v>
      </c>
      <c r="T3358" t="s">
        <v>8320</v>
      </c>
      <c r="U3358" s="9">
        <f t="shared" si="368"/>
        <v>41989.853692129633</v>
      </c>
      <c r="V3358" s="9">
        <f t="shared" si="369"/>
        <v>42019.811805555553</v>
      </c>
      <c r="W3358">
        <f t="shared" si="370"/>
        <v>30</v>
      </c>
    </row>
    <row r="3359" spans="1:23" ht="57.6" x14ac:dyDescent="0.3">
      <c r="A3359">
        <v>2389</v>
      </c>
      <c r="B3359" s="3" t="s">
        <v>2390</v>
      </c>
      <c r="C3359" s="3" t="s">
        <v>6499</v>
      </c>
      <c r="D3359">
        <v>16000</v>
      </c>
      <c r="E3359">
        <v>30</v>
      </c>
      <c r="F3359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>
        <f t="shared" si="364"/>
        <v>0</v>
      </c>
      <c r="P3359" s="5">
        <f t="shared" si="365"/>
        <v>30</v>
      </c>
      <c r="Q3359" s="5" t="str">
        <f t="shared" si="366"/>
        <v>technology</v>
      </c>
      <c r="R3359" s="5" t="str">
        <f t="shared" si="367"/>
        <v>web</v>
      </c>
      <c r="S3359" t="s">
        <v>8319</v>
      </c>
      <c r="T3359" t="s">
        <v>8320</v>
      </c>
      <c r="U3359" s="9">
        <f t="shared" si="368"/>
        <v>42179.653379629628</v>
      </c>
      <c r="V3359" s="9">
        <f t="shared" si="369"/>
        <v>42210.915972222225</v>
      </c>
      <c r="W3359">
        <f t="shared" si="370"/>
        <v>31</v>
      </c>
    </row>
    <row r="3360" spans="1:23" ht="43.2" x14ac:dyDescent="0.3">
      <c r="A3360">
        <v>2390</v>
      </c>
      <c r="B3360" s="3" t="s">
        <v>2391</v>
      </c>
      <c r="C3360" s="3" t="s">
        <v>6500</v>
      </c>
      <c r="D3360">
        <v>510000</v>
      </c>
      <c r="E3360">
        <v>0</v>
      </c>
      <c r="F3360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>
        <f t="shared" si="364"/>
        <v>0</v>
      </c>
      <c r="P3360" s="5" t="e">
        <f t="shared" si="365"/>
        <v>#DIV/0!</v>
      </c>
      <c r="Q3360" s="5" t="str">
        <f t="shared" si="366"/>
        <v>technology</v>
      </c>
      <c r="R3360" s="5" t="str">
        <f t="shared" si="367"/>
        <v>web</v>
      </c>
      <c r="S3360" t="s">
        <v>8319</v>
      </c>
      <c r="T3360" t="s">
        <v>8320</v>
      </c>
      <c r="U3360" s="9">
        <f t="shared" si="368"/>
        <v>41968.262314814812</v>
      </c>
      <c r="V3360" s="9">
        <f t="shared" si="369"/>
        <v>42008.262314814812</v>
      </c>
      <c r="W3360">
        <f t="shared" si="370"/>
        <v>40</v>
      </c>
    </row>
    <row r="3361" spans="1:23" ht="28.8" x14ac:dyDescent="0.3">
      <c r="A3361">
        <v>2391</v>
      </c>
      <c r="B3361" s="3" t="s">
        <v>2392</v>
      </c>
      <c r="C3361" s="3" t="s">
        <v>6501</v>
      </c>
      <c r="D3361">
        <v>20000</v>
      </c>
      <c r="E3361">
        <v>25</v>
      </c>
      <c r="F3361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>
        <f t="shared" si="364"/>
        <v>0</v>
      </c>
      <c r="P3361" s="5">
        <f t="shared" si="365"/>
        <v>25</v>
      </c>
      <c r="Q3361" s="5" t="str">
        <f t="shared" si="366"/>
        <v>technology</v>
      </c>
      <c r="R3361" s="5" t="str">
        <f t="shared" si="367"/>
        <v>web</v>
      </c>
      <c r="S3361" t="s">
        <v>8319</v>
      </c>
      <c r="T3361" t="s">
        <v>8320</v>
      </c>
      <c r="U3361" s="9">
        <f t="shared" si="368"/>
        <v>42064.794490740736</v>
      </c>
      <c r="V3361" s="9">
        <f t="shared" si="369"/>
        <v>42094.752824074079</v>
      </c>
      <c r="W3361">
        <f t="shared" si="370"/>
        <v>30</v>
      </c>
    </row>
    <row r="3362" spans="1:23" ht="43.2" x14ac:dyDescent="0.3">
      <c r="A3362">
        <v>2392</v>
      </c>
      <c r="B3362" s="3" t="s">
        <v>2393</v>
      </c>
      <c r="C3362" s="3" t="s">
        <v>6502</v>
      </c>
      <c r="D3362">
        <v>4200</v>
      </c>
      <c r="E3362">
        <v>0</v>
      </c>
      <c r="F3362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>
        <f t="shared" si="364"/>
        <v>0</v>
      </c>
      <c r="P3362" s="5" t="e">
        <f t="shared" si="365"/>
        <v>#DIV/0!</v>
      </c>
      <c r="Q3362" s="5" t="str">
        <f t="shared" si="366"/>
        <v>technology</v>
      </c>
      <c r="R3362" s="5" t="str">
        <f t="shared" si="367"/>
        <v>web</v>
      </c>
      <c r="S3362" t="s">
        <v>8319</v>
      </c>
      <c r="T3362" t="s">
        <v>8320</v>
      </c>
      <c r="U3362" s="9">
        <f t="shared" si="368"/>
        <v>42276.120636574073</v>
      </c>
      <c r="V3362" s="9">
        <f t="shared" si="369"/>
        <v>42306.120636574073</v>
      </c>
      <c r="W3362">
        <f t="shared" si="370"/>
        <v>30</v>
      </c>
    </row>
    <row r="3363" spans="1:23" ht="43.2" x14ac:dyDescent="0.3">
      <c r="A3363">
        <v>2393</v>
      </c>
      <c r="B3363" s="3" t="s">
        <v>2394</v>
      </c>
      <c r="C3363" s="3" t="s">
        <v>6503</v>
      </c>
      <c r="D3363">
        <v>100000</v>
      </c>
      <c r="E3363">
        <v>50</v>
      </c>
      <c r="F3363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>
        <f t="shared" si="364"/>
        <v>0</v>
      </c>
      <c r="P3363" s="5">
        <f t="shared" si="365"/>
        <v>50</v>
      </c>
      <c r="Q3363" s="5" t="str">
        <f t="shared" si="366"/>
        <v>technology</v>
      </c>
      <c r="R3363" s="5" t="str">
        <f t="shared" si="367"/>
        <v>web</v>
      </c>
      <c r="S3363" t="s">
        <v>8319</v>
      </c>
      <c r="T3363" t="s">
        <v>8320</v>
      </c>
      <c r="U3363" s="9">
        <f t="shared" si="368"/>
        <v>42194.648344907408</v>
      </c>
      <c r="V3363" s="9">
        <f t="shared" si="369"/>
        <v>42224.648344907408</v>
      </c>
      <c r="W3363">
        <f t="shared" si="370"/>
        <v>30</v>
      </c>
    </row>
    <row r="3364" spans="1:23" ht="43.2" x14ac:dyDescent="0.3">
      <c r="A3364">
        <v>2394</v>
      </c>
      <c r="B3364" s="3" t="s">
        <v>2395</v>
      </c>
      <c r="C3364" s="3" t="s">
        <v>6504</v>
      </c>
      <c r="D3364">
        <v>5000</v>
      </c>
      <c r="E3364">
        <v>3</v>
      </c>
      <c r="F3364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>
        <f t="shared" si="364"/>
        <v>0</v>
      </c>
      <c r="P3364" s="5">
        <f t="shared" si="365"/>
        <v>1.5</v>
      </c>
      <c r="Q3364" s="5" t="str">
        <f t="shared" si="366"/>
        <v>technology</v>
      </c>
      <c r="R3364" s="5" t="str">
        <f t="shared" si="367"/>
        <v>web</v>
      </c>
      <c r="S3364" t="s">
        <v>8319</v>
      </c>
      <c r="T3364" t="s">
        <v>8320</v>
      </c>
      <c r="U3364" s="9">
        <f t="shared" si="368"/>
        <v>42031.362187499995</v>
      </c>
      <c r="V3364" s="9">
        <f t="shared" si="369"/>
        <v>42061.362187499995</v>
      </c>
      <c r="W3364">
        <f t="shared" si="370"/>
        <v>30</v>
      </c>
    </row>
    <row r="3365" spans="1:23" ht="43.2" x14ac:dyDescent="0.3">
      <c r="A3365">
        <v>2395</v>
      </c>
      <c r="B3365" s="3" t="s">
        <v>2396</v>
      </c>
      <c r="C3365" s="3" t="s">
        <v>6505</v>
      </c>
      <c r="D3365">
        <v>33000</v>
      </c>
      <c r="E3365">
        <v>0</v>
      </c>
      <c r="F336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>
        <f t="shared" si="364"/>
        <v>0</v>
      </c>
      <c r="P3365" s="5" t="e">
        <f t="shared" si="365"/>
        <v>#DIV/0!</v>
      </c>
      <c r="Q3365" s="5" t="str">
        <f t="shared" si="366"/>
        <v>technology</v>
      </c>
      <c r="R3365" s="5" t="str">
        <f t="shared" si="367"/>
        <v>web</v>
      </c>
      <c r="S3365" t="s">
        <v>8319</v>
      </c>
      <c r="T3365" t="s">
        <v>8320</v>
      </c>
      <c r="U3365" s="9">
        <f t="shared" si="368"/>
        <v>42717.121377314819</v>
      </c>
      <c r="V3365" s="9">
        <f t="shared" si="369"/>
        <v>42745.372916666667</v>
      </c>
      <c r="W3365">
        <f t="shared" si="370"/>
        <v>28</v>
      </c>
    </row>
    <row r="3366" spans="1:23" ht="43.2" x14ac:dyDescent="0.3">
      <c r="A3366">
        <v>2396</v>
      </c>
      <c r="B3366" s="3" t="s">
        <v>2397</v>
      </c>
      <c r="C3366" s="3" t="s">
        <v>6506</v>
      </c>
      <c r="D3366">
        <v>5000</v>
      </c>
      <c r="E3366">
        <v>10</v>
      </c>
      <c r="F3366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>
        <f t="shared" si="364"/>
        <v>0</v>
      </c>
      <c r="P3366" s="5">
        <f t="shared" si="365"/>
        <v>10</v>
      </c>
      <c r="Q3366" s="5" t="str">
        <f t="shared" si="366"/>
        <v>technology</v>
      </c>
      <c r="R3366" s="5" t="str">
        <f t="shared" si="367"/>
        <v>web</v>
      </c>
      <c r="S3366" t="s">
        <v>8319</v>
      </c>
      <c r="T3366" t="s">
        <v>8320</v>
      </c>
      <c r="U3366" s="9">
        <f t="shared" si="368"/>
        <v>42262.849050925928</v>
      </c>
      <c r="V3366" s="9">
        <f t="shared" si="369"/>
        <v>42292.849050925928</v>
      </c>
      <c r="W3366">
        <f t="shared" si="370"/>
        <v>30</v>
      </c>
    </row>
    <row r="3367" spans="1:23" ht="43.2" x14ac:dyDescent="0.3">
      <c r="A3367">
        <v>2397</v>
      </c>
      <c r="B3367" s="3" t="s">
        <v>2398</v>
      </c>
      <c r="C3367" s="3" t="s">
        <v>6507</v>
      </c>
      <c r="D3367">
        <v>124000</v>
      </c>
      <c r="E3367">
        <v>0</v>
      </c>
      <c r="F3367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>
        <f t="shared" si="364"/>
        <v>0</v>
      </c>
      <c r="P3367" s="5" t="e">
        <f t="shared" si="365"/>
        <v>#DIV/0!</v>
      </c>
      <c r="Q3367" s="5" t="str">
        <f t="shared" si="366"/>
        <v>technology</v>
      </c>
      <c r="R3367" s="5" t="str">
        <f t="shared" si="367"/>
        <v>web</v>
      </c>
      <c r="S3367" t="s">
        <v>8319</v>
      </c>
      <c r="T3367" t="s">
        <v>8320</v>
      </c>
      <c r="U3367" s="9">
        <f t="shared" si="368"/>
        <v>41976.88490740741</v>
      </c>
      <c r="V3367" s="9">
        <f t="shared" si="369"/>
        <v>42006.88490740741</v>
      </c>
      <c r="W3367">
        <f t="shared" si="370"/>
        <v>30</v>
      </c>
    </row>
    <row r="3368" spans="1:23" ht="43.2" x14ac:dyDescent="0.3">
      <c r="A3368">
        <v>2398</v>
      </c>
      <c r="B3368" s="3" t="s">
        <v>2399</v>
      </c>
      <c r="C3368" s="3" t="s">
        <v>6508</v>
      </c>
      <c r="D3368">
        <v>4000</v>
      </c>
      <c r="E3368">
        <v>0</v>
      </c>
      <c r="F3368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>
        <f t="shared" si="364"/>
        <v>0</v>
      </c>
      <c r="P3368" s="5" t="e">
        <f t="shared" si="365"/>
        <v>#DIV/0!</v>
      </c>
      <c r="Q3368" s="5" t="str">
        <f t="shared" si="366"/>
        <v>technology</v>
      </c>
      <c r="R3368" s="5" t="str">
        <f t="shared" si="367"/>
        <v>web</v>
      </c>
      <c r="S3368" t="s">
        <v>8319</v>
      </c>
      <c r="T3368" t="s">
        <v>8320</v>
      </c>
      <c r="U3368" s="9">
        <f t="shared" si="368"/>
        <v>42157.916481481487</v>
      </c>
      <c r="V3368" s="9">
        <f t="shared" si="369"/>
        <v>42187.916481481487</v>
      </c>
      <c r="W3368">
        <f t="shared" si="370"/>
        <v>30</v>
      </c>
    </row>
    <row r="3369" spans="1:23" ht="43.2" x14ac:dyDescent="0.3">
      <c r="A3369">
        <v>2399</v>
      </c>
      <c r="B3369" s="3" t="s">
        <v>2400</v>
      </c>
      <c r="C3369" s="3" t="s">
        <v>6509</v>
      </c>
      <c r="D3369">
        <v>13000</v>
      </c>
      <c r="E3369">
        <v>0</v>
      </c>
      <c r="F3369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>
        <f t="shared" si="364"/>
        <v>0</v>
      </c>
      <c r="P3369" s="5" t="e">
        <f t="shared" si="365"/>
        <v>#DIV/0!</v>
      </c>
      <c r="Q3369" s="5" t="str">
        <f t="shared" si="366"/>
        <v>technology</v>
      </c>
      <c r="R3369" s="5" t="str">
        <f t="shared" si="367"/>
        <v>web</v>
      </c>
      <c r="S3369" t="s">
        <v>8319</v>
      </c>
      <c r="T3369" t="s">
        <v>8320</v>
      </c>
      <c r="U3369" s="9">
        <f t="shared" si="368"/>
        <v>41956.853078703702</v>
      </c>
      <c r="V3369" s="9">
        <f t="shared" si="369"/>
        <v>41991.853078703702</v>
      </c>
      <c r="W3369">
        <f t="shared" si="370"/>
        <v>35</v>
      </c>
    </row>
    <row r="3370" spans="1:23" ht="43.2" x14ac:dyDescent="0.3">
      <c r="A3370">
        <v>2400</v>
      </c>
      <c r="B3370" s="3" t="s">
        <v>2401</v>
      </c>
      <c r="C3370" s="3" t="s">
        <v>6510</v>
      </c>
      <c r="D3370">
        <v>50000</v>
      </c>
      <c r="E3370">
        <v>0</v>
      </c>
      <c r="F3370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>
        <f t="shared" si="364"/>
        <v>0</v>
      </c>
      <c r="P3370" s="5" t="e">
        <f t="shared" si="365"/>
        <v>#DIV/0!</v>
      </c>
      <c r="Q3370" s="5" t="str">
        <f t="shared" si="366"/>
        <v>technology</v>
      </c>
      <c r="R3370" s="5" t="str">
        <f t="shared" si="367"/>
        <v>web</v>
      </c>
      <c r="S3370" t="s">
        <v>8319</v>
      </c>
      <c r="T3370" t="s">
        <v>8320</v>
      </c>
      <c r="U3370" s="9">
        <f t="shared" si="368"/>
        <v>42444.268101851849</v>
      </c>
      <c r="V3370" s="9">
        <f t="shared" si="369"/>
        <v>42474.268101851849</v>
      </c>
      <c r="W3370">
        <f t="shared" si="370"/>
        <v>30</v>
      </c>
    </row>
    <row r="3371" spans="1:23" ht="43.2" x14ac:dyDescent="0.3">
      <c r="A3371">
        <v>2401</v>
      </c>
      <c r="B3371" s="3" t="s">
        <v>2402</v>
      </c>
      <c r="C3371" s="3" t="s">
        <v>6511</v>
      </c>
      <c r="D3371">
        <v>28000</v>
      </c>
      <c r="E3371">
        <v>201</v>
      </c>
      <c r="F3371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>
        <f t="shared" si="364"/>
        <v>1</v>
      </c>
      <c r="P3371" s="5">
        <f t="shared" si="365"/>
        <v>22.33</v>
      </c>
      <c r="Q3371" s="5" t="str">
        <f t="shared" si="366"/>
        <v>food</v>
      </c>
      <c r="R3371" s="5" t="str">
        <f t="shared" si="367"/>
        <v>food trucks</v>
      </c>
      <c r="S3371" t="s">
        <v>8336</v>
      </c>
      <c r="T3371" t="s">
        <v>8337</v>
      </c>
      <c r="U3371" s="9">
        <f t="shared" si="368"/>
        <v>42374.822870370372</v>
      </c>
      <c r="V3371" s="9">
        <f t="shared" si="369"/>
        <v>42434.822870370372</v>
      </c>
      <c r="W3371">
        <f t="shared" si="370"/>
        <v>60</v>
      </c>
    </row>
    <row r="3372" spans="1:23" x14ac:dyDescent="0.3">
      <c r="A3372">
        <v>2402</v>
      </c>
      <c r="B3372" s="3" t="s">
        <v>2403</v>
      </c>
      <c r="C3372" s="3" t="s">
        <v>6512</v>
      </c>
      <c r="D3372">
        <v>12000</v>
      </c>
      <c r="E3372">
        <v>52</v>
      </c>
      <c r="F3372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>
        <f t="shared" si="364"/>
        <v>0</v>
      </c>
      <c r="P3372" s="5">
        <f t="shared" si="365"/>
        <v>52</v>
      </c>
      <c r="Q3372" s="5" t="str">
        <f t="shared" si="366"/>
        <v>food</v>
      </c>
      <c r="R3372" s="5" t="str">
        <f t="shared" si="367"/>
        <v>food trucks</v>
      </c>
      <c r="S3372" t="s">
        <v>8336</v>
      </c>
      <c r="T3372" t="s">
        <v>8337</v>
      </c>
      <c r="U3372" s="9">
        <f t="shared" si="368"/>
        <v>42107.679756944446</v>
      </c>
      <c r="V3372" s="9">
        <f t="shared" si="369"/>
        <v>42137.679756944446</v>
      </c>
      <c r="W3372">
        <f t="shared" si="370"/>
        <v>30</v>
      </c>
    </row>
    <row r="3373" spans="1:23" ht="43.2" x14ac:dyDescent="0.3">
      <c r="A3373">
        <v>2403</v>
      </c>
      <c r="B3373" s="3" t="s">
        <v>2404</v>
      </c>
      <c r="C3373" s="3" t="s">
        <v>6513</v>
      </c>
      <c r="D3373">
        <v>1200</v>
      </c>
      <c r="E3373">
        <v>202</v>
      </c>
      <c r="F3373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>
        <f t="shared" si="364"/>
        <v>17</v>
      </c>
      <c r="P3373" s="5">
        <f t="shared" si="365"/>
        <v>16.829999999999998</v>
      </c>
      <c r="Q3373" s="5" t="str">
        <f t="shared" si="366"/>
        <v>food</v>
      </c>
      <c r="R3373" s="5" t="str">
        <f t="shared" si="367"/>
        <v>food trucks</v>
      </c>
      <c r="S3373" t="s">
        <v>8336</v>
      </c>
      <c r="T3373" t="s">
        <v>8337</v>
      </c>
      <c r="U3373" s="9">
        <f t="shared" si="368"/>
        <v>42399.882615740738</v>
      </c>
      <c r="V3373" s="9">
        <f t="shared" si="369"/>
        <v>42459.840949074074</v>
      </c>
      <c r="W3373">
        <f t="shared" si="370"/>
        <v>60</v>
      </c>
    </row>
    <row r="3374" spans="1:23" ht="43.2" x14ac:dyDescent="0.3">
      <c r="A3374">
        <v>2404</v>
      </c>
      <c r="B3374" s="3" t="s">
        <v>2405</v>
      </c>
      <c r="C3374" s="3" t="s">
        <v>6514</v>
      </c>
      <c r="D3374">
        <v>15000</v>
      </c>
      <c r="E3374">
        <v>0</v>
      </c>
      <c r="F3374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>
        <f t="shared" si="364"/>
        <v>0</v>
      </c>
      <c r="P3374" s="5" t="e">
        <f t="shared" si="365"/>
        <v>#DIV/0!</v>
      </c>
      <c r="Q3374" s="5" t="str">
        <f t="shared" si="366"/>
        <v>food</v>
      </c>
      <c r="R3374" s="5" t="str">
        <f t="shared" si="367"/>
        <v>food trucks</v>
      </c>
      <c r="S3374" t="s">
        <v>8336</v>
      </c>
      <c r="T3374" t="s">
        <v>8337</v>
      </c>
      <c r="U3374" s="9">
        <f t="shared" si="368"/>
        <v>42342.03943287037</v>
      </c>
      <c r="V3374" s="9">
        <f t="shared" si="369"/>
        <v>42372.03943287037</v>
      </c>
      <c r="W3374">
        <f t="shared" si="370"/>
        <v>30</v>
      </c>
    </row>
    <row r="3375" spans="1:23" ht="43.2" x14ac:dyDescent="0.3">
      <c r="A3375">
        <v>2405</v>
      </c>
      <c r="B3375" s="3" t="s">
        <v>2406</v>
      </c>
      <c r="C3375" s="3" t="s">
        <v>6515</v>
      </c>
      <c r="D3375">
        <v>5000</v>
      </c>
      <c r="E3375">
        <v>1126</v>
      </c>
      <c r="F337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>
        <f t="shared" si="364"/>
        <v>23</v>
      </c>
      <c r="P3375" s="5">
        <f t="shared" si="365"/>
        <v>56.3</v>
      </c>
      <c r="Q3375" s="5" t="str">
        <f t="shared" si="366"/>
        <v>food</v>
      </c>
      <c r="R3375" s="5" t="str">
        <f t="shared" si="367"/>
        <v>food trucks</v>
      </c>
      <c r="S3375" t="s">
        <v>8336</v>
      </c>
      <c r="T3375" t="s">
        <v>8337</v>
      </c>
      <c r="U3375" s="9">
        <f t="shared" si="368"/>
        <v>42595.585358796292</v>
      </c>
      <c r="V3375" s="9">
        <f t="shared" si="369"/>
        <v>42616.585358796292</v>
      </c>
      <c r="W3375">
        <f t="shared" si="370"/>
        <v>21</v>
      </c>
    </row>
    <row r="3376" spans="1:23" ht="43.2" x14ac:dyDescent="0.3">
      <c r="A3376">
        <v>2406</v>
      </c>
      <c r="B3376" s="3" t="s">
        <v>2407</v>
      </c>
      <c r="C3376" s="3" t="s">
        <v>6516</v>
      </c>
      <c r="D3376">
        <v>3250</v>
      </c>
      <c r="E3376">
        <v>1345</v>
      </c>
      <c r="F3376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>
        <f t="shared" si="364"/>
        <v>41</v>
      </c>
      <c r="P3376" s="5">
        <f t="shared" si="365"/>
        <v>84.06</v>
      </c>
      <c r="Q3376" s="5" t="str">
        <f t="shared" si="366"/>
        <v>food</v>
      </c>
      <c r="R3376" s="5" t="str">
        <f t="shared" si="367"/>
        <v>food trucks</v>
      </c>
      <c r="S3376" t="s">
        <v>8336</v>
      </c>
      <c r="T3376" t="s">
        <v>8337</v>
      </c>
      <c r="U3376" s="9">
        <f t="shared" si="368"/>
        <v>41983.110995370371</v>
      </c>
      <c r="V3376" s="9">
        <f t="shared" si="369"/>
        <v>42023.110995370371</v>
      </c>
      <c r="W3376">
        <f t="shared" si="370"/>
        <v>40</v>
      </c>
    </row>
    <row r="3377" spans="1:23" ht="57.6" x14ac:dyDescent="0.3">
      <c r="A3377">
        <v>2407</v>
      </c>
      <c r="B3377" s="3" t="s">
        <v>2408</v>
      </c>
      <c r="C3377" s="3" t="s">
        <v>6517</v>
      </c>
      <c r="D3377">
        <v>22000</v>
      </c>
      <c r="E3377">
        <v>5557</v>
      </c>
      <c r="F3377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>
        <f t="shared" si="364"/>
        <v>25</v>
      </c>
      <c r="P3377" s="5">
        <f t="shared" si="365"/>
        <v>168.39</v>
      </c>
      <c r="Q3377" s="5" t="str">
        <f t="shared" si="366"/>
        <v>food</v>
      </c>
      <c r="R3377" s="5" t="str">
        <f t="shared" si="367"/>
        <v>food trucks</v>
      </c>
      <c r="S3377" t="s">
        <v>8336</v>
      </c>
      <c r="T3377" t="s">
        <v>8337</v>
      </c>
      <c r="U3377" s="9">
        <f t="shared" si="368"/>
        <v>42082.575555555552</v>
      </c>
      <c r="V3377" s="9">
        <f t="shared" si="369"/>
        <v>42105.25</v>
      </c>
      <c r="W3377">
        <f t="shared" si="370"/>
        <v>23</v>
      </c>
    </row>
    <row r="3378" spans="1:23" ht="43.2" x14ac:dyDescent="0.3">
      <c r="A3378">
        <v>2408</v>
      </c>
      <c r="B3378" s="3" t="s">
        <v>2409</v>
      </c>
      <c r="C3378" s="3" t="s">
        <v>6518</v>
      </c>
      <c r="D3378">
        <v>15000</v>
      </c>
      <c r="E3378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>
        <f t="shared" si="364"/>
        <v>0</v>
      </c>
      <c r="P3378" s="5">
        <f t="shared" si="365"/>
        <v>15</v>
      </c>
      <c r="Q3378" s="5" t="str">
        <f t="shared" si="366"/>
        <v>food</v>
      </c>
      <c r="R3378" s="5" t="str">
        <f t="shared" si="367"/>
        <v>food trucks</v>
      </c>
      <c r="S3378" t="s">
        <v>8336</v>
      </c>
      <c r="T3378" t="s">
        <v>8337</v>
      </c>
      <c r="U3378" s="9">
        <f t="shared" si="368"/>
        <v>41919.140706018516</v>
      </c>
      <c r="V3378" s="9">
        <f t="shared" si="369"/>
        <v>41949.182372685187</v>
      </c>
      <c r="W3378">
        <f t="shared" si="370"/>
        <v>30</v>
      </c>
    </row>
    <row r="3379" spans="1:23" ht="43.2" x14ac:dyDescent="0.3">
      <c r="A3379">
        <v>2409</v>
      </c>
      <c r="B3379" s="3" t="s">
        <v>2410</v>
      </c>
      <c r="C3379" s="3" t="s">
        <v>6519</v>
      </c>
      <c r="D3379">
        <v>25000</v>
      </c>
      <c r="E3379">
        <v>460</v>
      </c>
      <c r="F3379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>
        <f t="shared" si="364"/>
        <v>2</v>
      </c>
      <c r="P3379" s="5">
        <f t="shared" si="365"/>
        <v>76.67</v>
      </c>
      <c r="Q3379" s="5" t="str">
        <f t="shared" si="366"/>
        <v>food</v>
      </c>
      <c r="R3379" s="5" t="str">
        <f t="shared" si="367"/>
        <v>food trucks</v>
      </c>
      <c r="S3379" t="s">
        <v>8336</v>
      </c>
      <c r="T3379" t="s">
        <v>8337</v>
      </c>
      <c r="U3379" s="9">
        <f t="shared" si="368"/>
        <v>42204.875868055555</v>
      </c>
      <c r="V3379" s="9">
        <f t="shared" si="369"/>
        <v>42234.875868055555</v>
      </c>
      <c r="W3379">
        <f t="shared" si="370"/>
        <v>30</v>
      </c>
    </row>
    <row r="3380" spans="1:23" ht="57.6" x14ac:dyDescent="0.3">
      <c r="A3380">
        <v>2410</v>
      </c>
      <c r="B3380" s="3" t="s">
        <v>2411</v>
      </c>
      <c r="C3380" s="3" t="s">
        <v>6520</v>
      </c>
      <c r="D3380">
        <v>15000</v>
      </c>
      <c r="E3380">
        <v>0</v>
      </c>
      <c r="F3380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>
        <f t="shared" si="364"/>
        <v>0</v>
      </c>
      <c r="P3380" s="5" t="e">
        <f t="shared" si="365"/>
        <v>#DIV/0!</v>
      </c>
      <c r="Q3380" s="5" t="str">
        <f t="shared" si="366"/>
        <v>food</v>
      </c>
      <c r="R3380" s="5" t="str">
        <f t="shared" si="367"/>
        <v>food trucks</v>
      </c>
      <c r="S3380" t="s">
        <v>8336</v>
      </c>
      <c r="T3380" t="s">
        <v>8337</v>
      </c>
      <c r="U3380" s="9">
        <f t="shared" si="368"/>
        <v>42224.408275462964</v>
      </c>
      <c r="V3380" s="9">
        <f t="shared" si="369"/>
        <v>42254.408275462964</v>
      </c>
      <c r="W3380">
        <f t="shared" si="370"/>
        <v>30</v>
      </c>
    </row>
    <row r="3381" spans="1:23" ht="57.6" x14ac:dyDescent="0.3">
      <c r="A3381">
        <v>2411</v>
      </c>
      <c r="B3381" s="3" t="s">
        <v>2412</v>
      </c>
      <c r="C3381" s="3" t="s">
        <v>6521</v>
      </c>
      <c r="D3381">
        <v>25000</v>
      </c>
      <c r="E3381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>
        <f t="shared" si="364"/>
        <v>1</v>
      </c>
      <c r="P3381" s="5">
        <f t="shared" si="365"/>
        <v>50.33</v>
      </c>
      <c r="Q3381" s="5" t="str">
        <f t="shared" si="366"/>
        <v>food</v>
      </c>
      <c r="R3381" s="5" t="str">
        <f t="shared" si="367"/>
        <v>food trucks</v>
      </c>
      <c r="S3381" t="s">
        <v>8336</v>
      </c>
      <c r="T3381" t="s">
        <v>8337</v>
      </c>
      <c r="U3381" s="9">
        <f t="shared" si="368"/>
        <v>42211.732430555552</v>
      </c>
      <c r="V3381" s="9">
        <f t="shared" si="369"/>
        <v>42241.732430555552</v>
      </c>
      <c r="W3381">
        <f t="shared" si="370"/>
        <v>30</v>
      </c>
    </row>
    <row r="3382" spans="1:23" ht="57.6" x14ac:dyDescent="0.3">
      <c r="A3382">
        <v>2412</v>
      </c>
      <c r="B3382" s="3" t="s">
        <v>2413</v>
      </c>
      <c r="C3382" s="3" t="s">
        <v>6522</v>
      </c>
      <c r="D3382">
        <v>8000</v>
      </c>
      <c r="E3382">
        <v>0</v>
      </c>
      <c r="F3382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>
        <f t="shared" si="364"/>
        <v>0</v>
      </c>
      <c r="P3382" s="5" t="e">
        <f t="shared" si="365"/>
        <v>#DIV/0!</v>
      </c>
      <c r="Q3382" s="5" t="str">
        <f t="shared" si="366"/>
        <v>food</v>
      </c>
      <c r="R3382" s="5" t="str">
        <f t="shared" si="367"/>
        <v>food trucks</v>
      </c>
      <c r="S3382" t="s">
        <v>8336</v>
      </c>
      <c r="T3382" t="s">
        <v>8337</v>
      </c>
      <c r="U3382" s="9">
        <f t="shared" si="368"/>
        <v>42655.736956018518</v>
      </c>
      <c r="V3382" s="9">
        <f t="shared" si="369"/>
        <v>42700.778622685189</v>
      </c>
      <c r="W3382">
        <f t="shared" si="370"/>
        <v>45</v>
      </c>
    </row>
    <row r="3383" spans="1:23" ht="43.2" x14ac:dyDescent="0.3">
      <c r="A3383">
        <v>2413</v>
      </c>
      <c r="B3383" s="3" t="s">
        <v>2414</v>
      </c>
      <c r="C3383" s="3" t="s">
        <v>6523</v>
      </c>
      <c r="D3383">
        <v>3000</v>
      </c>
      <c r="E3383">
        <v>25</v>
      </c>
      <c r="F3383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>
        <f t="shared" si="364"/>
        <v>1</v>
      </c>
      <c r="P3383" s="5">
        <f t="shared" si="365"/>
        <v>8.33</v>
      </c>
      <c r="Q3383" s="5" t="str">
        <f t="shared" si="366"/>
        <v>food</v>
      </c>
      <c r="R3383" s="5" t="str">
        <f t="shared" si="367"/>
        <v>food trucks</v>
      </c>
      <c r="S3383" t="s">
        <v>8336</v>
      </c>
      <c r="T3383" t="s">
        <v>8337</v>
      </c>
      <c r="U3383" s="9">
        <f t="shared" si="368"/>
        <v>41760.10974537037</v>
      </c>
      <c r="V3383" s="9">
        <f t="shared" si="369"/>
        <v>41790.979166666664</v>
      </c>
      <c r="W3383">
        <f t="shared" si="370"/>
        <v>30</v>
      </c>
    </row>
    <row r="3384" spans="1:23" ht="43.2" x14ac:dyDescent="0.3">
      <c r="A3384">
        <v>2414</v>
      </c>
      <c r="B3384" s="3" t="s">
        <v>2415</v>
      </c>
      <c r="C3384" s="3" t="s">
        <v>6524</v>
      </c>
      <c r="D3384">
        <v>15000</v>
      </c>
      <c r="E3384">
        <v>460</v>
      </c>
      <c r="F3384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>
        <f t="shared" si="364"/>
        <v>3</v>
      </c>
      <c r="P3384" s="5">
        <f t="shared" si="365"/>
        <v>35.380000000000003</v>
      </c>
      <c r="Q3384" s="5" t="str">
        <f t="shared" si="366"/>
        <v>food</v>
      </c>
      <c r="R3384" s="5" t="str">
        <f t="shared" si="367"/>
        <v>food trucks</v>
      </c>
      <c r="S3384" t="s">
        <v>8336</v>
      </c>
      <c r="T3384" t="s">
        <v>8337</v>
      </c>
      <c r="U3384" s="9">
        <f t="shared" si="368"/>
        <v>42198.695138888885</v>
      </c>
      <c r="V3384" s="9">
        <f t="shared" si="369"/>
        <v>42238.165972222225</v>
      </c>
      <c r="W3384">
        <f t="shared" si="370"/>
        <v>40</v>
      </c>
    </row>
    <row r="3385" spans="1:23" ht="43.2" x14ac:dyDescent="0.3">
      <c r="A3385">
        <v>2415</v>
      </c>
      <c r="B3385" s="3" t="s">
        <v>2416</v>
      </c>
      <c r="C3385" s="3" t="s">
        <v>6525</v>
      </c>
      <c r="D3385">
        <v>60000</v>
      </c>
      <c r="E3385">
        <v>335</v>
      </c>
      <c r="F338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>
        <f t="shared" si="364"/>
        <v>1</v>
      </c>
      <c r="P3385" s="5">
        <f t="shared" si="365"/>
        <v>55.83</v>
      </c>
      <c r="Q3385" s="5" t="str">
        <f t="shared" si="366"/>
        <v>food</v>
      </c>
      <c r="R3385" s="5" t="str">
        <f t="shared" si="367"/>
        <v>food trucks</v>
      </c>
      <c r="S3385" t="s">
        <v>8336</v>
      </c>
      <c r="T3385" t="s">
        <v>8337</v>
      </c>
      <c r="U3385" s="9">
        <f t="shared" si="368"/>
        <v>42536.862800925926</v>
      </c>
      <c r="V3385" s="9">
        <f t="shared" si="369"/>
        <v>42566.862800925926</v>
      </c>
      <c r="W3385">
        <f t="shared" si="370"/>
        <v>30</v>
      </c>
    </row>
    <row r="3386" spans="1:23" ht="43.2" x14ac:dyDescent="0.3">
      <c r="A3386">
        <v>2416</v>
      </c>
      <c r="B3386" s="3" t="s">
        <v>2417</v>
      </c>
      <c r="C3386" s="3" t="s">
        <v>6526</v>
      </c>
      <c r="D3386">
        <v>20000</v>
      </c>
      <c r="E3386">
        <v>5</v>
      </c>
      <c r="F3386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>
        <f t="shared" si="364"/>
        <v>0</v>
      </c>
      <c r="P3386" s="5">
        <f t="shared" si="365"/>
        <v>5</v>
      </c>
      <c r="Q3386" s="5" t="str">
        <f t="shared" si="366"/>
        <v>food</v>
      </c>
      <c r="R3386" s="5" t="str">
        <f t="shared" si="367"/>
        <v>food trucks</v>
      </c>
      <c r="S3386" t="s">
        <v>8336</v>
      </c>
      <c r="T3386" t="s">
        <v>8337</v>
      </c>
      <c r="U3386" s="9">
        <f t="shared" si="368"/>
        <v>42019.737766203703</v>
      </c>
      <c r="V3386" s="9">
        <f t="shared" si="369"/>
        <v>42077.625</v>
      </c>
      <c r="W3386">
        <f t="shared" si="370"/>
        <v>58</v>
      </c>
    </row>
    <row r="3387" spans="1:23" ht="43.2" x14ac:dyDescent="0.3">
      <c r="A3387">
        <v>2417</v>
      </c>
      <c r="B3387" s="3" t="s">
        <v>2418</v>
      </c>
      <c r="C3387" s="3" t="s">
        <v>6527</v>
      </c>
      <c r="D3387">
        <v>1000</v>
      </c>
      <c r="E3387">
        <v>0</v>
      </c>
      <c r="F3387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>
        <f t="shared" si="364"/>
        <v>0</v>
      </c>
      <c r="P3387" s="5" t="e">
        <f t="shared" si="365"/>
        <v>#DIV/0!</v>
      </c>
      <c r="Q3387" s="5" t="str">
        <f t="shared" si="366"/>
        <v>food</v>
      </c>
      <c r="R3387" s="5" t="str">
        <f t="shared" si="367"/>
        <v>food trucks</v>
      </c>
      <c r="S3387" t="s">
        <v>8336</v>
      </c>
      <c r="T3387" t="s">
        <v>8337</v>
      </c>
      <c r="U3387" s="9">
        <f t="shared" si="368"/>
        <v>41831.884108796294</v>
      </c>
      <c r="V3387" s="9">
        <f t="shared" si="369"/>
        <v>41861.884108796294</v>
      </c>
      <c r="W3387">
        <f t="shared" si="370"/>
        <v>30</v>
      </c>
    </row>
    <row r="3388" spans="1:23" x14ac:dyDescent="0.3">
      <c r="A3388">
        <v>2418</v>
      </c>
      <c r="B3388" s="3" t="s">
        <v>2419</v>
      </c>
      <c r="C3388" s="3" t="s">
        <v>6528</v>
      </c>
      <c r="D3388">
        <v>25000</v>
      </c>
      <c r="E3388">
        <v>5</v>
      </c>
      <c r="F3388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>
        <f t="shared" si="364"/>
        <v>0</v>
      </c>
      <c r="P3388" s="5">
        <f t="shared" si="365"/>
        <v>1</v>
      </c>
      <c r="Q3388" s="5" t="str">
        <f t="shared" si="366"/>
        <v>food</v>
      </c>
      <c r="R3388" s="5" t="str">
        <f t="shared" si="367"/>
        <v>food trucks</v>
      </c>
      <c r="S3388" t="s">
        <v>8336</v>
      </c>
      <c r="T3388" t="s">
        <v>8337</v>
      </c>
      <c r="U3388" s="9">
        <f t="shared" si="368"/>
        <v>42027.856990740736</v>
      </c>
      <c r="V3388" s="9">
        <f t="shared" si="369"/>
        <v>42087.815324074079</v>
      </c>
      <c r="W3388">
        <f t="shared" si="370"/>
        <v>60</v>
      </c>
    </row>
    <row r="3389" spans="1:23" ht="43.2" x14ac:dyDescent="0.3">
      <c r="A3389">
        <v>2419</v>
      </c>
      <c r="B3389" s="3" t="s">
        <v>2420</v>
      </c>
      <c r="C3389" s="3" t="s">
        <v>6529</v>
      </c>
      <c r="D3389">
        <v>3000</v>
      </c>
      <c r="E3389">
        <v>0</v>
      </c>
      <c r="F3389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>
        <f t="shared" si="364"/>
        <v>0</v>
      </c>
      <c r="P3389" s="5" t="e">
        <f t="shared" si="365"/>
        <v>#DIV/0!</v>
      </c>
      <c r="Q3389" s="5" t="str">
        <f t="shared" si="366"/>
        <v>food</v>
      </c>
      <c r="R3389" s="5" t="str">
        <f t="shared" si="367"/>
        <v>food trucks</v>
      </c>
      <c r="S3389" t="s">
        <v>8336</v>
      </c>
      <c r="T3389" t="s">
        <v>8337</v>
      </c>
      <c r="U3389" s="9">
        <f t="shared" si="368"/>
        <v>41993.738298611104</v>
      </c>
      <c r="V3389" s="9">
        <f t="shared" si="369"/>
        <v>42053.738298611104</v>
      </c>
      <c r="W3389">
        <f t="shared" si="370"/>
        <v>60</v>
      </c>
    </row>
    <row r="3390" spans="1:23" ht="43.2" x14ac:dyDescent="0.3">
      <c r="A3390">
        <v>2420</v>
      </c>
      <c r="B3390" s="3" t="s">
        <v>2421</v>
      </c>
      <c r="C3390" s="3" t="s">
        <v>6530</v>
      </c>
      <c r="D3390">
        <v>16870</v>
      </c>
      <c r="E3390">
        <v>2501</v>
      </c>
      <c r="F3390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>
        <f t="shared" si="364"/>
        <v>15</v>
      </c>
      <c r="P3390" s="5">
        <f t="shared" si="365"/>
        <v>69.47</v>
      </c>
      <c r="Q3390" s="5" t="str">
        <f t="shared" si="366"/>
        <v>food</v>
      </c>
      <c r="R3390" s="5" t="str">
        <f t="shared" si="367"/>
        <v>food trucks</v>
      </c>
      <c r="S3390" t="s">
        <v>8336</v>
      </c>
      <c r="T3390" t="s">
        <v>8337</v>
      </c>
      <c r="U3390" s="9">
        <f t="shared" si="368"/>
        <v>41893.028877314813</v>
      </c>
      <c r="V3390" s="9">
        <f t="shared" si="369"/>
        <v>41953.070543981477</v>
      </c>
      <c r="W3390">
        <f t="shared" si="370"/>
        <v>60</v>
      </c>
    </row>
    <row r="3391" spans="1:23" ht="28.8" x14ac:dyDescent="0.3">
      <c r="A3391">
        <v>2421</v>
      </c>
      <c r="B3391" s="3" t="s">
        <v>2422</v>
      </c>
      <c r="C3391" s="3" t="s">
        <v>6531</v>
      </c>
      <c r="D3391">
        <v>6000</v>
      </c>
      <c r="E3391">
        <v>1</v>
      </c>
      <c r="F3391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>
        <f t="shared" si="364"/>
        <v>0</v>
      </c>
      <c r="P3391" s="5">
        <f t="shared" si="365"/>
        <v>1</v>
      </c>
      <c r="Q3391" s="5" t="str">
        <f t="shared" si="366"/>
        <v>food</v>
      </c>
      <c r="R3391" s="5" t="str">
        <f t="shared" si="367"/>
        <v>food trucks</v>
      </c>
      <c r="S3391" t="s">
        <v>8336</v>
      </c>
      <c r="T3391" t="s">
        <v>8337</v>
      </c>
      <c r="U3391" s="9">
        <f t="shared" si="368"/>
        <v>42026.687453703707</v>
      </c>
      <c r="V3391" s="9">
        <f t="shared" si="369"/>
        <v>42056.687453703707</v>
      </c>
      <c r="W3391">
        <f t="shared" si="370"/>
        <v>30</v>
      </c>
    </row>
    <row r="3392" spans="1:23" ht="28.8" x14ac:dyDescent="0.3">
      <c r="A3392">
        <v>2422</v>
      </c>
      <c r="B3392" s="3" t="s">
        <v>2423</v>
      </c>
      <c r="C3392" s="3" t="s">
        <v>6532</v>
      </c>
      <c r="D3392">
        <v>500</v>
      </c>
      <c r="E3392">
        <v>1</v>
      </c>
      <c r="F3392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>
        <f t="shared" si="364"/>
        <v>0</v>
      </c>
      <c r="P3392" s="5">
        <f t="shared" si="365"/>
        <v>1</v>
      </c>
      <c r="Q3392" s="5" t="str">
        <f t="shared" si="366"/>
        <v>food</v>
      </c>
      <c r="R3392" s="5" t="str">
        <f t="shared" si="367"/>
        <v>food trucks</v>
      </c>
      <c r="S3392" t="s">
        <v>8336</v>
      </c>
      <c r="T3392" t="s">
        <v>8337</v>
      </c>
      <c r="U3392" s="9">
        <f t="shared" si="368"/>
        <v>42044.724953703699</v>
      </c>
      <c r="V3392" s="9">
        <f t="shared" si="369"/>
        <v>42074.683287037042</v>
      </c>
      <c r="W3392">
        <f t="shared" si="370"/>
        <v>30</v>
      </c>
    </row>
    <row r="3393" spans="1:23" ht="43.2" x14ac:dyDescent="0.3">
      <c r="A3393">
        <v>2423</v>
      </c>
      <c r="B3393" s="3" t="s">
        <v>2424</v>
      </c>
      <c r="C3393" s="3" t="s">
        <v>6533</v>
      </c>
      <c r="D3393">
        <v>60000</v>
      </c>
      <c r="E3393">
        <v>8</v>
      </c>
      <c r="F3393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>
        <f t="shared" si="364"/>
        <v>0</v>
      </c>
      <c r="P3393" s="5">
        <f t="shared" si="365"/>
        <v>8</v>
      </c>
      <c r="Q3393" s="5" t="str">
        <f t="shared" si="366"/>
        <v>food</v>
      </c>
      <c r="R3393" s="5" t="str">
        <f t="shared" si="367"/>
        <v>food trucks</v>
      </c>
      <c r="S3393" t="s">
        <v>8336</v>
      </c>
      <c r="T3393" t="s">
        <v>8337</v>
      </c>
      <c r="U3393" s="9">
        <f t="shared" si="368"/>
        <v>41974.704745370371</v>
      </c>
      <c r="V3393" s="9">
        <f t="shared" si="369"/>
        <v>42004.704745370371</v>
      </c>
      <c r="W3393">
        <f t="shared" si="370"/>
        <v>30</v>
      </c>
    </row>
    <row r="3394" spans="1:23" ht="28.8" x14ac:dyDescent="0.3">
      <c r="A3394">
        <v>2424</v>
      </c>
      <c r="B3394" s="3" t="s">
        <v>2425</v>
      </c>
      <c r="C3394" s="3" t="s">
        <v>6534</v>
      </c>
      <c r="D3394">
        <v>25000</v>
      </c>
      <c r="E3394">
        <v>310</v>
      </c>
      <c r="F3394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>
        <f t="shared" ref="O3394:O3457" si="371">ROUND((E3394/D3394)*100,0)</f>
        <v>1</v>
      </c>
      <c r="P3394" s="5">
        <f t="shared" ref="P3394:P3457" si="372">ROUND((E3394/L3394),2)</f>
        <v>34.44</v>
      </c>
      <c r="Q3394" s="5" t="str">
        <f t="shared" ref="Q3394:Q3457" si="373">LEFT(N3394,SEARCH("/",N3394)-1)</f>
        <v>food</v>
      </c>
      <c r="R3394" s="5" t="str">
        <f t="shared" ref="R3394:R3457" si="374">RIGHT(N3394,LEN(N3394)-SEARCH("/",N3394))</f>
        <v>food trucks</v>
      </c>
      <c r="S3394" t="s">
        <v>8336</v>
      </c>
      <c r="T3394" t="s">
        <v>8337</v>
      </c>
      <c r="U3394" s="9">
        <f t="shared" ref="U3394:U3457" si="375">(((J3394/60)/60)/24)+DATE(1970,1,1)</f>
        <v>41909.892453703702</v>
      </c>
      <c r="V3394" s="9">
        <f t="shared" ref="V3394:V3457" si="376">(((I3394/60)/60)/24)+DATE(1970,1,1)</f>
        <v>41939.892453703702</v>
      </c>
      <c r="W3394">
        <f t="shared" ref="W3394:W3457" si="377">DATEDIF(U3394,V3394,"d")</f>
        <v>30</v>
      </c>
    </row>
    <row r="3395" spans="1:23" ht="57.6" x14ac:dyDescent="0.3">
      <c r="A3395">
        <v>2425</v>
      </c>
      <c r="B3395" s="3" t="s">
        <v>2426</v>
      </c>
      <c r="C3395" s="3" t="s">
        <v>6535</v>
      </c>
      <c r="D3395">
        <v>3500</v>
      </c>
      <c r="E3395">
        <v>1</v>
      </c>
      <c r="F339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>
        <f t="shared" si="371"/>
        <v>0</v>
      </c>
      <c r="P3395" s="5">
        <f t="shared" si="372"/>
        <v>1</v>
      </c>
      <c r="Q3395" s="5" t="str">
        <f t="shared" si="373"/>
        <v>food</v>
      </c>
      <c r="R3395" s="5" t="str">
        <f t="shared" si="374"/>
        <v>food trucks</v>
      </c>
      <c r="S3395" t="s">
        <v>8336</v>
      </c>
      <c r="T3395" t="s">
        <v>8337</v>
      </c>
      <c r="U3395" s="9">
        <f t="shared" si="375"/>
        <v>42502.913761574076</v>
      </c>
      <c r="V3395" s="9">
        <f t="shared" si="376"/>
        <v>42517.919444444444</v>
      </c>
      <c r="W3395">
        <f t="shared" si="377"/>
        <v>15</v>
      </c>
    </row>
    <row r="3396" spans="1:23" ht="43.2" x14ac:dyDescent="0.3">
      <c r="A3396">
        <v>2426</v>
      </c>
      <c r="B3396" s="3" t="s">
        <v>2427</v>
      </c>
      <c r="C3396" s="3" t="s">
        <v>6536</v>
      </c>
      <c r="D3396">
        <v>20000</v>
      </c>
      <c r="E3396">
        <v>0</v>
      </c>
      <c r="F3396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>
        <f t="shared" si="371"/>
        <v>0</v>
      </c>
      <c r="P3396" s="5" t="e">
        <f t="shared" si="372"/>
        <v>#DIV/0!</v>
      </c>
      <c r="Q3396" s="5" t="str">
        <f t="shared" si="373"/>
        <v>food</v>
      </c>
      <c r="R3396" s="5" t="str">
        <f t="shared" si="374"/>
        <v>food trucks</v>
      </c>
      <c r="S3396" t="s">
        <v>8336</v>
      </c>
      <c r="T3396" t="s">
        <v>8337</v>
      </c>
      <c r="U3396" s="9">
        <f t="shared" si="375"/>
        <v>42164.170046296291</v>
      </c>
      <c r="V3396" s="9">
        <f t="shared" si="376"/>
        <v>42224.170046296291</v>
      </c>
      <c r="W3396">
        <f t="shared" si="377"/>
        <v>60</v>
      </c>
    </row>
    <row r="3397" spans="1:23" ht="28.8" x14ac:dyDescent="0.3">
      <c r="A3397">
        <v>2427</v>
      </c>
      <c r="B3397" s="3" t="s">
        <v>2428</v>
      </c>
      <c r="C3397" s="3" t="s">
        <v>6537</v>
      </c>
      <c r="D3397">
        <v>50000</v>
      </c>
      <c r="E3397">
        <v>1</v>
      </c>
      <c r="F3397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>
        <f t="shared" si="371"/>
        <v>0</v>
      </c>
      <c r="P3397" s="5">
        <f t="shared" si="372"/>
        <v>1</v>
      </c>
      <c r="Q3397" s="5" t="str">
        <f t="shared" si="373"/>
        <v>food</v>
      </c>
      <c r="R3397" s="5" t="str">
        <f t="shared" si="374"/>
        <v>food trucks</v>
      </c>
      <c r="S3397" t="s">
        <v>8336</v>
      </c>
      <c r="T3397" t="s">
        <v>8337</v>
      </c>
      <c r="U3397" s="9">
        <f t="shared" si="375"/>
        <v>42412.318668981476</v>
      </c>
      <c r="V3397" s="9">
        <f t="shared" si="376"/>
        <v>42452.277002314819</v>
      </c>
      <c r="W3397">
        <f t="shared" si="377"/>
        <v>40</v>
      </c>
    </row>
    <row r="3398" spans="1:23" ht="28.8" x14ac:dyDescent="0.3">
      <c r="A3398">
        <v>2428</v>
      </c>
      <c r="B3398" s="3" t="s">
        <v>2429</v>
      </c>
      <c r="C3398" s="3" t="s">
        <v>6538</v>
      </c>
      <c r="D3398">
        <v>35000</v>
      </c>
      <c r="E3398">
        <v>1</v>
      </c>
      <c r="F3398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>
        <f t="shared" si="371"/>
        <v>0</v>
      </c>
      <c r="P3398" s="5">
        <f t="shared" si="372"/>
        <v>1</v>
      </c>
      <c r="Q3398" s="5" t="str">
        <f t="shared" si="373"/>
        <v>food</v>
      </c>
      <c r="R3398" s="5" t="str">
        <f t="shared" si="374"/>
        <v>food trucks</v>
      </c>
      <c r="S3398" t="s">
        <v>8336</v>
      </c>
      <c r="T3398" t="s">
        <v>8337</v>
      </c>
      <c r="U3398" s="9">
        <f t="shared" si="375"/>
        <v>42045.784155092595</v>
      </c>
      <c r="V3398" s="9">
        <f t="shared" si="376"/>
        <v>42075.742488425924</v>
      </c>
      <c r="W3398">
        <f t="shared" si="377"/>
        <v>30</v>
      </c>
    </row>
    <row r="3399" spans="1:23" ht="43.2" x14ac:dyDescent="0.3">
      <c r="A3399">
        <v>2429</v>
      </c>
      <c r="B3399" s="3" t="s">
        <v>2430</v>
      </c>
      <c r="C3399" s="3" t="s">
        <v>6539</v>
      </c>
      <c r="D3399">
        <v>140000</v>
      </c>
      <c r="E3399">
        <v>2005</v>
      </c>
      <c r="F3399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>
        <f t="shared" si="371"/>
        <v>1</v>
      </c>
      <c r="P3399" s="5">
        <f t="shared" si="372"/>
        <v>501.25</v>
      </c>
      <c r="Q3399" s="5" t="str">
        <f t="shared" si="373"/>
        <v>food</v>
      </c>
      <c r="R3399" s="5" t="str">
        <f t="shared" si="374"/>
        <v>food trucks</v>
      </c>
      <c r="S3399" t="s">
        <v>8336</v>
      </c>
      <c r="T3399" t="s">
        <v>8337</v>
      </c>
      <c r="U3399" s="9">
        <f t="shared" si="375"/>
        <v>42734.879236111112</v>
      </c>
      <c r="V3399" s="9">
        <f t="shared" si="376"/>
        <v>42771.697222222225</v>
      </c>
      <c r="W3399">
        <f t="shared" si="377"/>
        <v>37</v>
      </c>
    </row>
    <row r="3400" spans="1:23" ht="57.6" x14ac:dyDescent="0.3">
      <c r="A3400">
        <v>2430</v>
      </c>
      <c r="B3400" s="3" t="s">
        <v>2431</v>
      </c>
      <c r="C3400" s="3" t="s">
        <v>6540</v>
      </c>
      <c r="D3400">
        <v>3000</v>
      </c>
      <c r="E3400">
        <v>21</v>
      </c>
      <c r="F3400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>
        <f t="shared" si="371"/>
        <v>1</v>
      </c>
      <c r="P3400" s="5">
        <f t="shared" si="372"/>
        <v>10.5</v>
      </c>
      <c r="Q3400" s="5" t="str">
        <f t="shared" si="373"/>
        <v>food</v>
      </c>
      <c r="R3400" s="5" t="str">
        <f t="shared" si="374"/>
        <v>food trucks</v>
      </c>
      <c r="S3400" t="s">
        <v>8336</v>
      </c>
      <c r="T3400" t="s">
        <v>8337</v>
      </c>
      <c r="U3400" s="9">
        <f t="shared" si="375"/>
        <v>42382.130833333329</v>
      </c>
      <c r="V3400" s="9">
        <f t="shared" si="376"/>
        <v>42412.130833333329</v>
      </c>
      <c r="W3400">
        <f t="shared" si="377"/>
        <v>30</v>
      </c>
    </row>
    <row r="3401" spans="1:23" ht="28.8" x14ac:dyDescent="0.3">
      <c r="A3401">
        <v>2431</v>
      </c>
      <c r="B3401" s="3" t="s">
        <v>2432</v>
      </c>
      <c r="C3401" s="3" t="s">
        <v>6541</v>
      </c>
      <c r="D3401">
        <v>100000</v>
      </c>
      <c r="E3401">
        <v>2</v>
      </c>
      <c r="F3401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>
        <f t="shared" si="371"/>
        <v>0</v>
      </c>
      <c r="P3401" s="5">
        <f t="shared" si="372"/>
        <v>1</v>
      </c>
      <c r="Q3401" s="5" t="str">
        <f t="shared" si="373"/>
        <v>food</v>
      </c>
      <c r="R3401" s="5" t="str">
        <f t="shared" si="374"/>
        <v>food trucks</v>
      </c>
      <c r="S3401" t="s">
        <v>8336</v>
      </c>
      <c r="T3401" t="s">
        <v>8337</v>
      </c>
      <c r="U3401" s="9">
        <f t="shared" si="375"/>
        <v>42489.099687499998</v>
      </c>
      <c r="V3401" s="9">
        <f t="shared" si="376"/>
        <v>42549.099687499998</v>
      </c>
      <c r="W3401">
        <f t="shared" si="377"/>
        <v>60</v>
      </c>
    </row>
    <row r="3402" spans="1:23" ht="43.2" x14ac:dyDescent="0.3">
      <c r="A3402">
        <v>2432</v>
      </c>
      <c r="B3402" s="3" t="s">
        <v>2433</v>
      </c>
      <c r="C3402" s="3" t="s">
        <v>6542</v>
      </c>
      <c r="D3402">
        <v>14000</v>
      </c>
      <c r="E3402">
        <v>2</v>
      </c>
      <c r="F3402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>
        <f t="shared" si="371"/>
        <v>0</v>
      </c>
      <c r="P3402" s="5">
        <f t="shared" si="372"/>
        <v>1</v>
      </c>
      <c r="Q3402" s="5" t="str">
        <f t="shared" si="373"/>
        <v>food</v>
      </c>
      <c r="R3402" s="5" t="str">
        <f t="shared" si="374"/>
        <v>food trucks</v>
      </c>
      <c r="S3402" t="s">
        <v>8336</v>
      </c>
      <c r="T3402" t="s">
        <v>8337</v>
      </c>
      <c r="U3402" s="9">
        <f t="shared" si="375"/>
        <v>42041.218715277777</v>
      </c>
      <c r="V3402" s="9">
        <f t="shared" si="376"/>
        <v>42071.218715277777</v>
      </c>
      <c r="W3402">
        <f t="shared" si="377"/>
        <v>30</v>
      </c>
    </row>
    <row r="3403" spans="1:23" ht="43.2" x14ac:dyDescent="0.3">
      <c r="A3403">
        <v>2433</v>
      </c>
      <c r="B3403" s="3" t="s">
        <v>2434</v>
      </c>
      <c r="C3403" s="3" t="s">
        <v>6543</v>
      </c>
      <c r="D3403">
        <v>10000</v>
      </c>
      <c r="E3403">
        <v>0</v>
      </c>
      <c r="F3403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>
        <f t="shared" si="371"/>
        <v>0</v>
      </c>
      <c r="P3403" s="5" t="e">
        <f t="shared" si="372"/>
        <v>#DIV/0!</v>
      </c>
      <c r="Q3403" s="5" t="str">
        <f t="shared" si="373"/>
        <v>food</v>
      </c>
      <c r="R3403" s="5" t="str">
        <f t="shared" si="374"/>
        <v>food trucks</v>
      </c>
      <c r="S3403" t="s">
        <v>8336</v>
      </c>
      <c r="T3403" t="s">
        <v>8337</v>
      </c>
      <c r="U3403" s="9">
        <f t="shared" si="375"/>
        <v>42397.89980324074</v>
      </c>
      <c r="V3403" s="9">
        <f t="shared" si="376"/>
        <v>42427.89980324074</v>
      </c>
      <c r="W3403">
        <f t="shared" si="377"/>
        <v>30</v>
      </c>
    </row>
    <row r="3404" spans="1:23" ht="43.2" x14ac:dyDescent="0.3">
      <c r="A3404">
        <v>2434</v>
      </c>
      <c r="B3404" s="3" t="s">
        <v>2435</v>
      </c>
      <c r="C3404" s="3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>
        <f t="shared" si="371"/>
        <v>0</v>
      </c>
      <c r="P3404" s="5">
        <f t="shared" si="372"/>
        <v>13</v>
      </c>
      <c r="Q3404" s="5" t="str">
        <f t="shared" si="373"/>
        <v>food</v>
      </c>
      <c r="R3404" s="5" t="str">
        <f t="shared" si="374"/>
        <v>food trucks</v>
      </c>
      <c r="S3404" t="s">
        <v>8336</v>
      </c>
      <c r="T3404" t="s">
        <v>8337</v>
      </c>
      <c r="U3404" s="9">
        <f t="shared" si="375"/>
        <v>42180.18604166666</v>
      </c>
      <c r="V3404" s="9">
        <f t="shared" si="376"/>
        <v>42220.18604166666</v>
      </c>
      <c r="W3404">
        <f t="shared" si="377"/>
        <v>40</v>
      </c>
    </row>
    <row r="3405" spans="1:23" ht="43.2" x14ac:dyDescent="0.3">
      <c r="A3405">
        <v>2435</v>
      </c>
      <c r="B3405" s="3" t="s">
        <v>2436</v>
      </c>
      <c r="C3405" s="3" t="s">
        <v>6545</v>
      </c>
      <c r="D3405">
        <v>250000</v>
      </c>
      <c r="E3405">
        <v>1224</v>
      </c>
      <c r="F340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>
        <f t="shared" si="371"/>
        <v>0</v>
      </c>
      <c r="P3405" s="5">
        <f t="shared" si="372"/>
        <v>306</v>
      </c>
      <c r="Q3405" s="5" t="str">
        <f t="shared" si="373"/>
        <v>food</v>
      </c>
      <c r="R3405" s="5" t="str">
        <f t="shared" si="374"/>
        <v>food trucks</v>
      </c>
      <c r="S3405" t="s">
        <v>8336</v>
      </c>
      <c r="T3405" t="s">
        <v>8337</v>
      </c>
      <c r="U3405" s="9">
        <f t="shared" si="375"/>
        <v>42252.277615740735</v>
      </c>
      <c r="V3405" s="9">
        <f t="shared" si="376"/>
        <v>42282.277615740735</v>
      </c>
      <c r="W3405">
        <f t="shared" si="377"/>
        <v>30</v>
      </c>
    </row>
    <row r="3406" spans="1:23" ht="43.2" x14ac:dyDescent="0.3">
      <c r="A3406">
        <v>2436</v>
      </c>
      <c r="B3406" s="3" t="s">
        <v>2437</v>
      </c>
      <c r="C3406" s="3" t="s">
        <v>6546</v>
      </c>
      <c r="D3406">
        <v>117000</v>
      </c>
      <c r="E3406">
        <v>45</v>
      </c>
      <c r="F3406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>
        <f t="shared" si="371"/>
        <v>0</v>
      </c>
      <c r="P3406" s="5">
        <f t="shared" si="372"/>
        <v>22.5</v>
      </c>
      <c r="Q3406" s="5" t="str">
        <f t="shared" si="373"/>
        <v>food</v>
      </c>
      <c r="R3406" s="5" t="str">
        <f t="shared" si="374"/>
        <v>food trucks</v>
      </c>
      <c r="S3406" t="s">
        <v>8336</v>
      </c>
      <c r="T3406" t="s">
        <v>8337</v>
      </c>
      <c r="U3406" s="9">
        <f t="shared" si="375"/>
        <v>42338.615393518514</v>
      </c>
      <c r="V3406" s="9">
        <f t="shared" si="376"/>
        <v>42398.615393518514</v>
      </c>
      <c r="W3406">
        <f t="shared" si="377"/>
        <v>60</v>
      </c>
    </row>
    <row r="3407" spans="1:23" ht="43.2" x14ac:dyDescent="0.3">
      <c r="A3407">
        <v>2437</v>
      </c>
      <c r="B3407" s="3" t="s">
        <v>2438</v>
      </c>
      <c r="C3407" s="3" t="s">
        <v>6547</v>
      </c>
      <c r="D3407">
        <v>8000</v>
      </c>
      <c r="E3407">
        <v>0</v>
      </c>
      <c r="F3407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>
        <f t="shared" si="371"/>
        <v>0</v>
      </c>
      <c r="P3407" s="5" t="e">
        <f t="shared" si="372"/>
        <v>#DIV/0!</v>
      </c>
      <c r="Q3407" s="5" t="str">
        <f t="shared" si="373"/>
        <v>food</v>
      </c>
      <c r="R3407" s="5" t="str">
        <f t="shared" si="374"/>
        <v>food trucks</v>
      </c>
      <c r="S3407" t="s">
        <v>8336</v>
      </c>
      <c r="T3407" t="s">
        <v>8337</v>
      </c>
      <c r="U3407" s="9">
        <f t="shared" si="375"/>
        <v>42031.965138888889</v>
      </c>
      <c r="V3407" s="9">
        <f t="shared" si="376"/>
        <v>42080.75</v>
      </c>
      <c r="W3407">
        <f t="shared" si="377"/>
        <v>49</v>
      </c>
    </row>
    <row r="3408" spans="1:23" ht="43.2" x14ac:dyDescent="0.3">
      <c r="A3408">
        <v>2438</v>
      </c>
      <c r="B3408" s="3" t="s">
        <v>2439</v>
      </c>
      <c r="C3408" s="3" t="s">
        <v>6548</v>
      </c>
      <c r="D3408">
        <v>15000</v>
      </c>
      <c r="E3408">
        <v>50</v>
      </c>
      <c r="F3408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>
        <f t="shared" si="371"/>
        <v>0</v>
      </c>
      <c r="P3408" s="5">
        <f t="shared" si="372"/>
        <v>50</v>
      </c>
      <c r="Q3408" s="5" t="str">
        <f t="shared" si="373"/>
        <v>food</v>
      </c>
      <c r="R3408" s="5" t="str">
        <f t="shared" si="374"/>
        <v>food trucks</v>
      </c>
      <c r="S3408" t="s">
        <v>8336</v>
      </c>
      <c r="T3408" t="s">
        <v>8337</v>
      </c>
      <c r="U3408" s="9">
        <f t="shared" si="375"/>
        <v>42285.91506944444</v>
      </c>
      <c r="V3408" s="9">
        <f t="shared" si="376"/>
        <v>42345.956736111111</v>
      </c>
      <c r="W3408">
        <f t="shared" si="377"/>
        <v>60</v>
      </c>
    </row>
    <row r="3409" spans="1:23" ht="57.6" x14ac:dyDescent="0.3">
      <c r="A3409">
        <v>2439</v>
      </c>
      <c r="B3409" s="3" t="s">
        <v>2440</v>
      </c>
      <c r="C3409" s="3" t="s">
        <v>6549</v>
      </c>
      <c r="D3409">
        <v>10000</v>
      </c>
      <c r="E3409">
        <v>0</v>
      </c>
      <c r="F3409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>
        <f t="shared" si="371"/>
        <v>0</v>
      </c>
      <c r="P3409" s="5" t="e">
        <f t="shared" si="372"/>
        <v>#DIV/0!</v>
      </c>
      <c r="Q3409" s="5" t="str">
        <f t="shared" si="373"/>
        <v>food</v>
      </c>
      <c r="R3409" s="5" t="str">
        <f t="shared" si="374"/>
        <v>food trucks</v>
      </c>
      <c r="S3409" t="s">
        <v>8336</v>
      </c>
      <c r="T3409" t="s">
        <v>8337</v>
      </c>
      <c r="U3409" s="9">
        <f t="shared" si="375"/>
        <v>42265.818622685183</v>
      </c>
      <c r="V3409" s="9">
        <f t="shared" si="376"/>
        <v>42295.818622685183</v>
      </c>
      <c r="W3409">
        <f t="shared" si="377"/>
        <v>30</v>
      </c>
    </row>
    <row r="3410" spans="1:23" ht="28.8" x14ac:dyDescent="0.3">
      <c r="A3410">
        <v>2440</v>
      </c>
      <c r="B3410" s="3" t="s">
        <v>2441</v>
      </c>
      <c r="C3410" s="3" t="s">
        <v>6550</v>
      </c>
      <c r="D3410">
        <v>5000</v>
      </c>
      <c r="E3410">
        <v>10</v>
      </c>
      <c r="F3410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>
        <f t="shared" si="371"/>
        <v>0</v>
      </c>
      <c r="P3410" s="5">
        <f t="shared" si="372"/>
        <v>5</v>
      </c>
      <c r="Q3410" s="5" t="str">
        <f t="shared" si="373"/>
        <v>food</v>
      </c>
      <c r="R3410" s="5" t="str">
        <f t="shared" si="374"/>
        <v>food trucks</v>
      </c>
      <c r="S3410" t="s">
        <v>8336</v>
      </c>
      <c r="T3410" t="s">
        <v>8337</v>
      </c>
      <c r="U3410" s="9">
        <f t="shared" si="375"/>
        <v>42383.899456018517</v>
      </c>
      <c r="V3410" s="9">
        <f t="shared" si="376"/>
        <v>42413.899456018517</v>
      </c>
      <c r="W3410">
        <f t="shared" si="377"/>
        <v>30</v>
      </c>
    </row>
    <row r="3411" spans="1:23" ht="43.2" x14ac:dyDescent="0.3">
      <c r="A3411">
        <v>2501</v>
      </c>
      <c r="B3411" s="3" t="s">
        <v>2501</v>
      </c>
      <c r="C3411" s="3" t="s">
        <v>6611</v>
      </c>
      <c r="D3411">
        <v>11000</v>
      </c>
      <c r="E3411">
        <v>281</v>
      </c>
      <c r="F3411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>
        <f t="shared" si="371"/>
        <v>3</v>
      </c>
      <c r="P3411" s="5">
        <f t="shared" si="372"/>
        <v>40.14</v>
      </c>
      <c r="Q3411" s="5" t="str">
        <f t="shared" si="373"/>
        <v>food</v>
      </c>
      <c r="R3411" s="5" t="str">
        <f t="shared" si="374"/>
        <v>restaurants</v>
      </c>
      <c r="S3411" t="s">
        <v>8336</v>
      </c>
      <c r="T3411" t="s">
        <v>8353</v>
      </c>
      <c r="U3411" s="9">
        <f t="shared" si="375"/>
        <v>42244.776666666665</v>
      </c>
      <c r="V3411" s="9">
        <f t="shared" si="376"/>
        <v>42274.776666666665</v>
      </c>
      <c r="W3411">
        <f t="shared" si="377"/>
        <v>30</v>
      </c>
    </row>
    <row r="3412" spans="1:23" ht="57.6" x14ac:dyDescent="0.3">
      <c r="A3412">
        <v>2502</v>
      </c>
      <c r="B3412" s="3" t="s">
        <v>2502</v>
      </c>
      <c r="C3412" s="3" t="s">
        <v>6612</v>
      </c>
      <c r="D3412">
        <v>110000</v>
      </c>
      <c r="E3412">
        <v>86</v>
      </c>
      <c r="F3412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>
        <f t="shared" si="371"/>
        <v>0</v>
      </c>
      <c r="P3412" s="5">
        <f t="shared" si="372"/>
        <v>17.2</v>
      </c>
      <c r="Q3412" s="5" t="str">
        <f t="shared" si="373"/>
        <v>food</v>
      </c>
      <c r="R3412" s="5" t="str">
        <f t="shared" si="374"/>
        <v>restaurants</v>
      </c>
      <c r="S3412" t="s">
        <v>8336</v>
      </c>
      <c r="T3412" t="s">
        <v>8353</v>
      </c>
      <c r="U3412" s="9">
        <f t="shared" si="375"/>
        <v>41858.825439814813</v>
      </c>
      <c r="V3412" s="9">
        <f t="shared" si="376"/>
        <v>41903.825439814813</v>
      </c>
      <c r="W3412">
        <f t="shared" si="377"/>
        <v>45</v>
      </c>
    </row>
    <row r="3413" spans="1:23" ht="43.2" x14ac:dyDescent="0.3">
      <c r="A3413">
        <v>2503</v>
      </c>
      <c r="B3413" s="3" t="s">
        <v>2503</v>
      </c>
      <c r="C3413" s="3" t="s">
        <v>6613</v>
      </c>
      <c r="D3413">
        <v>10000</v>
      </c>
      <c r="E3413">
        <v>0</v>
      </c>
      <c r="F3413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>
        <f t="shared" si="371"/>
        <v>0</v>
      </c>
      <c r="P3413" s="5" t="e">
        <f t="shared" si="372"/>
        <v>#DIV/0!</v>
      </c>
      <c r="Q3413" s="5" t="str">
        <f t="shared" si="373"/>
        <v>food</v>
      </c>
      <c r="R3413" s="5" t="str">
        <f t="shared" si="374"/>
        <v>restaurants</v>
      </c>
      <c r="S3413" t="s">
        <v>8336</v>
      </c>
      <c r="T3413" t="s">
        <v>8353</v>
      </c>
      <c r="U3413" s="9">
        <f t="shared" si="375"/>
        <v>42498.899398148147</v>
      </c>
      <c r="V3413" s="9">
        <f t="shared" si="376"/>
        <v>42528.879166666666</v>
      </c>
      <c r="W3413">
        <f t="shared" si="377"/>
        <v>30</v>
      </c>
    </row>
    <row r="3414" spans="1:23" ht="28.8" x14ac:dyDescent="0.3">
      <c r="A3414">
        <v>2504</v>
      </c>
      <c r="B3414" s="3" t="s">
        <v>2504</v>
      </c>
      <c r="C3414" s="3" t="s">
        <v>6614</v>
      </c>
      <c r="D3414">
        <v>35000</v>
      </c>
      <c r="E3414">
        <v>0</v>
      </c>
      <c r="F3414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>
        <f t="shared" si="371"/>
        <v>0</v>
      </c>
      <c r="P3414" s="5" t="e">
        <f t="shared" si="372"/>
        <v>#DIV/0!</v>
      </c>
      <c r="Q3414" s="5" t="str">
        <f t="shared" si="373"/>
        <v>food</v>
      </c>
      <c r="R3414" s="5" t="str">
        <f t="shared" si="374"/>
        <v>restaurants</v>
      </c>
      <c r="S3414" t="s">
        <v>8336</v>
      </c>
      <c r="T3414" t="s">
        <v>8353</v>
      </c>
      <c r="U3414" s="9">
        <f t="shared" si="375"/>
        <v>41928.015439814815</v>
      </c>
      <c r="V3414" s="9">
        <f t="shared" si="376"/>
        <v>41958.057106481487</v>
      </c>
      <c r="W3414">
        <f t="shared" si="377"/>
        <v>30</v>
      </c>
    </row>
    <row r="3415" spans="1:23" ht="57.6" x14ac:dyDescent="0.3">
      <c r="A3415">
        <v>2505</v>
      </c>
      <c r="B3415" s="3" t="s">
        <v>2505</v>
      </c>
      <c r="C3415" s="3" t="s">
        <v>6615</v>
      </c>
      <c r="D3415">
        <v>7000</v>
      </c>
      <c r="E3415">
        <v>0</v>
      </c>
      <c r="F341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>
        <f t="shared" si="371"/>
        <v>0</v>
      </c>
      <c r="P3415" s="5" t="e">
        <f t="shared" si="372"/>
        <v>#DIV/0!</v>
      </c>
      <c r="Q3415" s="5" t="str">
        <f t="shared" si="373"/>
        <v>food</v>
      </c>
      <c r="R3415" s="5" t="str">
        <f t="shared" si="374"/>
        <v>restaurants</v>
      </c>
      <c r="S3415" t="s">
        <v>8336</v>
      </c>
      <c r="T3415" t="s">
        <v>8353</v>
      </c>
      <c r="U3415" s="9">
        <f t="shared" si="375"/>
        <v>42047.05574074074</v>
      </c>
      <c r="V3415" s="9">
        <f t="shared" si="376"/>
        <v>42077.014074074075</v>
      </c>
      <c r="W3415">
        <f t="shared" si="377"/>
        <v>30</v>
      </c>
    </row>
    <row r="3416" spans="1:23" ht="43.2" x14ac:dyDescent="0.3">
      <c r="A3416">
        <v>2506</v>
      </c>
      <c r="B3416" s="3" t="s">
        <v>2506</v>
      </c>
      <c r="C3416" s="3" t="s">
        <v>6616</v>
      </c>
      <c r="D3416">
        <v>5000</v>
      </c>
      <c r="E3416">
        <v>30</v>
      </c>
      <c r="F3416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>
        <f t="shared" si="371"/>
        <v>1</v>
      </c>
      <c r="P3416" s="5">
        <f t="shared" si="372"/>
        <v>15</v>
      </c>
      <c r="Q3416" s="5" t="str">
        <f t="shared" si="373"/>
        <v>food</v>
      </c>
      <c r="R3416" s="5" t="str">
        <f t="shared" si="374"/>
        <v>restaurants</v>
      </c>
      <c r="S3416" t="s">
        <v>8336</v>
      </c>
      <c r="T3416" t="s">
        <v>8353</v>
      </c>
      <c r="U3416" s="9">
        <f t="shared" si="375"/>
        <v>42258.297094907408</v>
      </c>
      <c r="V3416" s="9">
        <f t="shared" si="376"/>
        <v>42280.875</v>
      </c>
      <c r="W3416">
        <f t="shared" si="377"/>
        <v>22</v>
      </c>
    </row>
    <row r="3417" spans="1:23" x14ac:dyDescent="0.3">
      <c r="A3417">
        <v>2507</v>
      </c>
      <c r="B3417" s="3" t="s">
        <v>2507</v>
      </c>
      <c r="C3417" s="3" t="s">
        <v>6617</v>
      </c>
      <c r="D3417">
        <v>42850</v>
      </c>
      <c r="E3417">
        <v>0</v>
      </c>
      <c r="F3417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>
        <f t="shared" si="371"/>
        <v>0</v>
      </c>
      <c r="P3417" s="5" t="e">
        <f t="shared" si="372"/>
        <v>#DIV/0!</v>
      </c>
      <c r="Q3417" s="5" t="str">
        <f t="shared" si="373"/>
        <v>food</v>
      </c>
      <c r="R3417" s="5" t="str">
        <f t="shared" si="374"/>
        <v>restaurants</v>
      </c>
      <c r="S3417" t="s">
        <v>8336</v>
      </c>
      <c r="T3417" t="s">
        <v>8353</v>
      </c>
      <c r="U3417" s="9">
        <f t="shared" si="375"/>
        <v>42105.072962962964</v>
      </c>
      <c r="V3417" s="9">
        <f t="shared" si="376"/>
        <v>42135.072962962964</v>
      </c>
      <c r="W3417">
        <f t="shared" si="377"/>
        <v>30</v>
      </c>
    </row>
    <row r="3418" spans="1:23" ht="43.2" x14ac:dyDescent="0.3">
      <c r="A3418">
        <v>2508</v>
      </c>
      <c r="B3418" s="3" t="s">
        <v>2508</v>
      </c>
      <c r="C3418" s="3" t="s">
        <v>6618</v>
      </c>
      <c r="D3418">
        <v>20000</v>
      </c>
      <c r="E3418">
        <v>0</v>
      </c>
      <c r="F3418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>
        <f t="shared" si="371"/>
        <v>0</v>
      </c>
      <c r="P3418" s="5" t="e">
        <f t="shared" si="372"/>
        <v>#DIV/0!</v>
      </c>
      <c r="Q3418" s="5" t="str">
        <f t="shared" si="373"/>
        <v>food</v>
      </c>
      <c r="R3418" s="5" t="str">
        <f t="shared" si="374"/>
        <v>restaurants</v>
      </c>
      <c r="S3418" t="s">
        <v>8336</v>
      </c>
      <c r="T3418" t="s">
        <v>8353</v>
      </c>
      <c r="U3418" s="9">
        <f t="shared" si="375"/>
        <v>41835.951782407406</v>
      </c>
      <c r="V3418" s="9">
        <f t="shared" si="376"/>
        <v>41865.951782407406</v>
      </c>
      <c r="W3418">
        <f t="shared" si="377"/>
        <v>30</v>
      </c>
    </row>
    <row r="3419" spans="1:23" ht="43.2" x14ac:dyDescent="0.3">
      <c r="A3419">
        <v>2509</v>
      </c>
      <c r="B3419" s="3" t="s">
        <v>2509</v>
      </c>
      <c r="C3419" s="3" t="s">
        <v>6619</v>
      </c>
      <c r="D3419">
        <v>95000</v>
      </c>
      <c r="E3419">
        <v>1000</v>
      </c>
      <c r="F3419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>
        <f t="shared" si="371"/>
        <v>1</v>
      </c>
      <c r="P3419" s="5">
        <f t="shared" si="372"/>
        <v>35.71</v>
      </c>
      <c r="Q3419" s="5" t="str">
        <f t="shared" si="373"/>
        <v>food</v>
      </c>
      <c r="R3419" s="5" t="str">
        <f t="shared" si="374"/>
        <v>restaurants</v>
      </c>
      <c r="S3419" t="s">
        <v>8336</v>
      </c>
      <c r="T3419" t="s">
        <v>8353</v>
      </c>
      <c r="U3419" s="9">
        <f t="shared" si="375"/>
        <v>42058.809594907405</v>
      </c>
      <c r="V3419" s="9">
        <f t="shared" si="376"/>
        <v>42114.767928240741</v>
      </c>
      <c r="W3419">
        <f t="shared" si="377"/>
        <v>56</v>
      </c>
    </row>
    <row r="3420" spans="1:23" ht="43.2" x14ac:dyDescent="0.3">
      <c r="A3420">
        <v>2510</v>
      </c>
      <c r="B3420" s="3" t="s">
        <v>2510</v>
      </c>
      <c r="C3420" s="3" t="s">
        <v>6620</v>
      </c>
      <c r="D3420">
        <v>50000</v>
      </c>
      <c r="E3420">
        <v>75</v>
      </c>
      <c r="F3420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>
        <f t="shared" si="371"/>
        <v>0</v>
      </c>
      <c r="P3420" s="5">
        <f t="shared" si="372"/>
        <v>37.5</v>
      </c>
      <c r="Q3420" s="5" t="str">
        <f t="shared" si="373"/>
        <v>food</v>
      </c>
      <c r="R3420" s="5" t="str">
        <f t="shared" si="374"/>
        <v>restaurants</v>
      </c>
      <c r="S3420" t="s">
        <v>8336</v>
      </c>
      <c r="T3420" t="s">
        <v>8353</v>
      </c>
      <c r="U3420" s="9">
        <f t="shared" si="375"/>
        <v>42078.997361111105</v>
      </c>
      <c r="V3420" s="9">
        <f t="shared" si="376"/>
        <v>42138.997361111105</v>
      </c>
      <c r="W3420">
        <f t="shared" si="377"/>
        <v>60</v>
      </c>
    </row>
    <row r="3421" spans="1:23" ht="43.2" x14ac:dyDescent="0.3">
      <c r="A3421">
        <v>2511</v>
      </c>
      <c r="B3421" s="3" t="s">
        <v>2511</v>
      </c>
      <c r="C3421" s="3" t="s">
        <v>6621</v>
      </c>
      <c r="D3421">
        <v>100000</v>
      </c>
      <c r="E3421">
        <v>0</v>
      </c>
      <c r="F3421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>
        <f t="shared" si="371"/>
        <v>0</v>
      </c>
      <c r="P3421" s="5" t="e">
        <f t="shared" si="372"/>
        <v>#DIV/0!</v>
      </c>
      <c r="Q3421" s="5" t="str">
        <f t="shared" si="373"/>
        <v>food</v>
      </c>
      <c r="R3421" s="5" t="str">
        <f t="shared" si="374"/>
        <v>restaurants</v>
      </c>
      <c r="S3421" t="s">
        <v>8336</v>
      </c>
      <c r="T3421" t="s">
        <v>8353</v>
      </c>
      <c r="U3421" s="9">
        <f t="shared" si="375"/>
        <v>42371.446909722217</v>
      </c>
      <c r="V3421" s="9">
        <f t="shared" si="376"/>
        <v>42401.446909722217</v>
      </c>
      <c r="W3421">
        <f t="shared" si="377"/>
        <v>30</v>
      </c>
    </row>
    <row r="3422" spans="1:23" ht="43.2" x14ac:dyDescent="0.3">
      <c r="A3422">
        <v>2512</v>
      </c>
      <c r="B3422" s="3" t="s">
        <v>2512</v>
      </c>
      <c r="C3422" s="3" t="s">
        <v>6622</v>
      </c>
      <c r="D3422">
        <v>1150</v>
      </c>
      <c r="E3422">
        <v>0</v>
      </c>
      <c r="F3422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>
        <f t="shared" si="371"/>
        <v>0</v>
      </c>
      <c r="P3422" s="5" t="e">
        <f t="shared" si="372"/>
        <v>#DIV/0!</v>
      </c>
      <c r="Q3422" s="5" t="str">
        <f t="shared" si="373"/>
        <v>food</v>
      </c>
      <c r="R3422" s="5" t="str">
        <f t="shared" si="374"/>
        <v>restaurants</v>
      </c>
      <c r="S3422" t="s">
        <v>8336</v>
      </c>
      <c r="T3422" t="s">
        <v>8353</v>
      </c>
      <c r="U3422" s="9">
        <f t="shared" si="375"/>
        <v>41971.876863425925</v>
      </c>
      <c r="V3422" s="9">
        <f t="shared" si="376"/>
        <v>41986.876863425925</v>
      </c>
      <c r="W3422">
        <f t="shared" si="377"/>
        <v>15</v>
      </c>
    </row>
    <row r="3423" spans="1:23" ht="57.6" x14ac:dyDescent="0.3">
      <c r="A3423">
        <v>2513</v>
      </c>
      <c r="B3423" s="3" t="s">
        <v>2513</v>
      </c>
      <c r="C3423" s="3" t="s">
        <v>6623</v>
      </c>
      <c r="D3423">
        <v>180000</v>
      </c>
      <c r="E3423">
        <v>0</v>
      </c>
      <c r="F3423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>
        <f t="shared" si="371"/>
        <v>0</v>
      </c>
      <c r="P3423" s="5" t="e">
        <f t="shared" si="372"/>
        <v>#DIV/0!</v>
      </c>
      <c r="Q3423" s="5" t="str">
        <f t="shared" si="373"/>
        <v>food</v>
      </c>
      <c r="R3423" s="5" t="str">
        <f t="shared" si="374"/>
        <v>restaurants</v>
      </c>
      <c r="S3423" t="s">
        <v>8336</v>
      </c>
      <c r="T3423" t="s">
        <v>8353</v>
      </c>
      <c r="U3423" s="9">
        <f t="shared" si="375"/>
        <v>42732.00681712963</v>
      </c>
      <c r="V3423" s="9">
        <f t="shared" si="376"/>
        <v>42792.00681712963</v>
      </c>
      <c r="W3423">
        <f t="shared" si="377"/>
        <v>60</v>
      </c>
    </row>
    <row r="3424" spans="1:23" ht="43.2" x14ac:dyDescent="0.3">
      <c r="A3424">
        <v>2514</v>
      </c>
      <c r="B3424" s="3" t="s">
        <v>2514</v>
      </c>
      <c r="C3424" s="3" t="s">
        <v>6624</v>
      </c>
      <c r="D3424">
        <v>12000</v>
      </c>
      <c r="E3424">
        <v>210</v>
      </c>
      <c r="F3424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>
        <f t="shared" si="371"/>
        <v>2</v>
      </c>
      <c r="P3424" s="5">
        <f t="shared" si="372"/>
        <v>52.5</v>
      </c>
      <c r="Q3424" s="5" t="str">
        <f t="shared" si="373"/>
        <v>food</v>
      </c>
      <c r="R3424" s="5" t="str">
        <f t="shared" si="374"/>
        <v>restaurants</v>
      </c>
      <c r="S3424" t="s">
        <v>8336</v>
      </c>
      <c r="T3424" t="s">
        <v>8353</v>
      </c>
      <c r="U3424" s="9">
        <f t="shared" si="375"/>
        <v>41854.389780092592</v>
      </c>
      <c r="V3424" s="9">
        <f t="shared" si="376"/>
        <v>41871.389780092592</v>
      </c>
      <c r="W3424">
        <f t="shared" si="377"/>
        <v>17</v>
      </c>
    </row>
    <row r="3425" spans="1:23" ht="43.2" x14ac:dyDescent="0.3">
      <c r="A3425">
        <v>2515</v>
      </c>
      <c r="B3425" s="3" t="s">
        <v>2515</v>
      </c>
      <c r="C3425" s="3" t="s">
        <v>6625</v>
      </c>
      <c r="D3425">
        <v>5000</v>
      </c>
      <c r="E3425">
        <v>930</v>
      </c>
      <c r="F342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>
        <f t="shared" si="371"/>
        <v>19</v>
      </c>
      <c r="P3425" s="5">
        <f t="shared" si="372"/>
        <v>77.5</v>
      </c>
      <c r="Q3425" s="5" t="str">
        <f t="shared" si="373"/>
        <v>food</v>
      </c>
      <c r="R3425" s="5" t="str">
        <f t="shared" si="374"/>
        <v>restaurants</v>
      </c>
      <c r="S3425" t="s">
        <v>8336</v>
      </c>
      <c r="T3425" t="s">
        <v>8353</v>
      </c>
      <c r="U3425" s="9">
        <f t="shared" si="375"/>
        <v>42027.839733796296</v>
      </c>
      <c r="V3425" s="9">
        <f t="shared" si="376"/>
        <v>42057.839733796296</v>
      </c>
      <c r="W3425">
        <f t="shared" si="377"/>
        <v>30</v>
      </c>
    </row>
    <row r="3426" spans="1:23" ht="43.2" x14ac:dyDescent="0.3">
      <c r="A3426">
        <v>2516</v>
      </c>
      <c r="B3426" s="3" t="s">
        <v>2516</v>
      </c>
      <c r="C3426" s="3" t="s">
        <v>6626</v>
      </c>
      <c r="D3426">
        <v>22000</v>
      </c>
      <c r="E3426">
        <v>0</v>
      </c>
      <c r="F3426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>
        <f t="shared" si="371"/>
        <v>0</v>
      </c>
      <c r="P3426" s="5" t="e">
        <f t="shared" si="372"/>
        <v>#DIV/0!</v>
      </c>
      <c r="Q3426" s="5" t="str">
        <f t="shared" si="373"/>
        <v>food</v>
      </c>
      <c r="R3426" s="5" t="str">
        <f t="shared" si="374"/>
        <v>restaurants</v>
      </c>
      <c r="S3426" t="s">
        <v>8336</v>
      </c>
      <c r="T3426" t="s">
        <v>8353</v>
      </c>
      <c r="U3426" s="9">
        <f t="shared" si="375"/>
        <v>41942.653379629628</v>
      </c>
      <c r="V3426" s="9">
        <f t="shared" si="376"/>
        <v>41972.6950462963</v>
      </c>
      <c r="W3426">
        <f t="shared" si="377"/>
        <v>30</v>
      </c>
    </row>
    <row r="3427" spans="1:23" ht="43.2" x14ac:dyDescent="0.3">
      <c r="A3427">
        <v>2517</v>
      </c>
      <c r="B3427" s="3" t="s">
        <v>2517</v>
      </c>
      <c r="C3427" s="3" t="s">
        <v>6627</v>
      </c>
      <c r="D3427">
        <v>18000</v>
      </c>
      <c r="E3427">
        <v>1767</v>
      </c>
      <c r="F3427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>
        <f t="shared" si="371"/>
        <v>10</v>
      </c>
      <c r="P3427" s="5">
        <f t="shared" si="372"/>
        <v>53.55</v>
      </c>
      <c r="Q3427" s="5" t="str">
        <f t="shared" si="373"/>
        <v>food</v>
      </c>
      <c r="R3427" s="5" t="str">
        <f t="shared" si="374"/>
        <v>restaurants</v>
      </c>
      <c r="S3427" t="s">
        <v>8336</v>
      </c>
      <c r="T3427" t="s">
        <v>8353</v>
      </c>
      <c r="U3427" s="9">
        <f t="shared" si="375"/>
        <v>42052.802430555559</v>
      </c>
      <c r="V3427" s="9">
        <f t="shared" si="376"/>
        <v>42082.760763888888</v>
      </c>
      <c r="W3427">
        <f t="shared" si="377"/>
        <v>30</v>
      </c>
    </row>
    <row r="3428" spans="1:23" ht="43.2" x14ac:dyDescent="0.3">
      <c r="A3428">
        <v>2518</v>
      </c>
      <c r="B3428" s="3" t="s">
        <v>2518</v>
      </c>
      <c r="C3428" s="3" t="s">
        <v>6628</v>
      </c>
      <c r="D3428">
        <v>5000</v>
      </c>
      <c r="E3428">
        <v>0</v>
      </c>
      <c r="F3428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>
        <f t="shared" si="371"/>
        <v>0</v>
      </c>
      <c r="P3428" s="5" t="e">
        <f t="shared" si="372"/>
        <v>#DIV/0!</v>
      </c>
      <c r="Q3428" s="5" t="str">
        <f t="shared" si="373"/>
        <v>food</v>
      </c>
      <c r="R3428" s="5" t="str">
        <f t="shared" si="374"/>
        <v>restaurants</v>
      </c>
      <c r="S3428" t="s">
        <v>8336</v>
      </c>
      <c r="T3428" t="s">
        <v>8353</v>
      </c>
      <c r="U3428" s="9">
        <f t="shared" si="375"/>
        <v>41926.680879629632</v>
      </c>
      <c r="V3428" s="9">
        <f t="shared" si="376"/>
        <v>41956.722546296296</v>
      </c>
      <c r="W3428">
        <f t="shared" si="377"/>
        <v>30</v>
      </c>
    </row>
    <row r="3429" spans="1:23" ht="28.8" x14ac:dyDescent="0.3">
      <c r="A3429">
        <v>2519</v>
      </c>
      <c r="B3429" s="3" t="s">
        <v>2519</v>
      </c>
      <c r="C3429" s="3" t="s">
        <v>6629</v>
      </c>
      <c r="D3429">
        <v>150000</v>
      </c>
      <c r="E3429">
        <v>65</v>
      </c>
      <c r="F3429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>
        <f t="shared" si="371"/>
        <v>0</v>
      </c>
      <c r="P3429" s="5">
        <f t="shared" si="372"/>
        <v>16.25</v>
      </c>
      <c r="Q3429" s="5" t="str">
        <f t="shared" si="373"/>
        <v>food</v>
      </c>
      <c r="R3429" s="5" t="str">
        <f t="shared" si="374"/>
        <v>restaurants</v>
      </c>
      <c r="S3429" t="s">
        <v>8336</v>
      </c>
      <c r="T3429" t="s">
        <v>8353</v>
      </c>
      <c r="U3429" s="9">
        <f t="shared" si="375"/>
        <v>41809.155138888891</v>
      </c>
      <c r="V3429" s="9">
        <f t="shared" si="376"/>
        <v>41839.155138888891</v>
      </c>
      <c r="W3429">
        <f t="shared" si="377"/>
        <v>30</v>
      </c>
    </row>
    <row r="3430" spans="1:23" ht="43.2" x14ac:dyDescent="0.3">
      <c r="A3430">
        <v>2520</v>
      </c>
      <c r="B3430" s="3" t="s">
        <v>2520</v>
      </c>
      <c r="C3430" s="3" t="s">
        <v>6630</v>
      </c>
      <c r="D3430">
        <v>100000</v>
      </c>
      <c r="E3430">
        <v>0</v>
      </c>
      <c r="F3430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>
        <f t="shared" si="371"/>
        <v>0</v>
      </c>
      <c r="P3430" s="5" t="e">
        <f t="shared" si="372"/>
        <v>#DIV/0!</v>
      </c>
      <c r="Q3430" s="5" t="str">
        <f t="shared" si="373"/>
        <v>food</v>
      </c>
      <c r="R3430" s="5" t="str">
        <f t="shared" si="374"/>
        <v>restaurants</v>
      </c>
      <c r="S3430" t="s">
        <v>8336</v>
      </c>
      <c r="T3430" t="s">
        <v>8353</v>
      </c>
      <c r="U3430" s="9">
        <f t="shared" si="375"/>
        <v>42612.600520833337</v>
      </c>
      <c r="V3430" s="9">
        <f t="shared" si="376"/>
        <v>42658.806249999994</v>
      </c>
      <c r="W3430">
        <f t="shared" si="377"/>
        <v>46</v>
      </c>
    </row>
    <row r="3431" spans="1:23" ht="43.2" x14ac:dyDescent="0.3">
      <c r="A3431">
        <v>2561</v>
      </c>
      <c r="B3431" s="3" t="s">
        <v>2561</v>
      </c>
      <c r="C3431" s="3" t="s">
        <v>6671</v>
      </c>
      <c r="D3431">
        <v>100000</v>
      </c>
      <c r="E3431">
        <v>0</v>
      </c>
      <c r="F3431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>
        <f t="shared" si="371"/>
        <v>0</v>
      </c>
      <c r="P3431" s="5" t="e">
        <f t="shared" si="372"/>
        <v>#DIV/0!</v>
      </c>
      <c r="Q3431" s="5" t="str">
        <f t="shared" si="373"/>
        <v>food</v>
      </c>
      <c r="R3431" s="5" t="str">
        <f t="shared" si="374"/>
        <v>food trucks</v>
      </c>
      <c r="S3431" t="s">
        <v>8336</v>
      </c>
      <c r="T3431" t="s">
        <v>8337</v>
      </c>
      <c r="U3431" s="9">
        <f t="shared" si="375"/>
        <v>42260.528807870374</v>
      </c>
      <c r="V3431" s="9">
        <f t="shared" si="376"/>
        <v>42290.528807870374</v>
      </c>
      <c r="W3431">
        <f t="shared" si="377"/>
        <v>30</v>
      </c>
    </row>
    <row r="3432" spans="1:23" ht="57.6" x14ac:dyDescent="0.3">
      <c r="A3432">
        <v>2562</v>
      </c>
      <c r="B3432" s="3" t="s">
        <v>2562</v>
      </c>
      <c r="C3432" s="3" t="s">
        <v>6672</v>
      </c>
      <c r="D3432">
        <v>10000</v>
      </c>
      <c r="E3432">
        <v>75</v>
      </c>
      <c r="F3432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>
        <f t="shared" si="371"/>
        <v>1</v>
      </c>
      <c r="P3432" s="5">
        <f t="shared" si="372"/>
        <v>25</v>
      </c>
      <c r="Q3432" s="5" t="str">
        <f t="shared" si="373"/>
        <v>food</v>
      </c>
      <c r="R3432" s="5" t="str">
        <f t="shared" si="374"/>
        <v>food trucks</v>
      </c>
      <c r="S3432" t="s">
        <v>8336</v>
      </c>
      <c r="T3432" t="s">
        <v>8337</v>
      </c>
      <c r="U3432" s="9">
        <f t="shared" si="375"/>
        <v>42594.524756944447</v>
      </c>
      <c r="V3432" s="9">
        <f t="shared" si="376"/>
        <v>42654.524756944447</v>
      </c>
      <c r="W3432">
        <f t="shared" si="377"/>
        <v>60</v>
      </c>
    </row>
    <row r="3433" spans="1:23" ht="28.8" x14ac:dyDescent="0.3">
      <c r="A3433">
        <v>2563</v>
      </c>
      <c r="B3433" s="3" t="s">
        <v>2563</v>
      </c>
      <c r="C3433" s="3" t="s">
        <v>6673</v>
      </c>
      <c r="D3433">
        <v>20000</v>
      </c>
      <c r="E3433">
        <v>0</v>
      </c>
      <c r="F3433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>
        <f t="shared" si="371"/>
        <v>0</v>
      </c>
      <c r="P3433" s="5" t="e">
        <f t="shared" si="372"/>
        <v>#DIV/0!</v>
      </c>
      <c r="Q3433" s="5" t="str">
        <f t="shared" si="373"/>
        <v>food</v>
      </c>
      <c r="R3433" s="5" t="str">
        <f t="shared" si="374"/>
        <v>food trucks</v>
      </c>
      <c r="S3433" t="s">
        <v>8336</v>
      </c>
      <c r="T3433" t="s">
        <v>8337</v>
      </c>
      <c r="U3433" s="9">
        <f t="shared" si="375"/>
        <v>42155.139479166668</v>
      </c>
      <c r="V3433" s="9">
        <f t="shared" si="376"/>
        <v>42215.139479166668</v>
      </c>
      <c r="W3433">
        <f t="shared" si="377"/>
        <v>60</v>
      </c>
    </row>
    <row r="3434" spans="1:23" ht="43.2" x14ac:dyDescent="0.3">
      <c r="A3434">
        <v>2564</v>
      </c>
      <c r="B3434" s="3" t="s">
        <v>2564</v>
      </c>
      <c r="C3434" s="3" t="s">
        <v>6674</v>
      </c>
      <c r="D3434">
        <v>40000</v>
      </c>
      <c r="E3434">
        <v>0</v>
      </c>
      <c r="F3434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>
        <f t="shared" si="371"/>
        <v>0</v>
      </c>
      <c r="P3434" s="5" t="e">
        <f t="shared" si="372"/>
        <v>#DIV/0!</v>
      </c>
      <c r="Q3434" s="5" t="str">
        <f t="shared" si="373"/>
        <v>food</v>
      </c>
      <c r="R3434" s="5" t="str">
        <f t="shared" si="374"/>
        <v>food trucks</v>
      </c>
      <c r="S3434" t="s">
        <v>8336</v>
      </c>
      <c r="T3434" t="s">
        <v>8337</v>
      </c>
      <c r="U3434" s="9">
        <f t="shared" si="375"/>
        <v>41822.040497685186</v>
      </c>
      <c r="V3434" s="9">
        <f t="shared" si="376"/>
        <v>41852.040497685186</v>
      </c>
      <c r="W3434">
        <f t="shared" si="377"/>
        <v>30</v>
      </c>
    </row>
    <row r="3435" spans="1:23" ht="43.2" x14ac:dyDescent="0.3">
      <c r="A3435">
        <v>2565</v>
      </c>
      <c r="B3435" s="3" t="s">
        <v>2565</v>
      </c>
      <c r="C3435" s="3" t="s">
        <v>6675</v>
      </c>
      <c r="D3435">
        <v>10000</v>
      </c>
      <c r="E3435">
        <v>100</v>
      </c>
      <c r="F343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>
        <f t="shared" si="371"/>
        <v>1</v>
      </c>
      <c r="P3435" s="5">
        <f t="shared" si="372"/>
        <v>100</v>
      </c>
      <c r="Q3435" s="5" t="str">
        <f t="shared" si="373"/>
        <v>food</v>
      </c>
      <c r="R3435" s="5" t="str">
        <f t="shared" si="374"/>
        <v>food trucks</v>
      </c>
      <c r="S3435" t="s">
        <v>8336</v>
      </c>
      <c r="T3435" t="s">
        <v>8337</v>
      </c>
      <c r="U3435" s="9">
        <f t="shared" si="375"/>
        <v>42440.650335648148</v>
      </c>
      <c r="V3435" s="9">
        <f t="shared" si="376"/>
        <v>42499.868055555555</v>
      </c>
      <c r="W3435">
        <f t="shared" si="377"/>
        <v>59</v>
      </c>
    </row>
    <row r="3436" spans="1:23" ht="43.2" x14ac:dyDescent="0.3">
      <c r="A3436">
        <v>2566</v>
      </c>
      <c r="B3436" s="3" t="s">
        <v>2566</v>
      </c>
      <c r="C3436" s="3" t="s">
        <v>6676</v>
      </c>
      <c r="D3436">
        <v>35000</v>
      </c>
      <c r="E3436">
        <v>0</v>
      </c>
      <c r="F3436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>
        <f t="shared" si="371"/>
        <v>0</v>
      </c>
      <c r="P3436" s="5" t="e">
        <f t="shared" si="372"/>
        <v>#DIV/0!</v>
      </c>
      <c r="Q3436" s="5" t="str">
        <f t="shared" si="373"/>
        <v>food</v>
      </c>
      <c r="R3436" s="5" t="str">
        <f t="shared" si="374"/>
        <v>food trucks</v>
      </c>
      <c r="S3436" t="s">
        <v>8336</v>
      </c>
      <c r="T3436" t="s">
        <v>8337</v>
      </c>
      <c r="U3436" s="9">
        <f t="shared" si="375"/>
        <v>41842.980879629627</v>
      </c>
      <c r="V3436" s="9">
        <f t="shared" si="376"/>
        <v>41872.980879629627</v>
      </c>
      <c r="W3436">
        <f t="shared" si="377"/>
        <v>30</v>
      </c>
    </row>
    <row r="3437" spans="1:23" ht="43.2" x14ac:dyDescent="0.3">
      <c r="A3437">
        <v>2567</v>
      </c>
      <c r="B3437" s="3" t="s">
        <v>2567</v>
      </c>
      <c r="C3437" s="3" t="s">
        <v>6677</v>
      </c>
      <c r="D3437">
        <v>45000</v>
      </c>
      <c r="E3437">
        <v>120</v>
      </c>
      <c r="F3437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>
        <f t="shared" si="371"/>
        <v>0</v>
      </c>
      <c r="P3437" s="5">
        <f t="shared" si="372"/>
        <v>60</v>
      </c>
      <c r="Q3437" s="5" t="str">
        <f t="shared" si="373"/>
        <v>food</v>
      </c>
      <c r="R3437" s="5" t="str">
        <f t="shared" si="374"/>
        <v>food trucks</v>
      </c>
      <c r="S3437" t="s">
        <v>8336</v>
      </c>
      <c r="T3437" t="s">
        <v>8337</v>
      </c>
      <c r="U3437" s="9">
        <f t="shared" si="375"/>
        <v>42087.878912037035</v>
      </c>
      <c r="V3437" s="9">
        <f t="shared" si="376"/>
        <v>42117.878912037035</v>
      </c>
      <c r="W3437">
        <f t="shared" si="377"/>
        <v>30</v>
      </c>
    </row>
    <row r="3438" spans="1:23" ht="43.2" x14ac:dyDescent="0.3">
      <c r="A3438">
        <v>2568</v>
      </c>
      <c r="B3438" s="3" t="s">
        <v>2568</v>
      </c>
      <c r="C3438" s="3" t="s">
        <v>6678</v>
      </c>
      <c r="D3438">
        <v>10000</v>
      </c>
      <c r="E3438">
        <v>50</v>
      </c>
      <c r="F3438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>
        <f t="shared" si="371"/>
        <v>1</v>
      </c>
      <c r="P3438" s="5">
        <f t="shared" si="372"/>
        <v>50</v>
      </c>
      <c r="Q3438" s="5" t="str">
        <f t="shared" si="373"/>
        <v>food</v>
      </c>
      <c r="R3438" s="5" t="str">
        <f t="shared" si="374"/>
        <v>food trucks</v>
      </c>
      <c r="S3438" t="s">
        <v>8336</v>
      </c>
      <c r="T3438" t="s">
        <v>8337</v>
      </c>
      <c r="U3438" s="9">
        <f t="shared" si="375"/>
        <v>42584.666597222225</v>
      </c>
      <c r="V3438" s="9">
        <f t="shared" si="376"/>
        <v>42614.666597222225</v>
      </c>
      <c r="W3438">
        <f t="shared" si="377"/>
        <v>30</v>
      </c>
    </row>
    <row r="3439" spans="1:23" ht="43.2" x14ac:dyDescent="0.3">
      <c r="A3439">
        <v>2569</v>
      </c>
      <c r="B3439" s="3" t="s">
        <v>2569</v>
      </c>
      <c r="C3439" s="3" t="s">
        <v>6679</v>
      </c>
      <c r="D3439">
        <v>6500</v>
      </c>
      <c r="E3439">
        <v>145</v>
      </c>
      <c r="F3439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>
        <f t="shared" si="371"/>
        <v>2</v>
      </c>
      <c r="P3439" s="5">
        <f t="shared" si="372"/>
        <v>72.5</v>
      </c>
      <c r="Q3439" s="5" t="str">
        <f t="shared" si="373"/>
        <v>food</v>
      </c>
      <c r="R3439" s="5" t="str">
        <f t="shared" si="374"/>
        <v>food trucks</v>
      </c>
      <c r="S3439" t="s">
        <v>8336</v>
      </c>
      <c r="T3439" t="s">
        <v>8337</v>
      </c>
      <c r="U3439" s="9">
        <f t="shared" si="375"/>
        <v>42234.105462962965</v>
      </c>
      <c r="V3439" s="9">
        <f t="shared" si="376"/>
        <v>42264.105462962965</v>
      </c>
      <c r="W3439">
        <f t="shared" si="377"/>
        <v>30</v>
      </c>
    </row>
    <row r="3440" spans="1:23" ht="43.2" x14ac:dyDescent="0.3">
      <c r="A3440">
        <v>2570</v>
      </c>
      <c r="B3440" s="3" t="s">
        <v>2570</v>
      </c>
      <c r="C3440" s="3" t="s">
        <v>6680</v>
      </c>
      <c r="D3440">
        <v>7000</v>
      </c>
      <c r="E3440">
        <v>59</v>
      </c>
      <c r="F3440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>
        <f t="shared" si="371"/>
        <v>1</v>
      </c>
      <c r="P3440" s="5">
        <f t="shared" si="372"/>
        <v>29.5</v>
      </c>
      <c r="Q3440" s="5" t="str">
        <f t="shared" si="373"/>
        <v>food</v>
      </c>
      <c r="R3440" s="5" t="str">
        <f t="shared" si="374"/>
        <v>food trucks</v>
      </c>
      <c r="S3440" t="s">
        <v>8336</v>
      </c>
      <c r="T3440" t="s">
        <v>8337</v>
      </c>
      <c r="U3440" s="9">
        <f t="shared" si="375"/>
        <v>42744.903182870374</v>
      </c>
      <c r="V3440" s="9">
        <f t="shared" si="376"/>
        <v>42774.903182870374</v>
      </c>
      <c r="W3440">
        <f t="shared" si="377"/>
        <v>30</v>
      </c>
    </row>
    <row r="3441" spans="1:23" ht="43.2" x14ac:dyDescent="0.3">
      <c r="A3441">
        <v>2571</v>
      </c>
      <c r="B3441" s="3" t="s">
        <v>2571</v>
      </c>
      <c r="C3441" s="3" t="s">
        <v>6681</v>
      </c>
      <c r="D3441">
        <v>100000</v>
      </c>
      <c r="E3441">
        <v>250</v>
      </c>
      <c r="F3441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>
        <f t="shared" si="371"/>
        <v>0</v>
      </c>
      <c r="P3441" s="5">
        <f t="shared" si="372"/>
        <v>62.5</v>
      </c>
      <c r="Q3441" s="5" t="str">
        <f t="shared" si="373"/>
        <v>food</v>
      </c>
      <c r="R3441" s="5" t="str">
        <f t="shared" si="374"/>
        <v>food trucks</v>
      </c>
      <c r="S3441" t="s">
        <v>8336</v>
      </c>
      <c r="T3441" t="s">
        <v>8337</v>
      </c>
      <c r="U3441" s="9">
        <f t="shared" si="375"/>
        <v>42449.341678240744</v>
      </c>
      <c r="V3441" s="9">
        <f t="shared" si="376"/>
        <v>42509.341678240744</v>
      </c>
      <c r="W3441">
        <f t="shared" si="377"/>
        <v>60</v>
      </c>
    </row>
    <row r="3442" spans="1:23" ht="43.2" x14ac:dyDescent="0.3">
      <c r="A3442">
        <v>2572</v>
      </c>
      <c r="B3442" s="3" t="s">
        <v>2572</v>
      </c>
      <c r="C3442" s="3" t="s">
        <v>6682</v>
      </c>
      <c r="D3442">
        <v>30000</v>
      </c>
      <c r="E3442">
        <v>0</v>
      </c>
      <c r="F3442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>
        <f t="shared" si="371"/>
        <v>0</v>
      </c>
      <c r="P3442" s="5" t="e">
        <f t="shared" si="372"/>
        <v>#DIV/0!</v>
      </c>
      <c r="Q3442" s="5" t="str">
        <f t="shared" si="373"/>
        <v>food</v>
      </c>
      <c r="R3442" s="5" t="str">
        <f t="shared" si="374"/>
        <v>food trucks</v>
      </c>
      <c r="S3442" t="s">
        <v>8336</v>
      </c>
      <c r="T3442" t="s">
        <v>8337</v>
      </c>
      <c r="U3442" s="9">
        <f t="shared" si="375"/>
        <v>42077.119409722218</v>
      </c>
      <c r="V3442" s="9">
        <f t="shared" si="376"/>
        <v>42107.119409722218</v>
      </c>
      <c r="W3442">
        <f t="shared" si="377"/>
        <v>30</v>
      </c>
    </row>
    <row r="3443" spans="1:23" ht="43.2" x14ac:dyDescent="0.3">
      <c r="A3443">
        <v>2573</v>
      </c>
      <c r="B3443" s="3" t="s">
        <v>2573</v>
      </c>
      <c r="C3443" s="3" t="s">
        <v>6683</v>
      </c>
      <c r="D3443">
        <v>8000</v>
      </c>
      <c r="E3443">
        <v>0</v>
      </c>
      <c r="F3443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>
        <f t="shared" si="371"/>
        <v>0</v>
      </c>
      <c r="P3443" s="5" t="e">
        <f t="shared" si="372"/>
        <v>#DIV/0!</v>
      </c>
      <c r="Q3443" s="5" t="str">
        <f t="shared" si="373"/>
        <v>food</v>
      </c>
      <c r="R3443" s="5" t="str">
        <f t="shared" si="374"/>
        <v>food trucks</v>
      </c>
      <c r="S3443" t="s">
        <v>8336</v>
      </c>
      <c r="T3443" t="s">
        <v>8337</v>
      </c>
      <c r="U3443" s="9">
        <f t="shared" si="375"/>
        <v>41829.592002314814</v>
      </c>
      <c r="V3443" s="9">
        <f t="shared" si="376"/>
        <v>41874.592002314814</v>
      </c>
      <c r="W3443">
        <f t="shared" si="377"/>
        <v>45</v>
      </c>
    </row>
    <row r="3444" spans="1:23" ht="43.2" x14ac:dyDescent="0.3">
      <c r="A3444">
        <v>2574</v>
      </c>
      <c r="B3444" s="3" t="s">
        <v>2574</v>
      </c>
      <c r="C3444" s="3" t="s">
        <v>6684</v>
      </c>
      <c r="D3444">
        <v>10000</v>
      </c>
      <c r="E3444">
        <v>0</v>
      </c>
      <c r="F3444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>
        <f t="shared" si="371"/>
        <v>0</v>
      </c>
      <c r="P3444" s="5" t="e">
        <f t="shared" si="372"/>
        <v>#DIV/0!</v>
      </c>
      <c r="Q3444" s="5" t="str">
        <f t="shared" si="373"/>
        <v>food</v>
      </c>
      <c r="R3444" s="5" t="str">
        <f t="shared" si="374"/>
        <v>food trucks</v>
      </c>
      <c r="S3444" t="s">
        <v>8336</v>
      </c>
      <c r="T3444" t="s">
        <v>8337</v>
      </c>
      <c r="U3444" s="9">
        <f t="shared" si="375"/>
        <v>42487.825752314813</v>
      </c>
      <c r="V3444" s="9">
        <f t="shared" si="376"/>
        <v>42508.825752314813</v>
      </c>
      <c r="W3444">
        <f t="shared" si="377"/>
        <v>21</v>
      </c>
    </row>
    <row r="3445" spans="1:23" ht="43.2" x14ac:dyDescent="0.3">
      <c r="A3445">
        <v>2575</v>
      </c>
      <c r="B3445" s="3" t="s">
        <v>2575</v>
      </c>
      <c r="C3445" s="3" t="s">
        <v>6685</v>
      </c>
      <c r="D3445">
        <v>85000</v>
      </c>
      <c r="E3445">
        <v>0</v>
      </c>
      <c r="F344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>
        <f t="shared" si="371"/>
        <v>0</v>
      </c>
      <c r="P3445" s="5" t="e">
        <f t="shared" si="372"/>
        <v>#DIV/0!</v>
      </c>
      <c r="Q3445" s="5" t="str">
        <f t="shared" si="373"/>
        <v>food</v>
      </c>
      <c r="R3445" s="5" t="str">
        <f t="shared" si="374"/>
        <v>food trucks</v>
      </c>
      <c r="S3445" t="s">
        <v>8336</v>
      </c>
      <c r="T3445" t="s">
        <v>8337</v>
      </c>
      <c r="U3445" s="9">
        <f t="shared" si="375"/>
        <v>41986.108726851846</v>
      </c>
      <c r="V3445" s="9">
        <f t="shared" si="376"/>
        <v>42016.108726851846</v>
      </c>
      <c r="W3445">
        <f t="shared" si="377"/>
        <v>30</v>
      </c>
    </row>
    <row r="3446" spans="1:23" ht="28.8" x14ac:dyDescent="0.3">
      <c r="A3446">
        <v>2576</v>
      </c>
      <c r="B3446" s="3" t="s">
        <v>2576</v>
      </c>
      <c r="C3446" s="3" t="s">
        <v>6686</v>
      </c>
      <c r="D3446">
        <v>10000</v>
      </c>
      <c r="E3446">
        <v>0</v>
      </c>
      <c r="F3446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>
        <f t="shared" si="371"/>
        <v>0</v>
      </c>
      <c r="P3446" s="5" t="e">
        <f t="shared" si="372"/>
        <v>#DIV/0!</v>
      </c>
      <c r="Q3446" s="5" t="str">
        <f t="shared" si="373"/>
        <v>food</v>
      </c>
      <c r="R3446" s="5" t="str">
        <f t="shared" si="374"/>
        <v>food trucks</v>
      </c>
      <c r="S3446" t="s">
        <v>8336</v>
      </c>
      <c r="T3446" t="s">
        <v>8337</v>
      </c>
      <c r="U3446" s="9">
        <f t="shared" si="375"/>
        <v>42060.00980324074</v>
      </c>
      <c r="V3446" s="9">
        <f t="shared" si="376"/>
        <v>42104.968136574069</v>
      </c>
      <c r="W3446">
        <f t="shared" si="377"/>
        <v>44</v>
      </c>
    </row>
    <row r="3447" spans="1:23" ht="43.2" x14ac:dyDescent="0.3">
      <c r="A3447">
        <v>2577</v>
      </c>
      <c r="B3447" s="3" t="s">
        <v>2577</v>
      </c>
      <c r="C3447" s="3" t="s">
        <v>6687</v>
      </c>
      <c r="D3447">
        <v>15000</v>
      </c>
      <c r="E3447">
        <v>0</v>
      </c>
      <c r="F3447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>
        <f t="shared" si="371"/>
        <v>0</v>
      </c>
      <c r="P3447" s="5" t="e">
        <f t="shared" si="372"/>
        <v>#DIV/0!</v>
      </c>
      <c r="Q3447" s="5" t="str">
        <f t="shared" si="373"/>
        <v>food</v>
      </c>
      <c r="R3447" s="5" t="str">
        <f t="shared" si="374"/>
        <v>food trucks</v>
      </c>
      <c r="S3447" t="s">
        <v>8336</v>
      </c>
      <c r="T3447" t="s">
        <v>8337</v>
      </c>
      <c r="U3447" s="9">
        <f t="shared" si="375"/>
        <v>41830.820567129631</v>
      </c>
      <c r="V3447" s="9">
        <f t="shared" si="376"/>
        <v>41855.820567129631</v>
      </c>
      <c r="W3447">
        <f t="shared" si="377"/>
        <v>25</v>
      </c>
    </row>
    <row r="3448" spans="1:23" ht="57.6" x14ac:dyDescent="0.3">
      <c r="A3448">
        <v>2578</v>
      </c>
      <c r="B3448" s="3" t="s">
        <v>2578</v>
      </c>
      <c r="C3448" s="3" t="s">
        <v>6688</v>
      </c>
      <c r="D3448">
        <v>6000</v>
      </c>
      <c r="E3448">
        <v>0</v>
      </c>
      <c r="F3448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>
        <f t="shared" si="371"/>
        <v>0</v>
      </c>
      <c r="P3448" s="5" t="e">
        <f t="shared" si="372"/>
        <v>#DIV/0!</v>
      </c>
      <c r="Q3448" s="5" t="str">
        <f t="shared" si="373"/>
        <v>food</v>
      </c>
      <c r="R3448" s="5" t="str">
        <f t="shared" si="374"/>
        <v>food trucks</v>
      </c>
      <c r="S3448" t="s">
        <v>8336</v>
      </c>
      <c r="T3448" t="s">
        <v>8337</v>
      </c>
      <c r="U3448" s="9">
        <f t="shared" si="375"/>
        <v>42238.022905092599</v>
      </c>
      <c r="V3448" s="9">
        <f t="shared" si="376"/>
        <v>42286.708333333328</v>
      </c>
      <c r="W3448">
        <f t="shared" si="377"/>
        <v>48</v>
      </c>
    </row>
    <row r="3449" spans="1:23" ht="43.2" x14ac:dyDescent="0.3">
      <c r="A3449">
        <v>2579</v>
      </c>
      <c r="B3449" s="3" t="s">
        <v>2579</v>
      </c>
      <c r="C3449" s="3" t="s">
        <v>6689</v>
      </c>
      <c r="D3449">
        <v>200000</v>
      </c>
      <c r="E3449">
        <v>277</v>
      </c>
      <c r="F3449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>
        <f t="shared" si="371"/>
        <v>0</v>
      </c>
      <c r="P3449" s="5">
        <f t="shared" si="372"/>
        <v>23.08</v>
      </c>
      <c r="Q3449" s="5" t="str">
        <f t="shared" si="373"/>
        <v>food</v>
      </c>
      <c r="R3449" s="5" t="str">
        <f t="shared" si="374"/>
        <v>food trucks</v>
      </c>
      <c r="S3449" t="s">
        <v>8336</v>
      </c>
      <c r="T3449" t="s">
        <v>8337</v>
      </c>
      <c r="U3449" s="9">
        <f t="shared" si="375"/>
        <v>41837.829895833333</v>
      </c>
      <c r="V3449" s="9">
        <f t="shared" si="376"/>
        <v>41897.829895833333</v>
      </c>
      <c r="W3449">
        <f t="shared" si="377"/>
        <v>60</v>
      </c>
    </row>
    <row r="3450" spans="1:23" ht="43.2" x14ac:dyDescent="0.3">
      <c r="A3450">
        <v>2580</v>
      </c>
      <c r="B3450" s="3" t="s">
        <v>2580</v>
      </c>
      <c r="C3450" s="3" t="s">
        <v>6690</v>
      </c>
      <c r="D3450">
        <v>8500</v>
      </c>
      <c r="E3450">
        <v>51</v>
      </c>
      <c r="F3450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>
        <f t="shared" si="371"/>
        <v>1</v>
      </c>
      <c r="P3450" s="5">
        <f t="shared" si="372"/>
        <v>25.5</v>
      </c>
      <c r="Q3450" s="5" t="str">
        <f t="shared" si="373"/>
        <v>food</v>
      </c>
      <c r="R3450" s="5" t="str">
        <f t="shared" si="374"/>
        <v>food trucks</v>
      </c>
      <c r="S3450" t="s">
        <v>8336</v>
      </c>
      <c r="T3450" t="s">
        <v>8337</v>
      </c>
      <c r="U3450" s="9">
        <f t="shared" si="375"/>
        <v>42110.326423611114</v>
      </c>
      <c r="V3450" s="9">
        <f t="shared" si="376"/>
        <v>42140.125</v>
      </c>
      <c r="W3450">
        <f t="shared" si="377"/>
        <v>30</v>
      </c>
    </row>
    <row r="3451" spans="1:23" ht="43.2" x14ac:dyDescent="0.3">
      <c r="A3451">
        <v>2581</v>
      </c>
      <c r="B3451" s="3" t="s">
        <v>2581</v>
      </c>
      <c r="C3451" s="3" t="s">
        <v>6691</v>
      </c>
      <c r="D3451">
        <v>5000</v>
      </c>
      <c r="E3451">
        <v>530</v>
      </c>
      <c r="F3451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>
        <f t="shared" si="371"/>
        <v>11</v>
      </c>
      <c r="P3451" s="5">
        <f t="shared" si="372"/>
        <v>48.18</v>
      </c>
      <c r="Q3451" s="5" t="str">
        <f t="shared" si="373"/>
        <v>food</v>
      </c>
      <c r="R3451" s="5" t="str">
        <f t="shared" si="374"/>
        <v>food trucks</v>
      </c>
      <c r="S3451" t="s">
        <v>8336</v>
      </c>
      <c r="T3451" t="s">
        <v>8337</v>
      </c>
      <c r="U3451" s="9">
        <f t="shared" si="375"/>
        <v>42294.628449074073</v>
      </c>
      <c r="V3451" s="9">
        <f t="shared" si="376"/>
        <v>42324.670115740737</v>
      </c>
      <c r="W3451">
        <f t="shared" si="377"/>
        <v>30</v>
      </c>
    </row>
    <row r="3452" spans="1:23" ht="28.8" x14ac:dyDescent="0.3">
      <c r="A3452">
        <v>2582</v>
      </c>
      <c r="B3452" s="3" t="s">
        <v>2582</v>
      </c>
      <c r="C3452" s="3" t="s">
        <v>6692</v>
      </c>
      <c r="D3452">
        <v>90000</v>
      </c>
      <c r="E3452">
        <v>1</v>
      </c>
      <c r="F3452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>
        <f t="shared" si="371"/>
        <v>0</v>
      </c>
      <c r="P3452" s="5">
        <f t="shared" si="372"/>
        <v>1</v>
      </c>
      <c r="Q3452" s="5" t="str">
        <f t="shared" si="373"/>
        <v>food</v>
      </c>
      <c r="R3452" s="5" t="str">
        <f t="shared" si="374"/>
        <v>food trucks</v>
      </c>
      <c r="S3452" t="s">
        <v>8336</v>
      </c>
      <c r="T3452" t="s">
        <v>8337</v>
      </c>
      <c r="U3452" s="9">
        <f t="shared" si="375"/>
        <v>42642.988819444443</v>
      </c>
      <c r="V3452" s="9">
        <f t="shared" si="376"/>
        <v>42672.988819444443</v>
      </c>
      <c r="W3452">
        <f t="shared" si="377"/>
        <v>30</v>
      </c>
    </row>
    <row r="3453" spans="1:23" ht="43.2" x14ac:dyDescent="0.3">
      <c r="A3453">
        <v>2583</v>
      </c>
      <c r="B3453" s="3" t="s">
        <v>2583</v>
      </c>
      <c r="C3453" s="3" t="s">
        <v>6693</v>
      </c>
      <c r="D3453">
        <v>1000</v>
      </c>
      <c r="E3453">
        <v>5</v>
      </c>
      <c r="F3453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>
        <f t="shared" si="371"/>
        <v>1</v>
      </c>
      <c r="P3453" s="5">
        <f t="shared" si="372"/>
        <v>1</v>
      </c>
      <c r="Q3453" s="5" t="str">
        <f t="shared" si="373"/>
        <v>food</v>
      </c>
      <c r="R3453" s="5" t="str">
        <f t="shared" si="374"/>
        <v>food trucks</v>
      </c>
      <c r="S3453" t="s">
        <v>8336</v>
      </c>
      <c r="T3453" t="s">
        <v>8337</v>
      </c>
      <c r="U3453" s="9">
        <f t="shared" si="375"/>
        <v>42019.76944444445</v>
      </c>
      <c r="V3453" s="9">
        <f t="shared" si="376"/>
        <v>42079.727777777778</v>
      </c>
      <c r="W3453">
        <f t="shared" si="377"/>
        <v>60</v>
      </c>
    </row>
    <row r="3454" spans="1:23" ht="28.8" x14ac:dyDescent="0.3">
      <c r="A3454">
        <v>2584</v>
      </c>
      <c r="B3454" s="3" t="s">
        <v>2584</v>
      </c>
      <c r="C3454" s="3" t="s">
        <v>6694</v>
      </c>
      <c r="D3454">
        <v>10000</v>
      </c>
      <c r="E3454">
        <v>0</v>
      </c>
      <c r="F3454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>
        <f t="shared" si="371"/>
        <v>0</v>
      </c>
      <c r="P3454" s="5" t="e">
        <f t="shared" si="372"/>
        <v>#DIV/0!</v>
      </c>
      <c r="Q3454" s="5" t="str">
        <f t="shared" si="373"/>
        <v>food</v>
      </c>
      <c r="R3454" s="5" t="str">
        <f t="shared" si="374"/>
        <v>food trucks</v>
      </c>
      <c r="S3454" t="s">
        <v>8336</v>
      </c>
      <c r="T3454" t="s">
        <v>8337</v>
      </c>
      <c r="U3454" s="9">
        <f t="shared" si="375"/>
        <v>42140.173252314817</v>
      </c>
      <c r="V3454" s="9">
        <f t="shared" si="376"/>
        <v>42170.173252314817</v>
      </c>
      <c r="W3454">
        <f t="shared" si="377"/>
        <v>30</v>
      </c>
    </row>
    <row r="3455" spans="1:23" ht="43.2" x14ac:dyDescent="0.3">
      <c r="A3455">
        <v>2585</v>
      </c>
      <c r="B3455" s="3" t="s">
        <v>2585</v>
      </c>
      <c r="C3455" s="3" t="s">
        <v>6695</v>
      </c>
      <c r="D3455">
        <v>30000</v>
      </c>
      <c r="E3455">
        <v>50</v>
      </c>
      <c r="F345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>
        <f t="shared" si="371"/>
        <v>0</v>
      </c>
      <c r="P3455" s="5">
        <f t="shared" si="372"/>
        <v>50</v>
      </c>
      <c r="Q3455" s="5" t="str">
        <f t="shared" si="373"/>
        <v>food</v>
      </c>
      <c r="R3455" s="5" t="str">
        <f t="shared" si="374"/>
        <v>food trucks</v>
      </c>
      <c r="S3455" t="s">
        <v>8336</v>
      </c>
      <c r="T3455" t="s">
        <v>8337</v>
      </c>
      <c r="U3455" s="9">
        <f t="shared" si="375"/>
        <v>41795.963333333333</v>
      </c>
      <c r="V3455" s="9">
        <f t="shared" si="376"/>
        <v>41825.963333333333</v>
      </c>
      <c r="W3455">
        <f t="shared" si="377"/>
        <v>30</v>
      </c>
    </row>
    <row r="3456" spans="1:23" ht="28.8" x14ac:dyDescent="0.3">
      <c r="A3456">
        <v>2586</v>
      </c>
      <c r="B3456" s="3" t="s">
        <v>2586</v>
      </c>
      <c r="C3456" s="3" t="s">
        <v>6696</v>
      </c>
      <c r="D3456">
        <v>3000</v>
      </c>
      <c r="E3456">
        <v>5</v>
      </c>
      <c r="F3456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>
        <f t="shared" si="371"/>
        <v>0</v>
      </c>
      <c r="P3456" s="5">
        <f t="shared" si="372"/>
        <v>5</v>
      </c>
      <c r="Q3456" s="5" t="str">
        <f t="shared" si="373"/>
        <v>food</v>
      </c>
      <c r="R3456" s="5" t="str">
        <f t="shared" si="374"/>
        <v>food trucks</v>
      </c>
      <c r="S3456" t="s">
        <v>8336</v>
      </c>
      <c r="T3456" t="s">
        <v>8337</v>
      </c>
      <c r="U3456" s="9">
        <f t="shared" si="375"/>
        <v>42333.330277777779</v>
      </c>
      <c r="V3456" s="9">
        <f t="shared" si="376"/>
        <v>42363.330277777779</v>
      </c>
      <c r="W3456">
        <f t="shared" si="377"/>
        <v>30</v>
      </c>
    </row>
    <row r="3457" spans="1:23" ht="43.2" x14ac:dyDescent="0.3">
      <c r="A3457">
        <v>2587</v>
      </c>
      <c r="B3457" s="3" t="s">
        <v>2587</v>
      </c>
      <c r="C3457" s="3" t="s">
        <v>6697</v>
      </c>
      <c r="D3457">
        <v>50000</v>
      </c>
      <c r="E3457">
        <v>1217</v>
      </c>
      <c r="F3457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>
        <f t="shared" si="371"/>
        <v>2</v>
      </c>
      <c r="P3457" s="5">
        <f t="shared" si="372"/>
        <v>202.83</v>
      </c>
      <c r="Q3457" s="5" t="str">
        <f t="shared" si="373"/>
        <v>food</v>
      </c>
      <c r="R3457" s="5" t="str">
        <f t="shared" si="374"/>
        <v>food trucks</v>
      </c>
      <c r="S3457" t="s">
        <v>8336</v>
      </c>
      <c r="T3457" t="s">
        <v>8337</v>
      </c>
      <c r="U3457" s="9">
        <f t="shared" si="375"/>
        <v>42338.675381944442</v>
      </c>
      <c r="V3457" s="9">
        <f t="shared" si="376"/>
        <v>42368.675381944442</v>
      </c>
      <c r="W3457">
        <f t="shared" si="377"/>
        <v>30</v>
      </c>
    </row>
    <row r="3458" spans="1:23" ht="57.6" x14ac:dyDescent="0.3">
      <c r="A3458">
        <v>2588</v>
      </c>
      <c r="B3458" s="3" t="s">
        <v>2588</v>
      </c>
      <c r="C3458" s="3" t="s">
        <v>6698</v>
      </c>
      <c r="D3458">
        <v>6000</v>
      </c>
      <c r="E3458">
        <v>233</v>
      </c>
      <c r="F3458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>
        <f t="shared" ref="O3458:O3521" si="378">ROUND((E3458/D3458)*100,0)</f>
        <v>4</v>
      </c>
      <c r="P3458" s="5">
        <f t="shared" ref="P3458:P3521" si="379">ROUND((E3458/L3458),2)</f>
        <v>29.13</v>
      </c>
      <c r="Q3458" s="5" t="str">
        <f t="shared" ref="Q3458:Q3521" si="380">LEFT(N3458,SEARCH("/",N3458)-1)</f>
        <v>food</v>
      </c>
      <c r="R3458" s="5" t="str">
        <f t="shared" ref="R3458:R3521" si="381">RIGHT(N3458,LEN(N3458)-SEARCH("/",N3458))</f>
        <v>food trucks</v>
      </c>
      <c r="S3458" t="s">
        <v>8336</v>
      </c>
      <c r="T3458" t="s">
        <v>8337</v>
      </c>
      <c r="U3458" s="9">
        <f t="shared" ref="U3458:U3521" si="382">(((J3458/60)/60)/24)+DATE(1970,1,1)</f>
        <v>42042.676226851851</v>
      </c>
      <c r="V3458" s="9">
        <f t="shared" ref="V3458:V3521" si="383">(((I3458/60)/60)/24)+DATE(1970,1,1)</f>
        <v>42094.551388888889</v>
      </c>
      <c r="W3458">
        <f t="shared" ref="W3458:W3521" si="384">DATEDIF(U3458,V3458,"d")</f>
        <v>52</v>
      </c>
    </row>
    <row r="3459" spans="1:23" ht="43.2" x14ac:dyDescent="0.3">
      <c r="A3459">
        <v>2589</v>
      </c>
      <c r="B3459" s="3" t="s">
        <v>2589</v>
      </c>
      <c r="C3459" s="3" t="s">
        <v>6699</v>
      </c>
      <c r="D3459">
        <v>50000</v>
      </c>
      <c r="E3459">
        <v>5</v>
      </c>
      <c r="F3459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>
        <f t="shared" si="378"/>
        <v>0</v>
      </c>
      <c r="P3459" s="5">
        <f t="shared" si="379"/>
        <v>5</v>
      </c>
      <c r="Q3459" s="5" t="str">
        <f t="shared" si="380"/>
        <v>food</v>
      </c>
      <c r="R3459" s="5" t="str">
        <f t="shared" si="381"/>
        <v>food trucks</v>
      </c>
      <c r="S3459" t="s">
        <v>8336</v>
      </c>
      <c r="T3459" t="s">
        <v>8337</v>
      </c>
      <c r="U3459" s="9">
        <f t="shared" si="382"/>
        <v>42422.536192129628</v>
      </c>
      <c r="V3459" s="9">
        <f t="shared" si="383"/>
        <v>42452.494525462964</v>
      </c>
      <c r="W3459">
        <f t="shared" si="384"/>
        <v>30</v>
      </c>
    </row>
    <row r="3460" spans="1:23" ht="43.2" x14ac:dyDescent="0.3">
      <c r="A3460">
        <v>2590</v>
      </c>
      <c r="B3460" s="3" t="s">
        <v>2590</v>
      </c>
      <c r="C3460" s="3" t="s">
        <v>6700</v>
      </c>
      <c r="D3460">
        <v>3000</v>
      </c>
      <c r="E3460">
        <v>0</v>
      </c>
      <c r="F3460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>
        <f t="shared" si="378"/>
        <v>0</v>
      </c>
      <c r="P3460" s="5" t="e">
        <f t="shared" si="379"/>
        <v>#DIV/0!</v>
      </c>
      <c r="Q3460" s="5" t="str">
        <f t="shared" si="380"/>
        <v>food</v>
      </c>
      <c r="R3460" s="5" t="str">
        <f t="shared" si="381"/>
        <v>food trucks</v>
      </c>
      <c r="S3460" t="s">
        <v>8336</v>
      </c>
      <c r="T3460" t="s">
        <v>8337</v>
      </c>
      <c r="U3460" s="9">
        <f t="shared" si="382"/>
        <v>42388.589085648149</v>
      </c>
      <c r="V3460" s="9">
        <f t="shared" si="383"/>
        <v>42395.589085648149</v>
      </c>
      <c r="W3460">
        <f t="shared" si="384"/>
        <v>7</v>
      </c>
    </row>
    <row r="3461" spans="1:23" ht="43.2" x14ac:dyDescent="0.3">
      <c r="A3461">
        <v>2591</v>
      </c>
      <c r="B3461" s="3" t="s">
        <v>2591</v>
      </c>
      <c r="C3461" s="3" t="s">
        <v>6701</v>
      </c>
      <c r="D3461">
        <v>1500</v>
      </c>
      <c r="E3461">
        <v>26</v>
      </c>
      <c r="F3461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>
        <f t="shared" si="378"/>
        <v>2</v>
      </c>
      <c r="P3461" s="5">
        <f t="shared" si="379"/>
        <v>13</v>
      </c>
      <c r="Q3461" s="5" t="str">
        <f t="shared" si="380"/>
        <v>food</v>
      </c>
      <c r="R3461" s="5" t="str">
        <f t="shared" si="381"/>
        <v>food trucks</v>
      </c>
      <c r="S3461" t="s">
        <v>8336</v>
      </c>
      <c r="T3461" t="s">
        <v>8337</v>
      </c>
      <c r="U3461" s="9">
        <f t="shared" si="382"/>
        <v>42382.906527777777</v>
      </c>
      <c r="V3461" s="9">
        <f t="shared" si="383"/>
        <v>42442.864861111113</v>
      </c>
      <c r="W3461">
        <f t="shared" si="384"/>
        <v>60</v>
      </c>
    </row>
    <row r="3462" spans="1:23" ht="57.6" x14ac:dyDescent="0.3">
      <c r="A3462">
        <v>2592</v>
      </c>
      <c r="B3462" s="3" t="s">
        <v>2592</v>
      </c>
      <c r="C3462" s="3" t="s">
        <v>6702</v>
      </c>
      <c r="D3462">
        <v>30000</v>
      </c>
      <c r="E3462">
        <v>50</v>
      </c>
      <c r="F3462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>
        <f t="shared" si="378"/>
        <v>0</v>
      </c>
      <c r="P3462" s="5">
        <f t="shared" si="379"/>
        <v>50</v>
      </c>
      <c r="Q3462" s="5" t="str">
        <f t="shared" si="380"/>
        <v>food</v>
      </c>
      <c r="R3462" s="5" t="str">
        <f t="shared" si="381"/>
        <v>food trucks</v>
      </c>
      <c r="S3462" t="s">
        <v>8336</v>
      </c>
      <c r="T3462" t="s">
        <v>8337</v>
      </c>
      <c r="U3462" s="9">
        <f t="shared" si="382"/>
        <v>41887.801168981481</v>
      </c>
      <c r="V3462" s="9">
        <f t="shared" si="383"/>
        <v>41917.801168981481</v>
      </c>
      <c r="W3462">
        <f t="shared" si="384"/>
        <v>30</v>
      </c>
    </row>
    <row r="3463" spans="1:23" ht="43.2" x14ac:dyDescent="0.3">
      <c r="A3463">
        <v>2593</v>
      </c>
      <c r="B3463" s="3" t="s">
        <v>2593</v>
      </c>
      <c r="C3463" s="3" t="s">
        <v>6703</v>
      </c>
      <c r="D3463">
        <v>10000</v>
      </c>
      <c r="E3463">
        <v>0</v>
      </c>
      <c r="F3463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>
        <f t="shared" si="378"/>
        <v>0</v>
      </c>
      <c r="P3463" s="5" t="e">
        <f t="shared" si="379"/>
        <v>#DIV/0!</v>
      </c>
      <c r="Q3463" s="5" t="str">
        <f t="shared" si="380"/>
        <v>food</v>
      </c>
      <c r="R3463" s="5" t="str">
        <f t="shared" si="381"/>
        <v>food trucks</v>
      </c>
      <c r="S3463" t="s">
        <v>8336</v>
      </c>
      <c r="T3463" t="s">
        <v>8337</v>
      </c>
      <c r="U3463" s="9">
        <f t="shared" si="382"/>
        <v>42089.84520833334</v>
      </c>
      <c r="V3463" s="9">
        <f t="shared" si="383"/>
        <v>42119.84520833334</v>
      </c>
      <c r="W3463">
        <f t="shared" si="384"/>
        <v>30</v>
      </c>
    </row>
    <row r="3464" spans="1:23" ht="43.2" x14ac:dyDescent="0.3">
      <c r="A3464">
        <v>2594</v>
      </c>
      <c r="B3464" s="3" t="s">
        <v>2594</v>
      </c>
      <c r="C3464" s="3" t="s">
        <v>6704</v>
      </c>
      <c r="D3464">
        <v>80000</v>
      </c>
      <c r="E3464">
        <v>1</v>
      </c>
      <c r="F3464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>
        <f t="shared" si="378"/>
        <v>0</v>
      </c>
      <c r="P3464" s="5">
        <f t="shared" si="379"/>
        <v>1</v>
      </c>
      <c r="Q3464" s="5" t="str">
        <f t="shared" si="380"/>
        <v>food</v>
      </c>
      <c r="R3464" s="5" t="str">
        <f t="shared" si="381"/>
        <v>food trucks</v>
      </c>
      <c r="S3464" t="s">
        <v>8336</v>
      </c>
      <c r="T3464" t="s">
        <v>8337</v>
      </c>
      <c r="U3464" s="9">
        <f t="shared" si="382"/>
        <v>41828.967916666668</v>
      </c>
      <c r="V3464" s="9">
        <f t="shared" si="383"/>
        <v>41858.967916666668</v>
      </c>
      <c r="W3464">
        <f t="shared" si="384"/>
        <v>30</v>
      </c>
    </row>
    <row r="3465" spans="1:23" ht="28.8" x14ac:dyDescent="0.3">
      <c r="A3465">
        <v>2595</v>
      </c>
      <c r="B3465" s="3" t="s">
        <v>2595</v>
      </c>
      <c r="C3465" s="3" t="s">
        <v>6705</v>
      </c>
      <c r="D3465">
        <v>15000</v>
      </c>
      <c r="E3465">
        <v>1825</v>
      </c>
      <c r="F346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>
        <f t="shared" si="378"/>
        <v>12</v>
      </c>
      <c r="P3465" s="5">
        <f t="shared" si="379"/>
        <v>96.05</v>
      </c>
      <c r="Q3465" s="5" t="str">
        <f t="shared" si="380"/>
        <v>food</v>
      </c>
      <c r="R3465" s="5" t="str">
        <f t="shared" si="381"/>
        <v>food trucks</v>
      </c>
      <c r="S3465" t="s">
        <v>8336</v>
      </c>
      <c r="T3465" t="s">
        <v>8337</v>
      </c>
      <c r="U3465" s="9">
        <f t="shared" si="382"/>
        <v>42760.244212962964</v>
      </c>
      <c r="V3465" s="9">
        <f t="shared" si="383"/>
        <v>42790.244212962964</v>
      </c>
      <c r="W3465">
        <f t="shared" si="384"/>
        <v>30</v>
      </c>
    </row>
    <row r="3466" spans="1:23" ht="43.2" x14ac:dyDescent="0.3">
      <c r="A3466">
        <v>2596</v>
      </c>
      <c r="B3466" s="3" t="s">
        <v>2596</v>
      </c>
      <c r="C3466" s="3" t="s">
        <v>6706</v>
      </c>
      <c r="D3466">
        <v>35000</v>
      </c>
      <c r="E3466">
        <v>8256</v>
      </c>
      <c r="F3466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>
        <f t="shared" si="378"/>
        <v>24</v>
      </c>
      <c r="P3466" s="5">
        <f t="shared" si="379"/>
        <v>305.77999999999997</v>
      </c>
      <c r="Q3466" s="5" t="str">
        <f t="shared" si="380"/>
        <v>food</v>
      </c>
      <c r="R3466" s="5" t="str">
        <f t="shared" si="381"/>
        <v>food trucks</v>
      </c>
      <c r="S3466" t="s">
        <v>8336</v>
      </c>
      <c r="T3466" t="s">
        <v>8337</v>
      </c>
      <c r="U3466" s="9">
        <f t="shared" si="382"/>
        <v>41828.664456018516</v>
      </c>
      <c r="V3466" s="9">
        <f t="shared" si="383"/>
        <v>41858.664456018516</v>
      </c>
      <c r="W3466">
        <f t="shared" si="384"/>
        <v>30</v>
      </c>
    </row>
    <row r="3467" spans="1:23" ht="43.2" x14ac:dyDescent="0.3">
      <c r="A3467">
        <v>2597</v>
      </c>
      <c r="B3467" s="3" t="s">
        <v>2597</v>
      </c>
      <c r="C3467" s="3" t="s">
        <v>6707</v>
      </c>
      <c r="D3467">
        <v>1500</v>
      </c>
      <c r="E3467">
        <v>85</v>
      </c>
      <c r="F3467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>
        <f t="shared" si="378"/>
        <v>6</v>
      </c>
      <c r="P3467" s="5">
        <f t="shared" si="379"/>
        <v>12.14</v>
      </c>
      <c r="Q3467" s="5" t="str">
        <f t="shared" si="380"/>
        <v>food</v>
      </c>
      <c r="R3467" s="5" t="str">
        <f t="shared" si="381"/>
        <v>food trucks</v>
      </c>
      <c r="S3467" t="s">
        <v>8336</v>
      </c>
      <c r="T3467" t="s">
        <v>8337</v>
      </c>
      <c r="U3467" s="9">
        <f t="shared" si="382"/>
        <v>42510.341631944444</v>
      </c>
      <c r="V3467" s="9">
        <f t="shared" si="383"/>
        <v>42540.341631944444</v>
      </c>
      <c r="W3467">
        <f t="shared" si="384"/>
        <v>30</v>
      </c>
    </row>
    <row r="3468" spans="1:23" ht="43.2" x14ac:dyDescent="0.3">
      <c r="A3468">
        <v>2598</v>
      </c>
      <c r="B3468" s="3" t="s">
        <v>2598</v>
      </c>
      <c r="C3468" s="3" t="s">
        <v>6708</v>
      </c>
      <c r="D3468">
        <v>3000</v>
      </c>
      <c r="E3468">
        <v>1170</v>
      </c>
      <c r="F3468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>
        <f t="shared" si="378"/>
        <v>39</v>
      </c>
      <c r="P3468" s="5">
        <f t="shared" si="379"/>
        <v>83.57</v>
      </c>
      <c r="Q3468" s="5" t="str">
        <f t="shared" si="380"/>
        <v>food</v>
      </c>
      <c r="R3468" s="5" t="str">
        <f t="shared" si="381"/>
        <v>food trucks</v>
      </c>
      <c r="S3468" t="s">
        <v>8336</v>
      </c>
      <c r="T3468" t="s">
        <v>8337</v>
      </c>
      <c r="U3468" s="9">
        <f t="shared" si="382"/>
        <v>42240.840289351851</v>
      </c>
      <c r="V3468" s="9">
        <f t="shared" si="383"/>
        <v>42270.840289351851</v>
      </c>
      <c r="W3468">
        <f t="shared" si="384"/>
        <v>30</v>
      </c>
    </row>
    <row r="3469" spans="1:23" ht="28.8" x14ac:dyDescent="0.3">
      <c r="A3469">
        <v>2599</v>
      </c>
      <c r="B3469" s="3" t="s">
        <v>2599</v>
      </c>
      <c r="C3469" s="3" t="s">
        <v>6709</v>
      </c>
      <c r="D3469">
        <v>9041</v>
      </c>
      <c r="E3469">
        <v>90</v>
      </c>
      <c r="F3469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>
        <f t="shared" si="378"/>
        <v>1</v>
      </c>
      <c r="P3469" s="5">
        <f t="shared" si="379"/>
        <v>18</v>
      </c>
      <c r="Q3469" s="5" t="str">
        <f t="shared" si="380"/>
        <v>food</v>
      </c>
      <c r="R3469" s="5" t="str">
        <f t="shared" si="381"/>
        <v>food trucks</v>
      </c>
      <c r="S3469" t="s">
        <v>8336</v>
      </c>
      <c r="T3469" t="s">
        <v>8337</v>
      </c>
      <c r="U3469" s="9">
        <f t="shared" si="382"/>
        <v>41809.754016203704</v>
      </c>
      <c r="V3469" s="9">
        <f t="shared" si="383"/>
        <v>41854.754016203704</v>
      </c>
      <c r="W3469">
        <f t="shared" si="384"/>
        <v>45</v>
      </c>
    </row>
    <row r="3470" spans="1:23" ht="43.2" x14ac:dyDescent="0.3">
      <c r="A3470">
        <v>2600</v>
      </c>
      <c r="B3470" s="3" t="s">
        <v>2600</v>
      </c>
      <c r="C3470" s="3" t="s">
        <v>6710</v>
      </c>
      <c r="D3470">
        <v>50000</v>
      </c>
      <c r="E3470">
        <v>3466</v>
      </c>
      <c r="F3470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>
        <f t="shared" si="378"/>
        <v>7</v>
      </c>
      <c r="P3470" s="5">
        <f t="shared" si="379"/>
        <v>115.53</v>
      </c>
      <c r="Q3470" s="5" t="str">
        <f t="shared" si="380"/>
        <v>food</v>
      </c>
      <c r="R3470" s="5" t="str">
        <f t="shared" si="381"/>
        <v>food trucks</v>
      </c>
      <c r="S3470" t="s">
        <v>8336</v>
      </c>
      <c r="T3470" t="s">
        <v>8337</v>
      </c>
      <c r="U3470" s="9">
        <f t="shared" si="382"/>
        <v>42394.900462962964</v>
      </c>
      <c r="V3470" s="9">
        <f t="shared" si="383"/>
        <v>42454.858796296292</v>
      </c>
      <c r="W3470">
        <f t="shared" si="384"/>
        <v>60</v>
      </c>
    </row>
    <row r="3471" spans="1:23" ht="28.8" x14ac:dyDescent="0.3">
      <c r="A3471">
        <v>2641</v>
      </c>
      <c r="B3471" s="3" t="s">
        <v>2641</v>
      </c>
      <c r="C3471" s="3" t="s">
        <v>6751</v>
      </c>
      <c r="D3471">
        <v>1500</v>
      </c>
      <c r="E3471">
        <v>15</v>
      </c>
      <c r="F3471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>
        <f t="shared" si="378"/>
        <v>1</v>
      </c>
      <c r="P3471" s="5">
        <f t="shared" si="379"/>
        <v>15</v>
      </c>
      <c r="Q3471" s="5" t="str">
        <f t="shared" si="380"/>
        <v>technology</v>
      </c>
      <c r="R3471" s="5" t="str">
        <f t="shared" si="381"/>
        <v>space exploration</v>
      </c>
      <c r="S3471" t="s">
        <v>8319</v>
      </c>
      <c r="T3471" t="s">
        <v>8355</v>
      </c>
      <c r="U3471" s="9">
        <f t="shared" si="382"/>
        <v>41880.827118055553</v>
      </c>
      <c r="V3471" s="9">
        <f t="shared" si="383"/>
        <v>41897.839583333334</v>
      </c>
      <c r="W3471">
        <f t="shared" si="384"/>
        <v>17</v>
      </c>
    </row>
    <row r="3472" spans="1:23" ht="57.6" x14ac:dyDescent="0.3">
      <c r="A3472">
        <v>2642</v>
      </c>
      <c r="B3472" s="3" t="s">
        <v>2642</v>
      </c>
      <c r="C3472" s="3" t="s">
        <v>6752</v>
      </c>
      <c r="D3472">
        <v>500000</v>
      </c>
      <c r="E3472">
        <v>0</v>
      </c>
      <c r="F3472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>
        <f t="shared" si="378"/>
        <v>0</v>
      </c>
      <c r="P3472" s="5" t="e">
        <f t="shared" si="379"/>
        <v>#DIV/0!</v>
      </c>
      <c r="Q3472" s="5" t="str">
        <f t="shared" si="380"/>
        <v>technology</v>
      </c>
      <c r="R3472" s="5" t="str">
        <f t="shared" si="381"/>
        <v>space exploration</v>
      </c>
      <c r="S3472" t="s">
        <v>8319</v>
      </c>
      <c r="T3472" t="s">
        <v>8355</v>
      </c>
      <c r="U3472" s="9">
        <f t="shared" si="382"/>
        <v>42536.246620370366</v>
      </c>
      <c r="V3472" s="9">
        <f t="shared" si="383"/>
        <v>42566.289583333331</v>
      </c>
      <c r="W3472">
        <f t="shared" si="384"/>
        <v>30</v>
      </c>
    </row>
    <row r="3473" spans="1:23" ht="43.2" x14ac:dyDescent="0.3">
      <c r="A3473">
        <v>2643</v>
      </c>
      <c r="B3473" s="3" t="s">
        <v>2643</v>
      </c>
      <c r="C3473" s="3" t="s">
        <v>6753</v>
      </c>
      <c r="D3473">
        <v>1000000</v>
      </c>
      <c r="E3473">
        <v>335597.31</v>
      </c>
      <c r="F3473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>
        <f t="shared" si="378"/>
        <v>34</v>
      </c>
      <c r="P3473" s="5">
        <f t="shared" si="379"/>
        <v>223.58</v>
      </c>
      <c r="Q3473" s="5" t="str">
        <f t="shared" si="380"/>
        <v>technology</v>
      </c>
      <c r="R3473" s="5" t="str">
        <f t="shared" si="381"/>
        <v>space exploration</v>
      </c>
      <c r="S3473" t="s">
        <v>8319</v>
      </c>
      <c r="T3473" t="s">
        <v>8355</v>
      </c>
      <c r="U3473" s="9">
        <f t="shared" si="382"/>
        <v>42689.582349537035</v>
      </c>
      <c r="V3473" s="9">
        <f t="shared" si="383"/>
        <v>42725.332638888889</v>
      </c>
      <c r="W3473">
        <f t="shared" si="384"/>
        <v>36</v>
      </c>
    </row>
    <row r="3474" spans="1:23" ht="43.2" x14ac:dyDescent="0.3">
      <c r="A3474">
        <v>2644</v>
      </c>
      <c r="B3474" s="3" t="s">
        <v>2644</v>
      </c>
      <c r="C3474" s="3" t="s">
        <v>6754</v>
      </c>
      <c r="D3474">
        <v>100000</v>
      </c>
      <c r="E3474">
        <v>2053</v>
      </c>
      <c r="F3474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>
        <f t="shared" si="378"/>
        <v>2</v>
      </c>
      <c r="P3474" s="5">
        <f t="shared" si="379"/>
        <v>39.479999999999997</v>
      </c>
      <c r="Q3474" s="5" t="str">
        <f t="shared" si="380"/>
        <v>technology</v>
      </c>
      <c r="R3474" s="5" t="str">
        <f t="shared" si="381"/>
        <v>space exploration</v>
      </c>
      <c r="S3474" t="s">
        <v>8319</v>
      </c>
      <c r="T3474" t="s">
        <v>8355</v>
      </c>
      <c r="U3474" s="9">
        <f t="shared" si="382"/>
        <v>42774.792071759264</v>
      </c>
      <c r="V3474" s="9">
        <f t="shared" si="383"/>
        <v>42804.792071759264</v>
      </c>
      <c r="W3474">
        <f t="shared" si="384"/>
        <v>30</v>
      </c>
    </row>
    <row r="3475" spans="1:23" ht="43.2" x14ac:dyDescent="0.3">
      <c r="A3475">
        <v>2645</v>
      </c>
      <c r="B3475" s="3" t="s">
        <v>2645</v>
      </c>
      <c r="C3475" s="3" t="s">
        <v>6755</v>
      </c>
      <c r="D3475">
        <v>20000</v>
      </c>
      <c r="E3475">
        <v>2100</v>
      </c>
      <c r="F347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>
        <f t="shared" si="378"/>
        <v>11</v>
      </c>
      <c r="P3475" s="5">
        <f t="shared" si="379"/>
        <v>91.3</v>
      </c>
      <c r="Q3475" s="5" t="str">
        <f t="shared" si="380"/>
        <v>technology</v>
      </c>
      <c r="R3475" s="5" t="str">
        <f t="shared" si="381"/>
        <v>space exploration</v>
      </c>
      <c r="S3475" t="s">
        <v>8319</v>
      </c>
      <c r="T3475" t="s">
        <v>8355</v>
      </c>
      <c r="U3475" s="9">
        <f t="shared" si="382"/>
        <v>41921.842627314814</v>
      </c>
      <c r="V3475" s="9">
        <f t="shared" si="383"/>
        <v>41951.884293981479</v>
      </c>
      <c r="W3475">
        <f t="shared" si="384"/>
        <v>30</v>
      </c>
    </row>
    <row r="3476" spans="1:23" ht="43.2" x14ac:dyDescent="0.3">
      <c r="A3476">
        <v>2646</v>
      </c>
      <c r="B3476" s="3" t="s">
        <v>2646</v>
      </c>
      <c r="C3476" s="3" t="s">
        <v>6756</v>
      </c>
      <c r="D3476">
        <v>500000</v>
      </c>
      <c r="E3476">
        <v>42086.42</v>
      </c>
      <c r="F3476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>
        <f t="shared" si="378"/>
        <v>8</v>
      </c>
      <c r="P3476" s="5">
        <f t="shared" si="379"/>
        <v>78.67</v>
      </c>
      <c r="Q3476" s="5" t="str">
        <f t="shared" si="380"/>
        <v>technology</v>
      </c>
      <c r="R3476" s="5" t="str">
        <f t="shared" si="381"/>
        <v>space exploration</v>
      </c>
      <c r="S3476" t="s">
        <v>8319</v>
      </c>
      <c r="T3476" t="s">
        <v>8355</v>
      </c>
      <c r="U3476" s="9">
        <f t="shared" si="382"/>
        <v>42226.313298611116</v>
      </c>
      <c r="V3476" s="9">
        <f t="shared" si="383"/>
        <v>42256.313298611116</v>
      </c>
      <c r="W3476">
        <f t="shared" si="384"/>
        <v>30</v>
      </c>
    </row>
    <row r="3477" spans="1:23" ht="43.2" x14ac:dyDescent="0.3">
      <c r="A3477">
        <v>2647</v>
      </c>
      <c r="B3477" s="3" t="s">
        <v>2647</v>
      </c>
      <c r="C3477" s="3" t="s">
        <v>6757</v>
      </c>
      <c r="D3477">
        <v>2500</v>
      </c>
      <c r="E3477">
        <v>36</v>
      </c>
      <c r="F3477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>
        <f t="shared" si="378"/>
        <v>1</v>
      </c>
      <c r="P3477" s="5">
        <f t="shared" si="379"/>
        <v>12</v>
      </c>
      <c r="Q3477" s="5" t="str">
        <f t="shared" si="380"/>
        <v>technology</v>
      </c>
      <c r="R3477" s="5" t="str">
        <f t="shared" si="381"/>
        <v>space exploration</v>
      </c>
      <c r="S3477" t="s">
        <v>8319</v>
      </c>
      <c r="T3477" t="s">
        <v>8355</v>
      </c>
      <c r="U3477" s="9">
        <f t="shared" si="382"/>
        <v>42200.261793981481</v>
      </c>
      <c r="V3477" s="9">
        <f t="shared" si="383"/>
        <v>42230.261793981481</v>
      </c>
      <c r="W3477">
        <f t="shared" si="384"/>
        <v>30</v>
      </c>
    </row>
    <row r="3478" spans="1:23" ht="57.6" x14ac:dyDescent="0.3">
      <c r="A3478">
        <v>2648</v>
      </c>
      <c r="B3478" s="3" t="s">
        <v>2648</v>
      </c>
      <c r="C3478" s="3" t="s">
        <v>6758</v>
      </c>
      <c r="D3478">
        <v>12000</v>
      </c>
      <c r="E3478">
        <v>106</v>
      </c>
      <c r="F3478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>
        <f t="shared" si="378"/>
        <v>1</v>
      </c>
      <c r="P3478" s="5">
        <f t="shared" si="379"/>
        <v>17.670000000000002</v>
      </c>
      <c r="Q3478" s="5" t="str">
        <f t="shared" si="380"/>
        <v>technology</v>
      </c>
      <c r="R3478" s="5" t="str">
        <f t="shared" si="381"/>
        <v>space exploration</v>
      </c>
      <c r="S3478" t="s">
        <v>8319</v>
      </c>
      <c r="T3478" t="s">
        <v>8355</v>
      </c>
      <c r="U3478" s="9">
        <f t="shared" si="382"/>
        <v>42408.714814814812</v>
      </c>
      <c r="V3478" s="9">
        <f t="shared" si="383"/>
        <v>42438.714814814812</v>
      </c>
      <c r="W3478">
        <f t="shared" si="384"/>
        <v>30</v>
      </c>
    </row>
    <row r="3479" spans="1:23" ht="28.8" x14ac:dyDescent="0.3">
      <c r="A3479">
        <v>2649</v>
      </c>
      <c r="B3479" s="3" t="s">
        <v>2649</v>
      </c>
      <c r="C3479" s="3" t="s">
        <v>6759</v>
      </c>
      <c r="D3479">
        <v>125000</v>
      </c>
      <c r="E3479">
        <v>124</v>
      </c>
      <c r="F3479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>
        <f t="shared" si="378"/>
        <v>0</v>
      </c>
      <c r="P3479" s="5">
        <f t="shared" si="379"/>
        <v>41.33</v>
      </c>
      <c r="Q3479" s="5" t="str">
        <f t="shared" si="380"/>
        <v>technology</v>
      </c>
      <c r="R3479" s="5" t="str">
        <f t="shared" si="381"/>
        <v>space exploration</v>
      </c>
      <c r="S3479" t="s">
        <v>8319</v>
      </c>
      <c r="T3479" t="s">
        <v>8355</v>
      </c>
      <c r="U3479" s="9">
        <f t="shared" si="382"/>
        <v>42341.99700231482</v>
      </c>
      <c r="V3479" s="9">
        <f t="shared" si="383"/>
        <v>42401.99700231482</v>
      </c>
      <c r="W3479">
        <f t="shared" si="384"/>
        <v>60</v>
      </c>
    </row>
    <row r="3480" spans="1:23" ht="57.6" x14ac:dyDescent="0.3">
      <c r="A3480">
        <v>2650</v>
      </c>
      <c r="B3480" s="3" t="s">
        <v>2650</v>
      </c>
      <c r="C3480" s="3" t="s">
        <v>6760</v>
      </c>
      <c r="D3480">
        <v>60000</v>
      </c>
      <c r="E3480">
        <v>358</v>
      </c>
      <c r="F3480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>
        <f t="shared" si="378"/>
        <v>1</v>
      </c>
      <c r="P3480" s="5">
        <f t="shared" si="379"/>
        <v>71.599999999999994</v>
      </c>
      <c r="Q3480" s="5" t="str">
        <f t="shared" si="380"/>
        <v>technology</v>
      </c>
      <c r="R3480" s="5" t="str">
        <f t="shared" si="381"/>
        <v>space exploration</v>
      </c>
      <c r="S3480" t="s">
        <v>8319</v>
      </c>
      <c r="T3480" t="s">
        <v>8355</v>
      </c>
      <c r="U3480" s="9">
        <f t="shared" si="382"/>
        <v>42695.624340277776</v>
      </c>
      <c r="V3480" s="9">
        <f t="shared" si="383"/>
        <v>42725.624340277776</v>
      </c>
      <c r="W3480">
        <f t="shared" si="384"/>
        <v>30</v>
      </c>
    </row>
    <row r="3481" spans="1:23" ht="43.2" x14ac:dyDescent="0.3">
      <c r="A3481">
        <v>2651</v>
      </c>
      <c r="B3481" s="3" t="s">
        <v>2651</v>
      </c>
      <c r="C3481" s="3" t="s">
        <v>6761</v>
      </c>
      <c r="D3481">
        <v>280000</v>
      </c>
      <c r="E3481">
        <v>5233</v>
      </c>
      <c r="F3481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>
        <f t="shared" si="378"/>
        <v>2</v>
      </c>
      <c r="P3481" s="5">
        <f t="shared" si="379"/>
        <v>307.82</v>
      </c>
      <c r="Q3481" s="5" t="str">
        <f t="shared" si="380"/>
        <v>technology</v>
      </c>
      <c r="R3481" s="5" t="str">
        <f t="shared" si="381"/>
        <v>space exploration</v>
      </c>
      <c r="S3481" t="s">
        <v>8319</v>
      </c>
      <c r="T3481" t="s">
        <v>8355</v>
      </c>
      <c r="U3481" s="9">
        <f t="shared" si="382"/>
        <v>42327.805659722217</v>
      </c>
      <c r="V3481" s="9">
        <f t="shared" si="383"/>
        <v>42355.805659722217</v>
      </c>
      <c r="W3481">
        <f t="shared" si="384"/>
        <v>28</v>
      </c>
    </row>
    <row r="3482" spans="1:23" ht="43.2" x14ac:dyDescent="0.3">
      <c r="A3482">
        <v>2652</v>
      </c>
      <c r="B3482" s="3" t="s">
        <v>2652</v>
      </c>
      <c r="C3482" s="3" t="s">
        <v>6762</v>
      </c>
      <c r="D3482">
        <v>100000</v>
      </c>
      <c r="E3482">
        <v>885</v>
      </c>
      <c r="F3482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>
        <f t="shared" si="378"/>
        <v>1</v>
      </c>
      <c r="P3482" s="5">
        <f t="shared" si="379"/>
        <v>80.45</v>
      </c>
      <c r="Q3482" s="5" t="str">
        <f t="shared" si="380"/>
        <v>technology</v>
      </c>
      <c r="R3482" s="5" t="str">
        <f t="shared" si="381"/>
        <v>space exploration</v>
      </c>
      <c r="S3482" t="s">
        <v>8319</v>
      </c>
      <c r="T3482" t="s">
        <v>8355</v>
      </c>
      <c r="U3482" s="9">
        <f t="shared" si="382"/>
        <v>41953.158854166672</v>
      </c>
      <c r="V3482" s="9">
        <f t="shared" si="383"/>
        <v>41983.158854166672</v>
      </c>
      <c r="W3482">
        <f t="shared" si="384"/>
        <v>30</v>
      </c>
    </row>
    <row r="3483" spans="1:23" ht="43.2" x14ac:dyDescent="0.3">
      <c r="A3483">
        <v>2653</v>
      </c>
      <c r="B3483" s="3" t="s">
        <v>2653</v>
      </c>
      <c r="C3483" s="3" t="s">
        <v>6763</v>
      </c>
      <c r="D3483">
        <v>51000</v>
      </c>
      <c r="E3483">
        <v>5876</v>
      </c>
      <c r="F3483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>
        <f t="shared" si="378"/>
        <v>12</v>
      </c>
      <c r="P3483" s="5">
        <f t="shared" si="379"/>
        <v>83.94</v>
      </c>
      <c r="Q3483" s="5" t="str">
        <f t="shared" si="380"/>
        <v>technology</v>
      </c>
      <c r="R3483" s="5" t="str">
        <f t="shared" si="381"/>
        <v>space exploration</v>
      </c>
      <c r="S3483" t="s">
        <v>8319</v>
      </c>
      <c r="T3483" t="s">
        <v>8355</v>
      </c>
      <c r="U3483" s="9">
        <f t="shared" si="382"/>
        <v>41771.651932870373</v>
      </c>
      <c r="V3483" s="9">
        <f t="shared" si="383"/>
        <v>41803.166666666664</v>
      </c>
      <c r="W3483">
        <f t="shared" si="384"/>
        <v>32</v>
      </c>
    </row>
    <row r="3484" spans="1:23" ht="43.2" x14ac:dyDescent="0.3">
      <c r="A3484">
        <v>2654</v>
      </c>
      <c r="B3484" s="3" t="s">
        <v>2654</v>
      </c>
      <c r="C3484" s="3" t="s">
        <v>6764</v>
      </c>
      <c r="D3484">
        <v>100000</v>
      </c>
      <c r="E3484">
        <v>51</v>
      </c>
      <c r="F3484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>
        <f t="shared" si="378"/>
        <v>0</v>
      </c>
      <c r="P3484" s="5">
        <f t="shared" si="379"/>
        <v>8.5</v>
      </c>
      <c r="Q3484" s="5" t="str">
        <f t="shared" si="380"/>
        <v>technology</v>
      </c>
      <c r="R3484" s="5" t="str">
        <f t="shared" si="381"/>
        <v>space exploration</v>
      </c>
      <c r="S3484" t="s">
        <v>8319</v>
      </c>
      <c r="T3484" t="s">
        <v>8355</v>
      </c>
      <c r="U3484" s="9">
        <f t="shared" si="382"/>
        <v>42055.600995370376</v>
      </c>
      <c r="V3484" s="9">
        <f t="shared" si="383"/>
        <v>42115.559328703705</v>
      </c>
      <c r="W3484">
        <f t="shared" si="384"/>
        <v>60</v>
      </c>
    </row>
    <row r="3485" spans="1:23" x14ac:dyDescent="0.3">
      <c r="A3485">
        <v>2655</v>
      </c>
      <c r="B3485" s="3" t="s">
        <v>2655</v>
      </c>
      <c r="C3485" s="3" t="s">
        <v>6765</v>
      </c>
      <c r="D3485">
        <v>15000</v>
      </c>
      <c r="E3485">
        <v>3155</v>
      </c>
      <c r="F348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>
        <f t="shared" si="378"/>
        <v>21</v>
      </c>
      <c r="P3485" s="5">
        <f t="shared" si="379"/>
        <v>73.37</v>
      </c>
      <c r="Q3485" s="5" t="str">
        <f t="shared" si="380"/>
        <v>technology</v>
      </c>
      <c r="R3485" s="5" t="str">
        <f t="shared" si="381"/>
        <v>space exploration</v>
      </c>
      <c r="S3485" t="s">
        <v>8319</v>
      </c>
      <c r="T3485" t="s">
        <v>8355</v>
      </c>
      <c r="U3485" s="9">
        <f t="shared" si="382"/>
        <v>42381.866284722222</v>
      </c>
      <c r="V3485" s="9">
        <f t="shared" si="383"/>
        <v>42409.833333333328</v>
      </c>
      <c r="W3485">
        <f t="shared" si="384"/>
        <v>28</v>
      </c>
    </row>
    <row r="3486" spans="1:23" ht="28.8" x14ac:dyDescent="0.3">
      <c r="A3486">
        <v>2656</v>
      </c>
      <c r="B3486" s="3" t="s">
        <v>2656</v>
      </c>
      <c r="C3486" s="3" t="s">
        <v>6766</v>
      </c>
      <c r="D3486">
        <v>150000</v>
      </c>
      <c r="E3486">
        <v>17155</v>
      </c>
      <c r="F3486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>
        <f t="shared" si="378"/>
        <v>11</v>
      </c>
      <c r="P3486" s="5">
        <f t="shared" si="379"/>
        <v>112.86</v>
      </c>
      <c r="Q3486" s="5" t="str">
        <f t="shared" si="380"/>
        <v>technology</v>
      </c>
      <c r="R3486" s="5" t="str">
        <f t="shared" si="381"/>
        <v>space exploration</v>
      </c>
      <c r="S3486" t="s">
        <v>8319</v>
      </c>
      <c r="T3486" t="s">
        <v>8355</v>
      </c>
      <c r="U3486" s="9">
        <f t="shared" si="382"/>
        <v>42767.688518518517</v>
      </c>
      <c r="V3486" s="9">
        <f t="shared" si="383"/>
        <v>42806.791666666672</v>
      </c>
      <c r="W3486">
        <f t="shared" si="384"/>
        <v>39</v>
      </c>
    </row>
    <row r="3487" spans="1:23" ht="43.2" x14ac:dyDescent="0.3">
      <c r="A3487">
        <v>2657</v>
      </c>
      <c r="B3487" s="3" t="s">
        <v>2657</v>
      </c>
      <c r="C3487" s="3" t="s">
        <v>6767</v>
      </c>
      <c r="D3487">
        <v>30000</v>
      </c>
      <c r="E3487">
        <v>5621.38</v>
      </c>
      <c r="F3487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>
        <f t="shared" si="378"/>
        <v>19</v>
      </c>
      <c r="P3487" s="5">
        <f t="shared" si="379"/>
        <v>95.28</v>
      </c>
      <c r="Q3487" s="5" t="str">
        <f t="shared" si="380"/>
        <v>technology</v>
      </c>
      <c r="R3487" s="5" t="str">
        <f t="shared" si="381"/>
        <v>space exploration</v>
      </c>
      <c r="S3487" t="s">
        <v>8319</v>
      </c>
      <c r="T3487" t="s">
        <v>8355</v>
      </c>
      <c r="U3487" s="9">
        <f t="shared" si="382"/>
        <v>42551.928854166668</v>
      </c>
      <c r="V3487" s="9">
        <f t="shared" si="383"/>
        <v>42585.0625</v>
      </c>
      <c r="W3487">
        <f t="shared" si="384"/>
        <v>34</v>
      </c>
    </row>
    <row r="3488" spans="1:23" ht="43.2" x14ac:dyDescent="0.3">
      <c r="A3488">
        <v>2658</v>
      </c>
      <c r="B3488" s="3" t="s">
        <v>2658</v>
      </c>
      <c r="C3488" s="3" t="s">
        <v>6768</v>
      </c>
      <c r="D3488">
        <v>98000</v>
      </c>
      <c r="E3488">
        <v>91</v>
      </c>
      <c r="F3488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>
        <f t="shared" si="378"/>
        <v>0</v>
      </c>
      <c r="P3488" s="5">
        <f t="shared" si="379"/>
        <v>22.75</v>
      </c>
      <c r="Q3488" s="5" t="str">
        <f t="shared" si="380"/>
        <v>technology</v>
      </c>
      <c r="R3488" s="5" t="str">
        <f t="shared" si="381"/>
        <v>space exploration</v>
      </c>
      <c r="S3488" t="s">
        <v>8319</v>
      </c>
      <c r="T3488" t="s">
        <v>8355</v>
      </c>
      <c r="U3488" s="9">
        <f t="shared" si="382"/>
        <v>42551.884189814817</v>
      </c>
      <c r="V3488" s="9">
        <f t="shared" si="383"/>
        <v>42581.884189814817</v>
      </c>
      <c r="W3488">
        <f t="shared" si="384"/>
        <v>30</v>
      </c>
    </row>
    <row r="3489" spans="1:23" x14ac:dyDescent="0.3">
      <c r="A3489">
        <v>2659</v>
      </c>
      <c r="B3489" s="3" t="s">
        <v>2659</v>
      </c>
      <c r="C3489" s="3" t="s">
        <v>6769</v>
      </c>
      <c r="D3489">
        <v>49000</v>
      </c>
      <c r="E3489">
        <v>1333</v>
      </c>
      <c r="F3489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>
        <f t="shared" si="378"/>
        <v>3</v>
      </c>
      <c r="P3489" s="5">
        <f t="shared" si="379"/>
        <v>133.30000000000001</v>
      </c>
      <c r="Q3489" s="5" t="str">
        <f t="shared" si="380"/>
        <v>technology</v>
      </c>
      <c r="R3489" s="5" t="str">
        <f t="shared" si="381"/>
        <v>space exploration</v>
      </c>
      <c r="S3489" t="s">
        <v>8319</v>
      </c>
      <c r="T3489" t="s">
        <v>8355</v>
      </c>
      <c r="U3489" s="9">
        <f t="shared" si="382"/>
        <v>42082.069560185191</v>
      </c>
      <c r="V3489" s="9">
        <f t="shared" si="383"/>
        <v>42112.069560185191</v>
      </c>
      <c r="W3489">
        <f t="shared" si="384"/>
        <v>30</v>
      </c>
    </row>
    <row r="3490" spans="1:23" ht="57.6" x14ac:dyDescent="0.3">
      <c r="A3490">
        <v>2660</v>
      </c>
      <c r="B3490" s="3" t="s">
        <v>2660</v>
      </c>
      <c r="C3490" s="3" t="s">
        <v>6770</v>
      </c>
      <c r="D3490">
        <v>20000</v>
      </c>
      <c r="E3490">
        <v>19</v>
      </c>
      <c r="F3490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>
        <f t="shared" si="378"/>
        <v>0</v>
      </c>
      <c r="P3490" s="5">
        <f t="shared" si="379"/>
        <v>3.8</v>
      </c>
      <c r="Q3490" s="5" t="str">
        <f t="shared" si="380"/>
        <v>technology</v>
      </c>
      <c r="R3490" s="5" t="str">
        <f t="shared" si="381"/>
        <v>space exploration</v>
      </c>
      <c r="S3490" t="s">
        <v>8319</v>
      </c>
      <c r="T3490" t="s">
        <v>8355</v>
      </c>
      <c r="U3490" s="9">
        <f t="shared" si="382"/>
        <v>42272.713171296295</v>
      </c>
      <c r="V3490" s="9">
        <f t="shared" si="383"/>
        <v>42332.754837962959</v>
      </c>
      <c r="W3490">
        <f t="shared" si="384"/>
        <v>60</v>
      </c>
    </row>
    <row r="3491" spans="1:23" ht="43.2" x14ac:dyDescent="0.3">
      <c r="A3491">
        <v>2670</v>
      </c>
      <c r="B3491" s="3" t="s">
        <v>2670</v>
      </c>
      <c r="C3491" s="3" t="s">
        <v>6780</v>
      </c>
      <c r="D3491">
        <v>38888</v>
      </c>
      <c r="E3491">
        <v>2495</v>
      </c>
      <c r="F3491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>
        <f t="shared" si="378"/>
        <v>6</v>
      </c>
      <c r="P3491" s="5">
        <f t="shared" si="379"/>
        <v>41.58</v>
      </c>
      <c r="Q3491" s="5" t="str">
        <f t="shared" si="380"/>
        <v>technology</v>
      </c>
      <c r="R3491" s="5" t="str">
        <f t="shared" si="381"/>
        <v>makerspaces</v>
      </c>
      <c r="S3491" t="s">
        <v>8319</v>
      </c>
      <c r="T3491" t="s">
        <v>8356</v>
      </c>
      <c r="U3491" s="9">
        <f t="shared" si="382"/>
        <v>41821.020601851851</v>
      </c>
      <c r="V3491" s="9">
        <f t="shared" si="383"/>
        <v>41849.020601851851</v>
      </c>
      <c r="W3491">
        <f t="shared" si="384"/>
        <v>28</v>
      </c>
    </row>
    <row r="3492" spans="1:23" ht="43.2" x14ac:dyDescent="0.3">
      <c r="A3492">
        <v>2671</v>
      </c>
      <c r="B3492" s="3" t="s">
        <v>2671</v>
      </c>
      <c r="C3492" s="3" t="s">
        <v>6781</v>
      </c>
      <c r="D3492">
        <v>25000</v>
      </c>
      <c r="E3492">
        <v>2836</v>
      </c>
      <c r="F3492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>
        <f t="shared" si="378"/>
        <v>11</v>
      </c>
      <c r="P3492" s="5">
        <f t="shared" si="379"/>
        <v>33.76</v>
      </c>
      <c r="Q3492" s="5" t="str">
        <f t="shared" si="380"/>
        <v>technology</v>
      </c>
      <c r="R3492" s="5" t="str">
        <f t="shared" si="381"/>
        <v>makerspaces</v>
      </c>
      <c r="S3492" t="s">
        <v>8319</v>
      </c>
      <c r="T3492" t="s">
        <v>8356</v>
      </c>
      <c r="U3492" s="9">
        <f t="shared" si="382"/>
        <v>41962.749027777783</v>
      </c>
      <c r="V3492" s="9">
        <f t="shared" si="383"/>
        <v>41992.818055555559</v>
      </c>
      <c r="W3492">
        <f t="shared" si="384"/>
        <v>30</v>
      </c>
    </row>
    <row r="3493" spans="1:23" ht="43.2" x14ac:dyDescent="0.3">
      <c r="A3493">
        <v>2672</v>
      </c>
      <c r="B3493" s="3" t="s">
        <v>2672</v>
      </c>
      <c r="C3493" s="3" t="s">
        <v>6782</v>
      </c>
      <c r="D3493">
        <v>10000</v>
      </c>
      <c r="E3493">
        <v>3319</v>
      </c>
      <c r="F3493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>
        <f t="shared" si="378"/>
        <v>33</v>
      </c>
      <c r="P3493" s="5">
        <f t="shared" si="379"/>
        <v>70.62</v>
      </c>
      <c r="Q3493" s="5" t="str">
        <f t="shared" si="380"/>
        <v>technology</v>
      </c>
      <c r="R3493" s="5" t="str">
        <f t="shared" si="381"/>
        <v>makerspaces</v>
      </c>
      <c r="S3493" t="s">
        <v>8319</v>
      </c>
      <c r="T3493" t="s">
        <v>8356</v>
      </c>
      <c r="U3493" s="9">
        <f t="shared" si="382"/>
        <v>42344.884143518517</v>
      </c>
      <c r="V3493" s="9">
        <f t="shared" si="383"/>
        <v>42366.25</v>
      </c>
      <c r="W3493">
        <f t="shared" si="384"/>
        <v>22</v>
      </c>
    </row>
    <row r="3494" spans="1:23" ht="43.2" x14ac:dyDescent="0.3">
      <c r="A3494">
        <v>2673</v>
      </c>
      <c r="B3494" s="3" t="s">
        <v>2673</v>
      </c>
      <c r="C3494" s="3" t="s">
        <v>6783</v>
      </c>
      <c r="D3494">
        <v>40000</v>
      </c>
      <c r="E3494">
        <v>11032</v>
      </c>
      <c r="F3494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>
        <f t="shared" si="378"/>
        <v>28</v>
      </c>
      <c r="P3494" s="5">
        <f t="shared" si="379"/>
        <v>167.15</v>
      </c>
      <c r="Q3494" s="5" t="str">
        <f t="shared" si="380"/>
        <v>technology</v>
      </c>
      <c r="R3494" s="5" t="str">
        <f t="shared" si="381"/>
        <v>makerspaces</v>
      </c>
      <c r="S3494" t="s">
        <v>8319</v>
      </c>
      <c r="T3494" t="s">
        <v>8356</v>
      </c>
      <c r="U3494" s="9">
        <f t="shared" si="382"/>
        <v>41912.541655092595</v>
      </c>
      <c r="V3494" s="9">
        <f t="shared" si="383"/>
        <v>41941.947916666664</v>
      </c>
      <c r="W3494">
        <f t="shared" si="384"/>
        <v>29</v>
      </c>
    </row>
    <row r="3495" spans="1:23" ht="57.6" x14ac:dyDescent="0.3">
      <c r="A3495">
        <v>2674</v>
      </c>
      <c r="B3495" s="3" t="s">
        <v>2674</v>
      </c>
      <c r="C3495" s="3" t="s">
        <v>6784</v>
      </c>
      <c r="D3495">
        <v>35000</v>
      </c>
      <c r="E3495">
        <v>21994</v>
      </c>
      <c r="F349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>
        <f t="shared" si="378"/>
        <v>63</v>
      </c>
      <c r="P3495" s="5">
        <f t="shared" si="379"/>
        <v>128.62</v>
      </c>
      <c r="Q3495" s="5" t="str">
        <f t="shared" si="380"/>
        <v>technology</v>
      </c>
      <c r="R3495" s="5" t="str">
        <f t="shared" si="381"/>
        <v>makerspaces</v>
      </c>
      <c r="S3495" t="s">
        <v>8319</v>
      </c>
      <c r="T3495" t="s">
        <v>8356</v>
      </c>
      <c r="U3495" s="9">
        <f t="shared" si="382"/>
        <v>42529.632754629631</v>
      </c>
      <c r="V3495" s="9">
        <f t="shared" si="383"/>
        <v>42556.207638888889</v>
      </c>
      <c r="W3495">
        <f t="shared" si="384"/>
        <v>27</v>
      </c>
    </row>
    <row r="3496" spans="1:23" ht="57.6" x14ac:dyDescent="0.3">
      <c r="A3496">
        <v>2675</v>
      </c>
      <c r="B3496" s="3" t="s">
        <v>2675</v>
      </c>
      <c r="C3496" s="3" t="s">
        <v>6785</v>
      </c>
      <c r="D3496">
        <v>25000</v>
      </c>
      <c r="E3496">
        <v>1897</v>
      </c>
      <c r="F3496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>
        <f t="shared" si="378"/>
        <v>8</v>
      </c>
      <c r="P3496" s="5">
        <f t="shared" si="379"/>
        <v>65.41</v>
      </c>
      <c r="Q3496" s="5" t="str">
        <f t="shared" si="380"/>
        <v>technology</v>
      </c>
      <c r="R3496" s="5" t="str">
        <f t="shared" si="381"/>
        <v>makerspaces</v>
      </c>
      <c r="S3496" t="s">
        <v>8319</v>
      </c>
      <c r="T3496" t="s">
        <v>8356</v>
      </c>
      <c r="U3496" s="9">
        <f t="shared" si="382"/>
        <v>41923.857511574075</v>
      </c>
      <c r="V3496" s="9">
        <f t="shared" si="383"/>
        <v>41953.899178240739</v>
      </c>
      <c r="W3496">
        <f t="shared" si="384"/>
        <v>30</v>
      </c>
    </row>
    <row r="3497" spans="1:23" ht="43.2" x14ac:dyDescent="0.3">
      <c r="A3497">
        <v>2676</v>
      </c>
      <c r="B3497" s="3" t="s">
        <v>2676</v>
      </c>
      <c r="C3497" s="3" t="s">
        <v>6786</v>
      </c>
      <c r="D3497">
        <v>2100</v>
      </c>
      <c r="E3497">
        <v>1058</v>
      </c>
      <c r="F3497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>
        <f t="shared" si="378"/>
        <v>50</v>
      </c>
      <c r="P3497" s="5">
        <f t="shared" si="379"/>
        <v>117.56</v>
      </c>
      <c r="Q3497" s="5" t="str">
        <f t="shared" si="380"/>
        <v>technology</v>
      </c>
      <c r="R3497" s="5" t="str">
        <f t="shared" si="381"/>
        <v>makerspaces</v>
      </c>
      <c r="S3497" t="s">
        <v>8319</v>
      </c>
      <c r="T3497" t="s">
        <v>8356</v>
      </c>
      <c r="U3497" s="9">
        <f t="shared" si="382"/>
        <v>42482.624699074076</v>
      </c>
      <c r="V3497" s="9">
        <f t="shared" si="383"/>
        <v>42512.624699074076</v>
      </c>
      <c r="W3497">
        <f t="shared" si="384"/>
        <v>30</v>
      </c>
    </row>
    <row r="3498" spans="1:23" ht="43.2" x14ac:dyDescent="0.3">
      <c r="A3498">
        <v>2677</v>
      </c>
      <c r="B3498" s="3" t="s">
        <v>2677</v>
      </c>
      <c r="C3498" s="3" t="s">
        <v>6787</v>
      </c>
      <c r="D3498">
        <v>19500</v>
      </c>
      <c r="E3498">
        <v>3415</v>
      </c>
      <c r="F3498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>
        <f t="shared" si="378"/>
        <v>18</v>
      </c>
      <c r="P3498" s="5">
        <f t="shared" si="379"/>
        <v>126.48</v>
      </c>
      <c r="Q3498" s="5" t="str">
        <f t="shared" si="380"/>
        <v>technology</v>
      </c>
      <c r="R3498" s="5" t="str">
        <f t="shared" si="381"/>
        <v>makerspaces</v>
      </c>
      <c r="S3498" t="s">
        <v>8319</v>
      </c>
      <c r="T3498" t="s">
        <v>8356</v>
      </c>
      <c r="U3498" s="9">
        <f t="shared" si="382"/>
        <v>41793.029432870368</v>
      </c>
      <c r="V3498" s="9">
        <f t="shared" si="383"/>
        <v>41823.029432870368</v>
      </c>
      <c r="W3498">
        <f t="shared" si="384"/>
        <v>30</v>
      </c>
    </row>
    <row r="3499" spans="1:23" ht="43.2" x14ac:dyDescent="0.3">
      <c r="A3499">
        <v>2678</v>
      </c>
      <c r="B3499" s="3" t="s">
        <v>2678</v>
      </c>
      <c r="C3499" s="3" t="s">
        <v>6788</v>
      </c>
      <c r="D3499">
        <v>8000000</v>
      </c>
      <c r="E3499">
        <v>1100</v>
      </c>
      <c r="F3499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>
        <f t="shared" si="378"/>
        <v>0</v>
      </c>
      <c r="P3499" s="5">
        <f t="shared" si="379"/>
        <v>550</v>
      </c>
      <c r="Q3499" s="5" t="str">
        <f t="shared" si="380"/>
        <v>technology</v>
      </c>
      <c r="R3499" s="5" t="str">
        <f t="shared" si="381"/>
        <v>makerspaces</v>
      </c>
      <c r="S3499" t="s">
        <v>8319</v>
      </c>
      <c r="T3499" t="s">
        <v>8356</v>
      </c>
      <c r="U3499" s="9">
        <f t="shared" si="382"/>
        <v>42241.798206018517</v>
      </c>
      <c r="V3499" s="9">
        <f t="shared" si="383"/>
        <v>42271.798206018517</v>
      </c>
      <c r="W3499">
        <f t="shared" si="384"/>
        <v>30</v>
      </c>
    </row>
    <row r="3500" spans="1:23" ht="57.6" x14ac:dyDescent="0.3">
      <c r="A3500">
        <v>2679</v>
      </c>
      <c r="B3500" s="3" t="s">
        <v>2679</v>
      </c>
      <c r="C3500" s="3" t="s">
        <v>6789</v>
      </c>
      <c r="D3500">
        <v>40000</v>
      </c>
      <c r="E3500">
        <v>132</v>
      </c>
      <c r="F3500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>
        <f t="shared" si="378"/>
        <v>0</v>
      </c>
      <c r="P3500" s="5">
        <f t="shared" si="379"/>
        <v>44</v>
      </c>
      <c r="Q3500" s="5" t="str">
        <f t="shared" si="380"/>
        <v>technology</v>
      </c>
      <c r="R3500" s="5" t="str">
        <f t="shared" si="381"/>
        <v>makerspaces</v>
      </c>
      <c r="S3500" t="s">
        <v>8319</v>
      </c>
      <c r="T3500" t="s">
        <v>8356</v>
      </c>
      <c r="U3500" s="9">
        <f t="shared" si="382"/>
        <v>42033.001087962963</v>
      </c>
      <c r="V3500" s="9">
        <f t="shared" si="383"/>
        <v>42063.001087962963</v>
      </c>
      <c r="W3500">
        <f t="shared" si="384"/>
        <v>30</v>
      </c>
    </row>
    <row r="3501" spans="1:23" x14ac:dyDescent="0.3">
      <c r="A3501">
        <v>2680</v>
      </c>
      <c r="B3501" s="3" t="s">
        <v>2680</v>
      </c>
      <c r="C3501" s="3" t="s">
        <v>6790</v>
      </c>
      <c r="D3501">
        <v>32000</v>
      </c>
      <c r="E3501">
        <v>276</v>
      </c>
      <c r="F3501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>
        <f t="shared" si="378"/>
        <v>1</v>
      </c>
      <c r="P3501" s="5">
        <f t="shared" si="379"/>
        <v>69</v>
      </c>
      <c r="Q3501" s="5" t="str">
        <f t="shared" si="380"/>
        <v>technology</v>
      </c>
      <c r="R3501" s="5" t="str">
        <f t="shared" si="381"/>
        <v>makerspaces</v>
      </c>
      <c r="S3501" t="s">
        <v>8319</v>
      </c>
      <c r="T3501" t="s">
        <v>8356</v>
      </c>
      <c r="U3501" s="9">
        <f t="shared" si="382"/>
        <v>42436.211701388893</v>
      </c>
      <c r="V3501" s="9">
        <f t="shared" si="383"/>
        <v>42466.170034722221</v>
      </c>
      <c r="W3501">
        <f t="shared" si="384"/>
        <v>30</v>
      </c>
    </row>
    <row r="3502" spans="1:23" ht="43.2" x14ac:dyDescent="0.3">
      <c r="A3502">
        <v>2681</v>
      </c>
      <c r="B3502" s="3" t="s">
        <v>2681</v>
      </c>
      <c r="C3502" s="3" t="s">
        <v>6791</v>
      </c>
      <c r="D3502">
        <v>8000</v>
      </c>
      <c r="E3502">
        <v>55</v>
      </c>
      <c r="F3502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>
        <f t="shared" si="378"/>
        <v>1</v>
      </c>
      <c r="P3502" s="5">
        <f t="shared" si="379"/>
        <v>27.5</v>
      </c>
      <c r="Q3502" s="5" t="str">
        <f t="shared" si="380"/>
        <v>food</v>
      </c>
      <c r="R3502" s="5" t="str">
        <f t="shared" si="381"/>
        <v>food trucks</v>
      </c>
      <c r="S3502" t="s">
        <v>8336</v>
      </c>
      <c r="T3502" t="s">
        <v>8337</v>
      </c>
      <c r="U3502" s="9">
        <f t="shared" si="382"/>
        <v>41805.895254629628</v>
      </c>
      <c r="V3502" s="9">
        <f t="shared" si="383"/>
        <v>41830.895254629628</v>
      </c>
      <c r="W3502">
        <f t="shared" si="384"/>
        <v>25</v>
      </c>
    </row>
    <row r="3503" spans="1:23" ht="43.2" x14ac:dyDescent="0.3">
      <c r="A3503">
        <v>2682</v>
      </c>
      <c r="B3503" s="3" t="s">
        <v>2682</v>
      </c>
      <c r="C3503" s="3" t="s">
        <v>6792</v>
      </c>
      <c r="D3503">
        <v>6000</v>
      </c>
      <c r="E3503">
        <v>1698</v>
      </c>
      <c r="F3503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>
        <f t="shared" si="378"/>
        <v>28</v>
      </c>
      <c r="P3503" s="5">
        <f t="shared" si="379"/>
        <v>84.9</v>
      </c>
      <c r="Q3503" s="5" t="str">
        <f t="shared" si="380"/>
        <v>food</v>
      </c>
      <c r="R3503" s="5" t="str">
        <f t="shared" si="381"/>
        <v>food trucks</v>
      </c>
      <c r="S3503" t="s">
        <v>8336</v>
      </c>
      <c r="T3503" t="s">
        <v>8337</v>
      </c>
      <c r="U3503" s="9">
        <f t="shared" si="382"/>
        <v>41932.871990740743</v>
      </c>
      <c r="V3503" s="9">
        <f t="shared" si="383"/>
        <v>41965.249305555553</v>
      </c>
      <c r="W3503">
        <f t="shared" si="384"/>
        <v>33</v>
      </c>
    </row>
    <row r="3504" spans="1:23" ht="43.2" x14ac:dyDescent="0.3">
      <c r="A3504">
        <v>2683</v>
      </c>
      <c r="B3504" s="3" t="s">
        <v>2683</v>
      </c>
      <c r="C3504" s="3" t="s">
        <v>6793</v>
      </c>
      <c r="D3504">
        <v>15000</v>
      </c>
      <c r="E3504">
        <v>36</v>
      </c>
      <c r="F3504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>
        <f t="shared" si="378"/>
        <v>0</v>
      </c>
      <c r="P3504" s="5">
        <f t="shared" si="379"/>
        <v>12</v>
      </c>
      <c r="Q3504" s="5" t="str">
        <f t="shared" si="380"/>
        <v>food</v>
      </c>
      <c r="R3504" s="5" t="str">
        <f t="shared" si="381"/>
        <v>food trucks</v>
      </c>
      <c r="S3504" t="s">
        <v>8336</v>
      </c>
      <c r="T3504" t="s">
        <v>8337</v>
      </c>
      <c r="U3504" s="9">
        <f t="shared" si="382"/>
        <v>42034.75509259259</v>
      </c>
      <c r="V3504" s="9">
        <f t="shared" si="383"/>
        <v>42064.75509259259</v>
      </c>
      <c r="W3504">
        <f t="shared" si="384"/>
        <v>30</v>
      </c>
    </row>
    <row r="3505" spans="1:23" ht="43.2" x14ac:dyDescent="0.3">
      <c r="A3505">
        <v>2684</v>
      </c>
      <c r="B3505" s="3" t="s">
        <v>2684</v>
      </c>
      <c r="C3505" s="3" t="s">
        <v>6794</v>
      </c>
      <c r="D3505">
        <v>70000</v>
      </c>
      <c r="E3505">
        <v>800</v>
      </c>
      <c r="F350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>
        <f t="shared" si="378"/>
        <v>1</v>
      </c>
      <c r="P3505" s="5">
        <f t="shared" si="379"/>
        <v>200</v>
      </c>
      <c r="Q3505" s="5" t="str">
        <f t="shared" si="380"/>
        <v>food</v>
      </c>
      <c r="R3505" s="5" t="str">
        <f t="shared" si="381"/>
        <v>food trucks</v>
      </c>
      <c r="S3505" t="s">
        <v>8336</v>
      </c>
      <c r="T3505" t="s">
        <v>8337</v>
      </c>
      <c r="U3505" s="9">
        <f t="shared" si="382"/>
        <v>41820.914641203701</v>
      </c>
      <c r="V3505" s="9">
        <f t="shared" si="383"/>
        <v>41860.914641203701</v>
      </c>
      <c r="W3505">
        <f t="shared" si="384"/>
        <v>40</v>
      </c>
    </row>
    <row r="3506" spans="1:23" ht="43.2" x14ac:dyDescent="0.3">
      <c r="A3506">
        <v>2685</v>
      </c>
      <c r="B3506" s="3" t="s">
        <v>2685</v>
      </c>
      <c r="C3506" s="3" t="s">
        <v>6795</v>
      </c>
      <c r="D3506">
        <v>50000</v>
      </c>
      <c r="E3506">
        <v>10</v>
      </c>
      <c r="F3506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>
        <f t="shared" si="378"/>
        <v>0</v>
      </c>
      <c r="P3506" s="5">
        <f t="shared" si="379"/>
        <v>10</v>
      </c>
      <c r="Q3506" s="5" t="str">
        <f t="shared" si="380"/>
        <v>food</v>
      </c>
      <c r="R3506" s="5" t="str">
        <f t="shared" si="381"/>
        <v>food trucks</v>
      </c>
      <c r="S3506" t="s">
        <v>8336</v>
      </c>
      <c r="T3506" t="s">
        <v>8337</v>
      </c>
      <c r="U3506" s="9">
        <f t="shared" si="382"/>
        <v>42061.69594907407</v>
      </c>
      <c r="V3506" s="9">
        <f t="shared" si="383"/>
        <v>42121.654282407413</v>
      </c>
      <c r="W3506">
        <f t="shared" si="384"/>
        <v>60</v>
      </c>
    </row>
    <row r="3507" spans="1:23" ht="43.2" x14ac:dyDescent="0.3">
      <c r="A3507">
        <v>2686</v>
      </c>
      <c r="B3507" s="3" t="s">
        <v>2686</v>
      </c>
      <c r="C3507" s="3" t="s">
        <v>6796</v>
      </c>
      <c r="D3507">
        <v>30000</v>
      </c>
      <c r="E3507">
        <v>0</v>
      </c>
      <c r="F3507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>
        <f t="shared" si="378"/>
        <v>0</v>
      </c>
      <c r="P3507" s="5" t="e">
        <f t="shared" si="379"/>
        <v>#DIV/0!</v>
      </c>
      <c r="Q3507" s="5" t="str">
        <f t="shared" si="380"/>
        <v>food</v>
      </c>
      <c r="R3507" s="5" t="str">
        <f t="shared" si="381"/>
        <v>food trucks</v>
      </c>
      <c r="S3507" t="s">
        <v>8336</v>
      </c>
      <c r="T3507" t="s">
        <v>8337</v>
      </c>
      <c r="U3507" s="9">
        <f t="shared" si="382"/>
        <v>41892.974803240737</v>
      </c>
      <c r="V3507" s="9">
        <f t="shared" si="383"/>
        <v>41912.974803240737</v>
      </c>
      <c r="W3507">
        <f t="shared" si="384"/>
        <v>20</v>
      </c>
    </row>
    <row r="3508" spans="1:23" ht="43.2" x14ac:dyDescent="0.3">
      <c r="A3508">
        <v>2687</v>
      </c>
      <c r="B3508" s="3" t="s">
        <v>2687</v>
      </c>
      <c r="C3508" s="3" t="s">
        <v>6797</v>
      </c>
      <c r="D3508">
        <v>15000</v>
      </c>
      <c r="E3508">
        <v>0</v>
      </c>
      <c r="F3508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>
        <f t="shared" si="378"/>
        <v>0</v>
      </c>
      <c r="P3508" s="5" t="e">
        <f t="shared" si="379"/>
        <v>#DIV/0!</v>
      </c>
      <c r="Q3508" s="5" t="str">
        <f t="shared" si="380"/>
        <v>food</v>
      </c>
      <c r="R3508" s="5" t="str">
        <f t="shared" si="381"/>
        <v>food trucks</v>
      </c>
      <c r="S3508" t="s">
        <v>8336</v>
      </c>
      <c r="T3508" t="s">
        <v>8337</v>
      </c>
      <c r="U3508" s="9">
        <f t="shared" si="382"/>
        <v>42154.64025462963</v>
      </c>
      <c r="V3508" s="9">
        <f t="shared" si="383"/>
        <v>42184.64025462963</v>
      </c>
      <c r="W3508">
        <f t="shared" si="384"/>
        <v>30</v>
      </c>
    </row>
    <row r="3509" spans="1:23" ht="28.8" x14ac:dyDescent="0.3">
      <c r="A3509">
        <v>2688</v>
      </c>
      <c r="B3509" s="3" t="s">
        <v>2688</v>
      </c>
      <c r="C3509" s="3" t="s">
        <v>6798</v>
      </c>
      <c r="D3509">
        <v>50000</v>
      </c>
      <c r="E3509">
        <v>74</v>
      </c>
      <c r="F3509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>
        <f t="shared" si="378"/>
        <v>0</v>
      </c>
      <c r="P3509" s="5">
        <f t="shared" si="379"/>
        <v>5.29</v>
      </c>
      <c r="Q3509" s="5" t="str">
        <f t="shared" si="380"/>
        <v>food</v>
      </c>
      <c r="R3509" s="5" t="str">
        <f t="shared" si="381"/>
        <v>food trucks</v>
      </c>
      <c r="S3509" t="s">
        <v>8336</v>
      </c>
      <c r="T3509" t="s">
        <v>8337</v>
      </c>
      <c r="U3509" s="9">
        <f t="shared" si="382"/>
        <v>42028.118865740747</v>
      </c>
      <c r="V3509" s="9">
        <f t="shared" si="383"/>
        <v>42059.125</v>
      </c>
      <c r="W3509">
        <f t="shared" si="384"/>
        <v>31</v>
      </c>
    </row>
    <row r="3510" spans="1:23" ht="43.2" x14ac:dyDescent="0.3">
      <c r="A3510">
        <v>2689</v>
      </c>
      <c r="B3510" s="3" t="s">
        <v>2689</v>
      </c>
      <c r="C3510" s="3" t="s">
        <v>6799</v>
      </c>
      <c r="D3510">
        <v>35000</v>
      </c>
      <c r="E3510">
        <v>1</v>
      </c>
      <c r="F3510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>
        <f t="shared" si="378"/>
        <v>0</v>
      </c>
      <c r="P3510" s="5">
        <f t="shared" si="379"/>
        <v>1</v>
      </c>
      <c r="Q3510" s="5" t="str">
        <f t="shared" si="380"/>
        <v>food</v>
      </c>
      <c r="R3510" s="5" t="str">
        <f t="shared" si="381"/>
        <v>food trucks</v>
      </c>
      <c r="S3510" t="s">
        <v>8336</v>
      </c>
      <c r="T3510" t="s">
        <v>8337</v>
      </c>
      <c r="U3510" s="9">
        <f t="shared" si="382"/>
        <v>42551.961689814809</v>
      </c>
      <c r="V3510" s="9">
        <f t="shared" si="383"/>
        <v>42581.961689814809</v>
      </c>
      <c r="W3510">
        <f t="shared" si="384"/>
        <v>30</v>
      </c>
    </row>
    <row r="3511" spans="1:23" ht="57.6" x14ac:dyDescent="0.3">
      <c r="A3511">
        <v>2690</v>
      </c>
      <c r="B3511" s="3" t="s">
        <v>2690</v>
      </c>
      <c r="C3511" s="3" t="s">
        <v>6800</v>
      </c>
      <c r="D3511">
        <v>80000</v>
      </c>
      <c r="E3511">
        <v>8586</v>
      </c>
      <c r="F3511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>
        <f t="shared" si="378"/>
        <v>11</v>
      </c>
      <c r="P3511" s="5">
        <f t="shared" si="379"/>
        <v>72.760000000000005</v>
      </c>
      <c r="Q3511" s="5" t="str">
        <f t="shared" si="380"/>
        <v>food</v>
      </c>
      <c r="R3511" s="5" t="str">
        <f t="shared" si="381"/>
        <v>food trucks</v>
      </c>
      <c r="S3511" t="s">
        <v>8336</v>
      </c>
      <c r="T3511" t="s">
        <v>8337</v>
      </c>
      <c r="U3511" s="9">
        <f t="shared" si="382"/>
        <v>42113.105046296296</v>
      </c>
      <c r="V3511" s="9">
        <f t="shared" si="383"/>
        <v>42158.105046296296</v>
      </c>
      <c r="W3511">
        <f t="shared" si="384"/>
        <v>45</v>
      </c>
    </row>
    <row r="3512" spans="1:23" ht="28.8" x14ac:dyDescent="0.3">
      <c r="A3512">
        <v>2691</v>
      </c>
      <c r="B3512" s="3" t="s">
        <v>2691</v>
      </c>
      <c r="C3512" s="3" t="s">
        <v>6801</v>
      </c>
      <c r="D3512">
        <v>65000</v>
      </c>
      <c r="E3512">
        <v>35</v>
      </c>
      <c r="F3512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>
        <f t="shared" si="378"/>
        <v>0</v>
      </c>
      <c r="P3512" s="5">
        <f t="shared" si="379"/>
        <v>17.5</v>
      </c>
      <c r="Q3512" s="5" t="str">
        <f t="shared" si="380"/>
        <v>food</v>
      </c>
      <c r="R3512" s="5" t="str">
        <f t="shared" si="381"/>
        <v>food trucks</v>
      </c>
      <c r="S3512" t="s">
        <v>8336</v>
      </c>
      <c r="T3512" t="s">
        <v>8337</v>
      </c>
      <c r="U3512" s="9">
        <f t="shared" si="382"/>
        <v>42089.724039351851</v>
      </c>
      <c r="V3512" s="9">
        <f t="shared" si="383"/>
        <v>42134.724039351851</v>
      </c>
      <c r="W3512">
        <f t="shared" si="384"/>
        <v>45</v>
      </c>
    </row>
    <row r="3513" spans="1:23" ht="43.2" x14ac:dyDescent="0.3">
      <c r="A3513">
        <v>2692</v>
      </c>
      <c r="B3513" s="3" t="s">
        <v>2692</v>
      </c>
      <c r="C3513" s="3" t="s">
        <v>6802</v>
      </c>
      <c r="D3513">
        <v>3500</v>
      </c>
      <c r="E3513">
        <v>25</v>
      </c>
      <c r="F3513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>
        <f t="shared" si="378"/>
        <v>1</v>
      </c>
      <c r="P3513" s="5">
        <f t="shared" si="379"/>
        <v>25</v>
      </c>
      <c r="Q3513" s="5" t="str">
        <f t="shared" si="380"/>
        <v>food</v>
      </c>
      <c r="R3513" s="5" t="str">
        <f t="shared" si="381"/>
        <v>food trucks</v>
      </c>
      <c r="S3513" t="s">
        <v>8336</v>
      </c>
      <c r="T3513" t="s">
        <v>8337</v>
      </c>
      <c r="U3513" s="9">
        <f t="shared" si="382"/>
        <v>42058.334027777775</v>
      </c>
      <c r="V3513" s="9">
        <f t="shared" si="383"/>
        <v>42088.292361111111</v>
      </c>
      <c r="W3513">
        <f t="shared" si="384"/>
        <v>30</v>
      </c>
    </row>
    <row r="3514" spans="1:23" ht="43.2" x14ac:dyDescent="0.3">
      <c r="A3514">
        <v>2693</v>
      </c>
      <c r="B3514" s="3" t="s">
        <v>2693</v>
      </c>
      <c r="C3514" s="3" t="s">
        <v>6803</v>
      </c>
      <c r="D3514">
        <v>5000</v>
      </c>
      <c r="E3514">
        <v>40</v>
      </c>
      <c r="F3514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>
        <f t="shared" si="378"/>
        <v>1</v>
      </c>
      <c r="P3514" s="5">
        <f t="shared" si="379"/>
        <v>13.33</v>
      </c>
      <c r="Q3514" s="5" t="str">
        <f t="shared" si="380"/>
        <v>food</v>
      </c>
      <c r="R3514" s="5" t="str">
        <f t="shared" si="381"/>
        <v>food trucks</v>
      </c>
      <c r="S3514" t="s">
        <v>8336</v>
      </c>
      <c r="T3514" t="s">
        <v>8337</v>
      </c>
      <c r="U3514" s="9">
        <f t="shared" si="382"/>
        <v>41834.138495370367</v>
      </c>
      <c r="V3514" s="9">
        <f t="shared" si="383"/>
        <v>41864.138495370367</v>
      </c>
      <c r="W3514">
        <f t="shared" si="384"/>
        <v>30</v>
      </c>
    </row>
    <row r="3515" spans="1:23" ht="57.6" x14ac:dyDescent="0.3">
      <c r="A3515">
        <v>2694</v>
      </c>
      <c r="B3515" s="3" t="s">
        <v>2694</v>
      </c>
      <c r="C3515" s="3" t="s">
        <v>6804</v>
      </c>
      <c r="D3515">
        <v>30000</v>
      </c>
      <c r="E3515">
        <v>1</v>
      </c>
      <c r="F351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>
        <f t="shared" si="378"/>
        <v>0</v>
      </c>
      <c r="P3515" s="5">
        <f t="shared" si="379"/>
        <v>1</v>
      </c>
      <c r="Q3515" s="5" t="str">
        <f t="shared" si="380"/>
        <v>food</v>
      </c>
      <c r="R3515" s="5" t="str">
        <f t="shared" si="381"/>
        <v>food trucks</v>
      </c>
      <c r="S3515" t="s">
        <v>8336</v>
      </c>
      <c r="T3515" t="s">
        <v>8337</v>
      </c>
      <c r="U3515" s="9">
        <f t="shared" si="382"/>
        <v>41878.140497685185</v>
      </c>
      <c r="V3515" s="9">
        <f t="shared" si="383"/>
        <v>41908.140497685185</v>
      </c>
      <c r="W3515">
        <f t="shared" si="384"/>
        <v>30</v>
      </c>
    </row>
    <row r="3516" spans="1:23" ht="43.2" x14ac:dyDescent="0.3">
      <c r="A3516">
        <v>2695</v>
      </c>
      <c r="B3516" s="3" t="s">
        <v>2695</v>
      </c>
      <c r="C3516" s="3" t="s">
        <v>6805</v>
      </c>
      <c r="D3516">
        <v>15000</v>
      </c>
      <c r="E3516">
        <v>71</v>
      </c>
      <c r="F3516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>
        <f t="shared" si="378"/>
        <v>0</v>
      </c>
      <c r="P3516" s="5">
        <f t="shared" si="379"/>
        <v>23.67</v>
      </c>
      <c r="Q3516" s="5" t="str">
        <f t="shared" si="380"/>
        <v>food</v>
      </c>
      <c r="R3516" s="5" t="str">
        <f t="shared" si="381"/>
        <v>food trucks</v>
      </c>
      <c r="S3516" t="s">
        <v>8336</v>
      </c>
      <c r="T3516" t="s">
        <v>8337</v>
      </c>
      <c r="U3516" s="9">
        <f t="shared" si="382"/>
        <v>42048.181921296295</v>
      </c>
      <c r="V3516" s="9">
        <f t="shared" si="383"/>
        <v>42108.14025462963</v>
      </c>
      <c r="W3516">
        <f t="shared" si="384"/>
        <v>60</v>
      </c>
    </row>
    <row r="3517" spans="1:23" ht="57.6" x14ac:dyDescent="0.3">
      <c r="A3517">
        <v>2696</v>
      </c>
      <c r="B3517" s="3" t="s">
        <v>2696</v>
      </c>
      <c r="C3517" s="3" t="s">
        <v>6806</v>
      </c>
      <c r="D3517">
        <v>60000</v>
      </c>
      <c r="E3517">
        <v>3390</v>
      </c>
      <c r="F3517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>
        <f t="shared" si="378"/>
        <v>6</v>
      </c>
      <c r="P3517" s="5">
        <f t="shared" si="379"/>
        <v>89.21</v>
      </c>
      <c r="Q3517" s="5" t="str">
        <f t="shared" si="380"/>
        <v>food</v>
      </c>
      <c r="R3517" s="5" t="str">
        <f t="shared" si="381"/>
        <v>food trucks</v>
      </c>
      <c r="S3517" t="s">
        <v>8336</v>
      </c>
      <c r="T3517" t="s">
        <v>8337</v>
      </c>
      <c r="U3517" s="9">
        <f t="shared" si="382"/>
        <v>41964.844444444447</v>
      </c>
      <c r="V3517" s="9">
        <f t="shared" si="383"/>
        <v>41998.844444444447</v>
      </c>
      <c r="W3517">
        <f t="shared" si="384"/>
        <v>34</v>
      </c>
    </row>
    <row r="3518" spans="1:23" ht="43.2" x14ac:dyDescent="0.3">
      <c r="A3518">
        <v>2697</v>
      </c>
      <c r="B3518" s="3" t="s">
        <v>2697</v>
      </c>
      <c r="C3518" s="3" t="s">
        <v>6807</v>
      </c>
      <c r="D3518">
        <v>23000</v>
      </c>
      <c r="E3518">
        <v>6061</v>
      </c>
      <c r="F3518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>
        <f t="shared" si="378"/>
        <v>26</v>
      </c>
      <c r="P3518" s="5">
        <f t="shared" si="379"/>
        <v>116.56</v>
      </c>
      <c r="Q3518" s="5" t="str">
        <f t="shared" si="380"/>
        <v>food</v>
      </c>
      <c r="R3518" s="5" t="str">
        <f t="shared" si="381"/>
        <v>food trucks</v>
      </c>
      <c r="S3518" t="s">
        <v>8336</v>
      </c>
      <c r="T3518" t="s">
        <v>8337</v>
      </c>
      <c r="U3518" s="9">
        <f t="shared" si="382"/>
        <v>42187.940081018518</v>
      </c>
      <c r="V3518" s="9">
        <f t="shared" si="383"/>
        <v>42218.916666666672</v>
      </c>
      <c r="W3518">
        <f t="shared" si="384"/>
        <v>31</v>
      </c>
    </row>
    <row r="3519" spans="1:23" ht="43.2" x14ac:dyDescent="0.3">
      <c r="A3519">
        <v>2698</v>
      </c>
      <c r="B3519" s="3" t="s">
        <v>2698</v>
      </c>
      <c r="C3519" s="3" t="s">
        <v>6808</v>
      </c>
      <c r="D3519">
        <v>8000</v>
      </c>
      <c r="E3519">
        <v>26.01</v>
      </c>
      <c r="F3519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>
        <f t="shared" si="378"/>
        <v>0</v>
      </c>
      <c r="P3519" s="5">
        <f t="shared" si="379"/>
        <v>13.01</v>
      </c>
      <c r="Q3519" s="5" t="str">
        <f t="shared" si="380"/>
        <v>food</v>
      </c>
      <c r="R3519" s="5" t="str">
        <f t="shared" si="381"/>
        <v>food trucks</v>
      </c>
      <c r="S3519" t="s">
        <v>8336</v>
      </c>
      <c r="T3519" t="s">
        <v>8337</v>
      </c>
      <c r="U3519" s="9">
        <f t="shared" si="382"/>
        <v>41787.898240740738</v>
      </c>
      <c r="V3519" s="9">
        <f t="shared" si="383"/>
        <v>41817.898240740738</v>
      </c>
      <c r="W3519">
        <f t="shared" si="384"/>
        <v>30</v>
      </c>
    </row>
    <row r="3520" spans="1:23" ht="43.2" x14ac:dyDescent="0.3">
      <c r="A3520">
        <v>2699</v>
      </c>
      <c r="B3520" s="3" t="s">
        <v>2699</v>
      </c>
      <c r="C3520" s="3" t="s">
        <v>6809</v>
      </c>
      <c r="D3520">
        <v>2</v>
      </c>
      <c r="E3520">
        <v>0</v>
      </c>
      <c r="F3520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>
        <f t="shared" si="378"/>
        <v>0</v>
      </c>
      <c r="P3520" s="5" t="e">
        <f t="shared" si="379"/>
        <v>#DIV/0!</v>
      </c>
      <c r="Q3520" s="5" t="str">
        <f t="shared" si="380"/>
        <v>food</v>
      </c>
      <c r="R3520" s="5" t="str">
        <f t="shared" si="381"/>
        <v>food trucks</v>
      </c>
      <c r="S3520" t="s">
        <v>8336</v>
      </c>
      <c r="T3520" t="s">
        <v>8337</v>
      </c>
      <c r="U3520" s="9">
        <f t="shared" si="382"/>
        <v>41829.896562499998</v>
      </c>
      <c r="V3520" s="9">
        <f t="shared" si="383"/>
        <v>41859.896562499998</v>
      </c>
      <c r="W3520">
        <f t="shared" si="384"/>
        <v>30</v>
      </c>
    </row>
    <row r="3521" spans="1:23" ht="43.2" x14ac:dyDescent="0.3">
      <c r="A3521">
        <v>2700</v>
      </c>
      <c r="B3521" s="3" t="s">
        <v>2700</v>
      </c>
      <c r="C3521" s="3" t="s">
        <v>6810</v>
      </c>
      <c r="D3521">
        <v>9999</v>
      </c>
      <c r="E3521">
        <v>70</v>
      </c>
      <c r="F3521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>
        <f t="shared" si="378"/>
        <v>1</v>
      </c>
      <c r="P3521" s="5">
        <f t="shared" si="379"/>
        <v>17.5</v>
      </c>
      <c r="Q3521" s="5" t="str">
        <f t="shared" si="380"/>
        <v>food</v>
      </c>
      <c r="R3521" s="5" t="str">
        <f t="shared" si="381"/>
        <v>food trucks</v>
      </c>
      <c r="S3521" t="s">
        <v>8336</v>
      </c>
      <c r="T3521" t="s">
        <v>8337</v>
      </c>
      <c r="U3521" s="9">
        <f t="shared" si="382"/>
        <v>41870.87467592593</v>
      </c>
      <c r="V3521" s="9">
        <f t="shared" si="383"/>
        <v>41900.87467592593</v>
      </c>
      <c r="W3521">
        <f t="shared" si="384"/>
        <v>30</v>
      </c>
    </row>
    <row r="3522" spans="1:23" ht="43.2" x14ac:dyDescent="0.3">
      <c r="A3522">
        <v>2701</v>
      </c>
      <c r="B3522" s="3" t="s">
        <v>2701</v>
      </c>
      <c r="C3522" s="3" t="s">
        <v>6811</v>
      </c>
      <c r="D3522">
        <v>3400</v>
      </c>
      <c r="E3522">
        <v>1570</v>
      </c>
      <c r="F3522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>
        <f t="shared" ref="O3522:O3585" si="385">ROUND((E3522/D3522)*100,0)</f>
        <v>46</v>
      </c>
      <c r="P3522" s="5">
        <f t="shared" ref="P3522:P3585" si="386">ROUND((E3522/L3522),2)</f>
        <v>34.130000000000003</v>
      </c>
      <c r="Q3522" s="5" t="str">
        <f t="shared" ref="Q3522:Q3585" si="387">LEFT(N3522,SEARCH("/",N3522)-1)</f>
        <v>theater</v>
      </c>
      <c r="R3522" s="5" t="str">
        <f t="shared" ref="R3522:R3585" si="388">RIGHT(N3522,LEN(N3522)-SEARCH("/",N3522))</f>
        <v>spaces</v>
      </c>
      <c r="S3522" t="s">
        <v>8317</v>
      </c>
      <c r="T3522" t="s">
        <v>8357</v>
      </c>
      <c r="U3522" s="9">
        <f t="shared" ref="U3522:U3585" si="389">(((J3522/60)/60)/24)+DATE(1970,1,1)</f>
        <v>42801.774699074071</v>
      </c>
      <c r="V3522" s="9">
        <f t="shared" ref="V3522:V3585" si="390">(((I3522/60)/60)/24)+DATE(1970,1,1)</f>
        <v>42832.733032407406</v>
      </c>
      <c r="W3522">
        <f t="shared" ref="W3522:W3585" si="391">DATEDIF(U3522,V3522,"d")</f>
        <v>31</v>
      </c>
    </row>
    <row r="3523" spans="1:23" ht="43.2" x14ac:dyDescent="0.3">
      <c r="A3523">
        <v>2702</v>
      </c>
      <c r="B3523" s="3" t="s">
        <v>2702</v>
      </c>
      <c r="C3523" s="3" t="s">
        <v>6812</v>
      </c>
      <c r="D3523">
        <v>10000</v>
      </c>
      <c r="E3523">
        <v>3441</v>
      </c>
      <c r="F3523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>
        <f t="shared" si="385"/>
        <v>34</v>
      </c>
      <c r="P3523" s="5">
        <f t="shared" si="386"/>
        <v>132.35</v>
      </c>
      <c r="Q3523" s="5" t="str">
        <f t="shared" si="387"/>
        <v>theater</v>
      </c>
      <c r="R3523" s="5" t="str">
        <f t="shared" si="388"/>
        <v>spaces</v>
      </c>
      <c r="S3523" t="s">
        <v>8317</v>
      </c>
      <c r="T3523" t="s">
        <v>8357</v>
      </c>
      <c r="U3523" s="9">
        <f t="shared" si="389"/>
        <v>42800.801817129628</v>
      </c>
      <c r="V3523" s="9">
        <f t="shared" si="390"/>
        <v>42830.760150462964</v>
      </c>
      <c r="W3523">
        <f t="shared" si="391"/>
        <v>30</v>
      </c>
    </row>
    <row r="3524" spans="1:23" ht="28.8" x14ac:dyDescent="0.3">
      <c r="A3524">
        <v>2703</v>
      </c>
      <c r="B3524" s="3" t="s">
        <v>2703</v>
      </c>
      <c r="C3524" s="3" t="s">
        <v>6813</v>
      </c>
      <c r="D3524">
        <v>40000</v>
      </c>
      <c r="E3524">
        <v>41500</v>
      </c>
      <c r="F3524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>
        <f t="shared" si="385"/>
        <v>104</v>
      </c>
      <c r="P3524" s="5">
        <f t="shared" si="386"/>
        <v>922.22</v>
      </c>
      <c r="Q3524" s="5" t="str">
        <f t="shared" si="387"/>
        <v>theater</v>
      </c>
      <c r="R3524" s="5" t="str">
        <f t="shared" si="388"/>
        <v>spaces</v>
      </c>
      <c r="S3524" t="s">
        <v>8317</v>
      </c>
      <c r="T3524" t="s">
        <v>8357</v>
      </c>
      <c r="U3524" s="9">
        <f t="shared" si="389"/>
        <v>42756.690162037034</v>
      </c>
      <c r="V3524" s="9">
        <f t="shared" si="390"/>
        <v>42816.648495370369</v>
      </c>
      <c r="W3524">
        <f t="shared" si="391"/>
        <v>60</v>
      </c>
    </row>
    <row r="3525" spans="1:23" ht="43.2" x14ac:dyDescent="0.3">
      <c r="A3525">
        <v>2704</v>
      </c>
      <c r="B3525" s="3" t="s">
        <v>2704</v>
      </c>
      <c r="C3525" s="3" t="s">
        <v>6814</v>
      </c>
      <c r="D3525">
        <v>19000</v>
      </c>
      <c r="E3525">
        <v>1145</v>
      </c>
      <c r="F352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>
        <f t="shared" si="385"/>
        <v>6</v>
      </c>
      <c r="P3525" s="5">
        <f t="shared" si="386"/>
        <v>163.57</v>
      </c>
      <c r="Q3525" s="5" t="str">
        <f t="shared" si="387"/>
        <v>theater</v>
      </c>
      <c r="R3525" s="5" t="str">
        <f t="shared" si="388"/>
        <v>spaces</v>
      </c>
      <c r="S3525" t="s">
        <v>8317</v>
      </c>
      <c r="T3525" t="s">
        <v>8357</v>
      </c>
      <c r="U3525" s="9">
        <f t="shared" si="389"/>
        <v>42787.862430555557</v>
      </c>
      <c r="V3525" s="9">
        <f t="shared" si="390"/>
        <v>42830.820763888885</v>
      </c>
      <c r="W3525">
        <f t="shared" si="391"/>
        <v>43</v>
      </c>
    </row>
    <row r="3526" spans="1:23" ht="28.8" x14ac:dyDescent="0.3">
      <c r="A3526">
        <v>2705</v>
      </c>
      <c r="B3526" s="3" t="s">
        <v>2705</v>
      </c>
      <c r="C3526" s="3" t="s">
        <v>6815</v>
      </c>
      <c r="D3526">
        <v>16500</v>
      </c>
      <c r="E3526">
        <v>1739</v>
      </c>
      <c r="F3526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>
        <f t="shared" si="385"/>
        <v>11</v>
      </c>
      <c r="P3526" s="5">
        <f t="shared" si="386"/>
        <v>217.38</v>
      </c>
      <c r="Q3526" s="5" t="str">
        <f t="shared" si="387"/>
        <v>theater</v>
      </c>
      <c r="R3526" s="5" t="str">
        <f t="shared" si="388"/>
        <v>spaces</v>
      </c>
      <c r="S3526" t="s">
        <v>8317</v>
      </c>
      <c r="T3526" t="s">
        <v>8357</v>
      </c>
      <c r="U3526" s="9">
        <f t="shared" si="389"/>
        <v>42773.916180555556</v>
      </c>
      <c r="V3526" s="9">
        <f t="shared" si="390"/>
        <v>42818.874513888892</v>
      </c>
      <c r="W3526">
        <f t="shared" si="391"/>
        <v>45</v>
      </c>
    </row>
    <row r="3527" spans="1:23" ht="28.8" x14ac:dyDescent="0.3">
      <c r="A3527">
        <v>2741</v>
      </c>
      <c r="B3527" s="3" t="s">
        <v>2741</v>
      </c>
      <c r="C3527" s="3" t="s">
        <v>6851</v>
      </c>
      <c r="D3527">
        <v>8000</v>
      </c>
      <c r="E3527">
        <v>35</v>
      </c>
      <c r="F3527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>
        <f t="shared" si="385"/>
        <v>0</v>
      </c>
      <c r="P3527" s="5">
        <f t="shared" si="386"/>
        <v>8.75</v>
      </c>
      <c r="Q3527" s="5" t="str">
        <f t="shared" si="387"/>
        <v>publishing</v>
      </c>
      <c r="R3527" s="5" t="str">
        <f t="shared" si="388"/>
        <v>children's books</v>
      </c>
      <c r="S3527" t="s">
        <v>8322</v>
      </c>
      <c r="T3527" t="s">
        <v>8358</v>
      </c>
      <c r="U3527" s="9">
        <f t="shared" si="389"/>
        <v>41911.657430555555</v>
      </c>
      <c r="V3527" s="9">
        <f t="shared" si="390"/>
        <v>41932.088194444441</v>
      </c>
      <c r="W3527">
        <f t="shared" si="391"/>
        <v>21</v>
      </c>
    </row>
    <row r="3528" spans="1:23" ht="43.2" x14ac:dyDescent="0.3">
      <c r="A3528">
        <v>2742</v>
      </c>
      <c r="B3528" s="3" t="s">
        <v>2742</v>
      </c>
      <c r="C3528" s="3" t="s">
        <v>6852</v>
      </c>
      <c r="D3528">
        <v>2500</v>
      </c>
      <c r="E3528">
        <v>731</v>
      </c>
      <c r="F3528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>
        <f t="shared" si="385"/>
        <v>29</v>
      </c>
      <c r="P3528" s="5">
        <f t="shared" si="386"/>
        <v>40.61</v>
      </c>
      <c r="Q3528" s="5" t="str">
        <f t="shared" si="387"/>
        <v>publishing</v>
      </c>
      <c r="R3528" s="5" t="str">
        <f t="shared" si="388"/>
        <v>children's books</v>
      </c>
      <c r="S3528" t="s">
        <v>8322</v>
      </c>
      <c r="T3528" t="s">
        <v>8358</v>
      </c>
      <c r="U3528" s="9">
        <f t="shared" si="389"/>
        <v>41030.719756944447</v>
      </c>
      <c r="V3528" s="9">
        <f t="shared" si="390"/>
        <v>41044.719756944447</v>
      </c>
      <c r="W3528">
        <f t="shared" si="391"/>
        <v>14</v>
      </c>
    </row>
    <row r="3529" spans="1:23" ht="57.6" x14ac:dyDescent="0.3">
      <c r="A3529">
        <v>2743</v>
      </c>
      <c r="B3529" s="3" t="s">
        <v>2743</v>
      </c>
      <c r="C3529" s="3" t="s">
        <v>6853</v>
      </c>
      <c r="D3529">
        <v>5999</v>
      </c>
      <c r="E3529">
        <v>0</v>
      </c>
      <c r="F3529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>
        <f t="shared" si="385"/>
        <v>0</v>
      </c>
      <c r="P3529" s="5" t="e">
        <f t="shared" si="386"/>
        <v>#DIV/0!</v>
      </c>
      <c r="Q3529" s="5" t="str">
        <f t="shared" si="387"/>
        <v>publishing</v>
      </c>
      <c r="R3529" s="5" t="str">
        <f t="shared" si="388"/>
        <v>children's books</v>
      </c>
      <c r="S3529" t="s">
        <v>8322</v>
      </c>
      <c r="T3529" t="s">
        <v>8358</v>
      </c>
      <c r="U3529" s="9">
        <f t="shared" si="389"/>
        <v>42632.328784722224</v>
      </c>
      <c r="V3529" s="9">
        <f t="shared" si="390"/>
        <v>42662.328784722224</v>
      </c>
      <c r="W3529">
        <f t="shared" si="391"/>
        <v>30</v>
      </c>
    </row>
    <row r="3530" spans="1:23" ht="43.2" x14ac:dyDescent="0.3">
      <c r="A3530">
        <v>2744</v>
      </c>
      <c r="B3530" s="3" t="s">
        <v>2744</v>
      </c>
      <c r="C3530" s="3" t="s">
        <v>6854</v>
      </c>
      <c r="D3530">
        <v>16000</v>
      </c>
      <c r="E3530">
        <v>835</v>
      </c>
      <c r="F3530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>
        <f t="shared" si="385"/>
        <v>5</v>
      </c>
      <c r="P3530" s="5">
        <f t="shared" si="386"/>
        <v>37.950000000000003</v>
      </c>
      <c r="Q3530" s="5" t="str">
        <f t="shared" si="387"/>
        <v>publishing</v>
      </c>
      <c r="R3530" s="5" t="str">
        <f t="shared" si="388"/>
        <v>children's books</v>
      </c>
      <c r="S3530" t="s">
        <v>8322</v>
      </c>
      <c r="T3530" t="s">
        <v>8358</v>
      </c>
      <c r="U3530" s="9">
        <f t="shared" si="389"/>
        <v>40938.062476851854</v>
      </c>
      <c r="V3530" s="9">
        <f t="shared" si="390"/>
        <v>40968.062476851854</v>
      </c>
      <c r="W3530">
        <f t="shared" si="391"/>
        <v>30</v>
      </c>
    </row>
    <row r="3531" spans="1:23" ht="43.2" x14ac:dyDescent="0.3">
      <c r="A3531">
        <v>2745</v>
      </c>
      <c r="B3531" s="3" t="s">
        <v>2745</v>
      </c>
      <c r="C3531" s="3" t="s">
        <v>6855</v>
      </c>
      <c r="D3531">
        <v>8000</v>
      </c>
      <c r="E3531">
        <v>1751</v>
      </c>
      <c r="F3531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>
        <f t="shared" si="385"/>
        <v>22</v>
      </c>
      <c r="P3531" s="5">
        <f t="shared" si="386"/>
        <v>35.729999999999997</v>
      </c>
      <c r="Q3531" s="5" t="str">
        <f t="shared" si="387"/>
        <v>publishing</v>
      </c>
      <c r="R3531" s="5" t="str">
        <f t="shared" si="388"/>
        <v>children's books</v>
      </c>
      <c r="S3531" t="s">
        <v>8322</v>
      </c>
      <c r="T3531" t="s">
        <v>8358</v>
      </c>
      <c r="U3531" s="9">
        <f t="shared" si="389"/>
        <v>41044.988055555557</v>
      </c>
      <c r="V3531" s="9">
        <f t="shared" si="390"/>
        <v>41104.988055555557</v>
      </c>
      <c r="W3531">
        <f t="shared" si="391"/>
        <v>60</v>
      </c>
    </row>
    <row r="3532" spans="1:23" ht="43.2" x14ac:dyDescent="0.3">
      <c r="A3532">
        <v>2746</v>
      </c>
      <c r="B3532" s="3" t="s">
        <v>2746</v>
      </c>
      <c r="C3532" s="3" t="s">
        <v>6856</v>
      </c>
      <c r="D3532">
        <v>3000</v>
      </c>
      <c r="E3532">
        <v>801</v>
      </c>
      <c r="F3532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>
        <f t="shared" si="385"/>
        <v>27</v>
      </c>
      <c r="P3532" s="5">
        <f t="shared" si="386"/>
        <v>42.16</v>
      </c>
      <c r="Q3532" s="5" t="str">
        <f t="shared" si="387"/>
        <v>publishing</v>
      </c>
      <c r="R3532" s="5" t="str">
        <f t="shared" si="388"/>
        <v>children's books</v>
      </c>
      <c r="S3532" t="s">
        <v>8322</v>
      </c>
      <c r="T3532" t="s">
        <v>8358</v>
      </c>
      <c r="U3532" s="9">
        <f t="shared" si="389"/>
        <v>41850.781377314815</v>
      </c>
      <c r="V3532" s="9">
        <f t="shared" si="390"/>
        <v>41880.781377314815</v>
      </c>
      <c r="W3532">
        <f t="shared" si="391"/>
        <v>30</v>
      </c>
    </row>
    <row r="3533" spans="1:23" ht="43.2" x14ac:dyDescent="0.3">
      <c r="A3533">
        <v>2747</v>
      </c>
      <c r="B3533" s="3" t="s">
        <v>2747</v>
      </c>
      <c r="C3533" s="3" t="s">
        <v>6857</v>
      </c>
      <c r="D3533">
        <v>500</v>
      </c>
      <c r="E3533">
        <v>140</v>
      </c>
      <c r="F3533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>
        <f t="shared" si="385"/>
        <v>28</v>
      </c>
      <c r="P3533" s="5">
        <f t="shared" si="386"/>
        <v>35</v>
      </c>
      <c r="Q3533" s="5" t="str">
        <f t="shared" si="387"/>
        <v>publishing</v>
      </c>
      <c r="R3533" s="5" t="str">
        <f t="shared" si="388"/>
        <v>children's books</v>
      </c>
      <c r="S3533" t="s">
        <v>8322</v>
      </c>
      <c r="T3533" t="s">
        <v>8358</v>
      </c>
      <c r="U3533" s="9">
        <f t="shared" si="389"/>
        <v>41044.64811342593</v>
      </c>
      <c r="V3533" s="9">
        <f t="shared" si="390"/>
        <v>41076.131944444445</v>
      </c>
      <c r="W3533">
        <f t="shared" si="391"/>
        <v>32</v>
      </c>
    </row>
    <row r="3534" spans="1:23" ht="43.2" x14ac:dyDescent="0.3">
      <c r="A3534">
        <v>2748</v>
      </c>
      <c r="B3534" s="3" t="s">
        <v>2748</v>
      </c>
      <c r="C3534" s="3" t="s">
        <v>6858</v>
      </c>
      <c r="D3534">
        <v>5000</v>
      </c>
      <c r="E3534">
        <v>53</v>
      </c>
      <c r="F3534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>
        <f t="shared" si="385"/>
        <v>1</v>
      </c>
      <c r="P3534" s="5">
        <f t="shared" si="386"/>
        <v>13.25</v>
      </c>
      <c r="Q3534" s="5" t="str">
        <f t="shared" si="387"/>
        <v>publishing</v>
      </c>
      <c r="R3534" s="5" t="str">
        <f t="shared" si="388"/>
        <v>children's books</v>
      </c>
      <c r="S3534" t="s">
        <v>8322</v>
      </c>
      <c r="T3534" t="s">
        <v>8358</v>
      </c>
      <c r="U3534" s="9">
        <f t="shared" si="389"/>
        <v>42585.7106712963</v>
      </c>
      <c r="V3534" s="9">
        <f t="shared" si="390"/>
        <v>42615.7106712963</v>
      </c>
      <c r="W3534">
        <f t="shared" si="391"/>
        <v>30</v>
      </c>
    </row>
    <row r="3535" spans="1:23" ht="28.8" x14ac:dyDescent="0.3">
      <c r="A3535">
        <v>2749</v>
      </c>
      <c r="B3535" s="3" t="s">
        <v>2749</v>
      </c>
      <c r="C3535" s="3" t="s">
        <v>6859</v>
      </c>
      <c r="D3535">
        <v>10000</v>
      </c>
      <c r="E3535">
        <v>110</v>
      </c>
      <c r="F353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>
        <f t="shared" si="385"/>
        <v>1</v>
      </c>
      <c r="P3535" s="5">
        <f t="shared" si="386"/>
        <v>55</v>
      </c>
      <c r="Q3535" s="5" t="str">
        <f t="shared" si="387"/>
        <v>publishing</v>
      </c>
      <c r="R3535" s="5" t="str">
        <f t="shared" si="388"/>
        <v>children's books</v>
      </c>
      <c r="S3535" t="s">
        <v>8322</v>
      </c>
      <c r="T3535" t="s">
        <v>8358</v>
      </c>
      <c r="U3535" s="9">
        <f t="shared" si="389"/>
        <v>42068.799039351856</v>
      </c>
      <c r="V3535" s="9">
        <f t="shared" si="390"/>
        <v>42098.757372685184</v>
      </c>
      <c r="W3535">
        <f t="shared" si="391"/>
        <v>30</v>
      </c>
    </row>
    <row r="3536" spans="1:23" ht="43.2" x14ac:dyDescent="0.3">
      <c r="A3536">
        <v>2750</v>
      </c>
      <c r="B3536" s="3" t="s">
        <v>2750</v>
      </c>
      <c r="C3536" s="3" t="s">
        <v>6860</v>
      </c>
      <c r="D3536">
        <v>1999</v>
      </c>
      <c r="E3536">
        <v>0</v>
      </c>
      <c r="F3536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>
        <f t="shared" si="385"/>
        <v>0</v>
      </c>
      <c r="P3536" s="5" t="e">
        <f t="shared" si="386"/>
        <v>#DIV/0!</v>
      </c>
      <c r="Q3536" s="5" t="str">
        <f t="shared" si="387"/>
        <v>publishing</v>
      </c>
      <c r="R3536" s="5" t="str">
        <f t="shared" si="388"/>
        <v>children's books</v>
      </c>
      <c r="S3536" t="s">
        <v>8322</v>
      </c>
      <c r="T3536" t="s">
        <v>8358</v>
      </c>
      <c r="U3536" s="9">
        <f t="shared" si="389"/>
        <v>41078.899826388886</v>
      </c>
      <c r="V3536" s="9">
        <f t="shared" si="390"/>
        <v>41090.833333333336</v>
      </c>
      <c r="W3536">
        <f t="shared" si="391"/>
        <v>12</v>
      </c>
    </row>
    <row r="3537" spans="1:23" ht="43.2" x14ac:dyDescent="0.3">
      <c r="A3537">
        <v>2751</v>
      </c>
      <c r="B3537" s="3" t="s">
        <v>2751</v>
      </c>
      <c r="C3537" s="3" t="s">
        <v>6861</v>
      </c>
      <c r="D3537">
        <v>3274</v>
      </c>
      <c r="E3537">
        <v>0</v>
      </c>
      <c r="F3537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>
        <f t="shared" si="385"/>
        <v>0</v>
      </c>
      <c r="P3537" s="5" t="e">
        <f t="shared" si="386"/>
        <v>#DIV/0!</v>
      </c>
      <c r="Q3537" s="5" t="str">
        <f t="shared" si="387"/>
        <v>publishing</v>
      </c>
      <c r="R3537" s="5" t="str">
        <f t="shared" si="388"/>
        <v>children's books</v>
      </c>
      <c r="S3537" t="s">
        <v>8322</v>
      </c>
      <c r="T3537" t="s">
        <v>8358</v>
      </c>
      <c r="U3537" s="9">
        <f t="shared" si="389"/>
        <v>41747.887060185189</v>
      </c>
      <c r="V3537" s="9">
        <f t="shared" si="390"/>
        <v>41807.887060185189</v>
      </c>
      <c r="W3537">
        <f t="shared" si="391"/>
        <v>60</v>
      </c>
    </row>
    <row r="3538" spans="1:23" ht="43.2" x14ac:dyDescent="0.3">
      <c r="A3538">
        <v>2752</v>
      </c>
      <c r="B3538" s="3" t="s">
        <v>2752</v>
      </c>
      <c r="C3538" s="3" t="s">
        <v>6862</v>
      </c>
      <c r="D3538">
        <v>4800</v>
      </c>
      <c r="E3538">
        <v>550</v>
      </c>
      <c r="F3538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>
        <f t="shared" si="385"/>
        <v>11</v>
      </c>
      <c r="P3538" s="5">
        <f t="shared" si="386"/>
        <v>39.29</v>
      </c>
      <c r="Q3538" s="5" t="str">
        <f t="shared" si="387"/>
        <v>publishing</v>
      </c>
      <c r="R3538" s="5" t="str">
        <f t="shared" si="388"/>
        <v>children's books</v>
      </c>
      <c r="S3538" t="s">
        <v>8322</v>
      </c>
      <c r="T3538" t="s">
        <v>8358</v>
      </c>
      <c r="U3538" s="9">
        <f t="shared" si="389"/>
        <v>40855.765092592592</v>
      </c>
      <c r="V3538" s="9">
        <f t="shared" si="390"/>
        <v>40895.765092592592</v>
      </c>
      <c r="W3538">
        <f t="shared" si="391"/>
        <v>40</v>
      </c>
    </row>
    <row r="3539" spans="1:23" ht="43.2" x14ac:dyDescent="0.3">
      <c r="A3539">
        <v>2753</v>
      </c>
      <c r="B3539" s="3" t="s">
        <v>2753</v>
      </c>
      <c r="C3539" s="3" t="s">
        <v>6863</v>
      </c>
      <c r="D3539">
        <v>2000</v>
      </c>
      <c r="E3539">
        <v>380</v>
      </c>
      <c r="F3539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>
        <f t="shared" si="385"/>
        <v>19</v>
      </c>
      <c r="P3539" s="5">
        <f t="shared" si="386"/>
        <v>47.5</v>
      </c>
      <c r="Q3539" s="5" t="str">
        <f t="shared" si="387"/>
        <v>publishing</v>
      </c>
      <c r="R3539" s="5" t="str">
        <f t="shared" si="388"/>
        <v>children's books</v>
      </c>
      <c r="S3539" t="s">
        <v>8322</v>
      </c>
      <c r="T3539" t="s">
        <v>8358</v>
      </c>
      <c r="U3539" s="9">
        <f t="shared" si="389"/>
        <v>41117.900729166664</v>
      </c>
      <c r="V3539" s="9">
        <f t="shared" si="390"/>
        <v>41147.900729166664</v>
      </c>
      <c r="W3539">
        <f t="shared" si="391"/>
        <v>30</v>
      </c>
    </row>
    <row r="3540" spans="1:23" ht="43.2" x14ac:dyDescent="0.3">
      <c r="A3540">
        <v>2754</v>
      </c>
      <c r="B3540" s="3" t="s">
        <v>2754</v>
      </c>
      <c r="C3540" s="3" t="s">
        <v>6864</v>
      </c>
      <c r="D3540">
        <v>10000</v>
      </c>
      <c r="E3540">
        <v>0</v>
      </c>
      <c r="F3540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>
        <f t="shared" si="385"/>
        <v>0</v>
      </c>
      <c r="P3540" s="5" t="e">
        <f t="shared" si="386"/>
        <v>#DIV/0!</v>
      </c>
      <c r="Q3540" s="5" t="str">
        <f t="shared" si="387"/>
        <v>publishing</v>
      </c>
      <c r="R3540" s="5" t="str">
        <f t="shared" si="388"/>
        <v>children's books</v>
      </c>
      <c r="S3540" t="s">
        <v>8322</v>
      </c>
      <c r="T3540" t="s">
        <v>8358</v>
      </c>
      <c r="U3540" s="9">
        <f t="shared" si="389"/>
        <v>41863.636006944449</v>
      </c>
      <c r="V3540" s="9">
        <f t="shared" si="390"/>
        <v>41893.636006944449</v>
      </c>
      <c r="W3540">
        <f t="shared" si="391"/>
        <v>30</v>
      </c>
    </row>
    <row r="3541" spans="1:23" ht="43.2" x14ac:dyDescent="0.3">
      <c r="A3541">
        <v>2755</v>
      </c>
      <c r="B3541" s="3" t="s">
        <v>2755</v>
      </c>
      <c r="C3541" s="3" t="s">
        <v>6865</v>
      </c>
      <c r="D3541">
        <v>500</v>
      </c>
      <c r="E3541">
        <v>260</v>
      </c>
      <c r="F3541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>
        <f t="shared" si="385"/>
        <v>52</v>
      </c>
      <c r="P3541" s="5">
        <f t="shared" si="386"/>
        <v>17.329999999999998</v>
      </c>
      <c r="Q3541" s="5" t="str">
        <f t="shared" si="387"/>
        <v>publishing</v>
      </c>
      <c r="R3541" s="5" t="str">
        <f t="shared" si="388"/>
        <v>children's books</v>
      </c>
      <c r="S3541" t="s">
        <v>8322</v>
      </c>
      <c r="T3541" t="s">
        <v>8358</v>
      </c>
      <c r="U3541" s="9">
        <f t="shared" si="389"/>
        <v>42072.790821759263</v>
      </c>
      <c r="V3541" s="9">
        <f t="shared" si="390"/>
        <v>42102.790821759263</v>
      </c>
      <c r="W3541">
        <f t="shared" si="391"/>
        <v>30</v>
      </c>
    </row>
    <row r="3542" spans="1:23" ht="43.2" x14ac:dyDescent="0.3">
      <c r="A3542">
        <v>2756</v>
      </c>
      <c r="B3542" s="3" t="s">
        <v>2756</v>
      </c>
      <c r="C3542" s="3" t="s">
        <v>6866</v>
      </c>
      <c r="D3542">
        <v>10000</v>
      </c>
      <c r="E3542">
        <v>1048</v>
      </c>
      <c r="F3542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>
        <f t="shared" si="385"/>
        <v>10</v>
      </c>
      <c r="P3542" s="5">
        <f t="shared" si="386"/>
        <v>31.76</v>
      </c>
      <c r="Q3542" s="5" t="str">
        <f t="shared" si="387"/>
        <v>publishing</v>
      </c>
      <c r="R3542" s="5" t="str">
        <f t="shared" si="388"/>
        <v>children's books</v>
      </c>
      <c r="S3542" t="s">
        <v>8322</v>
      </c>
      <c r="T3542" t="s">
        <v>8358</v>
      </c>
      <c r="U3542" s="9">
        <f t="shared" si="389"/>
        <v>41620.90047453704</v>
      </c>
      <c r="V3542" s="9">
        <f t="shared" si="390"/>
        <v>41650.90047453704</v>
      </c>
      <c r="W3542">
        <f t="shared" si="391"/>
        <v>30</v>
      </c>
    </row>
    <row r="3543" spans="1:23" ht="28.8" x14ac:dyDescent="0.3">
      <c r="A3543">
        <v>2757</v>
      </c>
      <c r="B3543" s="3" t="s">
        <v>2757</v>
      </c>
      <c r="C3543" s="3" t="s">
        <v>6867</v>
      </c>
      <c r="D3543">
        <v>1500</v>
      </c>
      <c r="E3543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>
        <f t="shared" si="385"/>
        <v>1</v>
      </c>
      <c r="P3543" s="5">
        <f t="shared" si="386"/>
        <v>5</v>
      </c>
      <c r="Q3543" s="5" t="str">
        <f t="shared" si="387"/>
        <v>publishing</v>
      </c>
      <c r="R3543" s="5" t="str">
        <f t="shared" si="388"/>
        <v>children's books</v>
      </c>
      <c r="S3543" t="s">
        <v>8322</v>
      </c>
      <c r="T3543" t="s">
        <v>8358</v>
      </c>
      <c r="U3543" s="9">
        <f t="shared" si="389"/>
        <v>42573.65662037037</v>
      </c>
      <c r="V3543" s="9">
        <f t="shared" si="390"/>
        <v>42588.65662037037</v>
      </c>
      <c r="W3543">
        <f t="shared" si="391"/>
        <v>15</v>
      </c>
    </row>
    <row r="3544" spans="1:23" ht="57.6" x14ac:dyDescent="0.3">
      <c r="A3544">
        <v>2758</v>
      </c>
      <c r="B3544" s="3" t="s">
        <v>2758</v>
      </c>
      <c r="C3544" s="3" t="s">
        <v>6868</v>
      </c>
      <c r="D3544">
        <v>2000</v>
      </c>
      <c r="E354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>
        <f t="shared" si="385"/>
        <v>12</v>
      </c>
      <c r="P3544" s="5">
        <f t="shared" si="386"/>
        <v>39</v>
      </c>
      <c r="Q3544" s="5" t="str">
        <f t="shared" si="387"/>
        <v>publishing</v>
      </c>
      <c r="R3544" s="5" t="str">
        <f t="shared" si="388"/>
        <v>children's books</v>
      </c>
      <c r="S3544" t="s">
        <v>8322</v>
      </c>
      <c r="T3544" t="s">
        <v>8358</v>
      </c>
      <c r="U3544" s="9">
        <f t="shared" si="389"/>
        <v>42639.441932870366</v>
      </c>
      <c r="V3544" s="9">
        <f t="shared" si="390"/>
        <v>42653.441932870366</v>
      </c>
      <c r="W3544">
        <f t="shared" si="391"/>
        <v>14</v>
      </c>
    </row>
    <row r="3545" spans="1:23" ht="43.2" x14ac:dyDescent="0.3">
      <c r="A3545">
        <v>2759</v>
      </c>
      <c r="B3545" s="3" t="s">
        <v>2759</v>
      </c>
      <c r="C3545" s="3" t="s">
        <v>6869</v>
      </c>
      <c r="D3545">
        <v>1000</v>
      </c>
      <c r="E3545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>
        <f t="shared" si="385"/>
        <v>11</v>
      </c>
      <c r="P3545" s="5">
        <f t="shared" si="386"/>
        <v>52.5</v>
      </c>
      <c r="Q3545" s="5" t="str">
        <f t="shared" si="387"/>
        <v>publishing</v>
      </c>
      <c r="R3545" s="5" t="str">
        <f t="shared" si="388"/>
        <v>children's books</v>
      </c>
      <c r="S3545" t="s">
        <v>8322</v>
      </c>
      <c r="T3545" t="s">
        <v>8358</v>
      </c>
      <c r="U3545" s="9">
        <f t="shared" si="389"/>
        <v>42524.36650462963</v>
      </c>
      <c r="V3545" s="9">
        <f t="shared" si="390"/>
        <v>42567.36650462963</v>
      </c>
      <c r="W3545">
        <f t="shared" si="391"/>
        <v>43</v>
      </c>
    </row>
    <row r="3546" spans="1:23" ht="43.2" x14ac:dyDescent="0.3">
      <c r="A3546">
        <v>2760</v>
      </c>
      <c r="B3546" s="3" t="s">
        <v>2760</v>
      </c>
      <c r="C3546" s="3" t="s">
        <v>6870</v>
      </c>
      <c r="D3546">
        <v>5000</v>
      </c>
      <c r="E3546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>
        <f t="shared" si="385"/>
        <v>0</v>
      </c>
      <c r="P3546" s="5" t="e">
        <f t="shared" si="386"/>
        <v>#DIV/0!</v>
      </c>
      <c r="Q3546" s="5" t="str">
        <f t="shared" si="387"/>
        <v>publishing</v>
      </c>
      <c r="R3546" s="5" t="str">
        <f t="shared" si="388"/>
        <v>children's books</v>
      </c>
      <c r="S3546" t="s">
        <v>8322</v>
      </c>
      <c r="T3546" t="s">
        <v>8358</v>
      </c>
      <c r="U3546" s="9">
        <f t="shared" si="389"/>
        <v>41415.461319444446</v>
      </c>
      <c r="V3546" s="9">
        <f t="shared" si="390"/>
        <v>41445.461319444446</v>
      </c>
      <c r="W3546">
        <f t="shared" si="391"/>
        <v>30</v>
      </c>
    </row>
    <row r="3547" spans="1:23" ht="28.8" x14ac:dyDescent="0.3">
      <c r="A3547">
        <v>2761</v>
      </c>
      <c r="B3547" s="3" t="s">
        <v>2761</v>
      </c>
      <c r="C3547" s="3" t="s">
        <v>6871</v>
      </c>
      <c r="D3547">
        <v>5000</v>
      </c>
      <c r="E3547">
        <v>36</v>
      </c>
      <c r="F3547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>
        <f t="shared" si="385"/>
        <v>1</v>
      </c>
      <c r="P3547" s="5">
        <f t="shared" si="386"/>
        <v>9</v>
      </c>
      <c r="Q3547" s="5" t="str">
        <f t="shared" si="387"/>
        <v>publishing</v>
      </c>
      <c r="R3547" s="5" t="str">
        <f t="shared" si="388"/>
        <v>children's books</v>
      </c>
      <c r="S3547" t="s">
        <v>8322</v>
      </c>
      <c r="T3547" t="s">
        <v>8358</v>
      </c>
      <c r="U3547" s="9">
        <f t="shared" si="389"/>
        <v>41247.063576388886</v>
      </c>
      <c r="V3547" s="9">
        <f t="shared" si="390"/>
        <v>41277.063576388886</v>
      </c>
      <c r="W3547">
        <f t="shared" si="391"/>
        <v>30</v>
      </c>
    </row>
    <row r="3548" spans="1:23" ht="43.2" x14ac:dyDescent="0.3">
      <c r="A3548">
        <v>2762</v>
      </c>
      <c r="B3548" s="3" t="s">
        <v>2762</v>
      </c>
      <c r="C3548" s="3" t="s">
        <v>6872</v>
      </c>
      <c r="D3548">
        <v>3250</v>
      </c>
      <c r="E3548">
        <v>25</v>
      </c>
      <c r="F3548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>
        <f t="shared" si="385"/>
        <v>1</v>
      </c>
      <c r="P3548" s="5">
        <f t="shared" si="386"/>
        <v>25</v>
      </c>
      <c r="Q3548" s="5" t="str">
        <f t="shared" si="387"/>
        <v>publishing</v>
      </c>
      <c r="R3548" s="5" t="str">
        <f t="shared" si="388"/>
        <v>children's books</v>
      </c>
      <c r="S3548" t="s">
        <v>8322</v>
      </c>
      <c r="T3548" t="s">
        <v>8358</v>
      </c>
      <c r="U3548" s="9">
        <f t="shared" si="389"/>
        <v>40927.036979166667</v>
      </c>
      <c r="V3548" s="9">
        <f t="shared" si="390"/>
        <v>40986.995312500003</v>
      </c>
      <c r="W3548">
        <f t="shared" si="391"/>
        <v>59</v>
      </c>
    </row>
    <row r="3549" spans="1:23" ht="28.8" x14ac:dyDescent="0.3">
      <c r="A3549">
        <v>2763</v>
      </c>
      <c r="B3549" s="3" t="s">
        <v>2763</v>
      </c>
      <c r="C3549" s="3" t="s">
        <v>6873</v>
      </c>
      <c r="D3549">
        <v>39400</v>
      </c>
      <c r="E3549">
        <v>90</v>
      </c>
      <c r="F3549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>
        <f t="shared" si="385"/>
        <v>0</v>
      </c>
      <c r="P3549" s="5">
        <f t="shared" si="386"/>
        <v>30</v>
      </c>
      <c r="Q3549" s="5" t="str">
        <f t="shared" si="387"/>
        <v>publishing</v>
      </c>
      <c r="R3549" s="5" t="str">
        <f t="shared" si="388"/>
        <v>children's books</v>
      </c>
      <c r="S3549" t="s">
        <v>8322</v>
      </c>
      <c r="T3549" t="s">
        <v>8358</v>
      </c>
      <c r="U3549" s="9">
        <f t="shared" si="389"/>
        <v>41373.579675925925</v>
      </c>
      <c r="V3549" s="9">
        <f t="shared" si="390"/>
        <v>41418.579675925925</v>
      </c>
      <c r="W3549">
        <f t="shared" si="391"/>
        <v>45</v>
      </c>
    </row>
    <row r="3550" spans="1:23" ht="43.2" x14ac:dyDescent="0.3">
      <c r="A3550">
        <v>2764</v>
      </c>
      <c r="B3550" s="3" t="s">
        <v>2764</v>
      </c>
      <c r="C3550" s="3" t="s">
        <v>6874</v>
      </c>
      <c r="D3550">
        <v>4000</v>
      </c>
      <c r="E3550">
        <v>45</v>
      </c>
      <c r="F3550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>
        <f t="shared" si="385"/>
        <v>1</v>
      </c>
      <c r="P3550" s="5">
        <f t="shared" si="386"/>
        <v>11.25</v>
      </c>
      <c r="Q3550" s="5" t="str">
        <f t="shared" si="387"/>
        <v>publishing</v>
      </c>
      <c r="R3550" s="5" t="str">
        <f t="shared" si="388"/>
        <v>children's books</v>
      </c>
      <c r="S3550" t="s">
        <v>8322</v>
      </c>
      <c r="T3550" t="s">
        <v>8358</v>
      </c>
      <c r="U3550" s="9">
        <f t="shared" si="389"/>
        <v>41030.292025462964</v>
      </c>
      <c r="V3550" s="9">
        <f t="shared" si="390"/>
        <v>41059.791666666664</v>
      </c>
      <c r="W3550">
        <f t="shared" si="391"/>
        <v>29</v>
      </c>
    </row>
    <row r="3551" spans="1:23" ht="43.2" x14ac:dyDescent="0.3">
      <c r="A3551">
        <v>2765</v>
      </c>
      <c r="B3551" s="3" t="s">
        <v>2765</v>
      </c>
      <c r="C3551" s="3" t="s">
        <v>6875</v>
      </c>
      <c r="D3551">
        <v>4000</v>
      </c>
      <c r="E3551">
        <v>0</v>
      </c>
      <c r="F3551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>
        <f t="shared" si="385"/>
        <v>0</v>
      </c>
      <c r="P3551" s="5" t="e">
        <f t="shared" si="386"/>
        <v>#DIV/0!</v>
      </c>
      <c r="Q3551" s="5" t="str">
        <f t="shared" si="387"/>
        <v>publishing</v>
      </c>
      <c r="R3551" s="5" t="str">
        <f t="shared" si="388"/>
        <v>children's books</v>
      </c>
      <c r="S3551" t="s">
        <v>8322</v>
      </c>
      <c r="T3551" t="s">
        <v>8358</v>
      </c>
      <c r="U3551" s="9">
        <f t="shared" si="389"/>
        <v>41194.579027777778</v>
      </c>
      <c r="V3551" s="9">
        <f t="shared" si="390"/>
        <v>41210.579027777778</v>
      </c>
      <c r="W3551">
        <f t="shared" si="391"/>
        <v>16</v>
      </c>
    </row>
    <row r="3552" spans="1:23" ht="43.2" x14ac:dyDescent="0.3">
      <c r="A3552">
        <v>2766</v>
      </c>
      <c r="B3552" s="3" t="s">
        <v>2766</v>
      </c>
      <c r="C3552" s="3" t="s">
        <v>6876</v>
      </c>
      <c r="D3552">
        <v>5000</v>
      </c>
      <c r="E3552">
        <v>100</v>
      </c>
      <c r="F3552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>
        <f t="shared" si="385"/>
        <v>2</v>
      </c>
      <c r="P3552" s="5">
        <f t="shared" si="386"/>
        <v>25</v>
      </c>
      <c r="Q3552" s="5" t="str">
        <f t="shared" si="387"/>
        <v>publishing</v>
      </c>
      <c r="R3552" s="5" t="str">
        <f t="shared" si="388"/>
        <v>children's books</v>
      </c>
      <c r="S3552" t="s">
        <v>8322</v>
      </c>
      <c r="T3552" t="s">
        <v>8358</v>
      </c>
      <c r="U3552" s="9">
        <f t="shared" si="389"/>
        <v>40736.668032407404</v>
      </c>
      <c r="V3552" s="9">
        <f t="shared" si="390"/>
        <v>40766.668032407404</v>
      </c>
      <c r="W3552">
        <f t="shared" si="391"/>
        <v>30</v>
      </c>
    </row>
    <row r="3553" spans="1:23" ht="43.2" x14ac:dyDescent="0.3">
      <c r="A3553">
        <v>2767</v>
      </c>
      <c r="B3553" s="3" t="s">
        <v>2767</v>
      </c>
      <c r="C3553" s="3" t="s">
        <v>6877</v>
      </c>
      <c r="D3553">
        <v>4000</v>
      </c>
      <c r="E3553">
        <v>34</v>
      </c>
      <c r="F3553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>
        <f t="shared" si="385"/>
        <v>1</v>
      </c>
      <c r="P3553" s="5">
        <f t="shared" si="386"/>
        <v>11.33</v>
      </c>
      <c r="Q3553" s="5" t="str">
        <f t="shared" si="387"/>
        <v>publishing</v>
      </c>
      <c r="R3553" s="5" t="str">
        <f t="shared" si="388"/>
        <v>children's books</v>
      </c>
      <c r="S3553" t="s">
        <v>8322</v>
      </c>
      <c r="T3553" t="s">
        <v>8358</v>
      </c>
      <c r="U3553" s="9">
        <f t="shared" si="389"/>
        <v>42172.958912037036</v>
      </c>
      <c r="V3553" s="9">
        <f t="shared" si="390"/>
        <v>42232.958912037036</v>
      </c>
      <c r="W3553">
        <f t="shared" si="391"/>
        <v>60</v>
      </c>
    </row>
    <row r="3554" spans="1:23" ht="43.2" x14ac:dyDescent="0.3">
      <c r="A3554">
        <v>2768</v>
      </c>
      <c r="B3554" s="3" t="s">
        <v>2768</v>
      </c>
      <c r="C3554" s="3" t="s">
        <v>6878</v>
      </c>
      <c r="D3554">
        <v>7000</v>
      </c>
      <c r="E3554">
        <v>1002</v>
      </c>
      <c r="F3554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>
        <f t="shared" si="385"/>
        <v>14</v>
      </c>
      <c r="P3554" s="5">
        <f t="shared" si="386"/>
        <v>29.47</v>
      </c>
      <c r="Q3554" s="5" t="str">
        <f t="shared" si="387"/>
        <v>publishing</v>
      </c>
      <c r="R3554" s="5" t="str">
        <f t="shared" si="388"/>
        <v>children's books</v>
      </c>
      <c r="S3554" t="s">
        <v>8322</v>
      </c>
      <c r="T3554" t="s">
        <v>8358</v>
      </c>
      <c r="U3554" s="9">
        <f t="shared" si="389"/>
        <v>40967.614849537036</v>
      </c>
      <c r="V3554" s="9">
        <f t="shared" si="390"/>
        <v>40997.573182870372</v>
      </c>
      <c r="W3554">
        <f t="shared" si="391"/>
        <v>30</v>
      </c>
    </row>
    <row r="3555" spans="1:23" ht="43.2" x14ac:dyDescent="0.3">
      <c r="A3555">
        <v>2769</v>
      </c>
      <c r="B3555" s="3" t="s">
        <v>2769</v>
      </c>
      <c r="C3555" s="3" t="s">
        <v>6879</v>
      </c>
      <c r="D3555">
        <v>800</v>
      </c>
      <c r="E3555">
        <v>2</v>
      </c>
      <c r="F355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>
        <f t="shared" si="385"/>
        <v>0</v>
      </c>
      <c r="P3555" s="5">
        <f t="shared" si="386"/>
        <v>1</v>
      </c>
      <c r="Q3555" s="5" t="str">
        <f t="shared" si="387"/>
        <v>publishing</v>
      </c>
      <c r="R3555" s="5" t="str">
        <f t="shared" si="388"/>
        <v>children's books</v>
      </c>
      <c r="S3555" t="s">
        <v>8322</v>
      </c>
      <c r="T3555" t="s">
        <v>8358</v>
      </c>
      <c r="U3555" s="9">
        <f t="shared" si="389"/>
        <v>41745.826273148145</v>
      </c>
      <c r="V3555" s="9">
        <f t="shared" si="390"/>
        <v>41795.826273148145</v>
      </c>
      <c r="W3555">
        <f t="shared" si="391"/>
        <v>50</v>
      </c>
    </row>
    <row r="3556" spans="1:23" ht="43.2" x14ac:dyDescent="0.3">
      <c r="A3556">
        <v>2770</v>
      </c>
      <c r="B3556" s="3" t="s">
        <v>2770</v>
      </c>
      <c r="C3556" s="3" t="s">
        <v>6880</v>
      </c>
      <c r="D3556">
        <v>20000</v>
      </c>
      <c r="E3556">
        <v>2082.25</v>
      </c>
      <c r="F3556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>
        <f t="shared" si="385"/>
        <v>10</v>
      </c>
      <c r="P3556" s="5">
        <f t="shared" si="386"/>
        <v>63.1</v>
      </c>
      <c r="Q3556" s="5" t="str">
        <f t="shared" si="387"/>
        <v>publishing</v>
      </c>
      <c r="R3556" s="5" t="str">
        <f t="shared" si="388"/>
        <v>children's books</v>
      </c>
      <c r="S3556" t="s">
        <v>8322</v>
      </c>
      <c r="T3556" t="s">
        <v>8358</v>
      </c>
      <c r="U3556" s="9">
        <f t="shared" si="389"/>
        <v>41686.705208333333</v>
      </c>
      <c r="V3556" s="9">
        <f t="shared" si="390"/>
        <v>41716.663541666669</v>
      </c>
      <c r="W3556">
        <f t="shared" si="391"/>
        <v>30</v>
      </c>
    </row>
    <row r="3557" spans="1:23" ht="43.2" x14ac:dyDescent="0.3">
      <c r="A3557">
        <v>2771</v>
      </c>
      <c r="B3557" s="3" t="s">
        <v>2771</v>
      </c>
      <c r="C3557" s="3" t="s">
        <v>6881</v>
      </c>
      <c r="D3557">
        <v>19980</v>
      </c>
      <c r="E3557">
        <v>0</v>
      </c>
      <c r="F3557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>
        <f t="shared" si="385"/>
        <v>0</v>
      </c>
      <c r="P3557" s="5" t="e">
        <f t="shared" si="386"/>
        <v>#DIV/0!</v>
      </c>
      <c r="Q3557" s="5" t="str">
        <f t="shared" si="387"/>
        <v>publishing</v>
      </c>
      <c r="R3557" s="5" t="str">
        <f t="shared" si="388"/>
        <v>children's books</v>
      </c>
      <c r="S3557" t="s">
        <v>8322</v>
      </c>
      <c r="T3557" t="s">
        <v>8358</v>
      </c>
      <c r="U3557" s="9">
        <f t="shared" si="389"/>
        <v>41257.531712962962</v>
      </c>
      <c r="V3557" s="9">
        <f t="shared" si="390"/>
        <v>41306.708333333336</v>
      </c>
      <c r="W3557">
        <f t="shared" si="391"/>
        <v>49</v>
      </c>
    </row>
    <row r="3558" spans="1:23" ht="43.2" x14ac:dyDescent="0.3">
      <c r="A3558">
        <v>2772</v>
      </c>
      <c r="B3558" s="3" t="s">
        <v>2772</v>
      </c>
      <c r="C3558" s="3" t="s">
        <v>6882</v>
      </c>
      <c r="D3558">
        <v>8000</v>
      </c>
      <c r="E3558">
        <v>0</v>
      </c>
      <c r="F3558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>
        <f t="shared" si="385"/>
        <v>0</v>
      </c>
      <c r="P3558" s="5" t="e">
        <f t="shared" si="386"/>
        <v>#DIV/0!</v>
      </c>
      <c r="Q3558" s="5" t="str">
        <f t="shared" si="387"/>
        <v>publishing</v>
      </c>
      <c r="R3558" s="5" t="str">
        <f t="shared" si="388"/>
        <v>children's books</v>
      </c>
      <c r="S3558" t="s">
        <v>8322</v>
      </c>
      <c r="T3558" t="s">
        <v>8358</v>
      </c>
      <c r="U3558" s="9">
        <f t="shared" si="389"/>
        <v>41537.869143518517</v>
      </c>
      <c r="V3558" s="9">
        <f t="shared" si="390"/>
        <v>41552.869143518517</v>
      </c>
      <c r="W3558">
        <f t="shared" si="391"/>
        <v>15</v>
      </c>
    </row>
    <row r="3559" spans="1:23" ht="43.2" x14ac:dyDescent="0.3">
      <c r="A3559">
        <v>2773</v>
      </c>
      <c r="B3559" s="3" t="s">
        <v>2773</v>
      </c>
      <c r="C3559" s="3" t="s">
        <v>6883</v>
      </c>
      <c r="D3559">
        <v>530</v>
      </c>
      <c r="E3559">
        <v>1</v>
      </c>
      <c r="F3559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>
        <f t="shared" si="385"/>
        <v>0</v>
      </c>
      <c r="P3559" s="5">
        <f t="shared" si="386"/>
        <v>1</v>
      </c>
      <c r="Q3559" s="5" t="str">
        <f t="shared" si="387"/>
        <v>publishing</v>
      </c>
      <c r="R3559" s="5" t="str">
        <f t="shared" si="388"/>
        <v>children's books</v>
      </c>
      <c r="S3559" t="s">
        <v>8322</v>
      </c>
      <c r="T3559" t="s">
        <v>8358</v>
      </c>
      <c r="U3559" s="9">
        <f t="shared" si="389"/>
        <v>42474.86482638889</v>
      </c>
      <c r="V3559" s="9">
        <f t="shared" si="390"/>
        <v>42484.86482638889</v>
      </c>
      <c r="W3559">
        <f t="shared" si="391"/>
        <v>10</v>
      </c>
    </row>
    <row r="3560" spans="1:23" ht="43.2" x14ac:dyDescent="0.3">
      <c r="A3560">
        <v>2774</v>
      </c>
      <c r="B3560" s="3" t="s">
        <v>2774</v>
      </c>
      <c r="C3560" s="3" t="s">
        <v>6884</v>
      </c>
      <c r="D3560">
        <v>4000</v>
      </c>
      <c r="E3560">
        <v>570</v>
      </c>
      <c r="F3560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>
        <f t="shared" si="385"/>
        <v>14</v>
      </c>
      <c r="P3560" s="5">
        <f t="shared" si="386"/>
        <v>43.85</v>
      </c>
      <c r="Q3560" s="5" t="str">
        <f t="shared" si="387"/>
        <v>publishing</v>
      </c>
      <c r="R3560" s="5" t="str">
        <f t="shared" si="388"/>
        <v>children's books</v>
      </c>
      <c r="S3560" t="s">
        <v>8322</v>
      </c>
      <c r="T3560" t="s">
        <v>8358</v>
      </c>
      <c r="U3560" s="9">
        <f t="shared" si="389"/>
        <v>41311.126481481479</v>
      </c>
      <c r="V3560" s="9">
        <f t="shared" si="390"/>
        <v>41341.126481481479</v>
      </c>
      <c r="W3560">
        <f t="shared" si="391"/>
        <v>30</v>
      </c>
    </row>
    <row r="3561" spans="1:23" ht="43.2" x14ac:dyDescent="0.3">
      <c r="A3561">
        <v>2775</v>
      </c>
      <c r="B3561" s="3" t="s">
        <v>2775</v>
      </c>
      <c r="C3561" s="3" t="s">
        <v>6885</v>
      </c>
      <c r="D3561">
        <v>5000</v>
      </c>
      <c r="E3561">
        <v>150</v>
      </c>
      <c r="F3561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>
        <f t="shared" si="385"/>
        <v>3</v>
      </c>
      <c r="P3561" s="5">
        <f t="shared" si="386"/>
        <v>75</v>
      </c>
      <c r="Q3561" s="5" t="str">
        <f t="shared" si="387"/>
        <v>publishing</v>
      </c>
      <c r="R3561" s="5" t="str">
        <f t="shared" si="388"/>
        <v>children's books</v>
      </c>
      <c r="S3561" t="s">
        <v>8322</v>
      </c>
      <c r="T3561" t="s">
        <v>8358</v>
      </c>
      <c r="U3561" s="9">
        <f t="shared" si="389"/>
        <v>40863.013356481482</v>
      </c>
      <c r="V3561" s="9">
        <f t="shared" si="390"/>
        <v>40893.013356481482</v>
      </c>
      <c r="W3561">
        <f t="shared" si="391"/>
        <v>30</v>
      </c>
    </row>
    <row r="3562" spans="1:23" ht="57.6" x14ac:dyDescent="0.3">
      <c r="A3562">
        <v>2776</v>
      </c>
      <c r="B3562" s="3" t="s">
        <v>2776</v>
      </c>
      <c r="C3562" s="3" t="s">
        <v>6886</v>
      </c>
      <c r="D3562">
        <v>21000</v>
      </c>
      <c r="E3562">
        <v>1655</v>
      </c>
      <c r="F3562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>
        <f t="shared" si="385"/>
        <v>8</v>
      </c>
      <c r="P3562" s="5">
        <f t="shared" si="386"/>
        <v>45.97</v>
      </c>
      <c r="Q3562" s="5" t="str">
        <f t="shared" si="387"/>
        <v>publishing</v>
      </c>
      <c r="R3562" s="5" t="str">
        <f t="shared" si="388"/>
        <v>children's books</v>
      </c>
      <c r="S3562" t="s">
        <v>8322</v>
      </c>
      <c r="T3562" t="s">
        <v>8358</v>
      </c>
      <c r="U3562" s="9">
        <f t="shared" si="389"/>
        <v>42136.297175925924</v>
      </c>
      <c r="V3562" s="9">
        <f t="shared" si="390"/>
        <v>42167.297175925924</v>
      </c>
      <c r="W3562">
        <f t="shared" si="391"/>
        <v>31</v>
      </c>
    </row>
    <row r="3563" spans="1:23" ht="43.2" x14ac:dyDescent="0.3">
      <c r="A3563">
        <v>2777</v>
      </c>
      <c r="B3563" s="3" t="s">
        <v>2777</v>
      </c>
      <c r="C3563" s="3" t="s">
        <v>6887</v>
      </c>
      <c r="D3563">
        <v>3000</v>
      </c>
      <c r="E3563">
        <v>10</v>
      </c>
      <c r="F3563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>
        <f t="shared" si="385"/>
        <v>0</v>
      </c>
      <c r="P3563" s="5">
        <f t="shared" si="386"/>
        <v>10</v>
      </c>
      <c r="Q3563" s="5" t="str">
        <f t="shared" si="387"/>
        <v>publishing</v>
      </c>
      <c r="R3563" s="5" t="str">
        <f t="shared" si="388"/>
        <v>children's books</v>
      </c>
      <c r="S3563" t="s">
        <v>8322</v>
      </c>
      <c r="T3563" t="s">
        <v>8358</v>
      </c>
      <c r="U3563" s="9">
        <f t="shared" si="389"/>
        <v>42172.669027777782</v>
      </c>
      <c r="V3563" s="9">
        <f t="shared" si="390"/>
        <v>42202.669027777782</v>
      </c>
      <c r="W3563">
        <f t="shared" si="391"/>
        <v>30</v>
      </c>
    </row>
    <row r="3564" spans="1:23" ht="57.6" x14ac:dyDescent="0.3">
      <c r="A3564">
        <v>2778</v>
      </c>
      <c r="B3564" s="3" t="s">
        <v>2778</v>
      </c>
      <c r="C3564" s="3" t="s">
        <v>6888</v>
      </c>
      <c r="D3564">
        <v>5500</v>
      </c>
      <c r="E3564">
        <v>1405</v>
      </c>
      <c r="F3564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>
        <f t="shared" si="385"/>
        <v>26</v>
      </c>
      <c r="P3564" s="5">
        <f t="shared" si="386"/>
        <v>93.67</v>
      </c>
      <c r="Q3564" s="5" t="str">
        <f t="shared" si="387"/>
        <v>publishing</v>
      </c>
      <c r="R3564" s="5" t="str">
        <f t="shared" si="388"/>
        <v>children's books</v>
      </c>
      <c r="S3564" t="s">
        <v>8322</v>
      </c>
      <c r="T3564" t="s">
        <v>8358</v>
      </c>
      <c r="U3564" s="9">
        <f t="shared" si="389"/>
        <v>41846.978078703702</v>
      </c>
      <c r="V3564" s="9">
        <f t="shared" si="390"/>
        <v>41876.978078703702</v>
      </c>
      <c r="W3564">
        <f t="shared" si="391"/>
        <v>30</v>
      </c>
    </row>
    <row r="3565" spans="1:23" ht="43.2" x14ac:dyDescent="0.3">
      <c r="A3565">
        <v>2779</v>
      </c>
      <c r="B3565" s="3" t="s">
        <v>2779</v>
      </c>
      <c r="C3565" s="3" t="s">
        <v>6889</v>
      </c>
      <c r="D3565">
        <v>2500</v>
      </c>
      <c r="E3565">
        <v>53</v>
      </c>
      <c r="F356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>
        <f t="shared" si="385"/>
        <v>2</v>
      </c>
      <c r="P3565" s="5">
        <f t="shared" si="386"/>
        <v>53</v>
      </c>
      <c r="Q3565" s="5" t="str">
        <f t="shared" si="387"/>
        <v>publishing</v>
      </c>
      <c r="R3565" s="5" t="str">
        <f t="shared" si="388"/>
        <v>children's books</v>
      </c>
      <c r="S3565" t="s">
        <v>8322</v>
      </c>
      <c r="T3565" t="s">
        <v>8358</v>
      </c>
      <c r="U3565" s="9">
        <f t="shared" si="389"/>
        <v>42300.585891203707</v>
      </c>
      <c r="V3565" s="9">
        <f t="shared" si="390"/>
        <v>42330.627557870372</v>
      </c>
      <c r="W3565">
        <f t="shared" si="391"/>
        <v>30</v>
      </c>
    </row>
    <row r="3566" spans="1:23" ht="28.8" x14ac:dyDescent="0.3">
      <c r="A3566">
        <v>2780</v>
      </c>
      <c r="B3566" s="3" t="s">
        <v>2780</v>
      </c>
      <c r="C3566" s="3" t="s">
        <v>6890</v>
      </c>
      <c r="D3566">
        <v>100000</v>
      </c>
      <c r="E3566">
        <v>0</v>
      </c>
      <c r="F3566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>
        <f t="shared" si="385"/>
        <v>0</v>
      </c>
      <c r="P3566" s="5" t="e">
        <f t="shared" si="386"/>
        <v>#DIV/0!</v>
      </c>
      <c r="Q3566" s="5" t="str">
        <f t="shared" si="387"/>
        <v>publishing</v>
      </c>
      <c r="R3566" s="5" t="str">
        <f t="shared" si="388"/>
        <v>children's books</v>
      </c>
      <c r="S3566" t="s">
        <v>8322</v>
      </c>
      <c r="T3566" t="s">
        <v>8358</v>
      </c>
      <c r="U3566" s="9">
        <f t="shared" si="389"/>
        <v>42774.447777777779</v>
      </c>
      <c r="V3566" s="9">
        <f t="shared" si="390"/>
        <v>42804.447777777779</v>
      </c>
      <c r="W3566">
        <f t="shared" si="391"/>
        <v>30</v>
      </c>
    </row>
    <row r="3567" spans="1:23" ht="43.2" x14ac:dyDescent="0.3">
      <c r="A3567">
        <v>2841</v>
      </c>
      <c r="B3567" s="3" t="s">
        <v>2841</v>
      </c>
      <c r="C3567" s="3" t="s">
        <v>6951</v>
      </c>
      <c r="D3567">
        <v>1000</v>
      </c>
      <c r="E3567">
        <v>10</v>
      </c>
      <c r="F3567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>
        <f t="shared" si="385"/>
        <v>1</v>
      </c>
      <c r="P3567" s="5">
        <f t="shared" si="386"/>
        <v>10</v>
      </c>
      <c r="Q3567" s="5" t="str">
        <f t="shared" si="387"/>
        <v>theater</v>
      </c>
      <c r="R3567" s="5" t="str">
        <f t="shared" si="388"/>
        <v>plays</v>
      </c>
      <c r="S3567" t="s">
        <v>8317</v>
      </c>
      <c r="T3567" t="s">
        <v>8318</v>
      </c>
      <c r="U3567" s="9">
        <f t="shared" si="389"/>
        <v>42291.739548611105</v>
      </c>
      <c r="V3567" s="9">
        <f t="shared" si="390"/>
        <v>42351.781215277777</v>
      </c>
      <c r="W3567">
        <f t="shared" si="391"/>
        <v>60</v>
      </c>
    </row>
    <row r="3568" spans="1:23" ht="43.2" x14ac:dyDescent="0.3">
      <c r="A3568">
        <v>2842</v>
      </c>
      <c r="B3568" s="3" t="s">
        <v>2842</v>
      </c>
      <c r="C3568" s="3" t="s">
        <v>6952</v>
      </c>
      <c r="D3568">
        <v>1500</v>
      </c>
      <c r="E3568">
        <v>0</v>
      </c>
      <c r="F3568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>
        <f t="shared" si="385"/>
        <v>0</v>
      </c>
      <c r="P3568" s="5" t="e">
        <f t="shared" si="386"/>
        <v>#DIV/0!</v>
      </c>
      <c r="Q3568" s="5" t="str">
        <f t="shared" si="387"/>
        <v>theater</v>
      </c>
      <c r="R3568" s="5" t="str">
        <f t="shared" si="388"/>
        <v>plays</v>
      </c>
      <c r="S3568" t="s">
        <v>8317</v>
      </c>
      <c r="T3568" t="s">
        <v>8318</v>
      </c>
      <c r="U3568" s="9">
        <f t="shared" si="389"/>
        <v>41784.952488425923</v>
      </c>
      <c r="V3568" s="9">
        <f t="shared" si="390"/>
        <v>41811.458333333336</v>
      </c>
      <c r="W3568">
        <f t="shared" si="391"/>
        <v>27</v>
      </c>
    </row>
    <row r="3569" spans="1:23" ht="43.2" x14ac:dyDescent="0.3">
      <c r="A3569">
        <v>2843</v>
      </c>
      <c r="B3569" s="3" t="s">
        <v>2843</v>
      </c>
      <c r="C3569" s="3" t="s">
        <v>6953</v>
      </c>
      <c r="D3569">
        <v>1200</v>
      </c>
      <c r="E3569">
        <v>0</v>
      </c>
      <c r="F3569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>
        <f t="shared" si="385"/>
        <v>0</v>
      </c>
      <c r="P3569" s="5" t="e">
        <f t="shared" si="386"/>
        <v>#DIV/0!</v>
      </c>
      <c r="Q3569" s="5" t="str">
        <f t="shared" si="387"/>
        <v>theater</v>
      </c>
      <c r="R3569" s="5" t="str">
        <f t="shared" si="388"/>
        <v>plays</v>
      </c>
      <c r="S3569" t="s">
        <v>8317</v>
      </c>
      <c r="T3569" t="s">
        <v>8318</v>
      </c>
      <c r="U3569" s="9">
        <f t="shared" si="389"/>
        <v>42492.737847222219</v>
      </c>
      <c r="V3569" s="9">
        <f t="shared" si="390"/>
        <v>42534.166666666672</v>
      </c>
      <c r="W3569">
        <f t="shared" si="391"/>
        <v>42</v>
      </c>
    </row>
    <row r="3570" spans="1:23" ht="43.2" x14ac:dyDescent="0.3">
      <c r="A3570">
        <v>2844</v>
      </c>
      <c r="B3570" s="3" t="s">
        <v>2844</v>
      </c>
      <c r="C3570" s="3" t="s">
        <v>6954</v>
      </c>
      <c r="D3570">
        <v>550</v>
      </c>
      <c r="E3570">
        <v>30</v>
      </c>
      <c r="F3570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>
        <f t="shared" si="385"/>
        <v>5</v>
      </c>
      <c r="P3570" s="5">
        <f t="shared" si="386"/>
        <v>30</v>
      </c>
      <c r="Q3570" s="5" t="str">
        <f t="shared" si="387"/>
        <v>theater</v>
      </c>
      <c r="R3570" s="5" t="str">
        <f t="shared" si="388"/>
        <v>plays</v>
      </c>
      <c r="S3570" t="s">
        <v>8317</v>
      </c>
      <c r="T3570" t="s">
        <v>8318</v>
      </c>
      <c r="U3570" s="9">
        <f t="shared" si="389"/>
        <v>42709.546064814815</v>
      </c>
      <c r="V3570" s="9">
        <f t="shared" si="390"/>
        <v>42739.546064814815</v>
      </c>
      <c r="W3570">
        <f t="shared" si="391"/>
        <v>30</v>
      </c>
    </row>
    <row r="3571" spans="1:23" ht="43.2" x14ac:dyDescent="0.3">
      <c r="A3571">
        <v>2845</v>
      </c>
      <c r="B3571" s="3" t="s">
        <v>2845</v>
      </c>
      <c r="C3571" s="3" t="s">
        <v>6955</v>
      </c>
      <c r="D3571">
        <v>7500</v>
      </c>
      <c r="E3571">
        <v>2366</v>
      </c>
      <c r="F3571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>
        <f t="shared" si="385"/>
        <v>32</v>
      </c>
      <c r="P3571" s="5">
        <f t="shared" si="386"/>
        <v>60.67</v>
      </c>
      <c r="Q3571" s="5" t="str">
        <f t="shared" si="387"/>
        <v>theater</v>
      </c>
      <c r="R3571" s="5" t="str">
        <f t="shared" si="388"/>
        <v>plays</v>
      </c>
      <c r="S3571" t="s">
        <v>8317</v>
      </c>
      <c r="T3571" t="s">
        <v>8318</v>
      </c>
      <c r="U3571" s="9">
        <f t="shared" si="389"/>
        <v>42103.016585648147</v>
      </c>
      <c r="V3571" s="9">
        <f t="shared" si="390"/>
        <v>42163.016585648147</v>
      </c>
      <c r="W3571">
        <f t="shared" si="391"/>
        <v>60</v>
      </c>
    </row>
    <row r="3572" spans="1:23" ht="57.6" x14ac:dyDescent="0.3">
      <c r="A3572">
        <v>2846</v>
      </c>
      <c r="B3572" s="3" t="s">
        <v>2846</v>
      </c>
      <c r="C3572" s="3" t="s">
        <v>6956</v>
      </c>
      <c r="D3572">
        <v>8000</v>
      </c>
      <c r="E3572">
        <v>0</v>
      </c>
      <c r="F3572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>
        <f t="shared" si="385"/>
        <v>0</v>
      </c>
      <c r="P3572" s="5" t="e">
        <f t="shared" si="386"/>
        <v>#DIV/0!</v>
      </c>
      <c r="Q3572" s="5" t="str">
        <f t="shared" si="387"/>
        <v>theater</v>
      </c>
      <c r="R3572" s="5" t="str">
        <f t="shared" si="388"/>
        <v>plays</v>
      </c>
      <c r="S3572" t="s">
        <v>8317</v>
      </c>
      <c r="T3572" t="s">
        <v>8318</v>
      </c>
      <c r="U3572" s="9">
        <f t="shared" si="389"/>
        <v>42108.692060185189</v>
      </c>
      <c r="V3572" s="9">
        <f t="shared" si="390"/>
        <v>42153.692060185189</v>
      </c>
      <c r="W3572">
        <f t="shared" si="391"/>
        <v>45</v>
      </c>
    </row>
    <row r="3573" spans="1:23" ht="43.2" x14ac:dyDescent="0.3">
      <c r="A3573">
        <v>2847</v>
      </c>
      <c r="B3573" s="3" t="s">
        <v>2847</v>
      </c>
      <c r="C3573" s="3" t="s">
        <v>6957</v>
      </c>
      <c r="D3573">
        <v>2000</v>
      </c>
      <c r="E3573">
        <v>0</v>
      </c>
      <c r="F3573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>
        <f t="shared" si="385"/>
        <v>0</v>
      </c>
      <c r="P3573" s="5" t="e">
        <f t="shared" si="386"/>
        <v>#DIV/0!</v>
      </c>
      <c r="Q3573" s="5" t="str">
        <f t="shared" si="387"/>
        <v>theater</v>
      </c>
      <c r="R3573" s="5" t="str">
        <f t="shared" si="388"/>
        <v>plays</v>
      </c>
      <c r="S3573" t="s">
        <v>8317</v>
      </c>
      <c r="T3573" t="s">
        <v>8318</v>
      </c>
      <c r="U3573" s="9">
        <f t="shared" si="389"/>
        <v>42453.806307870371</v>
      </c>
      <c r="V3573" s="9">
        <f t="shared" si="390"/>
        <v>42513.806307870371</v>
      </c>
      <c r="W3573">
        <f t="shared" si="391"/>
        <v>60</v>
      </c>
    </row>
    <row r="3574" spans="1:23" ht="57.6" x14ac:dyDescent="0.3">
      <c r="A3574">
        <v>2848</v>
      </c>
      <c r="B3574" s="3" t="s">
        <v>2848</v>
      </c>
      <c r="C3574" s="3" t="s">
        <v>6958</v>
      </c>
      <c r="D3574">
        <v>35000</v>
      </c>
      <c r="E3574">
        <v>70</v>
      </c>
      <c r="F3574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>
        <f t="shared" si="385"/>
        <v>0</v>
      </c>
      <c r="P3574" s="5">
        <f t="shared" si="386"/>
        <v>23.33</v>
      </c>
      <c r="Q3574" s="5" t="str">
        <f t="shared" si="387"/>
        <v>theater</v>
      </c>
      <c r="R3574" s="5" t="str">
        <f t="shared" si="388"/>
        <v>plays</v>
      </c>
      <c r="S3574" t="s">
        <v>8317</v>
      </c>
      <c r="T3574" t="s">
        <v>8318</v>
      </c>
      <c r="U3574" s="9">
        <f t="shared" si="389"/>
        <v>42123.648831018523</v>
      </c>
      <c r="V3574" s="9">
        <f t="shared" si="390"/>
        <v>42153.648831018523</v>
      </c>
      <c r="W3574">
        <f t="shared" si="391"/>
        <v>30</v>
      </c>
    </row>
    <row r="3575" spans="1:23" ht="43.2" x14ac:dyDescent="0.3">
      <c r="A3575">
        <v>2849</v>
      </c>
      <c r="B3575" s="3" t="s">
        <v>2849</v>
      </c>
      <c r="C3575" s="3" t="s">
        <v>6959</v>
      </c>
      <c r="D3575">
        <v>500</v>
      </c>
      <c r="E3575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>
        <f t="shared" si="385"/>
        <v>1</v>
      </c>
      <c r="P3575" s="5">
        <f t="shared" si="386"/>
        <v>5</v>
      </c>
      <c r="Q3575" s="5" t="str">
        <f t="shared" si="387"/>
        <v>theater</v>
      </c>
      <c r="R3575" s="5" t="str">
        <f t="shared" si="388"/>
        <v>plays</v>
      </c>
      <c r="S3575" t="s">
        <v>8317</v>
      </c>
      <c r="T3575" t="s">
        <v>8318</v>
      </c>
      <c r="U3575" s="9">
        <f t="shared" si="389"/>
        <v>42453.428240740745</v>
      </c>
      <c r="V3575" s="9">
        <f t="shared" si="390"/>
        <v>42483.428240740745</v>
      </c>
      <c r="W3575">
        <f t="shared" si="391"/>
        <v>30</v>
      </c>
    </row>
    <row r="3576" spans="1:23" ht="43.2" x14ac:dyDescent="0.3">
      <c r="A3576">
        <v>2850</v>
      </c>
      <c r="B3576" s="3" t="s">
        <v>2850</v>
      </c>
      <c r="C3576" s="3" t="s">
        <v>6960</v>
      </c>
      <c r="D3576">
        <v>8000</v>
      </c>
      <c r="E3576">
        <v>311</v>
      </c>
      <c r="F3576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>
        <f t="shared" si="385"/>
        <v>4</v>
      </c>
      <c r="P3576" s="5">
        <f t="shared" si="386"/>
        <v>23.92</v>
      </c>
      <c r="Q3576" s="5" t="str">
        <f t="shared" si="387"/>
        <v>theater</v>
      </c>
      <c r="R3576" s="5" t="str">
        <f t="shared" si="388"/>
        <v>plays</v>
      </c>
      <c r="S3576" t="s">
        <v>8317</v>
      </c>
      <c r="T3576" t="s">
        <v>8318</v>
      </c>
      <c r="U3576" s="9">
        <f t="shared" si="389"/>
        <v>41858.007071759261</v>
      </c>
      <c r="V3576" s="9">
        <f t="shared" si="390"/>
        <v>41888.007071759261</v>
      </c>
      <c r="W3576">
        <f t="shared" si="391"/>
        <v>30</v>
      </c>
    </row>
    <row r="3577" spans="1:23" ht="43.2" x14ac:dyDescent="0.3">
      <c r="A3577">
        <v>2851</v>
      </c>
      <c r="B3577" s="3" t="s">
        <v>2851</v>
      </c>
      <c r="C3577" s="3" t="s">
        <v>6961</v>
      </c>
      <c r="D3577">
        <v>4500</v>
      </c>
      <c r="E3577">
        <v>0</v>
      </c>
      <c r="F3577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>
        <f t="shared" si="385"/>
        <v>0</v>
      </c>
      <c r="P3577" s="5" t="e">
        <f t="shared" si="386"/>
        <v>#DIV/0!</v>
      </c>
      <c r="Q3577" s="5" t="str">
        <f t="shared" si="387"/>
        <v>theater</v>
      </c>
      <c r="R3577" s="5" t="str">
        <f t="shared" si="388"/>
        <v>plays</v>
      </c>
      <c r="S3577" t="s">
        <v>8317</v>
      </c>
      <c r="T3577" t="s">
        <v>8318</v>
      </c>
      <c r="U3577" s="9">
        <f t="shared" si="389"/>
        <v>42390.002650462964</v>
      </c>
      <c r="V3577" s="9">
        <f t="shared" si="390"/>
        <v>42398.970138888893</v>
      </c>
      <c r="W3577">
        <f t="shared" si="391"/>
        <v>8</v>
      </c>
    </row>
    <row r="3578" spans="1:23" ht="43.2" x14ac:dyDescent="0.3">
      <c r="A3578">
        <v>2852</v>
      </c>
      <c r="B3578" s="3" t="s">
        <v>2852</v>
      </c>
      <c r="C3578" s="3" t="s">
        <v>6962</v>
      </c>
      <c r="D3578">
        <v>5000</v>
      </c>
      <c r="E3578">
        <v>95</v>
      </c>
      <c r="F3578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>
        <f t="shared" si="385"/>
        <v>2</v>
      </c>
      <c r="P3578" s="5">
        <f t="shared" si="386"/>
        <v>15.83</v>
      </c>
      <c r="Q3578" s="5" t="str">
        <f t="shared" si="387"/>
        <v>theater</v>
      </c>
      <c r="R3578" s="5" t="str">
        <f t="shared" si="388"/>
        <v>plays</v>
      </c>
      <c r="S3578" t="s">
        <v>8317</v>
      </c>
      <c r="T3578" t="s">
        <v>8318</v>
      </c>
      <c r="U3578" s="9">
        <f t="shared" si="389"/>
        <v>41781.045173611114</v>
      </c>
      <c r="V3578" s="9">
        <f t="shared" si="390"/>
        <v>41811.045173611114</v>
      </c>
      <c r="W3578">
        <f t="shared" si="391"/>
        <v>30</v>
      </c>
    </row>
    <row r="3579" spans="1:23" ht="43.2" x14ac:dyDescent="0.3">
      <c r="A3579">
        <v>2853</v>
      </c>
      <c r="B3579" s="3" t="s">
        <v>2853</v>
      </c>
      <c r="C3579" s="3" t="s">
        <v>6963</v>
      </c>
      <c r="D3579">
        <v>9500</v>
      </c>
      <c r="E3579">
        <v>0</v>
      </c>
      <c r="F3579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>
        <f t="shared" si="385"/>
        <v>0</v>
      </c>
      <c r="P3579" s="5" t="e">
        <f t="shared" si="386"/>
        <v>#DIV/0!</v>
      </c>
      <c r="Q3579" s="5" t="str">
        <f t="shared" si="387"/>
        <v>theater</v>
      </c>
      <c r="R3579" s="5" t="str">
        <f t="shared" si="388"/>
        <v>plays</v>
      </c>
      <c r="S3579" t="s">
        <v>8317</v>
      </c>
      <c r="T3579" t="s">
        <v>8318</v>
      </c>
      <c r="U3579" s="9">
        <f t="shared" si="389"/>
        <v>41836.190937499996</v>
      </c>
      <c r="V3579" s="9">
        <f t="shared" si="390"/>
        <v>41896.190937499996</v>
      </c>
      <c r="W3579">
        <f t="shared" si="391"/>
        <v>60</v>
      </c>
    </row>
    <row r="3580" spans="1:23" ht="43.2" x14ac:dyDescent="0.3">
      <c r="A3580">
        <v>2854</v>
      </c>
      <c r="B3580" s="3" t="s">
        <v>2854</v>
      </c>
      <c r="C3580" s="3" t="s">
        <v>6964</v>
      </c>
      <c r="D3580">
        <v>1000</v>
      </c>
      <c r="E3580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>
        <f t="shared" si="385"/>
        <v>42</v>
      </c>
      <c r="P3580" s="5">
        <f t="shared" si="386"/>
        <v>29.79</v>
      </c>
      <c r="Q3580" s="5" t="str">
        <f t="shared" si="387"/>
        <v>theater</v>
      </c>
      <c r="R3580" s="5" t="str">
        <f t="shared" si="388"/>
        <v>plays</v>
      </c>
      <c r="S3580" t="s">
        <v>8317</v>
      </c>
      <c r="T3580" t="s">
        <v>8318</v>
      </c>
      <c r="U3580" s="9">
        <f t="shared" si="389"/>
        <v>42111.71665509259</v>
      </c>
      <c r="V3580" s="9">
        <f t="shared" si="390"/>
        <v>42131.71665509259</v>
      </c>
      <c r="W3580">
        <f t="shared" si="391"/>
        <v>20</v>
      </c>
    </row>
    <row r="3581" spans="1:23" ht="57.6" x14ac:dyDescent="0.3">
      <c r="A3581">
        <v>2855</v>
      </c>
      <c r="B3581" s="3" t="s">
        <v>2855</v>
      </c>
      <c r="C3581" s="3" t="s">
        <v>6965</v>
      </c>
      <c r="D3581">
        <v>600</v>
      </c>
      <c r="E3581">
        <v>300</v>
      </c>
      <c r="F3581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>
        <f t="shared" si="385"/>
        <v>50</v>
      </c>
      <c r="P3581" s="5">
        <f t="shared" si="386"/>
        <v>60</v>
      </c>
      <c r="Q3581" s="5" t="str">
        <f t="shared" si="387"/>
        <v>theater</v>
      </c>
      <c r="R3581" s="5" t="str">
        <f t="shared" si="388"/>
        <v>plays</v>
      </c>
      <c r="S3581" t="s">
        <v>8317</v>
      </c>
      <c r="T3581" t="s">
        <v>8318</v>
      </c>
      <c r="U3581" s="9">
        <f t="shared" si="389"/>
        <v>42370.007766203707</v>
      </c>
      <c r="V3581" s="9">
        <f t="shared" si="390"/>
        <v>42398.981944444444</v>
      </c>
      <c r="W3581">
        <f t="shared" si="391"/>
        <v>28</v>
      </c>
    </row>
    <row r="3582" spans="1:23" ht="43.2" x14ac:dyDescent="0.3">
      <c r="A3582">
        <v>2856</v>
      </c>
      <c r="B3582" s="3" t="s">
        <v>2856</v>
      </c>
      <c r="C3582" s="3" t="s">
        <v>6966</v>
      </c>
      <c r="D3582">
        <v>3000</v>
      </c>
      <c r="E3582">
        <v>146</v>
      </c>
      <c r="F3582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>
        <f t="shared" si="385"/>
        <v>5</v>
      </c>
      <c r="P3582" s="5">
        <f t="shared" si="386"/>
        <v>24.33</v>
      </c>
      <c r="Q3582" s="5" t="str">
        <f t="shared" si="387"/>
        <v>theater</v>
      </c>
      <c r="R3582" s="5" t="str">
        <f t="shared" si="388"/>
        <v>plays</v>
      </c>
      <c r="S3582" t="s">
        <v>8317</v>
      </c>
      <c r="T3582" t="s">
        <v>8318</v>
      </c>
      <c r="U3582" s="9">
        <f t="shared" si="389"/>
        <v>42165.037581018521</v>
      </c>
      <c r="V3582" s="9">
        <f t="shared" si="390"/>
        <v>42224.898611111115</v>
      </c>
      <c r="W3582">
        <f t="shared" si="391"/>
        <v>59</v>
      </c>
    </row>
    <row r="3583" spans="1:23" ht="57.6" x14ac:dyDescent="0.3">
      <c r="A3583">
        <v>2857</v>
      </c>
      <c r="B3583" s="3" t="s">
        <v>2857</v>
      </c>
      <c r="C3583" s="3" t="s">
        <v>6967</v>
      </c>
      <c r="D3583">
        <v>38000</v>
      </c>
      <c r="E3583">
        <v>7500</v>
      </c>
      <c r="F3583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>
        <f t="shared" si="385"/>
        <v>20</v>
      </c>
      <c r="P3583" s="5">
        <f t="shared" si="386"/>
        <v>500</v>
      </c>
      <c r="Q3583" s="5" t="str">
        <f t="shared" si="387"/>
        <v>theater</v>
      </c>
      <c r="R3583" s="5" t="str">
        <f t="shared" si="388"/>
        <v>plays</v>
      </c>
      <c r="S3583" t="s">
        <v>8317</v>
      </c>
      <c r="T3583" t="s">
        <v>8318</v>
      </c>
      <c r="U3583" s="9">
        <f t="shared" si="389"/>
        <v>42726.920081018514</v>
      </c>
      <c r="V3583" s="9">
        <f t="shared" si="390"/>
        <v>42786.75</v>
      </c>
      <c r="W3583">
        <f t="shared" si="391"/>
        <v>60</v>
      </c>
    </row>
    <row r="3584" spans="1:23" ht="43.2" x14ac:dyDescent="0.3">
      <c r="A3584">
        <v>2858</v>
      </c>
      <c r="B3584" s="3" t="s">
        <v>2858</v>
      </c>
      <c r="C3584" s="3" t="s">
        <v>6968</v>
      </c>
      <c r="D3584">
        <v>1000</v>
      </c>
      <c r="E358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>
        <f t="shared" si="385"/>
        <v>0</v>
      </c>
      <c r="P3584" s="5" t="e">
        <f t="shared" si="386"/>
        <v>#DIV/0!</v>
      </c>
      <c r="Q3584" s="5" t="str">
        <f t="shared" si="387"/>
        <v>theater</v>
      </c>
      <c r="R3584" s="5" t="str">
        <f t="shared" si="388"/>
        <v>plays</v>
      </c>
      <c r="S3584" t="s">
        <v>8317</v>
      </c>
      <c r="T3584" t="s">
        <v>8318</v>
      </c>
      <c r="U3584" s="9">
        <f t="shared" si="389"/>
        <v>41954.545081018514</v>
      </c>
      <c r="V3584" s="9">
        <f t="shared" si="390"/>
        <v>41978.477777777778</v>
      </c>
      <c r="W3584">
        <f t="shared" si="391"/>
        <v>24</v>
      </c>
    </row>
    <row r="3585" spans="1:23" ht="43.2" x14ac:dyDescent="0.3">
      <c r="A3585">
        <v>2859</v>
      </c>
      <c r="B3585" s="3" t="s">
        <v>2859</v>
      </c>
      <c r="C3585" s="3" t="s">
        <v>6969</v>
      </c>
      <c r="D3585">
        <v>2000</v>
      </c>
      <c r="E3585">
        <v>35</v>
      </c>
      <c r="F358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>
        <f t="shared" si="385"/>
        <v>2</v>
      </c>
      <c r="P3585" s="5">
        <f t="shared" si="386"/>
        <v>35</v>
      </c>
      <c r="Q3585" s="5" t="str">
        <f t="shared" si="387"/>
        <v>theater</v>
      </c>
      <c r="R3585" s="5" t="str">
        <f t="shared" si="388"/>
        <v>plays</v>
      </c>
      <c r="S3585" t="s">
        <v>8317</v>
      </c>
      <c r="T3585" t="s">
        <v>8318</v>
      </c>
      <c r="U3585" s="9">
        <f t="shared" si="389"/>
        <v>42233.362314814818</v>
      </c>
      <c r="V3585" s="9">
        <f t="shared" si="390"/>
        <v>42293.362314814818</v>
      </c>
      <c r="W3585">
        <f t="shared" si="391"/>
        <v>60</v>
      </c>
    </row>
    <row r="3586" spans="1:23" ht="57.6" x14ac:dyDescent="0.3">
      <c r="A3586">
        <v>2860</v>
      </c>
      <c r="B3586" s="3" t="s">
        <v>2860</v>
      </c>
      <c r="C3586" s="3" t="s">
        <v>6970</v>
      </c>
      <c r="D3586">
        <v>4000</v>
      </c>
      <c r="E3586">
        <v>266</v>
      </c>
      <c r="F3586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>
        <f t="shared" ref="O3586:O3649" si="392">ROUND((E3586/D3586)*100,0)</f>
        <v>7</v>
      </c>
      <c r="P3586" s="5">
        <f t="shared" ref="P3586:P3649" si="393">ROUND((E3586/L3586),2)</f>
        <v>29.56</v>
      </c>
      <c r="Q3586" s="5" t="str">
        <f t="shared" ref="Q3586:Q3649" si="394">LEFT(N3586,SEARCH("/",N3586)-1)</f>
        <v>theater</v>
      </c>
      <c r="R3586" s="5" t="str">
        <f t="shared" ref="R3586:R3649" si="395">RIGHT(N3586,LEN(N3586)-SEARCH("/",N3586))</f>
        <v>plays</v>
      </c>
      <c r="S3586" t="s">
        <v>8317</v>
      </c>
      <c r="T3586" t="s">
        <v>8318</v>
      </c>
      <c r="U3586" s="9">
        <f t="shared" ref="U3586:U3649" si="396">(((J3586/60)/60)/24)+DATE(1970,1,1)</f>
        <v>42480.800648148142</v>
      </c>
      <c r="V3586" s="9">
        <f t="shared" ref="V3586:V3649" si="397">(((I3586/60)/60)/24)+DATE(1970,1,1)</f>
        <v>42540.800648148142</v>
      </c>
      <c r="W3586">
        <f t="shared" ref="W3586:W3649" si="398">DATEDIF(U3586,V3586,"d")</f>
        <v>60</v>
      </c>
    </row>
    <row r="3587" spans="1:23" ht="43.2" x14ac:dyDescent="0.3">
      <c r="A3587">
        <v>2861</v>
      </c>
      <c r="B3587" s="3" t="s">
        <v>2861</v>
      </c>
      <c r="C3587" s="3" t="s">
        <v>6971</v>
      </c>
      <c r="D3587">
        <v>250</v>
      </c>
      <c r="E3587">
        <v>80</v>
      </c>
      <c r="F3587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>
        <f t="shared" si="392"/>
        <v>32</v>
      </c>
      <c r="P3587" s="5">
        <f t="shared" si="393"/>
        <v>26.67</v>
      </c>
      <c r="Q3587" s="5" t="str">
        <f t="shared" si="394"/>
        <v>theater</v>
      </c>
      <c r="R3587" s="5" t="str">
        <f t="shared" si="395"/>
        <v>plays</v>
      </c>
      <c r="S3587" t="s">
        <v>8317</v>
      </c>
      <c r="T3587" t="s">
        <v>8318</v>
      </c>
      <c r="U3587" s="9">
        <f t="shared" si="396"/>
        <v>42257.590833333335</v>
      </c>
      <c r="V3587" s="9">
        <f t="shared" si="397"/>
        <v>42271.590833333335</v>
      </c>
      <c r="W3587">
        <f t="shared" si="398"/>
        <v>14</v>
      </c>
    </row>
    <row r="3588" spans="1:23" ht="43.2" x14ac:dyDescent="0.3">
      <c r="A3588">
        <v>2862</v>
      </c>
      <c r="B3588" s="3" t="s">
        <v>2862</v>
      </c>
      <c r="C3588" s="3" t="s">
        <v>6972</v>
      </c>
      <c r="D3588">
        <v>12700</v>
      </c>
      <c r="E3588">
        <v>55</v>
      </c>
      <c r="F3588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>
        <f t="shared" si="392"/>
        <v>0</v>
      </c>
      <c r="P3588" s="5">
        <f t="shared" si="393"/>
        <v>18.329999999999998</v>
      </c>
      <c r="Q3588" s="5" t="str">
        <f t="shared" si="394"/>
        <v>theater</v>
      </c>
      <c r="R3588" s="5" t="str">
        <f t="shared" si="395"/>
        <v>plays</v>
      </c>
      <c r="S3588" t="s">
        <v>8317</v>
      </c>
      <c r="T3588" t="s">
        <v>8318</v>
      </c>
      <c r="U3588" s="9">
        <f t="shared" si="396"/>
        <v>41784.789687500001</v>
      </c>
      <c r="V3588" s="9">
        <f t="shared" si="397"/>
        <v>41814.789687500001</v>
      </c>
      <c r="W3588">
        <f t="shared" si="398"/>
        <v>30</v>
      </c>
    </row>
    <row r="3589" spans="1:23" ht="43.2" x14ac:dyDescent="0.3">
      <c r="A3589">
        <v>2863</v>
      </c>
      <c r="B3589" s="3" t="s">
        <v>2863</v>
      </c>
      <c r="C3589" s="3" t="s">
        <v>6973</v>
      </c>
      <c r="D3589">
        <v>50000</v>
      </c>
      <c r="E3589">
        <v>20</v>
      </c>
      <c r="F3589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>
        <f t="shared" si="392"/>
        <v>0</v>
      </c>
      <c r="P3589" s="5">
        <f t="shared" si="393"/>
        <v>20</v>
      </c>
      <c r="Q3589" s="5" t="str">
        <f t="shared" si="394"/>
        <v>theater</v>
      </c>
      <c r="R3589" s="5" t="str">
        <f t="shared" si="395"/>
        <v>plays</v>
      </c>
      <c r="S3589" t="s">
        <v>8317</v>
      </c>
      <c r="T3589" t="s">
        <v>8318</v>
      </c>
      <c r="U3589" s="9">
        <f t="shared" si="396"/>
        <v>41831.675034722226</v>
      </c>
      <c r="V3589" s="9">
        <f t="shared" si="397"/>
        <v>41891.675034722226</v>
      </c>
      <c r="W3589">
        <f t="shared" si="398"/>
        <v>60</v>
      </c>
    </row>
    <row r="3590" spans="1:23" x14ac:dyDescent="0.3">
      <c r="A3590">
        <v>2864</v>
      </c>
      <c r="B3590" s="3" t="s">
        <v>2864</v>
      </c>
      <c r="C3590" s="3" t="s">
        <v>6974</v>
      </c>
      <c r="D3590">
        <v>2500</v>
      </c>
      <c r="E3590">
        <v>40</v>
      </c>
      <c r="F3590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>
        <f t="shared" si="392"/>
        <v>2</v>
      </c>
      <c r="P3590" s="5">
        <f t="shared" si="393"/>
        <v>13.33</v>
      </c>
      <c r="Q3590" s="5" t="str">
        <f t="shared" si="394"/>
        <v>theater</v>
      </c>
      <c r="R3590" s="5" t="str">
        <f t="shared" si="395"/>
        <v>plays</v>
      </c>
      <c r="S3590" t="s">
        <v>8317</v>
      </c>
      <c r="T3590" t="s">
        <v>8318</v>
      </c>
      <c r="U3590" s="9">
        <f t="shared" si="396"/>
        <v>42172.613506944443</v>
      </c>
      <c r="V3590" s="9">
        <f t="shared" si="397"/>
        <v>42202.554166666669</v>
      </c>
      <c r="W3590">
        <f t="shared" si="398"/>
        <v>30</v>
      </c>
    </row>
    <row r="3591" spans="1:23" ht="43.2" x14ac:dyDescent="0.3">
      <c r="A3591">
        <v>2865</v>
      </c>
      <c r="B3591" s="3" t="s">
        <v>2865</v>
      </c>
      <c r="C3591" s="3" t="s">
        <v>6975</v>
      </c>
      <c r="D3591">
        <v>2888</v>
      </c>
      <c r="E3591">
        <v>0</v>
      </c>
      <c r="F3591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>
        <f t="shared" si="392"/>
        <v>0</v>
      </c>
      <c r="P3591" s="5" t="e">
        <f t="shared" si="393"/>
        <v>#DIV/0!</v>
      </c>
      <c r="Q3591" s="5" t="str">
        <f t="shared" si="394"/>
        <v>theater</v>
      </c>
      <c r="R3591" s="5" t="str">
        <f t="shared" si="395"/>
        <v>plays</v>
      </c>
      <c r="S3591" t="s">
        <v>8317</v>
      </c>
      <c r="T3591" t="s">
        <v>8318</v>
      </c>
      <c r="U3591" s="9">
        <f t="shared" si="396"/>
        <v>41950.114108796297</v>
      </c>
      <c r="V3591" s="9">
        <f t="shared" si="397"/>
        <v>42010.114108796297</v>
      </c>
      <c r="W3591">
        <f t="shared" si="398"/>
        <v>60</v>
      </c>
    </row>
    <row r="3592" spans="1:23" ht="43.2" x14ac:dyDescent="0.3">
      <c r="A3592">
        <v>2866</v>
      </c>
      <c r="B3592" s="3" t="s">
        <v>2866</v>
      </c>
      <c r="C3592" s="3" t="s">
        <v>6976</v>
      </c>
      <c r="D3592">
        <v>5000</v>
      </c>
      <c r="E3592">
        <v>45</v>
      </c>
      <c r="F3592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>
        <f t="shared" si="392"/>
        <v>1</v>
      </c>
      <c r="P3592" s="5">
        <f t="shared" si="393"/>
        <v>22.5</v>
      </c>
      <c r="Q3592" s="5" t="str">
        <f t="shared" si="394"/>
        <v>theater</v>
      </c>
      <c r="R3592" s="5" t="str">
        <f t="shared" si="395"/>
        <v>plays</v>
      </c>
      <c r="S3592" t="s">
        <v>8317</v>
      </c>
      <c r="T3592" t="s">
        <v>8318</v>
      </c>
      <c r="U3592" s="9">
        <f t="shared" si="396"/>
        <v>42627.955104166671</v>
      </c>
      <c r="V3592" s="9">
        <f t="shared" si="397"/>
        <v>42657.916666666672</v>
      </c>
      <c r="W3592">
        <f t="shared" si="398"/>
        <v>30</v>
      </c>
    </row>
    <row r="3593" spans="1:23" ht="57.6" x14ac:dyDescent="0.3">
      <c r="A3593">
        <v>2867</v>
      </c>
      <c r="B3593" s="3" t="s">
        <v>2867</v>
      </c>
      <c r="C3593" s="3" t="s">
        <v>6977</v>
      </c>
      <c r="D3593">
        <v>2500</v>
      </c>
      <c r="E3593">
        <v>504</v>
      </c>
      <c r="F3593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>
        <f t="shared" si="392"/>
        <v>20</v>
      </c>
      <c r="P3593" s="5">
        <f t="shared" si="393"/>
        <v>50.4</v>
      </c>
      <c r="Q3593" s="5" t="str">
        <f t="shared" si="394"/>
        <v>theater</v>
      </c>
      <c r="R3593" s="5" t="str">
        <f t="shared" si="395"/>
        <v>plays</v>
      </c>
      <c r="S3593" t="s">
        <v>8317</v>
      </c>
      <c r="T3593" t="s">
        <v>8318</v>
      </c>
      <c r="U3593" s="9">
        <f t="shared" si="396"/>
        <v>42531.195277777777</v>
      </c>
      <c r="V3593" s="9">
        <f t="shared" si="397"/>
        <v>42555.166666666672</v>
      </c>
      <c r="W3593">
        <f t="shared" si="398"/>
        <v>24</v>
      </c>
    </row>
    <row r="3594" spans="1:23" ht="57.6" x14ac:dyDescent="0.3">
      <c r="A3594">
        <v>2868</v>
      </c>
      <c r="B3594" s="3" t="s">
        <v>2868</v>
      </c>
      <c r="C3594" s="3" t="s">
        <v>6978</v>
      </c>
      <c r="D3594">
        <v>15000</v>
      </c>
      <c r="E3594">
        <v>6301.76</v>
      </c>
      <c r="F3594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>
        <f t="shared" si="392"/>
        <v>42</v>
      </c>
      <c r="P3594" s="5">
        <f t="shared" si="393"/>
        <v>105.03</v>
      </c>
      <c r="Q3594" s="5" t="str">
        <f t="shared" si="394"/>
        <v>theater</v>
      </c>
      <c r="R3594" s="5" t="str">
        <f t="shared" si="395"/>
        <v>plays</v>
      </c>
      <c r="S3594" t="s">
        <v>8317</v>
      </c>
      <c r="T3594" t="s">
        <v>8318</v>
      </c>
      <c r="U3594" s="9">
        <f t="shared" si="396"/>
        <v>42618.827013888891</v>
      </c>
      <c r="V3594" s="9">
        <f t="shared" si="397"/>
        <v>42648.827013888891</v>
      </c>
      <c r="W3594">
        <f t="shared" si="398"/>
        <v>30</v>
      </c>
    </row>
    <row r="3595" spans="1:23" ht="57.6" x14ac:dyDescent="0.3">
      <c r="A3595">
        <v>2869</v>
      </c>
      <c r="B3595" s="3" t="s">
        <v>2869</v>
      </c>
      <c r="C3595" s="3" t="s">
        <v>6979</v>
      </c>
      <c r="D3595">
        <v>20000</v>
      </c>
      <c r="E3595">
        <v>177</v>
      </c>
      <c r="F359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>
        <f t="shared" si="392"/>
        <v>1</v>
      </c>
      <c r="P3595" s="5">
        <f t="shared" si="393"/>
        <v>35.4</v>
      </c>
      <c r="Q3595" s="5" t="str">
        <f t="shared" si="394"/>
        <v>theater</v>
      </c>
      <c r="R3595" s="5" t="str">
        <f t="shared" si="395"/>
        <v>plays</v>
      </c>
      <c r="S3595" t="s">
        <v>8317</v>
      </c>
      <c r="T3595" t="s">
        <v>8318</v>
      </c>
      <c r="U3595" s="9">
        <f t="shared" si="396"/>
        <v>42540.593530092592</v>
      </c>
      <c r="V3595" s="9">
        <f t="shared" si="397"/>
        <v>42570.593530092592</v>
      </c>
      <c r="W3595">
        <f t="shared" si="398"/>
        <v>30</v>
      </c>
    </row>
    <row r="3596" spans="1:23" ht="57.6" x14ac:dyDescent="0.3">
      <c r="A3596">
        <v>2870</v>
      </c>
      <c r="B3596" s="3" t="s">
        <v>2870</v>
      </c>
      <c r="C3596" s="3" t="s">
        <v>6980</v>
      </c>
      <c r="D3596">
        <v>5000</v>
      </c>
      <c r="E3596">
        <v>750</v>
      </c>
      <c r="F3596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>
        <f t="shared" si="392"/>
        <v>15</v>
      </c>
      <c r="P3596" s="5">
        <f t="shared" si="393"/>
        <v>83.33</v>
      </c>
      <c r="Q3596" s="5" t="str">
        <f t="shared" si="394"/>
        <v>theater</v>
      </c>
      <c r="R3596" s="5" t="str">
        <f t="shared" si="395"/>
        <v>plays</v>
      </c>
      <c r="S3596" t="s">
        <v>8317</v>
      </c>
      <c r="T3596" t="s">
        <v>8318</v>
      </c>
      <c r="U3596" s="9">
        <f t="shared" si="396"/>
        <v>41746.189409722225</v>
      </c>
      <c r="V3596" s="9">
        <f t="shared" si="397"/>
        <v>41776.189409722225</v>
      </c>
      <c r="W3596">
        <f t="shared" si="398"/>
        <v>30</v>
      </c>
    </row>
    <row r="3597" spans="1:23" ht="43.2" x14ac:dyDescent="0.3">
      <c r="A3597">
        <v>2871</v>
      </c>
      <c r="B3597" s="3" t="s">
        <v>2871</v>
      </c>
      <c r="C3597" s="3" t="s">
        <v>6981</v>
      </c>
      <c r="D3597">
        <v>10000</v>
      </c>
      <c r="E3597">
        <v>467</v>
      </c>
      <c r="F3597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>
        <f t="shared" si="392"/>
        <v>5</v>
      </c>
      <c r="P3597" s="5">
        <f t="shared" si="393"/>
        <v>35.92</v>
      </c>
      <c r="Q3597" s="5" t="str">
        <f t="shared" si="394"/>
        <v>theater</v>
      </c>
      <c r="R3597" s="5" t="str">
        <f t="shared" si="395"/>
        <v>plays</v>
      </c>
      <c r="S3597" t="s">
        <v>8317</v>
      </c>
      <c r="T3597" t="s">
        <v>8318</v>
      </c>
      <c r="U3597" s="9">
        <f t="shared" si="396"/>
        <v>41974.738576388889</v>
      </c>
      <c r="V3597" s="9">
        <f t="shared" si="397"/>
        <v>41994.738576388889</v>
      </c>
      <c r="W3597">
        <f t="shared" si="398"/>
        <v>20</v>
      </c>
    </row>
    <row r="3598" spans="1:23" ht="43.2" x14ac:dyDescent="0.3">
      <c r="A3598">
        <v>2872</v>
      </c>
      <c r="B3598" s="3" t="s">
        <v>2872</v>
      </c>
      <c r="C3598" s="3" t="s">
        <v>6982</v>
      </c>
      <c r="D3598">
        <v>3000</v>
      </c>
      <c r="E3598">
        <v>0</v>
      </c>
      <c r="F3598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>
        <f t="shared" si="392"/>
        <v>0</v>
      </c>
      <c r="P3598" s="5" t="e">
        <f t="shared" si="393"/>
        <v>#DIV/0!</v>
      </c>
      <c r="Q3598" s="5" t="str">
        <f t="shared" si="394"/>
        <v>theater</v>
      </c>
      <c r="R3598" s="5" t="str">
        <f t="shared" si="395"/>
        <v>plays</v>
      </c>
      <c r="S3598" t="s">
        <v>8317</v>
      </c>
      <c r="T3598" t="s">
        <v>8318</v>
      </c>
      <c r="U3598" s="9">
        <f t="shared" si="396"/>
        <v>42115.11618055556</v>
      </c>
      <c r="V3598" s="9">
        <f t="shared" si="397"/>
        <v>42175.11618055556</v>
      </c>
      <c r="W3598">
        <f t="shared" si="398"/>
        <v>60</v>
      </c>
    </row>
    <row r="3599" spans="1:23" ht="57.6" x14ac:dyDescent="0.3">
      <c r="A3599">
        <v>2873</v>
      </c>
      <c r="B3599" s="3" t="s">
        <v>2873</v>
      </c>
      <c r="C3599" s="3" t="s">
        <v>6983</v>
      </c>
      <c r="D3599">
        <v>2500</v>
      </c>
      <c r="E3599">
        <v>953</v>
      </c>
      <c r="F3599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>
        <f t="shared" si="392"/>
        <v>38</v>
      </c>
      <c r="P3599" s="5">
        <f t="shared" si="393"/>
        <v>119.13</v>
      </c>
      <c r="Q3599" s="5" t="str">
        <f t="shared" si="394"/>
        <v>theater</v>
      </c>
      <c r="R3599" s="5" t="str">
        <f t="shared" si="395"/>
        <v>plays</v>
      </c>
      <c r="S3599" t="s">
        <v>8317</v>
      </c>
      <c r="T3599" t="s">
        <v>8318</v>
      </c>
      <c r="U3599" s="9">
        <f t="shared" si="396"/>
        <v>42002.817488425921</v>
      </c>
      <c r="V3599" s="9">
        <f t="shared" si="397"/>
        <v>42032.817488425921</v>
      </c>
      <c r="W3599">
        <f t="shared" si="398"/>
        <v>30</v>
      </c>
    </row>
    <row r="3600" spans="1:23" ht="43.2" x14ac:dyDescent="0.3">
      <c r="A3600">
        <v>2874</v>
      </c>
      <c r="B3600" s="3" t="s">
        <v>2874</v>
      </c>
      <c r="C3600" s="3" t="s">
        <v>6984</v>
      </c>
      <c r="D3600">
        <v>5000</v>
      </c>
      <c r="E3600">
        <v>271</v>
      </c>
      <c r="F3600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>
        <f t="shared" si="392"/>
        <v>5</v>
      </c>
      <c r="P3600" s="5">
        <f t="shared" si="393"/>
        <v>90.33</v>
      </c>
      <c r="Q3600" s="5" t="str">
        <f t="shared" si="394"/>
        <v>theater</v>
      </c>
      <c r="R3600" s="5" t="str">
        <f t="shared" si="395"/>
        <v>plays</v>
      </c>
      <c r="S3600" t="s">
        <v>8317</v>
      </c>
      <c r="T3600" t="s">
        <v>8318</v>
      </c>
      <c r="U3600" s="9">
        <f t="shared" si="396"/>
        <v>42722.84474537037</v>
      </c>
      <c r="V3600" s="9">
        <f t="shared" si="397"/>
        <v>42752.84474537037</v>
      </c>
      <c r="W3600">
        <f t="shared" si="398"/>
        <v>30</v>
      </c>
    </row>
    <row r="3601" spans="1:23" ht="43.2" x14ac:dyDescent="0.3">
      <c r="A3601">
        <v>2875</v>
      </c>
      <c r="B3601" s="3" t="s">
        <v>2875</v>
      </c>
      <c r="C3601" s="3" t="s">
        <v>6985</v>
      </c>
      <c r="D3601">
        <v>20000</v>
      </c>
      <c r="E3601">
        <v>7</v>
      </c>
      <c r="F3601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>
        <f t="shared" si="392"/>
        <v>0</v>
      </c>
      <c r="P3601" s="5">
        <f t="shared" si="393"/>
        <v>2.33</v>
      </c>
      <c r="Q3601" s="5" t="str">
        <f t="shared" si="394"/>
        <v>theater</v>
      </c>
      <c r="R3601" s="5" t="str">
        <f t="shared" si="395"/>
        <v>plays</v>
      </c>
      <c r="S3601" t="s">
        <v>8317</v>
      </c>
      <c r="T3601" t="s">
        <v>8318</v>
      </c>
      <c r="U3601" s="9">
        <f t="shared" si="396"/>
        <v>42465.128391203703</v>
      </c>
      <c r="V3601" s="9">
        <f t="shared" si="397"/>
        <v>42495.128391203703</v>
      </c>
      <c r="W3601">
        <f t="shared" si="398"/>
        <v>30</v>
      </c>
    </row>
    <row r="3602" spans="1:23" ht="43.2" x14ac:dyDescent="0.3">
      <c r="A3602">
        <v>2876</v>
      </c>
      <c r="B3602" s="3" t="s">
        <v>2876</v>
      </c>
      <c r="C3602" s="3" t="s">
        <v>6986</v>
      </c>
      <c r="D3602">
        <v>150000</v>
      </c>
      <c r="E3602">
        <v>0</v>
      </c>
      <c r="F3602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>
        <f t="shared" si="392"/>
        <v>0</v>
      </c>
      <c r="P3602" s="5" t="e">
        <f t="shared" si="393"/>
        <v>#DIV/0!</v>
      </c>
      <c r="Q3602" s="5" t="str">
        <f t="shared" si="394"/>
        <v>theater</v>
      </c>
      <c r="R3602" s="5" t="str">
        <f t="shared" si="395"/>
        <v>plays</v>
      </c>
      <c r="S3602" t="s">
        <v>8317</v>
      </c>
      <c r="T3602" t="s">
        <v>8318</v>
      </c>
      <c r="U3602" s="9">
        <f t="shared" si="396"/>
        <v>42171.743969907402</v>
      </c>
      <c r="V3602" s="9">
        <f t="shared" si="397"/>
        <v>42201.743969907402</v>
      </c>
      <c r="W3602">
        <f t="shared" si="398"/>
        <v>30</v>
      </c>
    </row>
    <row r="3603" spans="1:23" ht="43.2" x14ac:dyDescent="0.3">
      <c r="A3603">
        <v>2877</v>
      </c>
      <c r="B3603" s="3" t="s">
        <v>2877</v>
      </c>
      <c r="C3603" s="3" t="s">
        <v>6987</v>
      </c>
      <c r="D3603">
        <v>6000</v>
      </c>
      <c r="E3603">
        <v>650</v>
      </c>
      <c r="F3603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>
        <f t="shared" si="392"/>
        <v>11</v>
      </c>
      <c r="P3603" s="5">
        <f t="shared" si="393"/>
        <v>108.33</v>
      </c>
      <c r="Q3603" s="5" t="str">
        <f t="shared" si="394"/>
        <v>theater</v>
      </c>
      <c r="R3603" s="5" t="str">
        <f t="shared" si="395"/>
        <v>plays</v>
      </c>
      <c r="S3603" t="s">
        <v>8317</v>
      </c>
      <c r="T3603" t="s">
        <v>8318</v>
      </c>
      <c r="U3603" s="9">
        <f t="shared" si="396"/>
        <v>42672.955138888887</v>
      </c>
      <c r="V3603" s="9">
        <f t="shared" si="397"/>
        <v>42704.708333333328</v>
      </c>
      <c r="W3603">
        <f t="shared" si="398"/>
        <v>32</v>
      </c>
    </row>
    <row r="3604" spans="1:23" ht="43.2" x14ac:dyDescent="0.3">
      <c r="A3604">
        <v>2878</v>
      </c>
      <c r="B3604" s="3" t="s">
        <v>2878</v>
      </c>
      <c r="C3604" s="3" t="s">
        <v>6988</v>
      </c>
      <c r="D3604">
        <v>3000</v>
      </c>
      <c r="E3604">
        <v>63</v>
      </c>
      <c r="F3604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>
        <f t="shared" si="392"/>
        <v>2</v>
      </c>
      <c r="P3604" s="5">
        <f t="shared" si="393"/>
        <v>15.75</v>
      </c>
      <c r="Q3604" s="5" t="str">
        <f t="shared" si="394"/>
        <v>theater</v>
      </c>
      <c r="R3604" s="5" t="str">
        <f t="shared" si="395"/>
        <v>plays</v>
      </c>
      <c r="S3604" t="s">
        <v>8317</v>
      </c>
      <c r="T3604" t="s">
        <v>8318</v>
      </c>
      <c r="U3604" s="9">
        <f t="shared" si="396"/>
        <v>42128.615682870368</v>
      </c>
      <c r="V3604" s="9">
        <f t="shared" si="397"/>
        <v>42188.615682870368</v>
      </c>
      <c r="W3604">
        <f t="shared" si="398"/>
        <v>60</v>
      </c>
    </row>
    <row r="3605" spans="1:23" ht="43.2" x14ac:dyDescent="0.3">
      <c r="A3605">
        <v>2879</v>
      </c>
      <c r="B3605" s="3" t="s">
        <v>2879</v>
      </c>
      <c r="C3605" s="3" t="s">
        <v>6989</v>
      </c>
      <c r="D3605">
        <v>11200</v>
      </c>
      <c r="E3605">
        <v>29</v>
      </c>
      <c r="F360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>
        <f t="shared" si="392"/>
        <v>0</v>
      </c>
      <c r="P3605" s="5">
        <f t="shared" si="393"/>
        <v>29</v>
      </c>
      <c r="Q3605" s="5" t="str">
        <f t="shared" si="394"/>
        <v>theater</v>
      </c>
      <c r="R3605" s="5" t="str">
        <f t="shared" si="395"/>
        <v>plays</v>
      </c>
      <c r="S3605" t="s">
        <v>8317</v>
      </c>
      <c r="T3605" t="s">
        <v>8318</v>
      </c>
      <c r="U3605" s="9">
        <f t="shared" si="396"/>
        <v>42359.725243055553</v>
      </c>
      <c r="V3605" s="9">
        <f t="shared" si="397"/>
        <v>42389.725243055553</v>
      </c>
      <c r="W3605">
        <f t="shared" si="398"/>
        <v>30</v>
      </c>
    </row>
    <row r="3606" spans="1:23" ht="43.2" x14ac:dyDescent="0.3">
      <c r="A3606">
        <v>2880</v>
      </c>
      <c r="B3606" s="3" t="s">
        <v>2880</v>
      </c>
      <c r="C3606" s="3" t="s">
        <v>6990</v>
      </c>
      <c r="D3606">
        <v>12000</v>
      </c>
      <c r="E3606">
        <v>2800</v>
      </c>
      <c r="F3606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>
        <f t="shared" si="392"/>
        <v>23</v>
      </c>
      <c r="P3606" s="5">
        <f t="shared" si="393"/>
        <v>96.55</v>
      </c>
      <c r="Q3606" s="5" t="str">
        <f t="shared" si="394"/>
        <v>theater</v>
      </c>
      <c r="R3606" s="5" t="str">
        <f t="shared" si="395"/>
        <v>plays</v>
      </c>
      <c r="S3606" t="s">
        <v>8317</v>
      </c>
      <c r="T3606" t="s">
        <v>8318</v>
      </c>
      <c r="U3606" s="9">
        <f t="shared" si="396"/>
        <v>42192.905694444446</v>
      </c>
      <c r="V3606" s="9">
        <f t="shared" si="397"/>
        <v>42236.711805555555</v>
      </c>
      <c r="W3606">
        <f t="shared" si="398"/>
        <v>44</v>
      </c>
    </row>
    <row r="3607" spans="1:23" ht="43.2" x14ac:dyDescent="0.3">
      <c r="A3607">
        <v>2881</v>
      </c>
      <c r="B3607" s="3" t="s">
        <v>2881</v>
      </c>
      <c r="C3607" s="3" t="s">
        <v>6991</v>
      </c>
      <c r="D3607">
        <v>5500</v>
      </c>
      <c r="E3607">
        <v>0</v>
      </c>
      <c r="F3607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>
        <f t="shared" si="392"/>
        <v>0</v>
      </c>
      <c r="P3607" s="5" t="e">
        <f t="shared" si="393"/>
        <v>#DIV/0!</v>
      </c>
      <c r="Q3607" s="5" t="str">
        <f t="shared" si="394"/>
        <v>theater</v>
      </c>
      <c r="R3607" s="5" t="str">
        <f t="shared" si="395"/>
        <v>plays</v>
      </c>
      <c r="S3607" t="s">
        <v>8317</v>
      </c>
      <c r="T3607" t="s">
        <v>8318</v>
      </c>
      <c r="U3607" s="9">
        <f t="shared" si="396"/>
        <v>41916.597638888888</v>
      </c>
      <c r="V3607" s="9">
        <f t="shared" si="397"/>
        <v>41976.639305555553</v>
      </c>
      <c r="W3607">
        <f t="shared" si="398"/>
        <v>60</v>
      </c>
    </row>
    <row r="3608" spans="1:23" ht="43.2" x14ac:dyDescent="0.3">
      <c r="A3608">
        <v>2882</v>
      </c>
      <c r="B3608" s="3" t="s">
        <v>2882</v>
      </c>
      <c r="C3608" s="3" t="s">
        <v>6992</v>
      </c>
      <c r="D3608">
        <v>750</v>
      </c>
      <c r="E3608">
        <v>252</v>
      </c>
      <c r="F3608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>
        <f t="shared" si="392"/>
        <v>34</v>
      </c>
      <c r="P3608" s="5">
        <f t="shared" si="393"/>
        <v>63</v>
      </c>
      <c r="Q3608" s="5" t="str">
        <f t="shared" si="394"/>
        <v>theater</v>
      </c>
      <c r="R3608" s="5" t="str">
        <f t="shared" si="395"/>
        <v>plays</v>
      </c>
      <c r="S3608" t="s">
        <v>8317</v>
      </c>
      <c r="T3608" t="s">
        <v>8318</v>
      </c>
      <c r="U3608" s="9">
        <f t="shared" si="396"/>
        <v>42461.596273148149</v>
      </c>
      <c r="V3608" s="9">
        <f t="shared" si="397"/>
        <v>42491.596273148149</v>
      </c>
      <c r="W3608">
        <f t="shared" si="398"/>
        <v>30</v>
      </c>
    </row>
    <row r="3609" spans="1:23" ht="57.6" x14ac:dyDescent="0.3">
      <c r="A3609">
        <v>2883</v>
      </c>
      <c r="B3609" s="3" t="s">
        <v>2883</v>
      </c>
      <c r="C3609" s="3" t="s">
        <v>6993</v>
      </c>
      <c r="D3609">
        <v>10000</v>
      </c>
      <c r="E3609">
        <v>1908</v>
      </c>
      <c r="F3609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>
        <f t="shared" si="392"/>
        <v>19</v>
      </c>
      <c r="P3609" s="5">
        <f t="shared" si="393"/>
        <v>381.6</v>
      </c>
      <c r="Q3609" s="5" t="str">
        <f t="shared" si="394"/>
        <v>theater</v>
      </c>
      <c r="R3609" s="5" t="str">
        <f t="shared" si="395"/>
        <v>plays</v>
      </c>
      <c r="S3609" t="s">
        <v>8317</v>
      </c>
      <c r="T3609" t="s">
        <v>8318</v>
      </c>
      <c r="U3609" s="9">
        <f t="shared" si="396"/>
        <v>42370.90320601852</v>
      </c>
      <c r="V3609" s="9">
        <f t="shared" si="397"/>
        <v>42406.207638888889</v>
      </c>
      <c r="W3609">
        <f t="shared" si="398"/>
        <v>36</v>
      </c>
    </row>
    <row r="3610" spans="1:23" ht="28.8" x14ac:dyDescent="0.3">
      <c r="A3610">
        <v>2884</v>
      </c>
      <c r="B3610" s="3" t="s">
        <v>2884</v>
      </c>
      <c r="C3610" s="3" t="s">
        <v>6994</v>
      </c>
      <c r="D3610">
        <v>45000</v>
      </c>
      <c r="E3610">
        <v>185</v>
      </c>
      <c r="F3610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>
        <f t="shared" si="392"/>
        <v>0</v>
      </c>
      <c r="P3610" s="5">
        <f t="shared" si="393"/>
        <v>46.25</v>
      </c>
      <c r="Q3610" s="5" t="str">
        <f t="shared" si="394"/>
        <v>theater</v>
      </c>
      <c r="R3610" s="5" t="str">
        <f t="shared" si="395"/>
        <v>plays</v>
      </c>
      <c r="S3610" t="s">
        <v>8317</v>
      </c>
      <c r="T3610" t="s">
        <v>8318</v>
      </c>
      <c r="U3610" s="9">
        <f t="shared" si="396"/>
        <v>41948.727256944447</v>
      </c>
      <c r="V3610" s="9">
        <f t="shared" si="397"/>
        <v>41978.727256944447</v>
      </c>
      <c r="W3610">
        <f t="shared" si="398"/>
        <v>30</v>
      </c>
    </row>
    <row r="3611" spans="1:23" ht="28.8" x14ac:dyDescent="0.3">
      <c r="A3611">
        <v>2885</v>
      </c>
      <c r="B3611" s="3" t="s">
        <v>2885</v>
      </c>
      <c r="C3611" s="3" t="s">
        <v>6995</v>
      </c>
      <c r="D3611">
        <v>400</v>
      </c>
      <c r="E3611">
        <v>130</v>
      </c>
      <c r="F3611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>
        <f t="shared" si="392"/>
        <v>33</v>
      </c>
      <c r="P3611" s="5">
        <f t="shared" si="393"/>
        <v>26</v>
      </c>
      <c r="Q3611" s="5" t="str">
        <f t="shared" si="394"/>
        <v>theater</v>
      </c>
      <c r="R3611" s="5" t="str">
        <f t="shared" si="395"/>
        <v>plays</v>
      </c>
      <c r="S3611" t="s">
        <v>8317</v>
      </c>
      <c r="T3611" t="s">
        <v>8318</v>
      </c>
      <c r="U3611" s="9">
        <f t="shared" si="396"/>
        <v>42047.07640046296</v>
      </c>
      <c r="V3611" s="9">
        <f t="shared" si="397"/>
        <v>42077.034733796296</v>
      </c>
      <c r="W3611">
        <f t="shared" si="398"/>
        <v>30</v>
      </c>
    </row>
    <row r="3612" spans="1:23" ht="43.2" x14ac:dyDescent="0.3">
      <c r="A3612">
        <v>2886</v>
      </c>
      <c r="B3612" s="3" t="s">
        <v>2886</v>
      </c>
      <c r="C3612" s="3" t="s">
        <v>6996</v>
      </c>
      <c r="D3612">
        <v>200</v>
      </c>
      <c r="E3612">
        <v>10</v>
      </c>
      <c r="F3612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>
        <f t="shared" si="392"/>
        <v>5</v>
      </c>
      <c r="P3612" s="5">
        <f t="shared" si="393"/>
        <v>10</v>
      </c>
      <c r="Q3612" s="5" t="str">
        <f t="shared" si="394"/>
        <v>theater</v>
      </c>
      <c r="R3612" s="5" t="str">
        <f t="shared" si="395"/>
        <v>plays</v>
      </c>
      <c r="S3612" t="s">
        <v>8317</v>
      </c>
      <c r="T3612" t="s">
        <v>8318</v>
      </c>
      <c r="U3612" s="9">
        <f t="shared" si="396"/>
        <v>42261.632916666669</v>
      </c>
      <c r="V3612" s="9">
        <f t="shared" si="397"/>
        <v>42266.165972222225</v>
      </c>
      <c r="W3612">
        <f t="shared" si="398"/>
        <v>5</v>
      </c>
    </row>
    <row r="3613" spans="1:23" ht="43.2" x14ac:dyDescent="0.3">
      <c r="A3613">
        <v>2887</v>
      </c>
      <c r="B3613" s="3" t="s">
        <v>2887</v>
      </c>
      <c r="C3613" s="3" t="s">
        <v>6997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>
        <f t="shared" si="392"/>
        <v>0</v>
      </c>
      <c r="P3613" s="5">
        <f t="shared" si="393"/>
        <v>5</v>
      </c>
      <c r="Q3613" s="5" t="str">
        <f t="shared" si="394"/>
        <v>theater</v>
      </c>
      <c r="R3613" s="5" t="str">
        <f t="shared" si="395"/>
        <v>plays</v>
      </c>
      <c r="S3613" t="s">
        <v>8317</v>
      </c>
      <c r="T3613" t="s">
        <v>8318</v>
      </c>
      <c r="U3613" s="9">
        <f t="shared" si="396"/>
        <v>41985.427361111113</v>
      </c>
      <c r="V3613" s="9">
        <f t="shared" si="397"/>
        <v>42015.427361111113</v>
      </c>
      <c r="W3613">
        <f t="shared" si="398"/>
        <v>30</v>
      </c>
    </row>
    <row r="3614" spans="1:23" ht="43.2" x14ac:dyDescent="0.3">
      <c r="A3614">
        <v>2888</v>
      </c>
      <c r="B3614" s="3" t="s">
        <v>2888</v>
      </c>
      <c r="C3614" s="3" t="s">
        <v>6998</v>
      </c>
      <c r="D3614">
        <v>30000</v>
      </c>
      <c r="E3614">
        <v>0</v>
      </c>
      <c r="F3614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>
        <f t="shared" si="392"/>
        <v>0</v>
      </c>
      <c r="P3614" s="5" t="e">
        <f t="shared" si="393"/>
        <v>#DIV/0!</v>
      </c>
      <c r="Q3614" s="5" t="str">
        <f t="shared" si="394"/>
        <v>theater</v>
      </c>
      <c r="R3614" s="5" t="str">
        <f t="shared" si="395"/>
        <v>plays</v>
      </c>
      <c r="S3614" t="s">
        <v>8317</v>
      </c>
      <c r="T3614" t="s">
        <v>8318</v>
      </c>
      <c r="U3614" s="9">
        <f t="shared" si="396"/>
        <v>41922.535185185188</v>
      </c>
      <c r="V3614" s="9">
        <f t="shared" si="397"/>
        <v>41930.207638888889</v>
      </c>
      <c r="W3614">
        <f t="shared" si="398"/>
        <v>8</v>
      </c>
    </row>
    <row r="3615" spans="1:23" ht="43.2" x14ac:dyDescent="0.3">
      <c r="A3615">
        <v>2889</v>
      </c>
      <c r="B3615" s="3" t="s">
        <v>2889</v>
      </c>
      <c r="C3615" s="3" t="s">
        <v>6999</v>
      </c>
      <c r="D3615">
        <v>3000</v>
      </c>
      <c r="E3615">
        <v>1142</v>
      </c>
      <c r="F361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>
        <f t="shared" si="392"/>
        <v>38</v>
      </c>
      <c r="P3615" s="5">
        <f t="shared" si="393"/>
        <v>81.569999999999993</v>
      </c>
      <c r="Q3615" s="5" t="str">
        <f t="shared" si="394"/>
        <v>theater</v>
      </c>
      <c r="R3615" s="5" t="str">
        <f t="shared" si="395"/>
        <v>plays</v>
      </c>
      <c r="S3615" t="s">
        <v>8317</v>
      </c>
      <c r="T3615" t="s">
        <v>8318</v>
      </c>
      <c r="U3615" s="9">
        <f t="shared" si="396"/>
        <v>41850.863252314812</v>
      </c>
      <c r="V3615" s="9">
        <f t="shared" si="397"/>
        <v>41880.863252314812</v>
      </c>
      <c r="W3615">
        <f t="shared" si="398"/>
        <v>30</v>
      </c>
    </row>
    <row r="3616" spans="1:23" ht="43.2" x14ac:dyDescent="0.3">
      <c r="A3616">
        <v>2890</v>
      </c>
      <c r="B3616" s="3" t="s">
        <v>2890</v>
      </c>
      <c r="C3616" s="3" t="s">
        <v>7000</v>
      </c>
      <c r="D3616">
        <v>2000</v>
      </c>
      <c r="E3616">
        <v>21</v>
      </c>
      <c r="F3616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>
        <f t="shared" si="392"/>
        <v>1</v>
      </c>
      <c r="P3616" s="5">
        <f t="shared" si="393"/>
        <v>7</v>
      </c>
      <c r="Q3616" s="5" t="str">
        <f t="shared" si="394"/>
        <v>theater</v>
      </c>
      <c r="R3616" s="5" t="str">
        <f t="shared" si="395"/>
        <v>plays</v>
      </c>
      <c r="S3616" t="s">
        <v>8317</v>
      </c>
      <c r="T3616" t="s">
        <v>8318</v>
      </c>
      <c r="U3616" s="9">
        <f t="shared" si="396"/>
        <v>41831.742962962962</v>
      </c>
      <c r="V3616" s="9">
        <f t="shared" si="397"/>
        <v>41860.125</v>
      </c>
      <c r="W3616">
        <f t="shared" si="398"/>
        <v>29</v>
      </c>
    </row>
    <row r="3617" spans="1:23" ht="43.2" x14ac:dyDescent="0.3">
      <c r="A3617">
        <v>2891</v>
      </c>
      <c r="B3617" s="3" t="s">
        <v>2891</v>
      </c>
      <c r="C3617" s="3" t="s">
        <v>7001</v>
      </c>
      <c r="D3617">
        <v>10000</v>
      </c>
      <c r="E3617">
        <v>273</v>
      </c>
      <c r="F3617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>
        <f t="shared" si="392"/>
        <v>3</v>
      </c>
      <c r="P3617" s="5">
        <f t="shared" si="393"/>
        <v>27.3</v>
      </c>
      <c r="Q3617" s="5" t="str">
        <f t="shared" si="394"/>
        <v>theater</v>
      </c>
      <c r="R3617" s="5" t="str">
        <f t="shared" si="395"/>
        <v>plays</v>
      </c>
      <c r="S3617" t="s">
        <v>8317</v>
      </c>
      <c r="T3617" t="s">
        <v>8318</v>
      </c>
      <c r="U3617" s="9">
        <f t="shared" si="396"/>
        <v>42415.883425925931</v>
      </c>
      <c r="V3617" s="9">
        <f t="shared" si="397"/>
        <v>42475.84175925926</v>
      </c>
      <c r="W3617">
        <f t="shared" si="398"/>
        <v>60</v>
      </c>
    </row>
    <row r="3618" spans="1:23" ht="43.2" x14ac:dyDescent="0.3">
      <c r="A3618">
        <v>2892</v>
      </c>
      <c r="B3618" s="3" t="s">
        <v>2892</v>
      </c>
      <c r="C3618" s="3" t="s">
        <v>7002</v>
      </c>
      <c r="D3618">
        <v>5500</v>
      </c>
      <c r="E3618">
        <v>500</v>
      </c>
      <c r="F3618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>
        <f t="shared" si="392"/>
        <v>9</v>
      </c>
      <c r="P3618" s="5">
        <f t="shared" si="393"/>
        <v>29.41</v>
      </c>
      <c r="Q3618" s="5" t="str">
        <f t="shared" si="394"/>
        <v>theater</v>
      </c>
      <c r="R3618" s="5" t="str">
        <f t="shared" si="395"/>
        <v>plays</v>
      </c>
      <c r="S3618" t="s">
        <v>8317</v>
      </c>
      <c r="T3618" t="s">
        <v>8318</v>
      </c>
      <c r="U3618" s="9">
        <f t="shared" si="396"/>
        <v>41869.714166666665</v>
      </c>
      <c r="V3618" s="9">
        <f t="shared" si="397"/>
        <v>41876.875</v>
      </c>
      <c r="W3618">
        <f t="shared" si="398"/>
        <v>7</v>
      </c>
    </row>
    <row r="3619" spans="1:23" x14ac:dyDescent="0.3">
      <c r="A3619">
        <v>2893</v>
      </c>
      <c r="B3619" s="3" t="s">
        <v>2893</v>
      </c>
      <c r="C3619" s="3" t="s">
        <v>7003</v>
      </c>
      <c r="D3619">
        <v>5000</v>
      </c>
      <c r="E3619">
        <v>25</v>
      </c>
      <c r="F3619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>
        <f t="shared" si="392"/>
        <v>1</v>
      </c>
      <c r="P3619" s="5">
        <f t="shared" si="393"/>
        <v>12.5</v>
      </c>
      <c r="Q3619" s="5" t="str">
        <f t="shared" si="394"/>
        <v>theater</v>
      </c>
      <c r="R3619" s="5" t="str">
        <f t="shared" si="395"/>
        <v>plays</v>
      </c>
      <c r="S3619" t="s">
        <v>8317</v>
      </c>
      <c r="T3619" t="s">
        <v>8318</v>
      </c>
      <c r="U3619" s="9">
        <f t="shared" si="396"/>
        <v>41953.773090277777</v>
      </c>
      <c r="V3619" s="9">
        <f t="shared" si="397"/>
        <v>42013.083333333328</v>
      </c>
      <c r="W3619">
        <f t="shared" si="398"/>
        <v>60</v>
      </c>
    </row>
    <row r="3620" spans="1:23" ht="28.8" x14ac:dyDescent="0.3">
      <c r="A3620">
        <v>2894</v>
      </c>
      <c r="B3620" s="3" t="s">
        <v>2894</v>
      </c>
      <c r="C3620" s="3" t="s">
        <v>7004</v>
      </c>
      <c r="D3620">
        <v>50000</v>
      </c>
      <c r="E3620">
        <v>0</v>
      </c>
      <c r="F3620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>
        <f t="shared" si="392"/>
        <v>0</v>
      </c>
      <c r="P3620" s="5" t="e">
        <f t="shared" si="393"/>
        <v>#DIV/0!</v>
      </c>
      <c r="Q3620" s="5" t="str">
        <f t="shared" si="394"/>
        <v>theater</v>
      </c>
      <c r="R3620" s="5" t="str">
        <f t="shared" si="395"/>
        <v>plays</v>
      </c>
      <c r="S3620" t="s">
        <v>8317</v>
      </c>
      <c r="T3620" t="s">
        <v>8318</v>
      </c>
      <c r="U3620" s="9">
        <f t="shared" si="396"/>
        <v>42037.986284722225</v>
      </c>
      <c r="V3620" s="9">
        <f t="shared" si="397"/>
        <v>42097.944618055553</v>
      </c>
      <c r="W3620">
        <f t="shared" si="398"/>
        <v>60</v>
      </c>
    </row>
    <row r="3621" spans="1:23" ht="43.2" x14ac:dyDescent="0.3">
      <c r="A3621">
        <v>2895</v>
      </c>
      <c r="B3621" s="3" t="s">
        <v>2895</v>
      </c>
      <c r="C3621" s="3" t="s">
        <v>7005</v>
      </c>
      <c r="D3621">
        <v>500</v>
      </c>
      <c r="E3621">
        <v>23</v>
      </c>
      <c r="F3621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>
        <f t="shared" si="392"/>
        <v>5</v>
      </c>
      <c r="P3621" s="5">
        <f t="shared" si="393"/>
        <v>5.75</v>
      </c>
      <c r="Q3621" s="5" t="str">
        <f t="shared" si="394"/>
        <v>theater</v>
      </c>
      <c r="R3621" s="5" t="str">
        <f t="shared" si="395"/>
        <v>plays</v>
      </c>
      <c r="S3621" t="s">
        <v>8317</v>
      </c>
      <c r="T3621" t="s">
        <v>8318</v>
      </c>
      <c r="U3621" s="9">
        <f t="shared" si="396"/>
        <v>41811.555462962962</v>
      </c>
      <c r="V3621" s="9">
        <f t="shared" si="397"/>
        <v>41812.875</v>
      </c>
      <c r="W3621">
        <f t="shared" si="398"/>
        <v>1</v>
      </c>
    </row>
    <row r="3622" spans="1:23" ht="43.2" x14ac:dyDescent="0.3">
      <c r="A3622">
        <v>2896</v>
      </c>
      <c r="B3622" s="3" t="s">
        <v>2896</v>
      </c>
      <c r="C3622" s="3" t="s">
        <v>7006</v>
      </c>
      <c r="D3622">
        <v>3000</v>
      </c>
      <c r="E3622">
        <v>625</v>
      </c>
      <c r="F3622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>
        <f t="shared" si="392"/>
        <v>21</v>
      </c>
      <c r="P3622" s="5">
        <f t="shared" si="393"/>
        <v>52.08</v>
      </c>
      <c r="Q3622" s="5" t="str">
        <f t="shared" si="394"/>
        <v>theater</v>
      </c>
      <c r="R3622" s="5" t="str">
        <f t="shared" si="395"/>
        <v>plays</v>
      </c>
      <c r="S3622" t="s">
        <v>8317</v>
      </c>
      <c r="T3622" t="s">
        <v>8318</v>
      </c>
      <c r="U3622" s="9">
        <f t="shared" si="396"/>
        <v>42701.908807870372</v>
      </c>
      <c r="V3622" s="9">
        <f t="shared" si="397"/>
        <v>42716.25</v>
      </c>
      <c r="W3622">
        <f t="shared" si="398"/>
        <v>15</v>
      </c>
    </row>
    <row r="3623" spans="1:23" ht="43.2" x14ac:dyDescent="0.3">
      <c r="A3623">
        <v>2897</v>
      </c>
      <c r="B3623" s="3" t="s">
        <v>2897</v>
      </c>
      <c r="C3623" s="3" t="s">
        <v>7007</v>
      </c>
      <c r="D3623">
        <v>12000</v>
      </c>
      <c r="E3623">
        <v>550</v>
      </c>
      <c r="F3623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>
        <f t="shared" si="392"/>
        <v>5</v>
      </c>
      <c r="P3623" s="5">
        <f t="shared" si="393"/>
        <v>183.33</v>
      </c>
      <c r="Q3623" s="5" t="str">
        <f t="shared" si="394"/>
        <v>theater</v>
      </c>
      <c r="R3623" s="5" t="str">
        <f t="shared" si="395"/>
        <v>plays</v>
      </c>
      <c r="S3623" t="s">
        <v>8317</v>
      </c>
      <c r="T3623" t="s">
        <v>8318</v>
      </c>
      <c r="U3623" s="9">
        <f t="shared" si="396"/>
        <v>42258.646504629629</v>
      </c>
      <c r="V3623" s="9">
        <f t="shared" si="397"/>
        <v>42288.645196759258</v>
      </c>
      <c r="W3623">
        <f t="shared" si="398"/>
        <v>30</v>
      </c>
    </row>
    <row r="3624" spans="1:23" ht="43.2" x14ac:dyDescent="0.3">
      <c r="A3624">
        <v>2898</v>
      </c>
      <c r="B3624" s="3" t="s">
        <v>2898</v>
      </c>
      <c r="C3624" s="3" t="s">
        <v>7008</v>
      </c>
      <c r="D3624">
        <v>7500</v>
      </c>
      <c r="E3624">
        <v>316</v>
      </c>
      <c r="F3624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>
        <f t="shared" si="392"/>
        <v>4</v>
      </c>
      <c r="P3624" s="5">
        <f t="shared" si="393"/>
        <v>26.33</v>
      </c>
      <c r="Q3624" s="5" t="str">
        <f t="shared" si="394"/>
        <v>theater</v>
      </c>
      <c r="R3624" s="5" t="str">
        <f t="shared" si="395"/>
        <v>plays</v>
      </c>
      <c r="S3624" t="s">
        <v>8317</v>
      </c>
      <c r="T3624" t="s">
        <v>8318</v>
      </c>
      <c r="U3624" s="9">
        <f t="shared" si="396"/>
        <v>42278.664965277778</v>
      </c>
      <c r="V3624" s="9">
        <f t="shared" si="397"/>
        <v>42308.664965277778</v>
      </c>
      <c r="W3624">
        <f t="shared" si="398"/>
        <v>30</v>
      </c>
    </row>
    <row r="3625" spans="1:23" ht="43.2" x14ac:dyDescent="0.3">
      <c r="A3625">
        <v>2899</v>
      </c>
      <c r="B3625" s="3" t="s">
        <v>2899</v>
      </c>
      <c r="C3625" s="3" t="s">
        <v>7009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>
        <f t="shared" si="392"/>
        <v>0</v>
      </c>
      <c r="P3625" s="5" t="e">
        <f t="shared" si="393"/>
        <v>#DIV/0!</v>
      </c>
      <c r="Q3625" s="5" t="str">
        <f t="shared" si="394"/>
        <v>theater</v>
      </c>
      <c r="R3625" s="5" t="str">
        <f t="shared" si="395"/>
        <v>plays</v>
      </c>
      <c r="S3625" t="s">
        <v>8317</v>
      </c>
      <c r="T3625" t="s">
        <v>8318</v>
      </c>
      <c r="U3625" s="9">
        <f t="shared" si="396"/>
        <v>42515.078217592592</v>
      </c>
      <c r="V3625" s="9">
        <f t="shared" si="397"/>
        <v>42575.078217592592</v>
      </c>
      <c r="W3625">
        <f t="shared" si="398"/>
        <v>60</v>
      </c>
    </row>
    <row r="3626" spans="1:23" ht="57.6" x14ac:dyDescent="0.3">
      <c r="A3626">
        <v>2900</v>
      </c>
      <c r="B3626" s="3" t="s">
        <v>2900</v>
      </c>
      <c r="C3626" s="3" t="s">
        <v>7010</v>
      </c>
      <c r="D3626">
        <v>5500</v>
      </c>
      <c r="E3626">
        <v>3405</v>
      </c>
      <c r="F3626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>
        <f t="shared" si="392"/>
        <v>62</v>
      </c>
      <c r="P3626" s="5">
        <f t="shared" si="393"/>
        <v>486.43</v>
      </c>
      <c r="Q3626" s="5" t="str">
        <f t="shared" si="394"/>
        <v>theater</v>
      </c>
      <c r="R3626" s="5" t="str">
        <f t="shared" si="395"/>
        <v>plays</v>
      </c>
      <c r="S3626" t="s">
        <v>8317</v>
      </c>
      <c r="T3626" t="s">
        <v>8318</v>
      </c>
      <c r="U3626" s="9">
        <f t="shared" si="396"/>
        <v>41830.234166666669</v>
      </c>
      <c r="V3626" s="9">
        <f t="shared" si="397"/>
        <v>41860.234166666669</v>
      </c>
      <c r="W3626">
        <f t="shared" si="398"/>
        <v>30</v>
      </c>
    </row>
    <row r="3627" spans="1:23" ht="43.2" x14ac:dyDescent="0.3">
      <c r="A3627">
        <v>2901</v>
      </c>
      <c r="B3627" s="3" t="s">
        <v>2901</v>
      </c>
      <c r="C3627" s="3" t="s">
        <v>7011</v>
      </c>
      <c r="D3627">
        <v>750</v>
      </c>
      <c r="E3627">
        <v>6</v>
      </c>
      <c r="F3627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>
        <f t="shared" si="392"/>
        <v>1</v>
      </c>
      <c r="P3627" s="5">
        <f t="shared" si="393"/>
        <v>3</v>
      </c>
      <c r="Q3627" s="5" t="str">
        <f t="shared" si="394"/>
        <v>theater</v>
      </c>
      <c r="R3627" s="5" t="str">
        <f t="shared" si="395"/>
        <v>plays</v>
      </c>
      <c r="S3627" t="s">
        <v>8317</v>
      </c>
      <c r="T3627" t="s">
        <v>8318</v>
      </c>
      <c r="U3627" s="9">
        <f t="shared" si="396"/>
        <v>41982.904386574075</v>
      </c>
      <c r="V3627" s="9">
        <f t="shared" si="397"/>
        <v>42042.904386574075</v>
      </c>
      <c r="W3627">
        <f t="shared" si="398"/>
        <v>60</v>
      </c>
    </row>
    <row r="3628" spans="1:23" ht="43.2" x14ac:dyDescent="0.3">
      <c r="A3628">
        <v>2902</v>
      </c>
      <c r="B3628" s="3" t="s">
        <v>2902</v>
      </c>
      <c r="C3628" s="3" t="s">
        <v>7012</v>
      </c>
      <c r="D3628">
        <v>150000</v>
      </c>
      <c r="E3628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>
        <f t="shared" si="392"/>
        <v>0</v>
      </c>
      <c r="P3628" s="5">
        <f t="shared" si="393"/>
        <v>25</v>
      </c>
      <c r="Q3628" s="5" t="str">
        <f t="shared" si="394"/>
        <v>theater</v>
      </c>
      <c r="R3628" s="5" t="str">
        <f t="shared" si="395"/>
        <v>plays</v>
      </c>
      <c r="S3628" t="s">
        <v>8317</v>
      </c>
      <c r="T3628" t="s">
        <v>8318</v>
      </c>
      <c r="U3628" s="9">
        <f t="shared" si="396"/>
        <v>42210.439768518518</v>
      </c>
      <c r="V3628" s="9">
        <f t="shared" si="397"/>
        <v>42240.439768518518</v>
      </c>
      <c r="W3628">
        <f t="shared" si="398"/>
        <v>30</v>
      </c>
    </row>
    <row r="3629" spans="1:23" ht="43.2" x14ac:dyDescent="0.3">
      <c r="A3629">
        <v>2903</v>
      </c>
      <c r="B3629" s="3" t="s">
        <v>2903</v>
      </c>
      <c r="C3629" s="3" t="s">
        <v>7013</v>
      </c>
      <c r="D3629">
        <v>5000</v>
      </c>
      <c r="E3629">
        <v>39</v>
      </c>
      <c r="F3629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>
        <f t="shared" si="392"/>
        <v>1</v>
      </c>
      <c r="P3629" s="5">
        <f t="shared" si="393"/>
        <v>9.75</v>
      </c>
      <c r="Q3629" s="5" t="str">
        <f t="shared" si="394"/>
        <v>theater</v>
      </c>
      <c r="R3629" s="5" t="str">
        <f t="shared" si="395"/>
        <v>plays</v>
      </c>
      <c r="S3629" t="s">
        <v>8317</v>
      </c>
      <c r="T3629" t="s">
        <v>8318</v>
      </c>
      <c r="U3629" s="9">
        <f t="shared" si="396"/>
        <v>42196.166874999995</v>
      </c>
      <c r="V3629" s="9">
        <f t="shared" si="397"/>
        <v>42256.166874999995</v>
      </c>
      <c r="W3629">
        <f t="shared" si="398"/>
        <v>60</v>
      </c>
    </row>
    <row r="3630" spans="1:23" ht="43.2" x14ac:dyDescent="0.3">
      <c r="A3630">
        <v>2904</v>
      </c>
      <c r="B3630" s="3" t="s">
        <v>2904</v>
      </c>
      <c r="C3630" s="3" t="s">
        <v>7014</v>
      </c>
      <c r="D3630">
        <v>1500</v>
      </c>
      <c r="E3630">
        <v>75</v>
      </c>
      <c r="F3630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>
        <f t="shared" si="392"/>
        <v>5</v>
      </c>
      <c r="P3630" s="5">
        <f t="shared" si="393"/>
        <v>18.75</v>
      </c>
      <c r="Q3630" s="5" t="str">
        <f t="shared" si="394"/>
        <v>theater</v>
      </c>
      <c r="R3630" s="5" t="str">
        <f t="shared" si="395"/>
        <v>plays</v>
      </c>
      <c r="S3630" t="s">
        <v>8317</v>
      </c>
      <c r="T3630" t="s">
        <v>8318</v>
      </c>
      <c r="U3630" s="9">
        <f t="shared" si="396"/>
        <v>41940.967951388891</v>
      </c>
      <c r="V3630" s="9">
        <f t="shared" si="397"/>
        <v>41952.5</v>
      </c>
      <c r="W3630">
        <f t="shared" si="398"/>
        <v>12</v>
      </c>
    </row>
    <row r="3631" spans="1:23" ht="43.2" x14ac:dyDescent="0.3">
      <c r="A3631">
        <v>2905</v>
      </c>
      <c r="B3631" s="3" t="s">
        <v>2905</v>
      </c>
      <c r="C3631" s="3" t="s">
        <v>7015</v>
      </c>
      <c r="D3631">
        <v>3500</v>
      </c>
      <c r="E3631">
        <v>622</v>
      </c>
      <c r="F3631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>
        <f t="shared" si="392"/>
        <v>18</v>
      </c>
      <c r="P3631" s="5">
        <f t="shared" si="393"/>
        <v>36.590000000000003</v>
      </c>
      <c r="Q3631" s="5" t="str">
        <f t="shared" si="394"/>
        <v>theater</v>
      </c>
      <c r="R3631" s="5" t="str">
        <f t="shared" si="395"/>
        <v>plays</v>
      </c>
      <c r="S3631" t="s">
        <v>8317</v>
      </c>
      <c r="T3631" t="s">
        <v>8318</v>
      </c>
      <c r="U3631" s="9">
        <f t="shared" si="396"/>
        <v>42606.056863425925</v>
      </c>
      <c r="V3631" s="9">
        <f t="shared" si="397"/>
        <v>42620.056863425925</v>
      </c>
      <c r="W3631">
        <f t="shared" si="398"/>
        <v>14</v>
      </c>
    </row>
    <row r="3632" spans="1:23" ht="57.6" x14ac:dyDescent="0.3">
      <c r="A3632">
        <v>2906</v>
      </c>
      <c r="B3632" s="3" t="s">
        <v>2906</v>
      </c>
      <c r="C3632" s="3" t="s">
        <v>7016</v>
      </c>
      <c r="D3632">
        <v>6000</v>
      </c>
      <c r="E3632">
        <v>565</v>
      </c>
      <c r="F3632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>
        <f t="shared" si="392"/>
        <v>9</v>
      </c>
      <c r="P3632" s="5">
        <f t="shared" si="393"/>
        <v>80.709999999999994</v>
      </c>
      <c r="Q3632" s="5" t="str">
        <f t="shared" si="394"/>
        <v>theater</v>
      </c>
      <c r="R3632" s="5" t="str">
        <f t="shared" si="395"/>
        <v>plays</v>
      </c>
      <c r="S3632" t="s">
        <v>8317</v>
      </c>
      <c r="T3632" t="s">
        <v>8318</v>
      </c>
      <c r="U3632" s="9">
        <f t="shared" si="396"/>
        <v>42199.648912037039</v>
      </c>
      <c r="V3632" s="9">
        <f t="shared" si="397"/>
        <v>42217.041666666672</v>
      </c>
      <c r="W3632">
        <f t="shared" si="398"/>
        <v>18</v>
      </c>
    </row>
    <row r="3633" spans="1:23" ht="43.2" x14ac:dyDescent="0.3">
      <c r="A3633">
        <v>2907</v>
      </c>
      <c r="B3633" s="3" t="s">
        <v>2907</v>
      </c>
      <c r="C3633" s="3" t="s">
        <v>7017</v>
      </c>
      <c r="D3633">
        <v>2500</v>
      </c>
      <c r="E3633">
        <v>2</v>
      </c>
      <c r="F3633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>
        <f t="shared" si="392"/>
        <v>0</v>
      </c>
      <c r="P3633" s="5">
        <f t="shared" si="393"/>
        <v>1</v>
      </c>
      <c r="Q3633" s="5" t="str">
        <f t="shared" si="394"/>
        <v>theater</v>
      </c>
      <c r="R3633" s="5" t="str">
        <f t="shared" si="395"/>
        <v>plays</v>
      </c>
      <c r="S3633" t="s">
        <v>8317</v>
      </c>
      <c r="T3633" t="s">
        <v>8318</v>
      </c>
      <c r="U3633" s="9">
        <f t="shared" si="396"/>
        <v>42444.877743055549</v>
      </c>
      <c r="V3633" s="9">
        <f t="shared" si="397"/>
        <v>42504.877743055549</v>
      </c>
      <c r="W3633">
        <f t="shared" si="398"/>
        <v>60</v>
      </c>
    </row>
    <row r="3634" spans="1:23" ht="57.6" x14ac:dyDescent="0.3">
      <c r="A3634">
        <v>2908</v>
      </c>
      <c r="B3634" s="3" t="s">
        <v>2908</v>
      </c>
      <c r="C3634" s="3" t="s">
        <v>7018</v>
      </c>
      <c r="D3634">
        <v>9600</v>
      </c>
      <c r="E3634">
        <v>264</v>
      </c>
      <c r="F3634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>
        <f t="shared" si="392"/>
        <v>3</v>
      </c>
      <c r="P3634" s="5">
        <f t="shared" si="393"/>
        <v>52.8</v>
      </c>
      <c r="Q3634" s="5" t="str">
        <f t="shared" si="394"/>
        <v>theater</v>
      </c>
      <c r="R3634" s="5" t="str">
        <f t="shared" si="395"/>
        <v>plays</v>
      </c>
      <c r="S3634" t="s">
        <v>8317</v>
      </c>
      <c r="T3634" t="s">
        <v>8318</v>
      </c>
      <c r="U3634" s="9">
        <f t="shared" si="396"/>
        <v>42499.731701388882</v>
      </c>
      <c r="V3634" s="9">
        <f t="shared" si="397"/>
        <v>42529.731701388882</v>
      </c>
      <c r="W3634">
        <f t="shared" si="398"/>
        <v>30</v>
      </c>
    </row>
    <row r="3635" spans="1:23" ht="43.2" x14ac:dyDescent="0.3">
      <c r="A3635">
        <v>2909</v>
      </c>
      <c r="B3635" s="3" t="s">
        <v>2909</v>
      </c>
      <c r="C3635" s="3" t="s">
        <v>7019</v>
      </c>
      <c r="D3635">
        <v>180000</v>
      </c>
      <c r="E3635">
        <v>20</v>
      </c>
      <c r="F363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>
        <f t="shared" si="392"/>
        <v>0</v>
      </c>
      <c r="P3635" s="5">
        <f t="shared" si="393"/>
        <v>20</v>
      </c>
      <c r="Q3635" s="5" t="str">
        <f t="shared" si="394"/>
        <v>theater</v>
      </c>
      <c r="R3635" s="5" t="str">
        <f t="shared" si="395"/>
        <v>plays</v>
      </c>
      <c r="S3635" t="s">
        <v>8317</v>
      </c>
      <c r="T3635" t="s">
        <v>8318</v>
      </c>
      <c r="U3635" s="9">
        <f t="shared" si="396"/>
        <v>41929.266215277778</v>
      </c>
      <c r="V3635" s="9">
        <f t="shared" si="397"/>
        <v>41968.823611111111</v>
      </c>
      <c r="W3635">
        <f t="shared" si="398"/>
        <v>39</v>
      </c>
    </row>
    <row r="3636" spans="1:23" ht="43.2" x14ac:dyDescent="0.3">
      <c r="A3636">
        <v>2910</v>
      </c>
      <c r="B3636" s="3" t="s">
        <v>2910</v>
      </c>
      <c r="C3636" s="3" t="s">
        <v>7020</v>
      </c>
      <c r="D3636">
        <v>30000</v>
      </c>
      <c r="E3636">
        <v>1</v>
      </c>
      <c r="F3636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>
        <f t="shared" si="392"/>
        <v>0</v>
      </c>
      <c r="P3636" s="5">
        <f t="shared" si="393"/>
        <v>1</v>
      </c>
      <c r="Q3636" s="5" t="str">
        <f t="shared" si="394"/>
        <v>theater</v>
      </c>
      <c r="R3636" s="5" t="str">
        <f t="shared" si="395"/>
        <v>plays</v>
      </c>
      <c r="S3636" t="s">
        <v>8317</v>
      </c>
      <c r="T3636" t="s">
        <v>8318</v>
      </c>
      <c r="U3636" s="9">
        <f t="shared" si="396"/>
        <v>42107.841284722221</v>
      </c>
      <c r="V3636" s="9">
        <f t="shared" si="397"/>
        <v>42167.841284722221</v>
      </c>
      <c r="W3636">
        <f t="shared" si="398"/>
        <v>60</v>
      </c>
    </row>
    <row r="3637" spans="1:23" ht="57.6" x14ac:dyDescent="0.3">
      <c r="A3637">
        <v>2911</v>
      </c>
      <c r="B3637" s="3" t="s">
        <v>2911</v>
      </c>
      <c r="C3637" s="3" t="s">
        <v>7021</v>
      </c>
      <c r="D3637">
        <v>1800</v>
      </c>
      <c r="E3637">
        <v>657</v>
      </c>
      <c r="F3637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>
        <f t="shared" si="392"/>
        <v>37</v>
      </c>
      <c r="P3637" s="5">
        <f t="shared" si="393"/>
        <v>46.93</v>
      </c>
      <c r="Q3637" s="5" t="str">
        <f t="shared" si="394"/>
        <v>theater</v>
      </c>
      <c r="R3637" s="5" t="str">
        <f t="shared" si="395"/>
        <v>plays</v>
      </c>
      <c r="S3637" t="s">
        <v>8317</v>
      </c>
      <c r="T3637" t="s">
        <v>8318</v>
      </c>
      <c r="U3637" s="9">
        <f t="shared" si="396"/>
        <v>42142.768819444449</v>
      </c>
      <c r="V3637" s="9">
        <f t="shared" si="397"/>
        <v>42182.768819444449</v>
      </c>
      <c r="W3637">
        <f t="shared" si="398"/>
        <v>40</v>
      </c>
    </row>
    <row r="3638" spans="1:23" ht="43.2" x14ac:dyDescent="0.3">
      <c r="A3638">
        <v>2912</v>
      </c>
      <c r="B3638" s="3" t="s">
        <v>2912</v>
      </c>
      <c r="C3638" s="3" t="s">
        <v>7022</v>
      </c>
      <c r="D3638">
        <v>14440</v>
      </c>
      <c r="E3638">
        <v>2030</v>
      </c>
      <c r="F3638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>
        <f t="shared" si="392"/>
        <v>14</v>
      </c>
      <c r="P3638" s="5">
        <f t="shared" si="393"/>
        <v>78.08</v>
      </c>
      <c r="Q3638" s="5" t="str">
        <f t="shared" si="394"/>
        <v>theater</v>
      </c>
      <c r="R3638" s="5" t="str">
        <f t="shared" si="395"/>
        <v>plays</v>
      </c>
      <c r="S3638" t="s">
        <v>8317</v>
      </c>
      <c r="T3638" t="s">
        <v>8318</v>
      </c>
      <c r="U3638" s="9">
        <f t="shared" si="396"/>
        <v>42354.131643518514</v>
      </c>
      <c r="V3638" s="9">
        <f t="shared" si="397"/>
        <v>42384.131643518514</v>
      </c>
      <c r="W3638">
        <f t="shared" si="398"/>
        <v>30</v>
      </c>
    </row>
    <row r="3639" spans="1:23" ht="43.2" x14ac:dyDescent="0.3">
      <c r="A3639">
        <v>2913</v>
      </c>
      <c r="B3639" s="3" t="s">
        <v>2913</v>
      </c>
      <c r="C3639" s="3" t="s">
        <v>7023</v>
      </c>
      <c r="D3639">
        <v>10000</v>
      </c>
      <c r="E3639">
        <v>2</v>
      </c>
      <c r="F3639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>
        <f t="shared" si="392"/>
        <v>0</v>
      </c>
      <c r="P3639" s="5">
        <f t="shared" si="393"/>
        <v>1</v>
      </c>
      <c r="Q3639" s="5" t="str">
        <f t="shared" si="394"/>
        <v>theater</v>
      </c>
      <c r="R3639" s="5" t="str">
        <f t="shared" si="395"/>
        <v>plays</v>
      </c>
      <c r="S3639" t="s">
        <v>8317</v>
      </c>
      <c r="T3639" t="s">
        <v>8318</v>
      </c>
      <c r="U3639" s="9">
        <f t="shared" si="396"/>
        <v>41828.922905092593</v>
      </c>
      <c r="V3639" s="9">
        <f t="shared" si="397"/>
        <v>41888.922905092593</v>
      </c>
      <c r="W3639">
        <f t="shared" si="398"/>
        <v>60</v>
      </c>
    </row>
    <row r="3640" spans="1:23" ht="28.8" x14ac:dyDescent="0.3">
      <c r="A3640">
        <v>2914</v>
      </c>
      <c r="B3640" s="3" t="s">
        <v>2914</v>
      </c>
      <c r="C3640" s="3" t="s">
        <v>7024</v>
      </c>
      <c r="D3640">
        <v>25000</v>
      </c>
      <c r="E3640">
        <v>1</v>
      </c>
      <c r="F3640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>
        <f t="shared" si="392"/>
        <v>0</v>
      </c>
      <c r="P3640" s="5">
        <f t="shared" si="393"/>
        <v>1</v>
      </c>
      <c r="Q3640" s="5" t="str">
        <f t="shared" si="394"/>
        <v>theater</v>
      </c>
      <c r="R3640" s="5" t="str">
        <f t="shared" si="395"/>
        <v>plays</v>
      </c>
      <c r="S3640" t="s">
        <v>8317</v>
      </c>
      <c r="T3640" t="s">
        <v>8318</v>
      </c>
      <c r="U3640" s="9">
        <f t="shared" si="396"/>
        <v>42017.907337962963</v>
      </c>
      <c r="V3640" s="9">
        <f t="shared" si="397"/>
        <v>42077.865671296298</v>
      </c>
      <c r="W3640">
        <f t="shared" si="398"/>
        <v>60</v>
      </c>
    </row>
    <row r="3641" spans="1:23" ht="43.2" x14ac:dyDescent="0.3">
      <c r="A3641">
        <v>2915</v>
      </c>
      <c r="B3641" s="3" t="s">
        <v>2915</v>
      </c>
      <c r="C3641" s="3" t="s">
        <v>7025</v>
      </c>
      <c r="D3641">
        <v>1000</v>
      </c>
      <c r="E3641">
        <v>611</v>
      </c>
      <c r="F3641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>
        <f t="shared" si="392"/>
        <v>61</v>
      </c>
      <c r="P3641" s="5">
        <f t="shared" si="393"/>
        <v>203.67</v>
      </c>
      <c r="Q3641" s="5" t="str">
        <f t="shared" si="394"/>
        <v>theater</v>
      </c>
      <c r="R3641" s="5" t="str">
        <f t="shared" si="395"/>
        <v>plays</v>
      </c>
      <c r="S3641" t="s">
        <v>8317</v>
      </c>
      <c r="T3641" t="s">
        <v>8318</v>
      </c>
      <c r="U3641" s="9">
        <f t="shared" si="396"/>
        <v>42415.398032407407</v>
      </c>
      <c r="V3641" s="9">
        <f t="shared" si="397"/>
        <v>42445.356365740736</v>
      </c>
      <c r="W3641">
        <f t="shared" si="398"/>
        <v>30</v>
      </c>
    </row>
    <row r="3642" spans="1:23" ht="43.2" x14ac:dyDescent="0.3">
      <c r="A3642">
        <v>2916</v>
      </c>
      <c r="B3642" s="3" t="s">
        <v>2916</v>
      </c>
      <c r="C3642" s="3" t="s">
        <v>7026</v>
      </c>
      <c r="D3642">
        <v>1850</v>
      </c>
      <c r="E3642">
        <v>145</v>
      </c>
      <c r="F3642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>
        <f t="shared" si="392"/>
        <v>8</v>
      </c>
      <c r="P3642" s="5">
        <f t="shared" si="393"/>
        <v>20.71</v>
      </c>
      <c r="Q3642" s="5" t="str">
        <f t="shared" si="394"/>
        <v>theater</v>
      </c>
      <c r="R3642" s="5" t="str">
        <f t="shared" si="395"/>
        <v>plays</v>
      </c>
      <c r="S3642" t="s">
        <v>8317</v>
      </c>
      <c r="T3642" t="s">
        <v>8318</v>
      </c>
      <c r="U3642" s="9">
        <f t="shared" si="396"/>
        <v>41755.476724537039</v>
      </c>
      <c r="V3642" s="9">
        <f t="shared" si="397"/>
        <v>41778.476724537039</v>
      </c>
      <c r="W3642">
        <f t="shared" si="398"/>
        <v>23</v>
      </c>
    </row>
    <row r="3643" spans="1:23" ht="43.2" x14ac:dyDescent="0.3">
      <c r="A3643">
        <v>2917</v>
      </c>
      <c r="B3643" s="3" t="s">
        <v>2917</v>
      </c>
      <c r="C3643" s="3" t="s">
        <v>7027</v>
      </c>
      <c r="D3643">
        <v>2000</v>
      </c>
      <c r="E3643">
        <v>437</v>
      </c>
      <c r="F3643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>
        <f t="shared" si="392"/>
        <v>22</v>
      </c>
      <c r="P3643" s="5">
        <f t="shared" si="393"/>
        <v>48.56</v>
      </c>
      <c r="Q3643" s="5" t="str">
        <f t="shared" si="394"/>
        <v>theater</v>
      </c>
      <c r="R3643" s="5" t="str">
        <f t="shared" si="395"/>
        <v>plays</v>
      </c>
      <c r="S3643" t="s">
        <v>8317</v>
      </c>
      <c r="T3643" t="s">
        <v>8318</v>
      </c>
      <c r="U3643" s="9">
        <f t="shared" si="396"/>
        <v>42245.234340277777</v>
      </c>
      <c r="V3643" s="9">
        <f t="shared" si="397"/>
        <v>42263.234340277777</v>
      </c>
      <c r="W3643">
        <f t="shared" si="398"/>
        <v>18</v>
      </c>
    </row>
    <row r="3644" spans="1:23" ht="43.2" x14ac:dyDescent="0.3">
      <c r="A3644">
        <v>2918</v>
      </c>
      <c r="B3644" s="3" t="s">
        <v>2918</v>
      </c>
      <c r="C3644" s="3" t="s">
        <v>7028</v>
      </c>
      <c r="D3644">
        <v>5000</v>
      </c>
      <c r="E3644">
        <v>1362</v>
      </c>
      <c r="F3644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>
        <f t="shared" si="392"/>
        <v>27</v>
      </c>
      <c r="P3644" s="5">
        <f t="shared" si="393"/>
        <v>68.099999999999994</v>
      </c>
      <c r="Q3644" s="5" t="str">
        <f t="shared" si="394"/>
        <v>theater</v>
      </c>
      <c r="R3644" s="5" t="str">
        <f t="shared" si="395"/>
        <v>plays</v>
      </c>
      <c r="S3644" t="s">
        <v>8317</v>
      </c>
      <c r="T3644" t="s">
        <v>8318</v>
      </c>
      <c r="U3644" s="9">
        <f t="shared" si="396"/>
        <v>42278.629710648151</v>
      </c>
      <c r="V3644" s="9">
        <f t="shared" si="397"/>
        <v>42306.629710648151</v>
      </c>
      <c r="W3644">
        <f t="shared" si="398"/>
        <v>28</v>
      </c>
    </row>
    <row r="3645" spans="1:23" ht="43.2" x14ac:dyDescent="0.3">
      <c r="A3645">
        <v>2919</v>
      </c>
      <c r="B3645" s="3" t="s">
        <v>2919</v>
      </c>
      <c r="C3645" s="3" t="s">
        <v>7029</v>
      </c>
      <c r="D3645">
        <v>600</v>
      </c>
      <c r="E3645">
        <v>51</v>
      </c>
      <c r="F364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>
        <f t="shared" si="392"/>
        <v>9</v>
      </c>
      <c r="P3645" s="5">
        <f t="shared" si="393"/>
        <v>8.5</v>
      </c>
      <c r="Q3645" s="5" t="str">
        <f t="shared" si="394"/>
        <v>theater</v>
      </c>
      <c r="R3645" s="5" t="str">
        <f t="shared" si="395"/>
        <v>plays</v>
      </c>
      <c r="S3645" t="s">
        <v>8317</v>
      </c>
      <c r="T3645" t="s">
        <v>8318</v>
      </c>
      <c r="U3645" s="9">
        <f t="shared" si="396"/>
        <v>41826.61954861111</v>
      </c>
      <c r="V3645" s="9">
        <f t="shared" si="397"/>
        <v>41856.61954861111</v>
      </c>
      <c r="W3645">
        <f t="shared" si="398"/>
        <v>30</v>
      </c>
    </row>
    <row r="3646" spans="1:23" ht="43.2" x14ac:dyDescent="0.3">
      <c r="A3646">
        <v>2920</v>
      </c>
      <c r="B3646" s="3" t="s">
        <v>2920</v>
      </c>
      <c r="C3646" s="3" t="s">
        <v>7030</v>
      </c>
      <c r="D3646">
        <v>2500</v>
      </c>
      <c r="E3646">
        <v>671</v>
      </c>
      <c r="F3646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>
        <f t="shared" si="392"/>
        <v>27</v>
      </c>
      <c r="P3646" s="5">
        <f t="shared" si="393"/>
        <v>51.62</v>
      </c>
      <c r="Q3646" s="5" t="str">
        <f t="shared" si="394"/>
        <v>theater</v>
      </c>
      <c r="R3646" s="5" t="str">
        <f t="shared" si="395"/>
        <v>plays</v>
      </c>
      <c r="S3646" t="s">
        <v>8317</v>
      </c>
      <c r="T3646" t="s">
        <v>8318</v>
      </c>
      <c r="U3646" s="9">
        <f t="shared" si="396"/>
        <v>42058.792476851857</v>
      </c>
      <c r="V3646" s="9">
        <f t="shared" si="397"/>
        <v>42088.750810185185</v>
      </c>
      <c r="W3646">
        <f t="shared" si="398"/>
        <v>30</v>
      </c>
    </row>
    <row r="3647" spans="1:23" ht="43.2" x14ac:dyDescent="0.3">
      <c r="A3647">
        <v>2941</v>
      </c>
      <c r="B3647" s="3" t="s">
        <v>2941</v>
      </c>
      <c r="C3647" s="3" t="s">
        <v>7051</v>
      </c>
      <c r="D3647">
        <v>25000</v>
      </c>
      <c r="E3647">
        <v>1</v>
      </c>
      <c r="F3647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>
        <f t="shared" si="392"/>
        <v>0</v>
      </c>
      <c r="P3647" s="5">
        <f t="shared" si="393"/>
        <v>1</v>
      </c>
      <c r="Q3647" s="5" t="str">
        <f t="shared" si="394"/>
        <v>theater</v>
      </c>
      <c r="R3647" s="5" t="str">
        <f t="shared" si="395"/>
        <v>spaces</v>
      </c>
      <c r="S3647" t="s">
        <v>8317</v>
      </c>
      <c r="T3647" t="s">
        <v>8357</v>
      </c>
      <c r="U3647" s="9">
        <f t="shared" si="396"/>
        <v>42034.960127314815</v>
      </c>
      <c r="V3647" s="9">
        <f t="shared" si="397"/>
        <v>42064.960127314815</v>
      </c>
      <c r="W3647">
        <f t="shared" si="398"/>
        <v>30</v>
      </c>
    </row>
    <row r="3648" spans="1:23" ht="43.2" x14ac:dyDescent="0.3">
      <c r="A3648">
        <v>2942</v>
      </c>
      <c r="B3648" s="3" t="s">
        <v>2942</v>
      </c>
      <c r="C3648" s="3" t="s">
        <v>7052</v>
      </c>
      <c r="D3648">
        <v>200000</v>
      </c>
      <c r="E3648">
        <v>40850</v>
      </c>
      <c r="F3648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>
        <f t="shared" si="392"/>
        <v>20</v>
      </c>
      <c r="P3648" s="5">
        <f t="shared" si="393"/>
        <v>202.23</v>
      </c>
      <c r="Q3648" s="5" t="str">
        <f t="shared" si="394"/>
        <v>theater</v>
      </c>
      <c r="R3648" s="5" t="str">
        <f t="shared" si="395"/>
        <v>spaces</v>
      </c>
      <c r="S3648" t="s">
        <v>8317</v>
      </c>
      <c r="T3648" t="s">
        <v>8357</v>
      </c>
      <c r="U3648" s="9">
        <f t="shared" si="396"/>
        <v>42334.803923611107</v>
      </c>
      <c r="V3648" s="9">
        <f t="shared" si="397"/>
        <v>42354.845833333333</v>
      </c>
      <c r="W3648">
        <f t="shared" si="398"/>
        <v>20</v>
      </c>
    </row>
    <row r="3649" spans="1:23" ht="43.2" x14ac:dyDescent="0.3">
      <c r="A3649">
        <v>2943</v>
      </c>
      <c r="B3649" s="3" t="s">
        <v>2943</v>
      </c>
      <c r="C3649" s="3" t="s">
        <v>7053</v>
      </c>
      <c r="D3649">
        <v>3000</v>
      </c>
      <c r="E3649">
        <v>0</v>
      </c>
      <c r="F3649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>
        <f t="shared" si="392"/>
        <v>0</v>
      </c>
      <c r="P3649" s="5" t="e">
        <f t="shared" si="393"/>
        <v>#DIV/0!</v>
      </c>
      <c r="Q3649" s="5" t="str">
        <f t="shared" si="394"/>
        <v>theater</v>
      </c>
      <c r="R3649" s="5" t="str">
        <f t="shared" si="395"/>
        <v>spaces</v>
      </c>
      <c r="S3649" t="s">
        <v>8317</v>
      </c>
      <c r="T3649" t="s">
        <v>8357</v>
      </c>
      <c r="U3649" s="9">
        <f t="shared" si="396"/>
        <v>42077.129398148143</v>
      </c>
      <c r="V3649" s="9">
        <f t="shared" si="397"/>
        <v>42107.129398148143</v>
      </c>
      <c r="W3649">
        <f t="shared" si="398"/>
        <v>30</v>
      </c>
    </row>
    <row r="3650" spans="1:23" ht="43.2" x14ac:dyDescent="0.3">
      <c r="A3650">
        <v>2944</v>
      </c>
      <c r="B3650" s="3" t="s">
        <v>2944</v>
      </c>
      <c r="C3650" s="3" t="s">
        <v>7054</v>
      </c>
      <c r="D3650">
        <v>10000</v>
      </c>
      <c r="E3650">
        <v>100</v>
      </c>
      <c r="F3650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>
        <f t="shared" ref="O3650:O3713" si="399">ROUND((E3650/D3650)*100,0)</f>
        <v>1</v>
      </c>
      <c r="P3650" s="5">
        <f t="shared" ref="P3650:P3713" si="400">ROUND((E3650/L3650),2)</f>
        <v>100</v>
      </c>
      <c r="Q3650" s="5" t="str">
        <f t="shared" ref="Q3650:Q3713" si="401">LEFT(N3650,SEARCH("/",N3650)-1)</f>
        <v>theater</v>
      </c>
      <c r="R3650" s="5" t="str">
        <f t="shared" ref="R3650:R3713" si="402">RIGHT(N3650,LEN(N3650)-SEARCH("/",N3650))</f>
        <v>spaces</v>
      </c>
      <c r="S3650" t="s">
        <v>8317</v>
      </c>
      <c r="T3650" t="s">
        <v>8357</v>
      </c>
      <c r="U3650" s="9">
        <f t="shared" ref="U3650:U3713" si="403">(((J3650/60)/60)/24)+DATE(1970,1,1)</f>
        <v>42132.9143287037</v>
      </c>
      <c r="V3650" s="9">
        <f t="shared" ref="V3650:V3713" si="404">(((I3650/60)/60)/24)+DATE(1970,1,1)</f>
        <v>42162.9143287037</v>
      </c>
      <c r="W3650">
        <f t="shared" ref="W3650:W3713" si="405">DATEDIF(U3650,V3650,"d")</f>
        <v>30</v>
      </c>
    </row>
    <row r="3651" spans="1:23" ht="57.6" x14ac:dyDescent="0.3">
      <c r="A3651">
        <v>2945</v>
      </c>
      <c r="B3651" s="3" t="s">
        <v>2945</v>
      </c>
      <c r="C3651" s="3" t="s">
        <v>7055</v>
      </c>
      <c r="D3651">
        <v>50000</v>
      </c>
      <c r="E3651">
        <v>0</v>
      </c>
      <c r="F3651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>
        <f t="shared" si="399"/>
        <v>0</v>
      </c>
      <c r="P3651" s="5" t="e">
        <f t="shared" si="400"/>
        <v>#DIV/0!</v>
      </c>
      <c r="Q3651" s="5" t="str">
        <f t="shared" si="401"/>
        <v>theater</v>
      </c>
      <c r="R3651" s="5" t="str">
        <f t="shared" si="402"/>
        <v>spaces</v>
      </c>
      <c r="S3651" t="s">
        <v>8317</v>
      </c>
      <c r="T3651" t="s">
        <v>8357</v>
      </c>
      <c r="U3651" s="9">
        <f t="shared" si="403"/>
        <v>42118.139583333337</v>
      </c>
      <c r="V3651" s="9">
        <f t="shared" si="404"/>
        <v>42148.139583333337</v>
      </c>
      <c r="W3651">
        <f t="shared" si="405"/>
        <v>30</v>
      </c>
    </row>
    <row r="3652" spans="1:23" ht="43.2" x14ac:dyDescent="0.3">
      <c r="A3652">
        <v>2946</v>
      </c>
      <c r="B3652" s="3" t="s">
        <v>2946</v>
      </c>
      <c r="C3652" s="3" t="s">
        <v>7056</v>
      </c>
      <c r="D3652">
        <v>2000</v>
      </c>
      <c r="E3652">
        <v>2</v>
      </c>
      <c r="F3652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>
        <f t="shared" si="399"/>
        <v>0</v>
      </c>
      <c r="P3652" s="5">
        <f t="shared" si="400"/>
        <v>1</v>
      </c>
      <c r="Q3652" s="5" t="str">
        <f t="shared" si="401"/>
        <v>theater</v>
      </c>
      <c r="R3652" s="5" t="str">
        <f t="shared" si="402"/>
        <v>spaces</v>
      </c>
      <c r="S3652" t="s">
        <v>8317</v>
      </c>
      <c r="T3652" t="s">
        <v>8357</v>
      </c>
      <c r="U3652" s="9">
        <f t="shared" si="403"/>
        <v>42567.531157407408</v>
      </c>
      <c r="V3652" s="9">
        <f t="shared" si="404"/>
        <v>42597.531157407408</v>
      </c>
      <c r="W3652">
        <f t="shared" si="405"/>
        <v>30</v>
      </c>
    </row>
    <row r="3653" spans="1:23" ht="57.6" x14ac:dyDescent="0.3">
      <c r="A3653">
        <v>2947</v>
      </c>
      <c r="B3653" s="3" t="s">
        <v>2947</v>
      </c>
      <c r="C3653" s="3" t="s">
        <v>7057</v>
      </c>
      <c r="D3653">
        <v>25000</v>
      </c>
      <c r="E3653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>
        <f t="shared" si="399"/>
        <v>4</v>
      </c>
      <c r="P3653" s="5">
        <f t="shared" si="400"/>
        <v>82.46</v>
      </c>
      <c r="Q3653" s="5" t="str">
        <f t="shared" si="401"/>
        <v>theater</v>
      </c>
      <c r="R3653" s="5" t="str">
        <f t="shared" si="402"/>
        <v>spaces</v>
      </c>
      <c r="S3653" t="s">
        <v>8317</v>
      </c>
      <c r="T3653" t="s">
        <v>8357</v>
      </c>
      <c r="U3653" s="9">
        <f t="shared" si="403"/>
        <v>42649.562118055561</v>
      </c>
      <c r="V3653" s="9">
        <f t="shared" si="404"/>
        <v>42698.715972222228</v>
      </c>
      <c r="W3653">
        <f t="shared" si="405"/>
        <v>49</v>
      </c>
    </row>
    <row r="3654" spans="1:23" ht="57.6" x14ac:dyDescent="0.3">
      <c r="A3654">
        <v>2948</v>
      </c>
      <c r="B3654" s="3" t="s">
        <v>2948</v>
      </c>
      <c r="C3654" s="3" t="s">
        <v>7058</v>
      </c>
      <c r="D3654">
        <v>500000</v>
      </c>
      <c r="E3654">
        <v>24</v>
      </c>
      <c r="F3654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>
        <f t="shared" si="399"/>
        <v>0</v>
      </c>
      <c r="P3654" s="5">
        <f t="shared" si="400"/>
        <v>2.67</v>
      </c>
      <c r="Q3654" s="5" t="str">
        <f t="shared" si="401"/>
        <v>theater</v>
      </c>
      <c r="R3654" s="5" t="str">
        <f t="shared" si="402"/>
        <v>spaces</v>
      </c>
      <c r="S3654" t="s">
        <v>8317</v>
      </c>
      <c r="T3654" t="s">
        <v>8357</v>
      </c>
      <c r="U3654" s="9">
        <f t="shared" si="403"/>
        <v>42097.649224537032</v>
      </c>
      <c r="V3654" s="9">
        <f t="shared" si="404"/>
        <v>42157.649224537032</v>
      </c>
      <c r="W3654">
        <f t="shared" si="405"/>
        <v>60</v>
      </c>
    </row>
    <row r="3655" spans="1:23" ht="43.2" x14ac:dyDescent="0.3">
      <c r="A3655">
        <v>2949</v>
      </c>
      <c r="B3655" s="3" t="s">
        <v>2949</v>
      </c>
      <c r="C3655" s="3" t="s">
        <v>7059</v>
      </c>
      <c r="D3655">
        <v>1000</v>
      </c>
      <c r="E3655">
        <v>25</v>
      </c>
      <c r="F365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>
        <f t="shared" si="399"/>
        <v>3</v>
      </c>
      <c r="P3655" s="5">
        <f t="shared" si="400"/>
        <v>12.5</v>
      </c>
      <c r="Q3655" s="5" t="str">
        <f t="shared" si="401"/>
        <v>theater</v>
      </c>
      <c r="R3655" s="5" t="str">
        <f t="shared" si="402"/>
        <v>spaces</v>
      </c>
      <c r="S3655" t="s">
        <v>8317</v>
      </c>
      <c r="T3655" t="s">
        <v>8357</v>
      </c>
      <c r="U3655" s="9">
        <f t="shared" si="403"/>
        <v>42297.823113425926</v>
      </c>
      <c r="V3655" s="9">
        <f t="shared" si="404"/>
        <v>42327.864780092597</v>
      </c>
      <c r="W3655">
        <f t="shared" si="405"/>
        <v>30</v>
      </c>
    </row>
    <row r="3656" spans="1:23" ht="43.2" x14ac:dyDescent="0.3">
      <c r="A3656">
        <v>2950</v>
      </c>
      <c r="B3656" s="3" t="s">
        <v>2950</v>
      </c>
      <c r="C3656" s="3" t="s">
        <v>7060</v>
      </c>
      <c r="D3656">
        <v>5000000</v>
      </c>
      <c r="E3656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>
        <f t="shared" si="399"/>
        <v>0</v>
      </c>
      <c r="P3656" s="5" t="e">
        <f t="shared" si="400"/>
        <v>#DIV/0!</v>
      </c>
      <c r="Q3656" s="5" t="str">
        <f t="shared" si="401"/>
        <v>theater</v>
      </c>
      <c r="R3656" s="5" t="str">
        <f t="shared" si="402"/>
        <v>spaces</v>
      </c>
      <c r="S3656" t="s">
        <v>8317</v>
      </c>
      <c r="T3656" t="s">
        <v>8357</v>
      </c>
      <c r="U3656" s="9">
        <f t="shared" si="403"/>
        <v>42362.36518518519</v>
      </c>
      <c r="V3656" s="9">
        <f t="shared" si="404"/>
        <v>42392.36518518519</v>
      </c>
      <c r="W3656">
        <f t="shared" si="405"/>
        <v>30</v>
      </c>
    </row>
    <row r="3657" spans="1:23" ht="57.6" x14ac:dyDescent="0.3">
      <c r="A3657">
        <v>2951</v>
      </c>
      <c r="B3657" s="3" t="s">
        <v>2951</v>
      </c>
      <c r="C3657" s="3" t="s">
        <v>7061</v>
      </c>
      <c r="D3657">
        <v>50000</v>
      </c>
      <c r="E3657">
        <v>1096</v>
      </c>
      <c r="F3657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>
        <f t="shared" si="399"/>
        <v>2</v>
      </c>
      <c r="P3657" s="5">
        <f t="shared" si="400"/>
        <v>18.899999999999999</v>
      </c>
      <c r="Q3657" s="5" t="str">
        <f t="shared" si="401"/>
        <v>theater</v>
      </c>
      <c r="R3657" s="5" t="str">
        <f t="shared" si="402"/>
        <v>spaces</v>
      </c>
      <c r="S3657" t="s">
        <v>8317</v>
      </c>
      <c r="T3657" t="s">
        <v>8357</v>
      </c>
      <c r="U3657" s="9">
        <f t="shared" si="403"/>
        <v>41872.802928240737</v>
      </c>
      <c r="V3657" s="9">
        <f t="shared" si="404"/>
        <v>41917.802928240737</v>
      </c>
      <c r="W3657">
        <f t="shared" si="405"/>
        <v>45</v>
      </c>
    </row>
    <row r="3658" spans="1:23" ht="43.2" x14ac:dyDescent="0.3">
      <c r="A3658">
        <v>2952</v>
      </c>
      <c r="B3658" s="3" t="s">
        <v>2952</v>
      </c>
      <c r="C3658" s="3" t="s">
        <v>7062</v>
      </c>
      <c r="D3658">
        <v>20000</v>
      </c>
      <c r="E3658">
        <v>1605</v>
      </c>
      <c r="F3658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>
        <f t="shared" si="399"/>
        <v>8</v>
      </c>
      <c r="P3658" s="5">
        <f t="shared" si="400"/>
        <v>200.63</v>
      </c>
      <c r="Q3658" s="5" t="str">
        <f t="shared" si="401"/>
        <v>theater</v>
      </c>
      <c r="R3658" s="5" t="str">
        <f t="shared" si="402"/>
        <v>spaces</v>
      </c>
      <c r="S3658" t="s">
        <v>8317</v>
      </c>
      <c r="T3658" t="s">
        <v>8357</v>
      </c>
      <c r="U3658" s="9">
        <f t="shared" si="403"/>
        <v>42628.690266203703</v>
      </c>
      <c r="V3658" s="9">
        <f t="shared" si="404"/>
        <v>42660.166666666672</v>
      </c>
      <c r="W3658">
        <f t="shared" si="405"/>
        <v>32</v>
      </c>
    </row>
    <row r="3659" spans="1:23" ht="43.2" x14ac:dyDescent="0.3">
      <c r="A3659">
        <v>2953</v>
      </c>
      <c r="B3659" s="3" t="s">
        <v>2953</v>
      </c>
      <c r="C3659" s="3" t="s">
        <v>7063</v>
      </c>
      <c r="D3659">
        <v>400000</v>
      </c>
      <c r="E3659">
        <v>605</v>
      </c>
      <c r="F3659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>
        <f t="shared" si="399"/>
        <v>0</v>
      </c>
      <c r="P3659" s="5">
        <f t="shared" si="400"/>
        <v>201.67</v>
      </c>
      <c r="Q3659" s="5" t="str">
        <f t="shared" si="401"/>
        <v>theater</v>
      </c>
      <c r="R3659" s="5" t="str">
        <f t="shared" si="402"/>
        <v>spaces</v>
      </c>
      <c r="S3659" t="s">
        <v>8317</v>
      </c>
      <c r="T3659" t="s">
        <v>8357</v>
      </c>
      <c r="U3659" s="9">
        <f t="shared" si="403"/>
        <v>42255.791909722218</v>
      </c>
      <c r="V3659" s="9">
        <f t="shared" si="404"/>
        <v>42285.791909722218</v>
      </c>
      <c r="W3659">
        <f t="shared" si="405"/>
        <v>30</v>
      </c>
    </row>
    <row r="3660" spans="1:23" ht="43.2" x14ac:dyDescent="0.3">
      <c r="A3660">
        <v>2954</v>
      </c>
      <c r="B3660" s="3" t="s">
        <v>2954</v>
      </c>
      <c r="C3660" s="3" t="s">
        <v>7064</v>
      </c>
      <c r="D3660">
        <v>15000</v>
      </c>
      <c r="E3660">
        <v>0</v>
      </c>
      <c r="F3660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>
        <f t="shared" si="399"/>
        <v>0</v>
      </c>
      <c r="P3660" s="5" t="e">
        <f t="shared" si="400"/>
        <v>#DIV/0!</v>
      </c>
      <c r="Q3660" s="5" t="str">
        <f t="shared" si="401"/>
        <v>theater</v>
      </c>
      <c r="R3660" s="5" t="str">
        <f t="shared" si="402"/>
        <v>spaces</v>
      </c>
      <c r="S3660" t="s">
        <v>8317</v>
      </c>
      <c r="T3660" t="s">
        <v>8357</v>
      </c>
      <c r="U3660" s="9">
        <f t="shared" si="403"/>
        <v>42790.583368055552</v>
      </c>
      <c r="V3660" s="9">
        <f t="shared" si="404"/>
        <v>42810.541701388895</v>
      </c>
      <c r="W3660">
        <f t="shared" si="405"/>
        <v>20</v>
      </c>
    </row>
    <row r="3661" spans="1:23" ht="28.8" x14ac:dyDescent="0.3">
      <c r="A3661">
        <v>2955</v>
      </c>
      <c r="B3661" s="3" t="s">
        <v>2955</v>
      </c>
      <c r="C3661" s="3" t="s">
        <v>7065</v>
      </c>
      <c r="D3661">
        <v>1200</v>
      </c>
      <c r="E3661">
        <v>715</v>
      </c>
      <c r="F3661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>
        <f t="shared" si="399"/>
        <v>60</v>
      </c>
      <c r="P3661" s="5">
        <f t="shared" si="400"/>
        <v>65</v>
      </c>
      <c r="Q3661" s="5" t="str">
        <f t="shared" si="401"/>
        <v>theater</v>
      </c>
      <c r="R3661" s="5" t="str">
        <f t="shared" si="402"/>
        <v>spaces</v>
      </c>
      <c r="S3661" t="s">
        <v>8317</v>
      </c>
      <c r="T3661" t="s">
        <v>8357</v>
      </c>
      <c r="U3661" s="9">
        <f t="shared" si="403"/>
        <v>42141.741307870368</v>
      </c>
      <c r="V3661" s="9">
        <f t="shared" si="404"/>
        <v>42171.741307870368</v>
      </c>
      <c r="W3661">
        <f t="shared" si="405"/>
        <v>30</v>
      </c>
    </row>
    <row r="3662" spans="1:23" ht="43.2" x14ac:dyDescent="0.3">
      <c r="A3662">
        <v>2956</v>
      </c>
      <c r="B3662" s="3" t="s">
        <v>2956</v>
      </c>
      <c r="C3662" s="3" t="s">
        <v>7066</v>
      </c>
      <c r="D3662">
        <v>7900</v>
      </c>
      <c r="E3662">
        <v>1322</v>
      </c>
      <c r="F3662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>
        <f t="shared" si="399"/>
        <v>17</v>
      </c>
      <c r="P3662" s="5">
        <f t="shared" si="400"/>
        <v>66.099999999999994</v>
      </c>
      <c r="Q3662" s="5" t="str">
        <f t="shared" si="401"/>
        <v>theater</v>
      </c>
      <c r="R3662" s="5" t="str">
        <f t="shared" si="402"/>
        <v>spaces</v>
      </c>
      <c r="S3662" t="s">
        <v>8317</v>
      </c>
      <c r="T3662" t="s">
        <v>8357</v>
      </c>
      <c r="U3662" s="9">
        <f t="shared" si="403"/>
        <v>42464.958912037036</v>
      </c>
      <c r="V3662" s="9">
        <f t="shared" si="404"/>
        <v>42494.958912037036</v>
      </c>
      <c r="W3662">
        <f t="shared" si="405"/>
        <v>30</v>
      </c>
    </row>
    <row r="3663" spans="1:23" ht="43.2" x14ac:dyDescent="0.3">
      <c r="A3663">
        <v>2957</v>
      </c>
      <c r="B3663" s="3" t="s">
        <v>2957</v>
      </c>
      <c r="C3663" s="3" t="s">
        <v>7067</v>
      </c>
      <c r="D3663">
        <v>15000</v>
      </c>
      <c r="E3663">
        <v>280</v>
      </c>
      <c r="F3663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>
        <f t="shared" si="399"/>
        <v>2</v>
      </c>
      <c r="P3663" s="5">
        <f t="shared" si="400"/>
        <v>93.33</v>
      </c>
      <c r="Q3663" s="5" t="str">
        <f t="shared" si="401"/>
        <v>theater</v>
      </c>
      <c r="R3663" s="5" t="str">
        <f t="shared" si="402"/>
        <v>spaces</v>
      </c>
      <c r="S3663" t="s">
        <v>8317</v>
      </c>
      <c r="T3663" t="s">
        <v>8357</v>
      </c>
      <c r="U3663" s="9">
        <f t="shared" si="403"/>
        <v>42031.011249999996</v>
      </c>
      <c r="V3663" s="9">
        <f t="shared" si="404"/>
        <v>42090.969583333332</v>
      </c>
      <c r="W3663">
        <f t="shared" si="405"/>
        <v>59</v>
      </c>
    </row>
    <row r="3664" spans="1:23" ht="43.2" x14ac:dyDescent="0.3">
      <c r="A3664">
        <v>2958</v>
      </c>
      <c r="B3664" s="3" t="s">
        <v>2958</v>
      </c>
      <c r="C3664" s="3" t="s">
        <v>7068</v>
      </c>
      <c r="D3664">
        <v>80000</v>
      </c>
      <c r="E3664">
        <v>0</v>
      </c>
      <c r="F3664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>
        <f t="shared" si="399"/>
        <v>0</v>
      </c>
      <c r="P3664" s="5" t="e">
        <f t="shared" si="400"/>
        <v>#DIV/0!</v>
      </c>
      <c r="Q3664" s="5" t="str">
        <f t="shared" si="401"/>
        <v>theater</v>
      </c>
      <c r="R3664" s="5" t="str">
        <f t="shared" si="402"/>
        <v>spaces</v>
      </c>
      <c r="S3664" t="s">
        <v>8317</v>
      </c>
      <c r="T3664" t="s">
        <v>8357</v>
      </c>
      <c r="U3664" s="9">
        <f t="shared" si="403"/>
        <v>42438.779131944444</v>
      </c>
      <c r="V3664" s="9">
        <f t="shared" si="404"/>
        <v>42498.73746527778</v>
      </c>
      <c r="W3664">
        <f t="shared" si="405"/>
        <v>60</v>
      </c>
    </row>
    <row r="3665" spans="1:23" ht="43.2" x14ac:dyDescent="0.3">
      <c r="A3665">
        <v>2959</v>
      </c>
      <c r="B3665" s="3" t="s">
        <v>2959</v>
      </c>
      <c r="C3665" s="3" t="s">
        <v>7069</v>
      </c>
      <c r="D3665">
        <v>10000</v>
      </c>
      <c r="E3665">
        <v>0</v>
      </c>
      <c r="F366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>
        <f t="shared" si="399"/>
        <v>0</v>
      </c>
      <c r="P3665" s="5" t="e">
        <f t="shared" si="400"/>
        <v>#DIV/0!</v>
      </c>
      <c r="Q3665" s="5" t="str">
        <f t="shared" si="401"/>
        <v>theater</v>
      </c>
      <c r="R3665" s="5" t="str">
        <f t="shared" si="402"/>
        <v>spaces</v>
      </c>
      <c r="S3665" t="s">
        <v>8317</v>
      </c>
      <c r="T3665" t="s">
        <v>8357</v>
      </c>
      <c r="U3665" s="9">
        <f t="shared" si="403"/>
        <v>42498.008391203708</v>
      </c>
      <c r="V3665" s="9">
        <f t="shared" si="404"/>
        <v>42528.008391203708</v>
      </c>
      <c r="W3665">
        <f t="shared" si="405"/>
        <v>30</v>
      </c>
    </row>
    <row r="3666" spans="1:23" ht="43.2" x14ac:dyDescent="0.3">
      <c r="A3666">
        <v>2960</v>
      </c>
      <c r="B3666" s="3" t="s">
        <v>2960</v>
      </c>
      <c r="C3666" s="3" t="s">
        <v>7070</v>
      </c>
      <c r="D3666">
        <v>30000000</v>
      </c>
      <c r="E3666">
        <v>0</v>
      </c>
      <c r="F3666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>
        <f t="shared" si="399"/>
        <v>0</v>
      </c>
      <c r="P3666" s="5" t="e">
        <f t="shared" si="400"/>
        <v>#DIV/0!</v>
      </c>
      <c r="Q3666" s="5" t="str">
        <f t="shared" si="401"/>
        <v>theater</v>
      </c>
      <c r="R3666" s="5" t="str">
        <f t="shared" si="402"/>
        <v>spaces</v>
      </c>
      <c r="S3666" t="s">
        <v>8317</v>
      </c>
      <c r="T3666" t="s">
        <v>8357</v>
      </c>
      <c r="U3666" s="9">
        <f t="shared" si="403"/>
        <v>41863.757210648146</v>
      </c>
      <c r="V3666" s="9">
        <f t="shared" si="404"/>
        <v>41893.757210648146</v>
      </c>
      <c r="W3666">
        <f t="shared" si="405"/>
        <v>30</v>
      </c>
    </row>
    <row r="3667" spans="1:23" ht="57.6" x14ac:dyDescent="0.3">
      <c r="A3667">
        <v>3051</v>
      </c>
      <c r="B3667" s="3" t="s">
        <v>3051</v>
      </c>
      <c r="C3667" s="3" t="s">
        <v>7161</v>
      </c>
      <c r="D3667">
        <v>3500</v>
      </c>
      <c r="E3667">
        <v>827</v>
      </c>
      <c r="F3667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>
        <f t="shared" si="399"/>
        <v>24</v>
      </c>
      <c r="P3667" s="5">
        <f t="shared" si="400"/>
        <v>23.63</v>
      </c>
      <c r="Q3667" s="5" t="str">
        <f t="shared" si="401"/>
        <v>theater</v>
      </c>
      <c r="R3667" s="5" t="str">
        <f t="shared" si="402"/>
        <v>spaces</v>
      </c>
      <c r="S3667" t="s">
        <v>8317</v>
      </c>
      <c r="T3667" t="s">
        <v>8357</v>
      </c>
      <c r="U3667" s="9">
        <f t="shared" si="403"/>
        <v>42744.416030092587</v>
      </c>
      <c r="V3667" s="9">
        <f t="shared" si="404"/>
        <v>42774.416030092587</v>
      </c>
      <c r="W3667">
        <f t="shared" si="405"/>
        <v>30</v>
      </c>
    </row>
    <row r="3668" spans="1:23" ht="43.2" x14ac:dyDescent="0.3">
      <c r="A3668">
        <v>3052</v>
      </c>
      <c r="B3668" s="3" t="s">
        <v>3052</v>
      </c>
      <c r="C3668" s="3" t="s">
        <v>7162</v>
      </c>
      <c r="D3668">
        <v>50000</v>
      </c>
      <c r="E3668">
        <v>75</v>
      </c>
      <c r="F3668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>
        <f t="shared" si="399"/>
        <v>0</v>
      </c>
      <c r="P3668" s="5">
        <f t="shared" si="400"/>
        <v>37.5</v>
      </c>
      <c r="Q3668" s="5" t="str">
        <f t="shared" si="401"/>
        <v>theater</v>
      </c>
      <c r="R3668" s="5" t="str">
        <f t="shared" si="402"/>
        <v>spaces</v>
      </c>
      <c r="S3668" t="s">
        <v>8317</v>
      </c>
      <c r="T3668" t="s">
        <v>8357</v>
      </c>
      <c r="U3668" s="9">
        <f t="shared" si="403"/>
        <v>42122.670069444444</v>
      </c>
      <c r="V3668" s="9">
        <f t="shared" si="404"/>
        <v>42152.665972222225</v>
      </c>
      <c r="W3668">
        <f t="shared" si="405"/>
        <v>30</v>
      </c>
    </row>
    <row r="3669" spans="1:23" ht="57.6" x14ac:dyDescent="0.3">
      <c r="A3669">
        <v>3053</v>
      </c>
      <c r="B3669" s="3" t="s">
        <v>3053</v>
      </c>
      <c r="C3669" s="3" t="s">
        <v>7163</v>
      </c>
      <c r="D3669">
        <v>10000</v>
      </c>
      <c r="E3669">
        <v>40</v>
      </c>
      <c r="F3669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>
        <f t="shared" si="399"/>
        <v>0</v>
      </c>
      <c r="P3669" s="5">
        <f t="shared" si="400"/>
        <v>13.33</v>
      </c>
      <c r="Q3669" s="5" t="str">
        <f t="shared" si="401"/>
        <v>theater</v>
      </c>
      <c r="R3669" s="5" t="str">
        <f t="shared" si="402"/>
        <v>spaces</v>
      </c>
      <c r="S3669" t="s">
        <v>8317</v>
      </c>
      <c r="T3669" t="s">
        <v>8357</v>
      </c>
      <c r="U3669" s="9">
        <f t="shared" si="403"/>
        <v>41862.761724537035</v>
      </c>
      <c r="V3669" s="9">
        <f t="shared" si="404"/>
        <v>41914.165972222225</v>
      </c>
      <c r="W3669">
        <f t="shared" si="405"/>
        <v>52</v>
      </c>
    </row>
    <row r="3670" spans="1:23" ht="43.2" x14ac:dyDescent="0.3">
      <c r="A3670">
        <v>3054</v>
      </c>
      <c r="B3670" s="3" t="s">
        <v>3054</v>
      </c>
      <c r="C3670" s="3" t="s">
        <v>7164</v>
      </c>
      <c r="D3670">
        <v>300</v>
      </c>
      <c r="E3670">
        <v>0</v>
      </c>
      <c r="F3670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>
        <f t="shared" si="399"/>
        <v>0</v>
      </c>
      <c r="P3670" s="5" t="e">
        <f t="shared" si="400"/>
        <v>#DIV/0!</v>
      </c>
      <c r="Q3670" s="5" t="str">
        <f t="shared" si="401"/>
        <v>theater</v>
      </c>
      <c r="R3670" s="5" t="str">
        <f t="shared" si="402"/>
        <v>spaces</v>
      </c>
      <c r="S3670" t="s">
        <v>8317</v>
      </c>
      <c r="T3670" t="s">
        <v>8357</v>
      </c>
      <c r="U3670" s="9">
        <f t="shared" si="403"/>
        <v>42027.832800925928</v>
      </c>
      <c r="V3670" s="9">
        <f t="shared" si="404"/>
        <v>42065.044444444444</v>
      </c>
      <c r="W3670">
        <f t="shared" si="405"/>
        <v>38</v>
      </c>
    </row>
    <row r="3671" spans="1:23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>
        <f t="shared" si="399"/>
        <v>0</v>
      </c>
      <c r="P3671" s="5">
        <f t="shared" si="400"/>
        <v>1</v>
      </c>
      <c r="Q3671" s="5" t="str">
        <f t="shared" si="401"/>
        <v>theater</v>
      </c>
      <c r="R3671" s="5" t="str">
        <f t="shared" si="402"/>
        <v>spaces</v>
      </c>
      <c r="S3671" t="s">
        <v>8317</v>
      </c>
      <c r="T3671" t="s">
        <v>8357</v>
      </c>
      <c r="U3671" s="9">
        <f t="shared" si="403"/>
        <v>41953.95821759259</v>
      </c>
      <c r="V3671" s="9">
        <f t="shared" si="404"/>
        <v>42013.95821759259</v>
      </c>
      <c r="W3671">
        <f t="shared" si="405"/>
        <v>60</v>
      </c>
    </row>
    <row r="3672" spans="1:23" ht="43.2" x14ac:dyDescent="0.3">
      <c r="A3672">
        <v>3056</v>
      </c>
      <c r="B3672" s="3" t="s">
        <v>3056</v>
      </c>
      <c r="C3672" s="3" t="s">
        <v>7166</v>
      </c>
      <c r="D3672">
        <v>25000</v>
      </c>
      <c r="E3672">
        <v>0</v>
      </c>
      <c r="F3672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>
        <f t="shared" si="399"/>
        <v>0</v>
      </c>
      <c r="P3672" s="5" t="e">
        <f t="shared" si="400"/>
        <v>#DIV/0!</v>
      </c>
      <c r="Q3672" s="5" t="str">
        <f t="shared" si="401"/>
        <v>theater</v>
      </c>
      <c r="R3672" s="5" t="str">
        <f t="shared" si="402"/>
        <v>spaces</v>
      </c>
      <c r="S3672" t="s">
        <v>8317</v>
      </c>
      <c r="T3672" t="s">
        <v>8357</v>
      </c>
      <c r="U3672" s="9">
        <f t="shared" si="403"/>
        <v>41851.636388888888</v>
      </c>
      <c r="V3672" s="9">
        <f t="shared" si="404"/>
        <v>41911.636388888888</v>
      </c>
      <c r="W3672">
        <f t="shared" si="405"/>
        <v>60</v>
      </c>
    </row>
    <row r="3673" spans="1:23" ht="43.2" x14ac:dyDescent="0.3">
      <c r="A3673">
        <v>3057</v>
      </c>
      <c r="B3673" s="3" t="s">
        <v>3057</v>
      </c>
      <c r="C3673" s="3" t="s">
        <v>7167</v>
      </c>
      <c r="D3673">
        <v>50000</v>
      </c>
      <c r="E3673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>
        <f t="shared" si="399"/>
        <v>0</v>
      </c>
      <c r="P3673" s="5" t="e">
        <f t="shared" si="400"/>
        <v>#DIV/0!</v>
      </c>
      <c r="Q3673" s="5" t="str">
        <f t="shared" si="401"/>
        <v>theater</v>
      </c>
      <c r="R3673" s="5" t="str">
        <f t="shared" si="402"/>
        <v>spaces</v>
      </c>
      <c r="S3673" t="s">
        <v>8317</v>
      </c>
      <c r="T3673" t="s">
        <v>8357</v>
      </c>
      <c r="U3673" s="9">
        <f t="shared" si="403"/>
        <v>42433.650590277779</v>
      </c>
      <c r="V3673" s="9">
        <f t="shared" si="404"/>
        <v>42463.608923611115</v>
      </c>
      <c r="W3673">
        <f t="shared" si="405"/>
        <v>30</v>
      </c>
    </row>
    <row r="3674" spans="1:23" ht="57.6" x14ac:dyDescent="0.3">
      <c r="A3674">
        <v>3058</v>
      </c>
      <c r="B3674" s="3" t="s">
        <v>3058</v>
      </c>
      <c r="C3674" s="3" t="s">
        <v>7168</v>
      </c>
      <c r="D3674">
        <v>18000</v>
      </c>
      <c r="E3674">
        <v>3</v>
      </c>
      <c r="F3674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>
        <f t="shared" si="399"/>
        <v>0</v>
      </c>
      <c r="P3674" s="5">
        <f t="shared" si="400"/>
        <v>1</v>
      </c>
      <c r="Q3674" s="5" t="str">
        <f t="shared" si="401"/>
        <v>theater</v>
      </c>
      <c r="R3674" s="5" t="str">
        <f t="shared" si="402"/>
        <v>spaces</v>
      </c>
      <c r="S3674" t="s">
        <v>8317</v>
      </c>
      <c r="T3674" t="s">
        <v>8357</v>
      </c>
      <c r="U3674" s="9">
        <f t="shared" si="403"/>
        <v>42460.374305555553</v>
      </c>
      <c r="V3674" s="9">
        <f t="shared" si="404"/>
        <v>42510.374305555553</v>
      </c>
      <c r="W3674">
        <f t="shared" si="405"/>
        <v>50</v>
      </c>
    </row>
    <row r="3675" spans="1:23" ht="43.2" x14ac:dyDescent="0.3">
      <c r="A3675">
        <v>3059</v>
      </c>
      <c r="B3675" s="3" t="s">
        <v>3059</v>
      </c>
      <c r="C3675" s="3" t="s">
        <v>7169</v>
      </c>
      <c r="D3675">
        <v>15000</v>
      </c>
      <c r="E3675">
        <v>451</v>
      </c>
      <c r="F367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>
        <f t="shared" si="399"/>
        <v>3</v>
      </c>
      <c r="P3675" s="5">
        <f t="shared" si="400"/>
        <v>41</v>
      </c>
      <c r="Q3675" s="5" t="str">
        <f t="shared" si="401"/>
        <v>theater</v>
      </c>
      <c r="R3675" s="5" t="str">
        <f t="shared" si="402"/>
        <v>spaces</v>
      </c>
      <c r="S3675" t="s">
        <v>8317</v>
      </c>
      <c r="T3675" t="s">
        <v>8357</v>
      </c>
      <c r="U3675" s="9">
        <f t="shared" si="403"/>
        <v>41829.935717592591</v>
      </c>
      <c r="V3675" s="9">
        <f t="shared" si="404"/>
        <v>41859.935717592591</v>
      </c>
      <c r="W3675">
        <f t="shared" si="405"/>
        <v>30</v>
      </c>
    </row>
    <row r="3676" spans="1:23" ht="28.8" x14ac:dyDescent="0.3">
      <c r="A3676">
        <v>3060</v>
      </c>
      <c r="B3676" s="3" t="s">
        <v>3060</v>
      </c>
      <c r="C3676" s="3" t="s">
        <v>7170</v>
      </c>
      <c r="D3676">
        <v>220000</v>
      </c>
      <c r="E3676">
        <v>335</v>
      </c>
      <c r="F3676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>
        <f t="shared" si="399"/>
        <v>0</v>
      </c>
      <c r="P3676" s="5">
        <f t="shared" si="400"/>
        <v>55.83</v>
      </c>
      <c r="Q3676" s="5" t="str">
        <f t="shared" si="401"/>
        <v>theater</v>
      </c>
      <c r="R3676" s="5" t="str">
        <f t="shared" si="402"/>
        <v>spaces</v>
      </c>
      <c r="S3676" t="s">
        <v>8317</v>
      </c>
      <c r="T3676" t="s">
        <v>8357</v>
      </c>
      <c r="U3676" s="9">
        <f t="shared" si="403"/>
        <v>42245.274699074071</v>
      </c>
      <c r="V3676" s="9">
        <f t="shared" si="404"/>
        <v>42275.274699074071</v>
      </c>
      <c r="W3676">
        <f t="shared" si="405"/>
        <v>30</v>
      </c>
    </row>
    <row r="3677" spans="1:23" x14ac:dyDescent="0.3">
      <c r="A3677">
        <v>3061</v>
      </c>
      <c r="B3677" s="3" t="s">
        <v>3061</v>
      </c>
      <c r="C3677" s="3" t="s">
        <v>7171</v>
      </c>
      <c r="D3677">
        <v>1000000</v>
      </c>
      <c r="E3677">
        <v>0</v>
      </c>
      <c r="F3677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>
        <f t="shared" si="399"/>
        <v>0</v>
      </c>
      <c r="P3677" s="5" t="e">
        <f t="shared" si="400"/>
        <v>#DIV/0!</v>
      </c>
      <c r="Q3677" s="5" t="str">
        <f t="shared" si="401"/>
        <v>theater</v>
      </c>
      <c r="R3677" s="5" t="str">
        <f t="shared" si="402"/>
        <v>spaces</v>
      </c>
      <c r="S3677" t="s">
        <v>8317</v>
      </c>
      <c r="T3677" t="s">
        <v>8357</v>
      </c>
      <c r="U3677" s="9">
        <f t="shared" si="403"/>
        <v>41834.784120370372</v>
      </c>
      <c r="V3677" s="9">
        <f t="shared" si="404"/>
        <v>41864.784120370372</v>
      </c>
      <c r="W3677">
        <f t="shared" si="405"/>
        <v>30</v>
      </c>
    </row>
    <row r="3678" spans="1:23" ht="43.2" x14ac:dyDescent="0.3">
      <c r="A3678">
        <v>3062</v>
      </c>
      <c r="B3678" s="3" t="s">
        <v>3062</v>
      </c>
      <c r="C3678" s="3" t="s">
        <v>7172</v>
      </c>
      <c r="D3678">
        <v>10000</v>
      </c>
      <c r="E3678">
        <v>6684</v>
      </c>
      <c r="F3678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>
        <f t="shared" si="399"/>
        <v>67</v>
      </c>
      <c r="P3678" s="5">
        <f t="shared" si="400"/>
        <v>99.76</v>
      </c>
      <c r="Q3678" s="5" t="str">
        <f t="shared" si="401"/>
        <v>theater</v>
      </c>
      <c r="R3678" s="5" t="str">
        <f t="shared" si="402"/>
        <v>spaces</v>
      </c>
      <c r="S3678" t="s">
        <v>8317</v>
      </c>
      <c r="T3678" t="s">
        <v>8357</v>
      </c>
      <c r="U3678" s="9">
        <f t="shared" si="403"/>
        <v>42248.535787037035</v>
      </c>
      <c r="V3678" s="9">
        <f t="shared" si="404"/>
        <v>42277.75</v>
      </c>
      <c r="W3678">
        <f t="shared" si="405"/>
        <v>29</v>
      </c>
    </row>
    <row r="3679" spans="1:23" ht="43.2" x14ac:dyDescent="0.3">
      <c r="A3679">
        <v>3063</v>
      </c>
      <c r="B3679" s="3" t="s">
        <v>3063</v>
      </c>
      <c r="C3679" s="3" t="s">
        <v>7173</v>
      </c>
      <c r="D3679">
        <v>3000</v>
      </c>
      <c r="E3679">
        <v>587</v>
      </c>
      <c r="F3679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>
        <f t="shared" si="399"/>
        <v>20</v>
      </c>
      <c r="P3679" s="5">
        <f t="shared" si="400"/>
        <v>25.52</v>
      </c>
      <c r="Q3679" s="5" t="str">
        <f t="shared" si="401"/>
        <v>theater</v>
      </c>
      <c r="R3679" s="5" t="str">
        <f t="shared" si="402"/>
        <v>spaces</v>
      </c>
      <c r="S3679" t="s">
        <v>8317</v>
      </c>
      <c r="T3679" t="s">
        <v>8357</v>
      </c>
      <c r="U3679" s="9">
        <f t="shared" si="403"/>
        <v>42630.922893518517</v>
      </c>
      <c r="V3679" s="9">
        <f t="shared" si="404"/>
        <v>42665.922893518517</v>
      </c>
      <c r="W3679">
        <f t="shared" si="405"/>
        <v>35</v>
      </c>
    </row>
    <row r="3680" spans="1:23" ht="28.8" x14ac:dyDescent="0.3">
      <c r="A3680">
        <v>3064</v>
      </c>
      <c r="B3680" s="3" t="s">
        <v>3064</v>
      </c>
      <c r="C3680" s="3" t="s">
        <v>7174</v>
      </c>
      <c r="D3680">
        <v>75000</v>
      </c>
      <c r="E3680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>
        <f t="shared" si="399"/>
        <v>11</v>
      </c>
      <c r="P3680" s="5">
        <f t="shared" si="400"/>
        <v>117.65</v>
      </c>
      <c r="Q3680" s="5" t="str">
        <f t="shared" si="401"/>
        <v>theater</v>
      </c>
      <c r="R3680" s="5" t="str">
        <f t="shared" si="402"/>
        <v>spaces</v>
      </c>
      <c r="S3680" t="s">
        <v>8317</v>
      </c>
      <c r="T3680" t="s">
        <v>8357</v>
      </c>
      <c r="U3680" s="9">
        <f t="shared" si="403"/>
        <v>42299.130162037036</v>
      </c>
      <c r="V3680" s="9">
        <f t="shared" si="404"/>
        <v>42330.290972222225</v>
      </c>
      <c r="W3680">
        <f t="shared" si="405"/>
        <v>31</v>
      </c>
    </row>
    <row r="3681" spans="1:23" ht="43.2" x14ac:dyDescent="0.3">
      <c r="A3681">
        <v>3065</v>
      </c>
      <c r="B3681" s="3" t="s">
        <v>3065</v>
      </c>
      <c r="C3681" s="3" t="s">
        <v>7175</v>
      </c>
      <c r="D3681">
        <v>25000</v>
      </c>
      <c r="E3681">
        <v>10</v>
      </c>
      <c r="F3681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>
        <f t="shared" si="399"/>
        <v>0</v>
      </c>
      <c r="P3681" s="5">
        <f t="shared" si="400"/>
        <v>5</v>
      </c>
      <c r="Q3681" s="5" t="str">
        <f t="shared" si="401"/>
        <v>theater</v>
      </c>
      <c r="R3681" s="5" t="str">
        <f t="shared" si="402"/>
        <v>spaces</v>
      </c>
      <c r="S3681" t="s">
        <v>8317</v>
      </c>
      <c r="T3681" t="s">
        <v>8357</v>
      </c>
      <c r="U3681" s="9">
        <f t="shared" si="403"/>
        <v>41825.055231481485</v>
      </c>
      <c r="V3681" s="9">
        <f t="shared" si="404"/>
        <v>41850.055231481485</v>
      </c>
      <c r="W3681">
        <f t="shared" si="405"/>
        <v>25</v>
      </c>
    </row>
    <row r="3682" spans="1:23" ht="43.2" x14ac:dyDescent="0.3">
      <c r="A3682">
        <v>3066</v>
      </c>
      <c r="B3682" s="3" t="s">
        <v>3066</v>
      </c>
      <c r="C3682" s="3" t="s">
        <v>7176</v>
      </c>
      <c r="D3682">
        <v>350000</v>
      </c>
      <c r="E3682">
        <v>41950</v>
      </c>
      <c r="F3682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>
        <f t="shared" si="399"/>
        <v>12</v>
      </c>
      <c r="P3682" s="5">
        <f t="shared" si="400"/>
        <v>2796.67</v>
      </c>
      <c r="Q3682" s="5" t="str">
        <f t="shared" si="401"/>
        <v>theater</v>
      </c>
      <c r="R3682" s="5" t="str">
        <f t="shared" si="402"/>
        <v>spaces</v>
      </c>
      <c r="S3682" t="s">
        <v>8317</v>
      </c>
      <c r="T3682" t="s">
        <v>8357</v>
      </c>
      <c r="U3682" s="9">
        <f t="shared" si="403"/>
        <v>42531.228437500002</v>
      </c>
      <c r="V3682" s="9">
        <f t="shared" si="404"/>
        <v>42561.228437500002</v>
      </c>
      <c r="W3682">
        <f t="shared" si="405"/>
        <v>30</v>
      </c>
    </row>
    <row r="3683" spans="1:23" ht="43.2" x14ac:dyDescent="0.3">
      <c r="A3683">
        <v>3067</v>
      </c>
      <c r="B3683" s="3" t="s">
        <v>3067</v>
      </c>
      <c r="C3683" s="3" t="s">
        <v>7177</v>
      </c>
      <c r="D3683">
        <v>8000</v>
      </c>
      <c r="E3683">
        <v>200</v>
      </c>
      <c r="F3683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>
        <f t="shared" si="399"/>
        <v>3</v>
      </c>
      <c r="P3683" s="5">
        <f t="shared" si="400"/>
        <v>200</v>
      </c>
      <c r="Q3683" s="5" t="str">
        <f t="shared" si="401"/>
        <v>theater</v>
      </c>
      <c r="R3683" s="5" t="str">
        <f t="shared" si="402"/>
        <v>spaces</v>
      </c>
      <c r="S3683" t="s">
        <v>8317</v>
      </c>
      <c r="T3683" t="s">
        <v>8357</v>
      </c>
      <c r="U3683" s="9">
        <f t="shared" si="403"/>
        <v>42226.938414351855</v>
      </c>
      <c r="V3683" s="9">
        <f t="shared" si="404"/>
        <v>42256.938414351855</v>
      </c>
      <c r="W3683">
        <f t="shared" si="405"/>
        <v>30</v>
      </c>
    </row>
    <row r="3684" spans="1:23" ht="43.2" x14ac:dyDescent="0.3">
      <c r="A3684">
        <v>3068</v>
      </c>
      <c r="B3684" s="3" t="s">
        <v>3068</v>
      </c>
      <c r="C3684" s="3" t="s">
        <v>7178</v>
      </c>
      <c r="D3684">
        <v>250000</v>
      </c>
      <c r="E3684">
        <v>175</v>
      </c>
      <c r="F3684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>
        <f t="shared" si="399"/>
        <v>0</v>
      </c>
      <c r="P3684" s="5">
        <f t="shared" si="400"/>
        <v>87.5</v>
      </c>
      <c r="Q3684" s="5" t="str">
        <f t="shared" si="401"/>
        <v>theater</v>
      </c>
      <c r="R3684" s="5" t="str">
        <f t="shared" si="402"/>
        <v>spaces</v>
      </c>
      <c r="S3684" t="s">
        <v>8317</v>
      </c>
      <c r="T3684" t="s">
        <v>8357</v>
      </c>
      <c r="U3684" s="9">
        <f t="shared" si="403"/>
        <v>42263.691574074073</v>
      </c>
      <c r="V3684" s="9">
        <f t="shared" si="404"/>
        <v>42293.691574074073</v>
      </c>
      <c r="W3684">
        <f t="shared" si="405"/>
        <v>30</v>
      </c>
    </row>
    <row r="3685" spans="1:23" ht="43.2" x14ac:dyDescent="0.3">
      <c r="A3685">
        <v>3069</v>
      </c>
      <c r="B3685" s="3" t="s">
        <v>3069</v>
      </c>
      <c r="C3685" s="3" t="s">
        <v>7179</v>
      </c>
      <c r="D3685">
        <v>1000</v>
      </c>
      <c r="E3685">
        <v>141</v>
      </c>
      <c r="F368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>
        <f t="shared" si="399"/>
        <v>14</v>
      </c>
      <c r="P3685" s="5">
        <f t="shared" si="400"/>
        <v>20.14</v>
      </c>
      <c r="Q3685" s="5" t="str">
        <f t="shared" si="401"/>
        <v>theater</v>
      </c>
      <c r="R3685" s="5" t="str">
        <f t="shared" si="402"/>
        <v>spaces</v>
      </c>
      <c r="S3685" t="s">
        <v>8317</v>
      </c>
      <c r="T3685" t="s">
        <v>8357</v>
      </c>
      <c r="U3685" s="9">
        <f t="shared" si="403"/>
        <v>41957.833726851852</v>
      </c>
      <c r="V3685" s="9">
        <f t="shared" si="404"/>
        <v>41987.833726851852</v>
      </c>
      <c r="W3685">
        <f t="shared" si="405"/>
        <v>30</v>
      </c>
    </row>
    <row r="3686" spans="1:23" ht="43.2" x14ac:dyDescent="0.3">
      <c r="A3686">
        <v>3070</v>
      </c>
      <c r="B3686" s="3" t="s">
        <v>3070</v>
      </c>
      <c r="C3686" s="3" t="s">
        <v>7180</v>
      </c>
      <c r="D3686">
        <v>10000</v>
      </c>
      <c r="E3686">
        <v>334</v>
      </c>
      <c r="F3686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>
        <f t="shared" si="399"/>
        <v>3</v>
      </c>
      <c r="P3686" s="5">
        <f t="shared" si="400"/>
        <v>20.88</v>
      </c>
      <c r="Q3686" s="5" t="str">
        <f t="shared" si="401"/>
        <v>theater</v>
      </c>
      <c r="R3686" s="5" t="str">
        <f t="shared" si="402"/>
        <v>spaces</v>
      </c>
      <c r="S3686" t="s">
        <v>8317</v>
      </c>
      <c r="T3686" t="s">
        <v>8357</v>
      </c>
      <c r="U3686" s="9">
        <f t="shared" si="403"/>
        <v>42690.733437499999</v>
      </c>
      <c r="V3686" s="9">
        <f t="shared" si="404"/>
        <v>42711.733437499999</v>
      </c>
      <c r="W3686">
        <f t="shared" si="405"/>
        <v>21</v>
      </c>
    </row>
    <row r="3687" spans="1:23" ht="43.2" x14ac:dyDescent="0.3">
      <c r="A3687">
        <v>3071</v>
      </c>
      <c r="B3687" s="3" t="s">
        <v>3071</v>
      </c>
      <c r="C3687" s="3" t="s">
        <v>7181</v>
      </c>
      <c r="D3687">
        <v>12000</v>
      </c>
      <c r="E3687">
        <v>7173</v>
      </c>
      <c r="F3687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>
        <f t="shared" si="399"/>
        <v>60</v>
      </c>
      <c r="P3687" s="5">
        <f t="shared" si="400"/>
        <v>61.31</v>
      </c>
      <c r="Q3687" s="5" t="str">
        <f t="shared" si="401"/>
        <v>theater</v>
      </c>
      <c r="R3687" s="5" t="str">
        <f t="shared" si="402"/>
        <v>spaces</v>
      </c>
      <c r="S3687" t="s">
        <v>8317</v>
      </c>
      <c r="T3687" t="s">
        <v>8357</v>
      </c>
      <c r="U3687" s="9">
        <f t="shared" si="403"/>
        <v>42097.732418981483</v>
      </c>
      <c r="V3687" s="9">
        <f t="shared" si="404"/>
        <v>42115.249305555553</v>
      </c>
      <c r="W3687">
        <f t="shared" si="405"/>
        <v>18</v>
      </c>
    </row>
    <row r="3688" spans="1:23" ht="43.2" x14ac:dyDescent="0.3">
      <c r="A3688">
        <v>3072</v>
      </c>
      <c r="B3688" s="3" t="s">
        <v>3072</v>
      </c>
      <c r="C3688" s="3" t="s">
        <v>7182</v>
      </c>
      <c r="D3688">
        <v>12000</v>
      </c>
      <c r="E3688">
        <v>2</v>
      </c>
      <c r="F3688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>
        <f t="shared" si="399"/>
        <v>0</v>
      </c>
      <c r="P3688" s="5">
        <f t="shared" si="400"/>
        <v>1</v>
      </c>
      <c r="Q3688" s="5" t="str">
        <f t="shared" si="401"/>
        <v>theater</v>
      </c>
      <c r="R3688" s="5" t="str">
        <f t="shared" si="402"/>
        <v>spaces</v>
      </c>
      <c r="S3688" t="s">
        <v>8317</v>
      </c>
      <c r="T3688" t="s">
        <v>8357</v>
      </c>
      <c r="U3688" s="9">
        <f t="shared" si="403"/>
        <v>42658.690532407403</v>
      </c>
      <c r="V3688" s="9">
        <f t="shared" si="404"/>
        <v>42673.073611111111</v>
      </c>
      <c r="W3688">
        <f t="shared" si="405"/>
        <v>15</v>
      </c>
    </row>
    <row r="3689" spans="1:23" ht="43.2" x14ac:dyDescent="0.3">
      <c r="A3689">
        <v>3073</v>
      </c>
      <c r="B3689" s="3" t="s">
        <v>3073</v>
      </c>
      <c r="C3689" s="3" t="s">
        <v>7183</v>
      </c>
      <c r="D3689">
        <v>2800000</v>
      </c>
      <c r="E3689">
        <v>645</v>
      </c>
      <c r="F3689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>
        <f t="shared" si="399"/>
        <v>0</v>
      </c>
      <c r="P3689" s="5">
        <f t="shared" si="400"/>
        <v>92.14</v>
      </c>
      <c r="Q3689" s="5" t="str">
        <f t="shared" si="401"/>
        <v>theater</v>
      </c>
      <c r="R3689" s="5" t="str">
        <f t="shared" si="402"/>
        <v>spaces</v>
      </c>
      <c r="S3689" t="s">
        <v>8317</v>
      </c>
      <c r="T3689" t="s">
        <v>8357</v>
      </c>
      <c r="U3689" s="9">
        <f t="shared" si="403"/>
        <v>42111.684027777781</v>
      </c>
      <c r="V3689" s="9">
        <f t="shared" si="404"/>
        <v>42169.804861111115</v>
      </c>
      <c r="W3689">
        <f t="shared" si="405"/>
        <v>58</v>
      </c>
    </row>
    <row r="3690" spans="1:23" ht="57.6" x14ac:dyDescent="0.3">
      <c r="A3690">
        <v>3074</v>
      </c>
      <c r="B3690" s="3" t="s">
        <v>3074</v>
      </c>
      <c r="C3690" s="3" t="s">
        <v>7184</v>
      </c>
      <c r="D3690">
        <v>25000</v>
      </c>
      <c r="E3690">
        <v>22</v>
      </c>
      <c r="F3690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>
        <f t="shared" si="399"/>
        <v>0</v>
      </c>
      <c r="P3690" s="5">
        <f t="shared" si="400"/>
        <v>7.33</v>
      </c>
      <c r="Q3690" s="5" t="str">
        <f t="shared" si="401"/>
        <v>theater</v>
      </c>
      <c r="R3690" s="5" t="str">
        <f t="shared" si="402"/>
        <v>spaces</v>
      </c>
      <c r="S3690" t="s">
        <v>8317</v>
      </c>
      <c r="T3690" t="s">
        <v>8357</v>
      </c>
      <c r="U3690" s="9">
        <f t="shared" si="403"/>
        <v>42409.571284722217</v>
      </c>
      <c r="V3690" s="9">
        <f t="shared" si="404"/>
        <v>42439.571284722217</v>
      </c>
      <c r="W3690">
        <f t="shared" si="405"/>
        <v>30</v>
      </c>
    </row>
    <row r="3691" spans="1:23" ht="43.2" x14ac:dyDescent="0.3">
      <c r="A3691">
        <v>3075</v>
      </c>
      <c r="B3691" s="3" t="s">
        <v>3075</v>
      </c>
      <c r="C3691" s="3" t="s">
        <v>7185</v>
      </c>
      <c r="D3691">
        <v>15000</v>
      </c>
      <c r="E3691">
        <v>1296</v>
      </c>
      <c r="F3691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>
        <f t="shared" si="399"/>
        <v>9</v>
      </c>
      <c r="P3691" s="5">
        <f t="shared" si="400"/>
        <v>64.8</v>
      </c>
      <c r="Q3691" s="5" t="str">
        <f t="shared" si="401"/>
        <v>theater</v>
      </c>
      <c r="R3691" s="5" t="str">
        <f t="shared" si="402"/>
        <v>spaces</v>
      </c>
      <c r="S3691" t="s">
        <v>8317</v>
      </c>
      <c r="T3691" t="s">
        <v>8357</v>
      </c>
      <c r="U3691" s="9">
        <f t="shared" si="403"/>
        <v>42551.102314814809</v>
      </c>
      <c r="V3691" s="9">
        <f t="shared" si="404"/>
        <v>42601.102314814809</v>
      </c>
      <c r="W3691">
        <f t="shared" si="405"/>
        <v>50</v>
      </c>
    </row>
    <row r="3692" spans="1:23" ht="28.8" x14ac:dyDescent="0.3">
      <c r="A3692">
        <v>3076</v>
      </c>
      <c r="B3692" s="3" t="s">
        <v>3076</v>
      </c>
      <c r="C3692" s="3" t="s">
        <v>7186</v>
      </c>
      <c r="D3692">
        <v>10000</v>
      </c>
      <c r="E3692">
        <v>1506</v>
      </c>
      <c r="F3692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>
        <f t="shared" si="399"/>
        <v>15</v>
      </c>
      <c r="P3692" s="5">
        <f t="shared" si="400"/>
        <v>30.12</v>
      </c>
      <c r="Q3692" s="5" t="str">
        <f t="shared" si="401"/>
        <v>theater</v>
      </c>
      <c r="R3692" s="5" t="str">
        <f t="shared" si="402"/>
        <v>spaces</v>
      </c>
      <c r="S3692" t="s">
        <v>8317</v>
      </c>
      <c r="T3692" t="s">
        <v>8357</v>
      </c>
      <c r="U3692" s="9">
        <f t="shared" si="403"/>
        <v>42226.651886574073</v>
      </c>
      <c r="V3692" s="9">
        <f t="shared" si="404"/>
        <v>42286.651886574073</v>
      </c>
      <c r="W3692">
        <f t="shared" si="405"/>
        <v>60</v>
      </c>
    </row>
    <row r="3693" spans="1:23" ht="43.2" x14ac:dyDescent="0.3">
      <c r="A3693">
        <v>3077</v>
      </c>
      <c r="B3693" s="3" t="s">
        <v>3077</v>
      </c>
      <c r="C3693" s="3" t="s">
        <v>7187</v>
      </c>
      <c r="D3693">
        <v>22000</v>
      </c>
      <c r="E3693">
        <v>105</v>
      </c>
      <c r="F3693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>
        <f t="shared" si="399"/>
        <v>0</v>
      </c>
      <c r="P3693" s="5">
        <f t="shared" si="400"/>
        <v>52.5</v>
      </c>
      <c r="Q3693" s="5" t="str">
        <f t="shared" si="401"/>
        <v>theater</v>
      </c>
      <c r="R3693" s="5" t="str">
        <f t="shared" si="402"/>
        <v>spaces</v>
      </c>
      <c r="S3693" t="s">
        <v>8317</v>
      </c>
      <c r="T3693" t="s">
        <v>8357</v>
      </c>
      <c r="U3693" s="9">
        <f t="shared" si="403"/>
        <v>42766.956921296296</v>
      </c>
      <c r="V3693" s="9">
        <f t="shared" si="404"/>
        <v>42796.956921296296</v>
      </c>
      <c r="W3693">
        <f t="shared" si="405"/>
        <v>30</v>
      </c>
    </row>
    <row r="3694" spans="1:23" ht="43.2" x14ac:dyDescent="0.3">
      <c r="A3694">
        <v>3078</v>
      </c>
      <c r="B3694" s="3" t="s">
        <v>3078</v>
      </c>
      <c r="C3694" s="3" t="s">
        <v>7188</v>
      </c>
      <c r="D3694">
        <v>60000</v>
      </c>
      <c r="E3694">
        <v>71</v>
      </c>
      <c r="F3694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>
        <f t="shared" si="399"/>
        <v>0</v>
      </c>
      <c r="P3694" s="5">
        <f t="shared" si="400"/>
        <v>23.67</v>
      </c>
      <c r="Q3694" s="5" t="str">
        <f t="shared" si="401"/>
        <v>theater</v>
      </c>
      <c r="R3694" s="5" t="str">
        <f t="shared" si="402"/>
        <v>spaces</v>
      </c>
      <c r="S3694" t="s">
        <v>8317</v>
      </c>
      <c r="T3694" t="s">
        <v>8357</v>
      </c>
      <c r="U3694" s="9">
        <f t="shared" si="403"/>
        <v>42031.138831018514</v>
      </c>
      <c r="V3694" s="9">
        <f t="shared" si="404"/>
        <v>42061.138831018514</v>
      </c>
      <c r="W3694">
        <f t="shared" si="405"/>
        <v>30</v>
      </c>
    </row>
    <row r="3695" spans="1:23" ht="43.2" x14ac:dyDescent="0.3">
      <c r="A3695">
        <v>3079</v>
      </c>
      <c r="B3695" s="3" t="s">
        <v>3079</v>
      </c>
      <c r="C3695" s="3" t="s">
        <v>7189</v>
      </c>
      <c r="D3695">
        <v>1333666</v>
      </c>
      <c r="E3695">
        <v>11226</v>
      </c>
      <c r="F369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>
        <f t="shared" si="399"/>
        <v>1</v>
      </c>
      <c r="P3695" s="5">
        <f t="shared" si="400"/>
        <v>415.78</v>
      </c>
      <c r="Q3695" s="5" t="str">
        <f t="shared" si="401"/>
        <v>theater</v>
      </c>
      <c r="R3695" s="5" t="str">
        <f t="shared" si="402"/>
        <v>spaces</v>
      </c>
      <c r="S3695" t="s">
        <v>8317</v>
      </c>
      <c r="T3695" t="s">
        <v>8357</v>
      </c>
      <c r="U3695" s="9">
        <f t="shared" si="403"/>
        <v>42055.713368055556</v>
      </c>
      <c r="V3695" s="9">
        <f t="shared" si="404"/>
        <v>42085.671701388885</v>
      </c>
      <c r="W3695">
        <f t="shared" si="405"/>
        <v>30</v>
      </c>
    </row>
    <row r="3696" spans="1:23" ht="43.2" x14ac:dyDescent="0.3">
      <c r="A3696">
        <v>3080</v>
      </c>
      <c r="B3696" s="3" t="s">
        <v>3080</v>
      </c>
      <c r="C3696" s="3" t="s">
        <v>7190</v>
      </c>
      <c r="D3696">
        <v>2000000</v>
      </c>
      <c r="E3696">
        <v>376</v>
      </c>
      <c r="F3696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>
        <f t="shared" si="399"/>
        <v>0</v>
      </c>
      <c r="P3696" s="5">
        <f t="shared" si="400"/>
        <v>53.71</v>
      </c>
      <c r="Q3696" s="5" t="str">
        <f t="shared" si="401"/>
        <v>theater</v>
      </c>
      <c r="R3696" s="5" t="str">
        <f t="shared" si="402"/>
        <v>spaces</v>
      </c>
      <c r="S3696" t="s">
        <v>8317</v>
      </c>
      <c r="T3696" t="s">
        <v>8357</v>
      </c>
      <c r="U3696" s="9">
        <f t="shared" si="403"/>
        <v>41940.028287037036</v>
      </c>
      <c r="V3696" s="9">
        <f t="shared" si="404"/>
        <v>42000.0699537037</v>
      </c>
      <c r="W3696">
        <f t="shared" si="405"/>
        <v>60</v>
      </c>
    </row>
    <row r="3697" spans="1:23" ht="43.2" x14ac:dyDescent="0.3">
      <c r="A3697">
        <v>3081</v>
      </c>
      <c r="B3697" s="3" t="s">
        <v>3081</v>
      </c>
      <c r="C3697" s="3" t="s">
        <v>7191</v>
      </c>
      <c r="D3697">
        <v>1000000</v>
      </c>
      <c r="E3697">
        <v>2103</v>
      </c>
      <c r="F3697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>
        <f t="shared" si="399"/>
        <v>0</v>
      </c>
      <c r="P3697" s="5">
        <f t="shared" si="400"/>
        <v>420.6</v>
      </c>
      <c r="Q3697" s="5" t="str">
        <f t="shared" si="401"/>
        <v>theater</v>
      </c>
      <c r="R3697" s="5" t="str">
        <f t="shared" si="402"/>
        <v>spaces</v>
      </c>
      <c r="S3697" t="s">
        <v>8317</v>
      </c>
      <c r="T3697" t="s">
        <v>8357</v>
      </c>
      <c r="U3697" s="9">
        <f t="shared" si="403"/>
        <v>42237.181608796294</v>
      </c>
      <c r="V3697" s="9">
        <f t="shared" si="404"/>
        <v>42267.181608796294</v>
      </c>
      <c r="W3697">
        <f t="shared" si="405"/>
        <v>30</v>
      </c>
    </row>
    <row r="3698" spans="1:23" ht="43.2" x14ac:dyDescent="0.3">
      <c r="A3698">
        <v>3082</v>
      </c>
      <c r="B3698" s="3" t="s">
        <v>3082</v>
      </c>
      <c r="C3698" s="3" t="s">
        <v>7192</v>
      </c>
      <c r="D3698">
        <v>9000</v>
      </c>
      <c r="E3698">
        <v>0</v>
      </c>
      <c r="F3698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>
        <f t="shared" si="399"/>
        <v>0</v>
      </c>
      <c r="P3698" s="5" t="e">
        <f t="shared" si="400"/>
        <v>#DIV/0!</v>
      </c>
      <c r="Q3698" s="5" t="str">
        <f t="shared" si="401"/>
        <v>theater</v>
      </c>
      <c r="R3698" s="5" t="str">
        <f t="shared" si="402"/>
        <v>spaces</v>
      </c>
      <c r="S3698" t="s">
        <v>8317</v>
      </c>
      <c r="T3698" t="s">
        <v>8357</v>
      </c>
      <c r="U3698" s="9">
        <f t="shared" si="403"/>
        <v>42293.922986111109</v>
      </c>
      <c r="V3698" s="9">
        <f t="shared" si="404"/>
        <v>42323.96465277778</v>
      </c>
      <c r="W3698">
        <f t="shared" si="405"/>
        <v>30</v>
      </c>
    </row>
    <row r="3699" spans="1:23" ht="57.6" x14ac:dyDescent="0.3">
      <c r="A3699">
        <v>3083</v>
      </c>
      <c r="B3699" s="3" t="s">
        <v>3083</v>
      </c>
      <c r="C3699" s="3" t="s">
        <v>7193</v>
      </c>
      <c r="D3699">
        <v>20000</v>
      </c>
      <c r="E3699">
        <v>56</v>
      </c>
      <c r="F3699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>
        <f t="shared" si="399"/>
        <v>0</v>
      </c>
      <c r="P3699" s="5">
        <f t="shared" si="400"/>
        <v>18.670000000000002</v>
      </c>
      <c r="Q3699" s="5" t="str">
        <f t="shared" si="401"/>
        <v>theater</v>
      </c>
      <c r="R3699" s="5" t="str">
        <f t="shared" si="402"/>
        <v>spaces</v>
      </c>
      <c r="S3699" t="s">
        <v>8317</v>
      </c>
      <c r="T3699" t="s">
        <v>8357</v>
      </c>
      <c r="U3699" s="9">
        <f t="shared" si="403"/>
        <v>41853.563402777778</v>
      </c>
      <c r="V3699" s="9">
        <f t="shared" si="404"/>
        <v>41883.208333333336</v>
      </c>
      <c r="W3699">
        <f t="shared" si="405"/>
        <v>30</v>
      </c>
    </row>
    <row r="3700" spans="1:23" ht="57.6" x14ac:dyDescent="0.3">
      <c r="A3700">
        <v>3084</v>
      </c>
      <c r="B3700" s="3" t="s">
        <v>3084</v>
      </c>
      <c r="C3700" s="3" t="s">
        <v>7194</v>
      </c>
      <c r="D3700">
        <v>4059</v>
      </c>
      <c r="E3700">
        <v>470</v>
      </c>
      <c r="F3700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>
        <f t="shared" si="399"/>
        <v>12</v>
      </c>
      <c r="P3700" s="5">
        <f t="shared" si="400"/>
        <v>78.33</v>
      </c>
      <c r="Q3700" s="5" t="str">
        <f t="shared" si="401"/>
        <v>theater</v>
      </c>
      <c r="R3700" s="5" t="str">
        <f t="shared" si="402"/>
        <v>spaces</v>
      </c>
      <c r="S3700" t="s">
        <v>8317</v>
      </c>
      <c r="T3700" t="s">
        <v>8357</v>
      </c>
      <c r="U3700" s="9">
        <f t="shared" si="403"/>
        <v>42100.723738425921</v>
      </c>
      <c r="V3700" s="9">
        <f t="shared" si="404"/>
        <v>42129.783333333333</v>
      </c>
      <c r="W3700">
        <f t="shared" si="405"/>
        <v>29</v>
      </c>
    </row>
    <row r="3701" spans="1:23" ht="43.2" x14ac:dyDescent="0.3">
      <c r="A3701">
        <v>3085</v>
      </c>
      <c r="B3701" s="3" t="s">
        <v>3085</v>
      </c>
      <c r="C3701" s="3" t="s">
        <v>7195</v>
      </c>
      <c r="D3701">
        <v>25000</v>
      </c>
      <c r="E3701">
        <v>610</v>
      </c>
      <c r="F3701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>
        <f t="shared" si="399"/>
        <v>2</v>
      </c>
      <c r="P3701" s="5">
        <f t="shared" si="400"/>
        <v>67.78</v>
      </c>
      <c r="Q3701" s="5" t="str">
        <f t="shared" si="401"/>
        <v>theater</v>
      </c>
      <c r="R3701" s="5" t="str">
        <f t="shared" si="402"/>
        <v>spaces</v>
      </c>
      <c r="S3701" t="s">
        <v>8317</v>
      </c>
      <c r="T3701" t="s">
        <v>8357</v>
      </c>
      <c r="U3701" s="9">
        <f t="shared" si="403"/>
        <v>42246.883784722217</v>
      </c>
      <c r="V3701" s="9">
        <f t="shared" si="404"/>
        <v>42276.883784722217</v>
      </c>
      <c r="W3701">
        <f t="shared" si="405"/>
        <v>30</v>
      </c>
    </row>
    <row r="3702" spans="1:23" ht="43.2" x14ac:dyDescent="0.3">
      <c r="A3702">
        <v>3086</v>
      </c>
      <c r="B3702" s="3" t="s">
        <v>3086</v>
      </c>
      <c r="C3702" s="3" t="s">
        <v>7196</v>
      </c>
      <c r="D3702">
        <v>20000</v>
      </c>
      <c r="E3702">
        <v>50</v>
      </c>
      <c r="F3702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>
        <f t="shared" si="399"/>
        <v>0</v>
      </c>
      <c r="P3702" s="5">
        <f t="shared" si="400"/>
        <v>16.670000000000002</v>
      </c>
      <c r="Q3702" s="5" t="str">
        <f t="shared" si="401"/>
        <v>theater</v>
      </c>
      <c r="R3702" s="5" t="str">
        <f t="shared" si="402"/>
        <v>spaces</v>
      </c>
      <c r="S3702" t="s">
        <v>8317</v>
      </c>
      <c r="T3702" t="s">
        <v>8357</v>
      </c>
      <c r="U3702" s="9">
        <f t="shared" si="403"/>
        <v>42173.67082175926</v>
      </c>
      <c r="V3702" s="9">
        <f t="shared" si="404"/>
        <v>42233.67082175926</v>
      </c>
      <c r="W3702">
        <f t="shared" si="405"/>
        <v>60</v>
      </c>
    </row>
    <row r="3703" spans="1:23" ht="43.2" x14ac:dyDescent="0.3">
      <c r="A3703">
        <v>3087</v>
      </c>
      <c r="B3703" s="3" t="s">
        <v>3087</v>
      </c>
      <c r="C3703" s="3" t="s">
        <v>7197</v>
      </c>
      <c r="D3703">
        <v>20000</v>
      </c>
      <c r="E3703">
        <v>125</v>
      </c>
      <c r="F3703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>
        <f t="shared" si="399"/>
        <v>1</v>
      </c>
      <c r="P3703" s="5">
        <f t="shared" si="400"/>
        <v>62.5</v>
      </c>
      <c r="Q3703" s="5" t="str">
        <f t="shared" si="401"/>
        <v>theater</v>
      </c>
      <c r="R3703" s="5" t="str">
        <f t="shared" si="402"/>
        <v>spaces</v>
      </c>
      <c r="S3703" t="s">
        <v>8317</v>
      </c>
      <c r="T3703" t="s">
        <v>8357</v>
      </c>
      <c r="U3703" s="9">
        <f t="shared" si="403"/>
        <v>42665.150347222225</v>
      </c>
      <c r="V3703" s="9">
        <f t="shared" si="404"/>
        <v>42725.192013888889</v>
      </c>
      <c r="W3703">
        <f t="shared" si="405"/>
        <v>60</v>
      </c>
    </row>
    <row r="3704" spans="1:23" ht="43.2" x14ac:dyDescent="0.3">
      <c r="A3704">
        <v>3088</v>
      </c>
      <c r="B3704" s="3" t="s">
        <v>3088</v>
      </c>
      <c r="C3704" s="3" t="s">
        <v>7198</v>
      </c>
      <c r="D3704">
        <v>65000</v>
      </c>
      <c r="E3704">
        <v>126</v>
      </c>
      <c r="F3704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>
        <f t="shared" si="399"/>
        <v>0</v>
      </c>
      <c r="P3704" s="5">
        <f t="shared" si="400"/>
        <v>42</v>
      </c>
      <c r="Q3704" s="5" t="str">
        <f t="shared" si="401"/>
        <v>theater</v>
      </c>
      <c r="R3704" s="5" t="str">
        <f t="shared" si="402"/>
        <v>spaces</v>
      </c>
      <c r="S3704" t="s">
        <v>8317</v>
      </c>
      <c r="T3704" t="s">
        <v>8357</v>
      </c>
      <c r="U3704" s="9">
        <f t="shared" si="403"/>
        <v>41981.57230324074</v>
      </c>
      <c r="V3704" s="9">
        <f t="shared" si="404"/>
        <v>42012.570138888885</v>
      </c>
      <c r="W3704">
        <f t="shared" si="405"/>
        <v>31</v>
      </c>
    </row>
    <row r="3705" spans="1:23" ht="43.2" x14ac:dyDescent="0.3">
      <c r="A3705">
        <v>3089</v>
      </c>
      <c r="B3705" s="3" t="s">
        <v>3089</v>
      </c>
      <c r="C3705" s="3" t="s">
        <v>7199</v>
      </c>
      <c r="D3705">
        <v>25000</v>
      </c>
      <c r="E3705">
        <v>5854</v>
      </c>
      <c r="F370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>
        <f t="shared" si="399"/>
        <v>23</v>
      </c>
      <c r="P3705" s="5">
        <f t="shared" si="400"/>
        <v>130.09</v>
      </c>
      <c r="Q3705" s="5" t="str">
        <f t="shared" si="401"/>
        <v>theater</v>
      </c>
      <c r="R3705" s="5" t="str">
        <f t="shared" si="402"/>
        <v>spaces</v>
      </c>
      <c r="S3705" t="s">
        <v>8317</v>
      </c>
      <c r="T3705" t="s">
        <v>8357</v>
      </c>
      <c r="U3705" s="9">
        <f t="shared" si="403"/>
        <v>42528.542627314819</v>
      </c>
      <c r="V3705" s="9">
        <f t="shared" si="404"/>
        <v>42560.082638888889</v>
      </c>
      <c r="W3705">
        <f t="shared" si="405"/>
        <v>32</v>
      </c>
    </row>
    <row r="3706" spans="1:23" ht="43.2" x14ac:dyDescent="0.3">
      <c r="A3706">
        <v>3090</v>
      </c>
      <c r="B3706" s="3" t="s">
        <v>3090</v>
      </c>
      <c r="C3706" s="3" t="s">
        <v>7200</v>
      </c>
      <c r="D3706">
        <v>225000</v>
      </c>
      <c r="E3706">
        <v>11432</v>
      </c>
      <c r="F3706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>
        <f t="shared" si="399"/>
        <v>5</v>
      </c>
      <c r="P3706" s="5">
        <f t="shared" si="400"/>
        <v>1270.22</v>
      </c>
      <c r="Q3706" s="5" t="str">
        <f t="shared" si="401"/>
        <v>theater</v>
      </c>
      <c r="R3706" s="5" t="str">
        <f t="shared" si="402"/>
        <v>spaces</v>
      </c>
      <c r="S3706" t="s">
        <v>8317</v>
      </c>
      <c r="T3706" t="s">
        <v>8357</v>
      </c>
      <c r="U3706" s="9">
        <f t="shared" si="403"/>
        <v>42065.818807870368</v>
      </c>
      <c r="V3706" s="9">
        <f t="shared" si="404"/>
        <v>42125.777141203704</v>
      </c>
      <c r="W3706">
        <f t="shared" si="405"/>
        <v>60</v>
      </c>
    </row>
    <row r="3707" spans="1:23" ht="57.6" x14ac:dyDescent="0.3">
      <c r="A3707">
        <v>3091</v>
      </c>
      <c r="B3707" s="3" t="s">
        <v>3091</v>
      </c>
      <c r="C3707" s="3" t="s">
        <v>7201</v>
      </c>
      <c r="D3707">
        <v>5000</v>
      </c>
      <c r="E3707">
        <v>796</v>
      </c>
      <c r="F3707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>
        <f t="shared" si="399"/>
        <v>16</v>
      </c>
      <c r="P3707" s="5">
        <f t="shared" si="400"/>
        <v>88.44</v>
      </c>
      <c r="Q3707" s="5" t="str">
        <f t="shared" si="401"/>
        <v>theater</v>
      </c>
      <c r="R3707" s="5" t="str">
        <f t="shared" si="402"/>
        <v>spaces</v>
      </c>
      <c r="S3707" t="s">
        <v>8317</v>
      </c>
      <c r="T3707" t="s">
        <v>8357</v>
      </c>
      <c r="U3707" s="9">
        <f t="shared" si="403"/>
        <v>42566.948414351849</v>
      </c>
      <c r="V3707" s="9">
        <f t="shared" si="404"/>
        <v>42596.948414351849</v>
      </c>
      <c r="W3707">
        <f t="shared" si="405"/>
        <v>30</v>
      </c>
    </row>
    <row r="3708" spans="1:23" ht="43.2" x14ac:dyDescent="0.3">
      <c r="A3708">
        <v>3092</v>
      </c>
      <c r="B3708" s="3" t="s">
        <v>3092</v>
      </c>
      <c r="C3708" s="3" t="s">
        <v>7202</v>
      </c>
      <c r="D3708">
        <v>100000</v>
      </c>
      <c r="E3708">
        <v>1183.19</v>
      </c>
      <c r="F3708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>
        <f t="shared" si="399"/>
        <v>1</v>
      </c>
      <c r="P3708" s="5">
        <f t="shared" si="400"/>
        <v>56.34</v>
      </c>
      <c r="Q3708" s="5" t="str">
        <f t="shared" si="401"/>
        <v>theater</v>
      </c>
      <c r="R3708" s="5" t="str">
        <f t="shared" si="402"/>
        <v>spaces</v>
      </c>
      <c r="S3708" t="s">
        <v>8317</v>
      </c>
      <c r="T3708" t="s">
        <v>8357</v>
      </c>
      <c r="U3708" s="9">
        <f t="shared" si="403"/>
        <v>42255.619351851856</v>
      </c>
      <c r="V3708" s="9">
        <f t="shared" si="404"/>
        <v>42292.916666666672</v>
      </c>
      <c r="W3708">
        <f t="shared" si="405"/>
        <v>37</v>
      </c>
    </row>
    <row r="3709" spans="1:23" ht="57.6" x14ac:dyDescent="0.3">
      <c r="A3709">
        <v>3093</v>
      </c>
      <c r="B3709" s="3" t="s">
        <v>3093</v>
      </c>
      <c r="C3709" s="3" t="s">
        <v>7203</v>
      </c>
      <c r="D3709">
        <v>4000</v>
      </c>
      <c r="E3709">
        <v>910</v>
      </c>
      <c r="F3709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>
        <f t="shared" si="399"/>
        <v>23</v>
      </c>
      <c r="P3709" s="5">
        <f t="shared" si="400"/>
        <v>53.53</v>
      </c>
      <c r="Q3709" s="5" t="str">
        <f t="shared" si="401"/>
        <v>theater</v>
      </c>
      <c r="R3709" s="5" t="str">
        <f t="shared" si="402"/>
        <v>spaces</v>
      </c>
      <c r="S3709" t="s">
        <v>8317</v>
      </c>
      <c r="T3709" t="s">
        <v>8357</v>
      </c>
      <c r="U3709" s="9">
        <f t="shared" si="403"/>
        <v>41760.909039351849</v>
      </c>
      <c r="V3709" s="9">
        <f t="shared" si="404"/>
        <v>41791.165972222225</v>
      </c>
      <c r="W3709">
        <f t="shared" si="405"/>
        <v>31</v>
      </c>
    </row>
    <row r="3710" spans="1:23" ht="43.2" x14ac:dyDescent="0.3">
      <c r="A3710">
        <v>3094</v>
      </c>
      <c r="B3710" s="3" t="s">
        <v>3094</v>
      </c>
      <c r="C3710" s="3" t="s">
        <v>7204</v>
      </c>
      <c r="D3710">
        <v>100000</v>
      </c>
      <c r="E3710">
        <v>25</v>
      </c>
      <c r="F3710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>
        <f t="shared" si="399"/>
        <v>0</v>
      </c>
      <c r="P3710" s="5">
        <f t="shared" si="400"/>
        <v>25</v>
      </c>
      <c r="Q3710" s="5" t="str">
        <f t="shared" si="401"/>
        <v>theater</v>
      </c>
      <c r="R3710" s="5" t="str">
        <f t="shared" si="402"/>
        <v>spaces</v>
      </c>
      <c r="S3710" t="s">
        <v>8317</v>
      </c>
      <c r="T3710" t="s">
        <v>8357</v>
      </c>
      <c r="U3710" s="9">
        <f t="shared" si="403"/>
        <v>42207.795787037037</v>
      </c>
      <c r="V3710" s="9">
        <f t="shared" si="404"/>
        <v>42267.795787037037</v>
      </c>
      <c r="W3710">
        <f t="shared" si="405"/>
        <v>60</v>
      </c>
    </row>
    <row r="3711" spans="1:23" ht="43.2" x14ac:dyDescent="0.3">
      <c r="A3711">
        <v>3095</v>
      </c>
      <c r="B3711" s="3" t="s">
        <v>3095</v>
      </c>
      <c r="C3711" s="3" t="s">
        <v>7205</v>
      </c>
      <c r="D3711">
        <v>14920</v>
      </c>
      <c r="E3711">
        <v>50</v>
      </c>
      <c r="F3711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>
        <f t="shared" si="399"/>
        <v>0</v>
      </c>
      <c r="P3711" s="5">
        <f t="shared" si="400"/>
        <v>50</v>
      </c>
      <c r="Q3711" s="5" t="str">
        <f t="shared" si="401"/>
        <v>theater</v>
      </c>
      <c r="R3711" s="5" t="str">
        <f t="shared" si="402"/>
        <v>spaces</v>
      </c>
      <c r="S3711" t="s">
        <v>8317</v>
      </c>
      <c r="T3711" t="s">
        <v>8357</v>
      </c>
      <c r="U3711" s="9">
        <f t="shared" si="403"/>
        <v>42523.025231481486</v>
      </c>
      <c r="V3711" s="9">
        <f t="shared" si="404"/>
        <v>42583.025231481486</v>
      </c>
      <c r="W3711">
        <f t="shared" si="405"/>
        <v>60</v>
      </c>
    </row>
    <row r="3712" spans="1:23" ht="43.2" x14ac:dyDescent="0.3">
      <c r="A3712">
        <v>3096</v>
      </c>
      <c r="B3712" s="3" t="s">
        <v>3096</v>
      </c>
      <c r="C3712" s="3" t="s">
        <v>7206</v>
      </c>
      <c r="D3712">
        <v>20000</v>
      </c>
      <c r="E3712">
        <v>795</v>
      </c>
      <c r="F3712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>
        <f t="shared" si="399"/>
        <v>4</v>
      </c>
      <c r="P3712" s="5">
        <f t="shared" si="400"/>
        <v>56.79</v>
      </c>
      <c r="Q3712" s="5" t="str">
        <f t="shared" si="401"/>
        <v>theater</v>
      </c>
      <c r="R3712" s="5" t="str">
        <f t="shared" si="402"/>
        <v>spaces</v>
      </c>
      <c r="S3712" t="s">
        <v>8317</v>
      </c>
      <c r="T3712" t="s">
        <v>8357</v>
      </c>
      <c r="U3712" s="9">
        <f t="shared" si="403"/>
        <v>42114.825532407413</v>
      </c>
      <c r="V3712" s="9">
        <f t="shared" si="404"/>
        <v>42144.825532407413</v>
      </c>
      <c r="W3712">
        <f t="shared" si="405"/>
        <v>30</v>
      </c>
    </row>
    <row r="3713" spans="1:23" ht="43.2" x14ac:dyDescent="0.3">
      <c r="A3713">
        <v>3097</v>
      </c>
      <c r="B3713" s="3" t="s">
        <v>3097</v>
      </c>
      <c r="C3713" s="3" t="s">
        <v>7207</v>
      </c>
      <c r="D3713">
        <v>10000</v>
      </c>
      <c r="E3713">
        <v>1715</v>
      </c>
      <c r="F3713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>
        <f t="shared" si="399"/>
        <v>17</v>
      </c>
      <c r="P3713" s="5">
        <f t="shared" si="400"/>
        <v>40.83</v>
      </c>
      <c r="Q3713" s="5" t="str">
        <f t="shared" si="401"/>
        <v>theater</v>
      </c>
      <c r="R3713" s="5" t="str">
        <f t="shared" si="402"/>
        <v>spaces</v>
      </c>
      <c r="S3713" t="s">
        <v>8317</v>
      </c>
      <c r="T3713" t="s">
        <v>8357</v>
      </c>
      <c r="U3713" s="9">
        <f t="shared" si="403"/>
        <v>42629.503483796296</v>
      </c>
      <c r="V3713" s="9">
        <f t="shared" si="404"/>
        <v>42650.583333333328</v>
      </c>
      <c r="W3713">
        <f t="shared" si="405"/>
        <v>21</v>
      </c>
    </row>
    <row r="3714" spans="1:23" ht="43.2" x14ac:dyDescent="0.3">
      <c r="A3714">
        <v>3098</v>
      </c>
      <c r="B3714" s="3" t="s">
        <v>3098</v>
      </c>
      <c r="C3714" s="3" t="s">
        <v>7208</v>
      </c>
      <c r="D3714">
        <v>48725</v>
      </c>
      <c r="E3714">
        <v>1758</v>
      </c>
      <c r="F3714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>
        <f t="shared" ref="O3714:O3777" si="406">ROUND((E3714/D3714)*100,0)</f>
        <v>4</v>
      </c>
      <c r="P3714" s="5">
        <f t="shared" ref="P3714:P3777" si="407">ROUND((E3714/L3714),2)</f>
        <v>65.11</v>
      </c>
      <c r="Q3714" s="5" t="str">
        <f t="shared" ref="Q3714:Q3777" si="408">LEFT(N3714,SEARCH("/",N3714)-1)</f>
        <v>theater</v>
      </c>
      <c r="R3714" s="5" t="str">
        <f t="shared" ref="R3714:R3777" si="409">RIGHT(N3714,LEN(N3714)-SEARCH("/",N3714))</f>
        <v>spaces</v>
      </c>
      <c r="S3714" t="s">
        <v>8317</v>
      </c>
      <c r="T3714" t="s">
        <v>8357</v>
      </c>
      <c r="U3714" s="9">
        <f t="shared" ref="U3714:U3777" si="410">(((J3714/60)/60)/24)+DATE(1970,1,1)</f>
        <v>42359.792233796295</v>
      </c>
      <c r="V3714" s="9">
        <f t="shared" ref="V3714:V3777" si="411">(((I3714/60)/60)/24)+DATE(1970,1,1)</f>
        <v>42408.01180555555</v>
      </c>
      <c r="W3714">
        <f t="shared" ref="W3714:W3777" si="412">DATEDIF(U3714,V3714,"d")</f>
        <v>49</v>
      </c>
    </row>
    <row r="3715" spans="1:23" ht="43.2" x14ac:dyDescent="0.3">
      <c r="A3715">
        <v>3099</v>
      </c>
      <c r="B3715" s="3" t="s">
        <v>3099</v>
      </c>
      <c r="C3715" s="3" t="s">
        <v>7209</v>
      </c>
      <c r="D3715">
        <v>2000</v>
      </c>
      <c r="E3715">
        <v>278</v>
      </c>
      <c r="F371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>
        <f t="shared" si="406"/>
        <v>14</v>
      </c>
      <c r="P3715" s="5">
        <f t="shared" si="407"/>
        <v>55.6</v>
      </c>
      <c r="Q3715" s="5" t="str">
        <f t="shared" si="408"/>
        <v>theater</v>
      </c>
      <c r="R3715" s="5" t="str">
        <f t="shared" si="409"/>
        <v>spaces</v>
      </c>
      <c r="S3715" t="s">
        <v>8317</v>
      </c>
      <c r="T3715" t="s">
        <v>8357</v>
      </c>
      <c r="U3715" s="9">
        <f t="shared" si="410"/>
        <v>42382.189710648148</v>
      </c>
      <c r="V3715" s="9">
        <f t="shared" si="411"/>
        <v>42412.189710648148</v>
      </c>
      <c r="W3715">
        <f t="shared" si="412"/>
        <v>30</v>
      </c>
    </row>
    <row r="3716" spans="1:23" ht="43.2" x14ac:dyDescent="0.3">
      <c r="A3716">
        <v>3100</v>
      </c>
      <c r="B3716" s="3" t="s">
        <v>3100</v>
      </c>
      <c r="C3716" s="3" t="s">
        <v>7210</v>
      </c>
      <c r="D3716">
        <v>12000</v>
      </c>
      <c r="E3716">
        <v>1827</v>
      </c>
      <c r="F3716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>
        <f t="shared" si="406"/>
        <v>15</v>
      </c>
      <c r="P3716" s="5">
        <f t="shared" si="407"/>
        <v>140.54</v>
      </c>
      <c r="Q3716" s="5" t="str">
        <f t="shared" si="408"/>
        <v>theater</v>
      </c>
      <c r="R3716" s="5" t="str">
        <f t="shared" si="409"/>
        <v>spaces</v>
      </c>
      <c r="S3716" t="s">
        <v>8317</v>
      </c>
      <c r="T3716" t="s">
        <v>8357</v>
      </c>
      <c r="U3716" s="9">
        <f t="shared" si="410"/>
        <v>41902.622395833336</v>
      </c>
      <c r="V3716" s="9">
        <f t="shared" si="411"/>
        <v>41932.622395833336</v>
      </c>
      <c r="W3716">
        <f t="shared" si="412"/>
        <v>30</v>
      </c>
    </row>
    <row r="3717" spans="1:23" ht="57.6" x14ac:dyDescent="0.3">
      <c r="A3717">
        <v>3101</v>
      </c>
      <c r="B3717" s="3" t="s">
        <v>3101</v>
      </c>
      <c r="C3717" s="3" t="s">
        <v>7211</v>
      </c>
      <c r="D3717">
        <v>2500</v>
      </c>
      <c r="E3717">
        <v>300</v>
      </c>
      <c r="F3717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>
        <f t="shared" si="406"/>
        <v>12</v>
      </c>
      <c r="P3717" s="5">
        <f t="shared" si="407"/>
        <v>25</v>
      </c>
      <c r="Q3717" s="5" t="str">
        <f t="shared" si="408"/>
        <v>theater</v>
      </c>
      <c r="R3717" s="5" t="str">
        <f t="shared" si="409"/>
        <v>spaces</v>
      </c>
      <c r="S3717" t="s">
        <v>8317</v>
      </c>
      <c r="T3717" t="s">
        <v>8357</v>
      </c>
      <c r="U3717" s="9">
        <f t="shared" si="410"/>
        <v>42171.383530092593</v>
      </c>
      <c r="V3717" s="9">
        <f t="shared" si="411"/>
        <v>42201.330555555556</v>
      </c>
      <c r="W3717">
        <f t="shared" si="412"/>
        <v>30</v>
      </c>
    </row>
    <row r="3718" spans="1:23" ht="57.6" x14ac:dyDescent="0.3">
      <c r="A3718">
        <v>3102</v>
      </c>
      <c r="B3718" s="3" t="s">
        <v>3102</v>
      </c>
      <c r="C3718" s="3" t="s">
        <v>7212</v>
      </c>
      <c r="D3718">
        <v>16000</v>
      </c>
      <c r="E3718">
        <v>6258</v>
      </c>
      <c r="F3718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>
        <f t="shared" si="406"/>
        <v>39</v>
      </c>
      <c r="P3718" s="5">
        <f t="shared" si="407"/>
        <v>69.53</v>
      </c>
      <c r="Q3718" s="5" t="str">
        <f t="shared" si="408"/>
        <v>theater</v>
      </c>
      <c r="R3718" s="5" t="str">
        <f t="shared" si="409"/>
        <v>spaces</v>
      </c>
      <c r="S3718" t="s">
        <v>8317</v>
      </c>
      <c r="T3718" t="s">
        <v>8357</v>
      </c>
      <c r="U3718" s="9">
        <f t="shared" si="410"/>
        <v>42555.340486111112</v>
      </c>
      <c r="V3718" s="9">
        <f t="shared" si="411"/>
        <v>42605.340486111112</v>
      </c>
      <c r="W3718">
        <f t="shared" si="412"/>
        <v>50</v>
      </c>
    </row>
    <row r="3719" spans="1:23" ht="28.8" x14ac:dyDescent="0.3">
      <c r="A3719">
        <v>3103</v>
      </c>
      <c r="B3719" s="3" t="s">
        <v>3103</v>
      </c>
      <c r="C3719" s="3" t="s">
        <v>7213</v>
      </c>
      <c r="D3719">
        <v>4100</v>
      </c>
      <c r="E3719">
        <v>11</v>
      </c>
      <c r="F3719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>
        <f t="shared" si="406"/>
        <v>0</v>
      </c>
      <c r="P3719" s="5">
        <f t="shared" si="407"/>
        <v>5.5</v>
      </c>
      <c r="Q3719" s="5" t="str">
        <f t="shared" si="408"/>
        <v>theater</v>
      </c>
      <c r="R3719" s="5" t="str">
        <f t="shared" si="409"/>
        <v>spaces</v>
      </c>
      <c r="S3719" t="s">
        <v>8317</v>
      </c>
      <c r="T3719" t="s">
        <v>8357</v>
      </c>
      <c r="U3719" s="9">
        <f t="shared" si="410"/>
        <v>42107.156319444446</v>
      </c>
      <c r="V3719" s="9">
        <f t="shared" si="411"/>
        <v>42167.156319444446</v>
      </c>
      <c r="W3719">
        <f t="shared" si="412"/>
        <v>60</v>
      </c>
    </row>
    <row r="3720" spans="1:23" ht="43.2" x14ac:dyDescent="0.3">
      <c r="A3720">
        <v>3104</v>
      </c>
      <c r="B3720" s="3" t="s">
        <v>3104</v>
      </c>
      <c r="C3720" s="3" t="s">
        <v>7214</v>
      </c>
      <c r="D3720">
        <v>4000</v>
      </c>
      <c r="E3720">
        <v>1185</v>
      </c>
      <c r="F3720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>
        <f t="shared" si="406"/>
        <v>30</v>
      </c>
      <c r="P3720" s="5">
        <f t="shared" si="407"/>
        <v>237</v>
      </c>
      <c r="Q3720" s="5" t="str">
        <f t="shared" si="408"/>
        <v>theater</v>
      </c>
      <c r="R3720" s="5" t="str">
        <f t="shared" si="409"/>
        <v>spaces</v>
      </c>
      <c r="S3720" t="s">
        <v>8317</v>
      </c>
      <c r="T3720" t="s">
        <v>8357</v>
      </c>
      <c r="U3720" s="9">
        <f t="shared" si="410"/>
        <v>42006.908692129626</v>
      </c>
      <c r="V3720" s="9">
        <f t="shared" si="411"/>
        <v>42038.083333333328</v>
      </c>
      <c r="W3720">
        <f t="shared" si="412"/>
        <v>32</v>
      </c>
    </row>
    <row r="3721" spans="1:23" ht="43.2" x14ac:dyDescent="0.3">
      <c r="A3721">
        <v>3105</v>
      </c>
      <c r="B3721" s="3" t="s">
        <v>3105</v>
      </c>
      <c r="C3721" s="3" t="s">
        <v>7215</v>
      </c>
      <c r="D3721">
        <v>5845</v>
      </c>
      <c r="E3721">
        <v>2476</v>
      </c>
      <c r="F3721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>
        <f t="shared" si="406"/>
        <v>42</v>
      </c>
      <c r="P3721" s="5">
        <f t="shared" si="407"/>
        <v>79.87</v>
      </c>
      <c r="Q3721" s="5" t="str">
        <f t="shared" si="408"/>
        <v>theater</v>
      </c>
      <c r="R3721" s="5" t="str">
        <f t="shared" si="409"/>
        <v>spaces</v>
      </c>
      <c r="S3721" t="s">
        <v>8317</v>
      </c>
      <c r="T3721" t="s">
        <v>8357</v>
      </c>
      <c r="U3721" s="9">
        <f t="shared" si="410"/>
        <v>41876.718935185185</v>
      </c>
      <c r="V3721" s="9">
        <f t="shared" si="411"/>
        <v>41931.208333333336</v>
      </c>
      <c r="W3721">
        <f t="shared" si="412"/>
        <v>55</v>
      </c>
    </row>
    <row r="3722" spans="1:23" ht="57.6" x14ac:dyDescent="0.3">
      <c r="A3722">
        <v>3106</v>
      </c>
      <c r="B3722" s="3" t="s">
        <v>3106</v>
      </c>
      <c r="C3722" s="3" t="s">
        <v>7216</v>
      </c>
      <c r="D3722">
        <v>1000</v>
      </c>
      <c r="E3722">
        <v>41</v>
      </c>
      <c r="F3722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>
        <f t="shared" si="406"/>
        <v>4</v>
      </c>
      <c r="P3722" s="5">
        <f t="shared" si="407"/>
        <v>10.25</v>
      </c>
      <c r="Q3722" s="5" t="str">
        <f t="shared" si="408"/>
        <v>theater</v>
      </c>
      <c r="R3722" s="5" t="str">
        <f t="shared" si="409"/>
        <v>spaces</v>
      </c>
      <c r="S3722" t="s">
        <v>8317</v>
      </c>
      <c r="T3722" t="s">
        <v>8357</v>
      </c>
      <c r="U3722" s="9">
        <f t="shared" si="410"/>
        <v>42241.429120370376</v>
      </c>
      <c r="V3722" s="9">
        <f t="shared" si="411"/>
        <v>42263.916666666672</v>
      </c>
      <c r="W3722">
        <f t="shared" si="412"/>
        <v>22</v>
      </c>
    </row>
    <row r="3723" spans="1:23" ht="43.2" x14ac:dyDescent="0.3">
      <c r="A3723">
        <v>3107</v>
      </c>
      <c r="B3723" s="3" t="s">
        <v>3107</v>
      </c>
      <c r="C3723" s="3" t="s">
        <v>7217</v>
      </c>
      <c r="D3723">
        <v>40000</v>
      </c>
      <c r="E3723">
        <v>7905</v>
      </c>
      <c r="F3723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>
        <f t="shared" si="406"/>
        <v>20</v>
      </c>
      <c r="P3723" s="5">
        <f t="shared" si="407"/>
        <v>272.58999999999997</v>
      </c>
      <c r="Q3723" s="5" t="str">
        <f t="shared" si="408"/>
        <v>theater</v>
      </c>
      <c r="R3723" s="5" t="str">
        <f t="shared" si="409"/>
        <v>spaces</v>
      </c>
      <c r="S3723" t="s">
        <v>8317</v>
      </c>
      <c r="T3723" t="s">
        <v>8357</v>
      </c>
      <c r="U3723" s="9">
        <f t="shared" si="410"/>
        <v>42128.814247685179</v>
      </c>
      <c r="V3723" s="9">
        <f t="shared" si="411"/>
        <v>42135.814247685179</v>
      </c>
      <c r="W3723">
        <f t="shared" si="412"/>
        <v>7</v>
      </c>
    </row>
    <row r="3724" spans="1:23" x14ac:dyDescent="0.3">
      <c r="A3724">
        <v>3108</v>
      </c>
      <c r="B3724" s="3" t="s">
        <v>3108</v>
      </c>
      <c r="C3724" s="3" t="s">
        <v>7218</v>
      </c>
      <c r="D3724">
        <v>50000</v>
      </c>
      <c r="E3724">
        <v>26</v>
      </c>
      <c r="F3724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>
        <f t="shared" si="406"/>
        <v>0</v>
      </c>
      <c r="P3724" s="5">
        <f t="shared" si="407"/>
        <v>13</v>
      </c>
      <c r="Q3724" s="5" t="str">
        <f t="shared" si="408"/>
        <v>theater</v>
      </c>
      <c r="R3724" s="5" t="str">
        <f t="shared" si="409"/>
        <v>spaces</v>
      </c>
      <c r="S3724" t="s">
        <v>8317</v>
      </c>
      <c r="T3724" t="s">
        <v>8357</v>
      </c>
      <c r="U3724" s="9">
        <f t="shared" si="410"/>
        <v>42062.680486111116</v>
      </c>
      <c r="V3724" s="9">
        <f t="shared" si="411"/>
        <v>42122.638819444444</v>
      </c>
      <c r="W3724">
        <f t="shared" si="412"/>
        <v>60</v>
      </c>
    </row>
    <row r="3725" spans="1:23" ht="43.2" x14ac:dyDescent="0.3">
      <c r="A3725">
        <v>3109</v>
      </c>
      <c r="B3725" s="3" t="s">
        <v>3109</v>
      </c>
      <c r="C3725" s="3" t="s">
        <v>7219</v>
      </c>
      <c r="D3725">
        <v>26500</v>
      </c>
      <c r="E3725">
        <v>6633</v>
      </c>
      <c r="F372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>
        <f t="shared" si="406"/>
        <v>25</v>
      </c>
      <c r="P3725" s="5">
        <f t="shared" si="407"/>
        <v>58.18</v>
      </c>
      <c r="Q3725" s="5" t="str">
        <f t="shared" si="408"/>
        <v>theater</v>
      </c>
      <c r="R3725" s="5" t="str">
        <f t="shared" si="409"/>
        <v>spaces</v>
      </c>
      <c r="S3725" t="s">
        <v>8317</v>
      </c>
      <c r="T3725" t="s">
        <v>8357</v>
      </c>
      <c r="U3725" s="9">
        <f t="shared" si="410"/>
        <v>41844.125115740739</v>
      </c>
      <c r="V3725" s="9">
        <f t="shared" si="411"/>
        <v>41879.125115740739</v>
      </c>
      <c r="W3725">
        <f t="shared" si="412"/>
        <v>35</v>
      </c>
    </row>
    <row r="3726" spans="1:23" ht="43.2" x14ac:dyDescent="0.3">
      <c r="A3726">
        <v>3110</v>
      </c>
      <c r="B3726" s="3" t="s">
        <v>3110</v>
      </c>
      <c r="C3726" s="3" t="s">
        <v>7220</v>
      </c>
      <c r="D3726">
        <v>25000</v>
      </c>
      <c r="E3726">
        <v>10</v>
      </c>
      <c r="F3726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>
        <f t="shared" si="406"/>
        <v>0</v>
      </c>
      <c r="P3726" s="5">
        <f t="shared" si="407"/>
        <v>10</v>
      </c>
      <c r="Q3726" s="5" t="str">
        <f t="shared" si="408"/>
        <v>theater</v>
      </c>
      <c r="R3726" s="5" t="str">
        <f t="shared" si="409"/>
        <v>spaces</v>
      </c>
      <c r="S3726" t="s">
        <v>8317</v>
      </c>
      <c r="T3726" t="s">
        <v>8357</v>
      </c>
      <c r="U3726" s="9">
        <f t="shared" si="410"/>
        <v>42745.031469907408</v>
      </c>
      <c r="V3726" s="9">
        <f t="shared" si="411"/>
        <v>42785.031469907408</v>
      </c>
      <c r="W3726">
        <f t="shared" si="412"/>
        <v>40</v>
      </c>
    </row>
    <row r="3727" spans="1:23" ht="43.2" x14ac:dyDescent="0.3">
      <c r="A3727">
        <v>3111</v>
      </c>
      <c r="B3727" s="3" t="s">
        <v>3111</v>
      </c>
      <c r="C3727" s="3" t="s">
        <v>7221</v>
      </c>
      <c r="D3727">
        <v>20000</v>
      </c>
      <c r="E3727">
        <v>5328</v>
      </c>
      <c r="F3727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>
        <f t="shared" si="406"/>
        <v>27</v>
      </c>
      <c r="P3727" s="5">
        <f t="shared" si="407"/>
        <v>70.11</v>
      </c>
      <c r="Q3727" s="5" t="str">
        <f t="shared" si="408"/>
        <v>theater</v>
      </c>
      <c r="R3727" s="5" t="str">
        <f t="shared" si="409"/>
        <v>spaces</v>
      </c>
      <c r="S3727" t="s">
        <v>8317</v>
      </c>
      <c r="T3727" t="s">
        <v>8357</v>
      </c>
      <c r="U3727" s="9">
        <f t="shared" si="410"/>
        <v>41885.595138888886</v>
      </c>
      <c r="V3727" s="9">
        <f t="shared" si="411"/>
        <v>41916.595138888886</v>
      </c>
      <c r="W3727">
        <f t="shared" si="412"/>
        <v>31</v>
      </c>
    </row>
    <row r="3728" spans="1:23" ht="43.2" x14ac:dyDescent="0.3">
      <c r="A3728">
        <v>3112</v>
      </c>
      <c r="B3728" s="3" t="s">
        <v>3112</v>
      </c>
      <c r="C3728" s="3" t="s">
        <v>7222</v>
      </c>
      <c r="D3728">
        <v>11000</v>
      </c>
      <c r="E3728">
        <v>521</v>
      </c>
      <c r="F3728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>
        <f t="shared" si="406"/>
        <v>5</v>
      </c>
      <c r="P3728" s="5">
        <f t="shared" si="407"/>
        <v>57.89</v>
      </c>
      <c r="Q3728" s="5" t="str">
        <f t="shared" si="408"/>
        <v>theater</v>
      </c>
      <c r="R3728" s="5" t="str">
        <f t="shared" si="409"/>
        <v>spaces</v>
      </c>
      <c r="S3728" t="s">
        <v>8317</v>
      </c>
      <c r="T3728" t="s">
        <v>8357</v>
      </c>
      <c r="U3728" s="9">
        <f t="shared" si="410"/>
        <v>42615.121921296297</v>
      </c>
      <c r="V3728" s="9">
        <f t="shared" si="411"/>
        <v>42675.121921296297</v>
      </c>
      <c r="W3728">
        <f t="shared" si="412"/>
        <v>60</v>
      </c>
    </row>
    <row r="3729" spans="1:23" ht="43.2" x14ac:dyDescent="0.3">
      <c r="A3729">
        <v>3113</v>
      </c>
      <c r="B3729" s="3" t="s">
        <v>3113</v>
      </c>
      <c r="C3729" s="3" t="s">
        <v>7223</v>
      </c>
      <c r="D3729">
        <v>109225</v>
      </c>
      <c r="E3729">
        <v>4635</v>
      </c>
      <c r="F3729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>
        <f t="shared" si="406"/>
        <v>4</v>
      </c>
      <c r="P3729" s="5">
        <f t="shared" si="407"/>
        <v>125.27</v>
      </c>
      <c r="Q3729" s="5" t="str">
        <f t="shared" si="408"/>
        <v>theater</v>
      </c>
      <c r="R3729" s="5" t="str">
        <f t="shared" si="409"/>
        <v>spaces</v>
      </c>
      <c r="S3729" t="s">
        <v>8317</v>
      </c>
      <c r="T3729" t="s">
        <v>8357</v>
      </c>
      <c r="U3729" s="9">
        <f t="shared" si="410"/>
        <v>42081.731273148151</v>
      </c>
      <c r="V3729" s="9">
        <f t="shared" si="411"/>
        <v>42111.731273148151</v>
      </c>
      <c r="W3729">
        <f t="shared" si="412"/>
        <v>30</v>
      </c>
    </row>
    <row r="3730" spans="1:23" ht="43.2" x14ac:dyDescent="0.3">
      <c r="A3730">
        <v>3114</v>
      </c>
      <c r="B3730" s="3" t="s">
        <v>3114</v>
      </c>
      <c r="C3730" s="3" t="s">
        <v>7224</v>
      </c>
      <c r="D3730">
        <v>75000</v>
      </c>
      <c r="E3730">
        <v>0</v>
      </c>
      <c r="F3730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>
        <f t="shared" si="406"/>
        <v>0</v>
      </c>
      <c r="P3730" s="5" t="e">
        <f t="shared" si="407"/>
        <v>#DIV/0!</v>
      </c>
      <c r="Q3730" s="5" t="str">
        <f t="shared" si="408"/>
        <v>theater</v>
      </c>
      <c r="R3730" s="5" t="str">
        <f t="shared" si="409"/>
        <v>spaces</v>
      </c>
      <c r="S3730" t="s">
        <v>8317</v>
      </c>
      <c r="T3730" t="s">
        <v>8357</v>
      </c>
      <c r="U3730" s="9">
        <f t="shared" si="410"/>
        <v>41843.632523148146</v>
      </c>
      <c r="V3730" s="9">
        <f t="shared" si="411"/>
        <v>41903.632523148146</v>
      </c>
      <c r="W3730">
        <f t="shared" si="412"/>
        <v>60</v>
      </c>
    </row>
    <row r="3731" spans="1:23" ht="43.2" x14ac:dyDescent="0.3">
      <c r="A3731">
        <v>3115</v>
      </c>
      <c r="B3731" s="3" t="s">
        <v>3115</v>
      </c>
      <c r="C3731" s="3" t="s">
        <v>7225</v>
      </c>
      <c r="D3731">
        <v>10000</v>
      </c>
      <c r="E3731">
        <v>300</v>
      </c>
      <c r="F3731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>
        <f t="shared" si="406"/>
        <v>3</v>
      </c>
      <c r="P3731" s="5">
        <f t="shared" si="407"/>
        <v>300</v>
      </c>
      <c r="Q3731" s="5" t="str">
        <f t="shared" si="408"/>
        <v>theater</v>
      </c>
      <c r="R3731" s="5" t="str">
        <f t="shared" si="409"/>
        <v>spaces</v>
      </c>
      <c r="S3731" t="s">
        <v>8317</v>
      </c>
      <c r="T3731" t="s">
        <v>8357</v>
      </c>
      <c r="U3731" s="9">
        <f t="shared" si="410"/>
        <v>42496.447071759263</v>
      </c>
      <c r="V3731" s="9">
        <f t="shared" si="411"/>
        <v>42526.447071759263</v>
      </c>
      <c r="W3731">
        <f t="shared" si="412"/>
        <v>30</v>
      </c>
    </row>
    <row r="3732" spans="1:23" ht="43.2" x14ac:dyDescent="0.3">
      <c r="A3732">
        <v>3116</v>
      </c>
      <c r="B3732" s="3" t="s">
        <v>3116</v>
      </c>
      <c r="C3732" s="3" t="s">
        <v>7226</v>
      </c>
      <c r="D3732">
        <v>750</v>
      </c>
      <c r="E3732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>
        <f t="shared" si="406"/>
        <v>57</v>
      </c>
      <c r="P3732" s="5">
        <f t="shared" si="407"/>
        <v>43</v>
      </c>
      <c r="Q3732" s="5" t="str">
        <f t="shared" si="408"/>
        <v>theater</v>
      </c>
      <c r="R3732" s="5" t="str">
        <f t="shared" si="409"/>
        <v>spaces</v>
      </c>
      <c r="S3732" t="s">
        <v>8317</v>
      </c>
      <c r="T3732" t="s">
        <v>8357</v>
      </c>
      <c r="U3732" s="9">
        <f t="shared" si="410"/>
        <v>42081.515335648146</v>
      </c>
      <c r="V3732" s="9">
        <f t="shared" si="411"/>
        <v>42095.515335648146</v>
      </c>
      <c r="W3732">
        <f t="shared" si="412"/>
        <v>14</v>
      </c>
    </row>
    <row r="3733" spans="1:23" ht="43.2" x14ac:dyDescent="0.3">
      <c r="A3733">
        <v>3117</v>
      </c>
      <c r="B3733" s="3" t="s">
        <v>3117</v>
      </c>
      <c r="C3733" s="3" t="s">
        <v>7227</v>
      </c>
      <c r="D3733">
        <v>1000</v>
      </c>
      <c r="E3733">
        <v>1</v>
      </c>
      <c r="F3733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>
        <f t="shared" si="406"/>
        <v>0</v>
      </c>
      <c r="P3733" s="5">
        <f t="shared" si="407"/>
        <v>1</v>
      </c>
      <c r="Q3733" s="5" t="str">
        <f t="shared" si="408"/>
        <v>theater</v>
      </c>
      <c r="R3733" s="5" t="str">
        <f t="shared" si="409"/>
        <v>spaces</v>
      </c>
      <c r="S3733" t="s">
        <v>8317</v>
      </c>
      <c r="T3733" t="s">
        <v>8357</v>
      </c>
      <c r="U3733" s="9">
        <f t="shared" si="410"/>
        <v>42509.374537037031</v>
      </c>
      <c r="V3733" s="9">
        <f t="shared" si="411"/>
        <v>42517.55</v>
      </c>
      <c r="W3733">
        <f t="shared" si="412"/>
        <v>8</v>
      </c>
    </row>
    <row r="3734" spans="1:23" ht="28.8" x14ac:dyDescent="0.3">
      <c r="A3734">
        <v>3118</v>
      </c>
      <c r="B3734" s="3" t="s">
        <v>3118</v>
      </c>
      <c r="C3734" s="3" t="s">
        <v>7228</v>
      </c>
      <c r="D3734">
        <v>500000</v>
      </c>
      <c r="E3734">
        <v>1550</v>
      </c>
      <c r="F3734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>
        <f t="shared" si="406"/>
        <v>0</v>
      </c>
      <c r="P3734" s="5">
        <f t="shared" si="407"/>
        <v>775</v>
      </c>
      <c r="Q3734" s="5" t="str">
        <f t="shared" si="408"/>
        <v>theater</v>
      </c>
      <c r="R3734" s="5" t="str">
        <f t="shared" si="409"/>
        <v>spaces</v>
      </c>
      <c r="S3734" t="s">
        <v>8317</v>
      </c>
      <c r="T3734" t="s">
        <v>8357</v>
      </c>
      <c r="U3734" s="9">
        <f t="shared" si="410"/>
        <v>42534.649571759262</v>
      </c>
      <c r="V3734" s="9">
        <f t="shared" si="411"/>
        <v>42553.649571759262</v>
      </c>
      <c r="W3734">
        <f t="shared" si="412"/>
        <v>19</v>
      </c>
    </row>
    <row r="3735" spans="1:23" ht="57.6" x14ac:dyDescent="0.3">
      <c r="A3735">
        <v>3119</v>
      </c>
      <c r="B3735" s="3" t="s">
        <v>3119</v>
      </c>
      <c r="C3735" s="3" t="s">
        <v>7229</v>
      </c>
      <c r="D3735">
        <v>10000</v>
      </c>
      <c r="E3735">
        <v>5</v>
      </c>
      <c r="F373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>
        <f t="shared" si="406"/>
        <v>0</v>
      </c>
      <c r="P3735" s="5">
        <f t="shared" si="407"/>
        <v>5</v>
      </c>
      <c r="Q3735" s="5" t="str">
        <f t="shared" si="408"/>
        <v>theater</v>
      </c>
      <c r="R3735" s="5" t="str">
        <f t="shared" si="409"/>
        <v>spaces</v>
      </c>
      <c r="S3735" t="s">
        <v>8317</v>
      </c>
      <c r="T3735" t="s">
        <v>8357</v>
      </c>
      <c r="U3735" s="9">
        <f t="shared" si="410"/>
        <v>42060.04550925926</v>
      </c>
      <c r="V3735" s="9">
        <f t="shared" si="411"/>
        <v>42090.003842592589</v>
      </c>
      <c r="W3735">
        <f t="shared" si="412"/>
        <v>30</v>
      </c>
    </row>
    <row r="3736" spans="1:23" ht="43.2" x14ac:dyDescent="0.3">
      <c r="A3736">
        <v>3120</v>
      </c>
      <c r="B3736" s="3" t="s">
        <v>3120</v>
      </c>
      <c r="C3736" s="3" t="s">
        <v>7230</v>
      </c>
      <c r="D3736">
        <v>1300000</v>
      </c>
      <c r="E3736">
        <v>128</v>
      </c>
      <c r="F3736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>
        <f t="shared" si="406"/>
        <v>0</v>
      </c>
      <c r="P3736" s="5">
        <f t="shared" si="407"/>
        <v>12.8</v>
      </c>
      <c r="Q3736" s="5" t="str">
        <f t="shared" si="408"/>
        <v>theater</v>
      </c>
      <c r="R3736" s="5" t="str">
        <f t="shared" si="409"/>
        <v>spaces</v>
      </c>
      <c r="S3736" t="s">
        <v>8317</v>
      </c>
      <c r="T3736" t="s">
        <v>8357</v>
      </c>
      <c r="U3736" s="9">
        <f t="shared" si="410"/>
        <v>42435.942083333335</v>
      </c>
      <c r="V3736" s="9">
        <f t="shared" si="411"/>
        <v>42495.900416666671</v>
      </c>
      <c r="W3736">
        <f t="shared" si="412"/>
        <v>60</v>
      </c>
    </row>
    <row r="3737" spans="1:23" ht="28.8" x14ac:dyDescent="0.3">
      <c r="A3737">
        <v>3121</v>
      </c>
      <c r="B3737" s="3" t="s">
        <v>3121</v>
      </c>
      <c r="C3737" s="3" t="s">
        <v>7231</v>
      </c>
      <c r="D3737">
        <v>1500</v>
      </c>
      <c r="E3737">
        <v>10</v>
      </c>
      <c r="F3737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>
        <f t="shared" si="406"/>
        <v>1</v>
      </c>
      <c r="P3737" s="5">
        <f t="shared" si="407"/>
        <v>10</v>
      </c>
      <c r="Q3737" s="5" t="str">
        <f t="shared" si="408"/>
        <v>theater</v>
      </c>
      <c r="R3737" s="5" t="str">
        <f t="shared" si="409"/>
        <v>spaces</v>
      </c>
      <c r="S3737" t="s">
        <v>8317</v>
      </c>
      <c r="T3737" t="s">
        <v>8357</v>
      </c>
      <c r="U3737" s="9">
        <f t="shared" si="410"/>
        <v>41848.679803240739</v>
      </c>
      <c r="V3737" s="9">
        <f t="shared" si="411"/>
        <v>41908.679803240739</v>
      </c>
      <c r="W3737">
        <f t="shared" si="412"/>
        <v>60</v>
      </c>
    </row>
    <row r="3738" spans="1:23" x14ac:dyDescent="0.3">
      <c r="A3738">
        <v>3122</v>
      </c>
      <c r="B3738" s="3" t="s">
        <v>3122</v>
      </c>
      <c r="C3738" s="3" t="s">
        <v>7232</v>
      </c>
      <c r="D3738">
        <v>199</v>
      </c>
      <c r="E3738">
        <v>116</v>
      </c>
      <c r="F3738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>
        <f t="shared" si="406"/>
        <v>58</v>
      </c>
      <c r="P3738" s="5">
        <f t="shared" si="407"/>
        <v>58</v>
      </c>
      <c r="Q3738" s="5" t="str">
        <f t="shared" si="408"/>
        <v>theater</v>
      </c>
      <c r="R3738" s="5" t="str">
        <f t="shared" si="409"/>
        <v>spaces</v>
      </c>
      <c r="S3738" t="s">
        <v>8317</v>
      </c>
      <c r="T3738" t="s">
        <v>8357</v>
      </c>
      <c r="U3738" s="9">
        <f t="shared" si="410"/>
        <v>42678.932083333333</v>
      </c>
      <c r="V3738" s="9">
        <f t="shared" si="411"/>
        <v>42683.973750000005</v>
      </c>
      <c r="W3738">
        <f t="shared" si="412"/>
        <v>5</v>
      </c>
    </row>
    <row r="3739" spans="1:23" ht="43.2" x14ac:dyDescent="0.3">
      <c r="A3739">
        <v>3123</v>
      </c>
      <c r="B3739" s="3" t="s">
        <v>3123</v>
      </c>
      <c r="C3739" s="3" t="s">
        <v>7233</v>
      </c>
      <c r="D3739">
        <v>125000</v>
      </c>
      <c r="E3739">
        <v>85192</v>
      </c>
      <c r="F3739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>
        <f t="shared" si="406"/>
        <v>68</v>
      </c>
      <c r="P3739" s="5">
        <f t="shared" si="407"/>
        <v>244.8</v>
      </c>
      <c r="Q3739" s="5" t="str">
        <f t="shared" si="408"/>
        <v>theater</v>
      </c>
      <c r="R3739" s="5" t="str">
        <f t="shared" si="409"/>
        <v>spaces</v>
      </c>
      <c r="S3739" t="s">
        <v>8317</v>
      </c>
      <c r="T3739" t="s">
        <v>8357</v>
      </c>
      <c r="U3739" s="9">
        <f t="shared" si="410"/>
        <v>42530.993032407408</v>
      </c>
      <c r="V3739" s="9">
        <f t="shared" si="411"/>
        <v>42560.993032407408</v>
      </c>
      <c r="W3739">
        <f t="shared" si="412"/>
        <v>30</v>
      </c>
    </row>
    <row r="3740" spans="1:23" ht="43.2" x14ac:dyDescent="0.3">
      <c r="A3740">
        <v>3124</v>
      </c>
      <c r="B3740" s="3" t="s">
        <v>3124</v>
      </c>
      <c r="C3740" s="3" t="s">
        <v>7234</v>
      </c>
      <c r="D3740">
        <v>800000</v>
      </c>
      <c r="E3740">
        <v>26</v>
      </c>
      <c r="F3740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>
        <f t="shared" si="406"/>
        <v>0</v>
      </c>
      <c r="P3740" s="5">
        <f t="shared" si="407"/>
        <v>6.5</v>
      </c>
      <c r="Q3740" s="5" t="str">
        <f t="shared" si="408"/>
        <v>theater</v>
      </c>
      <c r="R3740" s="5" t="str">
        <f t="shared" si="409"/>
        <v>spaces</v>
      </c>
      <c r="S3740" t="s">
        <v>8317</v>
      </c>
      <c r="T3740" t="s">
        <v>8357</v>
      </c>
      <c r="U3740" s="9">
        <f t="shared" si="410"/>
        <v>41977.780104166668</v>
      </c>
      <c r="V3740" s="9">
        <f t="shared" si="411"/>
        <v>42037.780104166668</v>
      </c>
      <c r="W3740">
        <f t="shared" si="412"/>
        <v>60</v>
      </c>
    </row>
    <row r="3741" spans="1:23" x14ac:dyDescent="0.3">
      <c r="A3741">
        <v>3125</v>
      </c>
      <c r="B3741" s="3" t="s">
        <v>3125</v>
      </c>
      <c r="C3741" s="3" t="s">
        <v>7235</v>
      </c>
      <c r="D3741">
        <v>1500000</v>
      </c>
      <c r="E3741">
        <v>0</v>
      </c>
      <c r="F3741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>
        <f t="shared" si="406"/>
        <v>0</v>
      </c>
      <c r="P3741" s="5" t="e">
        <f t="shared" si="407"/>
        <v>#DIV/0!</v>
      </c>
      <c r="Q3741" s="5" t="str">
        <f t="shared" si="408"/>
        <v>theater</v>
      </c>
      <c r="R3741" s="5" t="str">
        <f t="shared" si="409"/>
        <v>spaces</v>
      </c>
      <c r="S3741" t="s">
        <v>8317</v>
      </c>
      <c r="T3741" t="s">
        <v>8357</v>
      </c>
      <c r="U3741" s="9">
        <f t="shared" si="410"/>
        <v>42346.20685185185</v>
      </c>
      <c r="V3741" s="9">
        <f t="shared" si="411"/>
        <v>42376.20685185185</v>
      </c>
      <c r="W3741">
        <f t="shared" si="412"/>
        <v>30</v>
      </c>
    </row>
    <row r="3742" spans="1:23" ht="72" x14ac:dyDescent="0.3">
      <c r="A3742">
        <v>3126</v>
      </c>
      <c r="B3742" s="3" t="s">
        <v>3126</v>
      </c>
      <c r="C3742" s="3" t="s">
        <v>7236</v>
      </c>
      <c r="D3742">
        <v>25000</v>
      </c>
      <c r="E3742">
        <v>1040</v>
      </c>
      <c r="F3742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>
        <f t="shared" si="406"/>
        <v>4</v>
      </c>
      <c r="P3742" s="5">
        <f t="shared" si="407"/>
        <v>61.18</v>
      </c>
      <c r="Q3742" s="5" t="str">
        <f t="shared" si="408"/>
        <v>theater</v>
      </c>
      <c r="R3742" s="5" t="str">
        <f t="shared" si="409"/>
        <v>spaces</v>
      </c>
      <c r="S3742" t="s">
        <v>8317</v>
      </c>
      <c r="T3742" t="s">
        <v>8357</v>
      </c>
      <c r="U3742" s="9">
        <f t="shared" si="410"/>
        <v>42427.01807870371</v>
      </c>
      <c r="V3742" s="9">
        <f t="shared" si="411"/>
        <v>42456.976412037038</v>
      </c>
      <c r="W3742">
        <f t="shared" si="412"/>
        <v>29</v>
      </c>
    </row>
    <row r="3743" spans="1:23" ht="43.2" x14ac:dyDescent="0.3">
      <c r="A3743">
        <v>3127</v>
      </c>
      <c r="B3743" s="3" t="s">
        <v>3127</v>
      </c>
      <c r="C3743" s="3" t="s">
        <v>7237</v>
      </c>
      <c r="D3743">
        <v>100000</v>
      </c>
      <c r="E3743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>
        <f t="shared" si="406"/>
        <v>0</v>
      </c>
      <c r="P3743" s="5" t="e">
        <f t="shared" si="407"/>
        <v>#DIV/0!</v>
      </c>
      <c r="Q3743" s="5" t="str">
        <f t="shared" si="408"/>
        <v>theater</v>
      </c>
      <c r="R3743" s="5" t="str">
        <f t="shared" si="409"/>
        <v>spaces</v>
      </c>
      <c r="S3743" t="s">
        <v>8317</v>
      </c>
      <c r="T3743" t="s">
        <v>8357</v>
      </c>
      <c r="U3743" s="9">
        <f t="shared" si="410"/>
        <v>42034.856817129628</v>
      </c>
      <c r="V3743" s="9">
        <f t="shared" si="411"/>
        <v>42064.856817129628</v>
      </c>
      <c r="W3743">
        <f t="shared" si="412"/>
        <v>30</v>
      </c>
    </row>
    <row r="3744" spans="1:23" ht="43.2" x14ac:dyDescent="0.3">
      <c r="A3744">
        <v>3128</v>
      </c>
      <c r="B3744" s="3" t="s">
        <v>3128</v>
      </c>
      <c r="C3744" s="3" t="s">
        <v>7238</v>
      </c>
      <c r="D3744">
        <v>15000</v>
      </c>
      <c r="E374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>
        <f t="shared" si="406"/>
        <v>109</v>
      </c>
      <c r="P3744" s="5">
        <f t="shared" si="407"/>
        <v>139.24</v>
      </c>
      <c r="Q3744" s="5" t="str">
        <f t="shared" si="408"/>
        <v>theater</v>
      </c>
      <c r="R3744" s="5" t="str">
        <f t="shared" si="409"/>
        <v>plays</v>
      </c>
      <c r="S3744" t="s">
        <v>8317</v>
      </c>
      <c r="T3744" t="s">
        <v>8318</v>
      </c>
      <c r="U3744" s="9">
        <f t="shared" si="410"/>
        <v>42780.825706018513</v>
      </c>
      <c r="V3744" s="9">
        <f t="shared" si="411"/>
        <v>42810.784039351856</v>
      </c>
      <c r="W3744">
        <f t="shared" si="412"/>
        <v>30</v>
      </c>
    </row>
    <row r="3745" spans="1:23" ht="43.2" x14ac:dyDescent="0.3">
      <c r="A3745">
        <v>3129</v>
      </c>
      <c r="B3745" s="3" t="s">
        <v>3129</v>
      </c>
      <c r="C3745" s="3" t="s">
        <v>7239</v>
      </c>
      <c r="D3745">
        <v>1250</v>
      </c>
      <c r="E3745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>
        <f t="shared" si="406"/>
        <v>1</v>
      </c>
      <c r="P3745" s="5">
        <f t="shared" si="407"/>
        <v>10</v>
      </c>
      <c r="Q3745" s="5" t="str">
        <f t="shared" si="408"/>
        <v>theater</v>
      </c>
      <c r="R3745" s="5" t="str">
        <f t="shared" si="409"/>
        <v>plays</v>
      </c>
      <c r="S3745" t="s">
        <v>8317</v>
      </c>
      <c r="T3745" t="s">
        <v>8318</v>
      </c>
      <c r="U3745" s="9">
        <f t="shared" si="410"/>
        <v>42803.842812499999</v>
      </c>
      <c r="V3745" s="9">
        <f t="shared" si="411"/>
        <v>42843.801145833335</v>
      </c>
      <c r="W3745">
        <f t="shared" si="412"/>
        <v>40</v>
      </c>
    </row>
    <row r="3746" spans="1:23" ht="43.2" x14ac:dyDescent="0.3">
      <c r="A3746">
        <v>3130</v>
      </c>
      <c r="B3746" s="3" t="s">
        <v>3130</v>
      </c>
      <c r="C3746" s="3" t="s">
        <v>7240</v>
      </c>
      <c r="D3746">
        <v>10000</v>
      </c>
      <c r="E3746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>
        <f t="shared" si="406"/>
        <v>4</v>
      </c>
      <c r="P3746" s="5">
        <f t="shared" si="407"/>
        <v>93.75</v>
      </c>
      <c r="Q3746" s="5" t="str">
        <f t="shared" si="408"/>
        <v>theater</v>
      </c>
      <c r="R3746" s="5" t="str">
        <f t="shared" si="409"/>
        <v>plays</v>
      </c>
      <c r="S3746" t="s">
        <v>8317</v>
      </c>
      <c r="T3746" t="s">
        <v>8318</v>
      </c>
      <c r="U3746" s="9">
        <f t="shared" si="410"/>
        <v>42808.640231481477</v>
      </c>
      <c r="V3746" s="9">
        <f t="shared" si="411"/>
        <v>42839.207638888889</v>
      </c>
      <c r="W3746">
        <f t="shared" si="412"/>
        <v>31</v>
      </c>
    </row>
    <row r="3747" spans="1:23" ht="28.8" x14ac:dyDescent="0.3">
      <c r="A3747">
        <v>3131</v>
      </c>
      <c r="B3747" s="3" t="s">
        <v>3131</v>
      </c>
      <c r="C3747" s="3" t="s">
        <v>7241</v>
      </c>
      <c r="D3747">
        <v>4100</v>
      </c>
      <c r="E3747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>
        <f t="shared" si="406"/>
        <v>16</v>
      </c>
      <c r="P3747" s="5">
        <f t="shared" si="407"/>
        <v>53.75</v>
      </c>
      <c r="Q3747" s="5" t="str">
        <f t="shared" si="408"/>
        <v>theater</v>
      </c>
      <c r="R3747" s="5" t="str">
        <f t="shared" si="409"/>
        <v>plays</v>
      </c>
      <c r="S3747" t="s">
        <v>8317</v>
      </c>
      <c r="T3747" t="s">
        <v>8318</v>
      </c>
      <c r="U3747" s="9">
        <f t="shared" si="410"/>
        <v>42803.579224537039</v>
      </c>
      <c r="V3747" s="9">
        <f t="shared" si="411"/>
        <v>42833.537557870368</v>
      </c>
      <c r="W3747">
        <f t="shared" si="412"/>
        <v>30</v>
      </c>
    </row>
    <row r="3748" spans="1:23" ht="28.8" x14ac:dyDescent="0.3">
      <c r="A3748">
        <v>3132</v>
      </c>
      <c r="B3748" s="3" t="s">
        <v>3132</v>
      </c>
      <c r="C3748" s="3" t="s">
        <v>7242</v>
      </c>
      <c r="D3748">
        <v>30000</v>
      </c>
      <c r="E3748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0</v>
      </c>
      <c r="P3748" s="5">
        <f t="shared" si="407"/>
        <v>10</v>
      </c>
      <c r="Q3748" s="5" t="str">
        <f t="shared" si="408"/>
        <v>theater</v>
      </c>
      <c r="R3748" s="5" t="str">
        <f t="shared" si="409"/>
        <v>plays</v>
      </c>
      <c r="S3748" t="s">
        <v>8317</v>
      </c>
      <c r="T3748" t="s">
        <v>8318</v>
      </c>
      <c r="U3748" s="9">
        <f t="shared" si="410"/>
        <v>42786.350231481483</v>
      </c>
      <c r="V3748" s="9">
        <f t="shared" si="411"/>
        <v>42846.308564814812</v>
      </c>
      <c r="W3748">
        <f t="shared" si="412"/>
        <v>60</v>
      </c>
    </row>
    <row r="3749" spans="1:23" ht="43.2" x14ac:dyDescent="0.3">
      <c r="A3749">
        <v>3133</v>
      </c>
      <c r="B3749" s="3" t="s">
        <v>3133</v>
      </c>
      <c r="C3749" s="3" t="s">
        <v>7243</v>
      </c>
      <c r="D3749">
        <v>500</v>
      </c>
      <c r="E3749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>
        <f t="shared" si="406"/>
        <v>108</v>
      </c>
      <c r="P3749" s="5">
        <f t="shared" si="407"/>
        <v>33.75</v>
      </c>
      <c r="Q3749" s="5" t="str">
        <f t="shared" si="408"/>
        <v>theater</v>
      </c>
      <c r="R3749" s="5" t="str">
        <f t="shared" si="409"/>
        <v>plays</v>
      </c>
      <c r="S3749" t="s">
        <v>8317</v>
      </c>
      <c r="T3749" t="s">
        <v>8318</v>
      </c>
      <c r="U3749" s="9">
        <f t="shared" si="410"/>
        <v>42788.565208333333</v>
      </c>
      <c r="V3749" s="9">
        <f t="shared" si="411"/>
        <v>42818.523541666669</v>
      </c>
      <c r="W3749">
        <f t="shared" si="412"/>
        <v>30</v>
      </c>
    </row>
    <row r="3750" spans="1:23" ht="43.2" x14ac:dyDescent="0.3">
      <c r="A3750">
        <v>3134</v>
      </c>
      <c r="B3750" s="3" t="s">
        <v>3134</v>
      </c>
      <c r="C3750" s="3" t="s">
        <v>7244</v>
      </c>
      <c r="D3750">
        <v>1000</v>
      </c>
      <c r="E3750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>
        <f t="shared" si="406"/>
        <v>23</v>
      </c>
      <c r="P3750" s="5">
        <f t="shared" si="407"/>
        <v>18.75</v>
      </c>
      <c r="Q3750" s="5" t="str">
        <f t="shared" si="408"/>
        <v>theater</v>
      </c>
      <c r="R3750" s="5" t="str">
        <f t="shared" si="409"/>
        <v>plays</v>
      </c>
      <c r="S3750" t="s">
        <v>8317</v>
      </c>
      <c r="T3750" t="s">
        <v>8318</v>
      </c>
      <c r="U3750" s="9">
        <f t="shared" si="410"/>
        <v>42800.720127314817</v>
      </c>
      <c r="V3750" s="9">
        <f t="shared" si="411"/>
        <v>42821.678460648152</v>
      </c>
      <c r="W3750">
        <f t="shared" si="412"/>
        <v>21</v>
      </c>
    </row>
    <row r="3751" spans="1:23" ht="43.2" x14ac:dyDescent="0.3">
      <c r="A3751">
        <v>3135</v>
      </c>
      <c r="B3751" s="3" t="s">
        <v>3135</v>
      </c>
      <c r="C3751" s="3" t="s">
        <v>7245</v>
      </c>
      <c r="D3751">
        <v>777</v>
      </c>
      <c r="E3751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>
        <f t="shared" si="406"/>
        <v>21</v>
      </c>
      <c r="P3751" s="5">
        <f t="shared" si="407"/>
        <v>23.14</v>
      </c>
      <c r="Q3751" s="5" t="str">
        <f t="shared" si="408"/>
        <v>theater</v>
      </c>
      <c r="R3751" s="5" t="str">
        <f t="shared" si="409"/>
        <v>plays</v>
      </c>
      <c r="S3751" t="s">
        <v>8317</v>
      </c>
      <c r="T3751" t="s">
        <v>8318</v>
      </c>
      <c r="U3751" s="9">
        <f t="shared" si="410"/>
        <v>42807.151863425926</v>
      </c>
      <c r="V3751" s="9">
        <f t="shared" si="411"/>
        <v>42829.151863425926</v>
      </c>
      <c r="W3751">
        <f t="shared" si="412"/>
        <v>22</v>
      </c>
    </row>
    <row r="3752" spans="1:23" ht="43.2" x14ac:dyDescent="0.3">
      <c r="A3752">
        <v>3136</v>
      </c>
      <c r="B3752" s="3" t="s">
        <v>3136</v>
      </c>
      <c r="C3752" s="3" t="s">
        <v>7246</v>
      </c>
      <c r="D3752">
        <v>500</v>
      </c>
      <c r="E3752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>
        <f t="shared" si="406"/>
        <v>128</v>
      </c>
      <c r="P3752" s="5">
        <f t="shared" si="407"/>
        <v>29.05</v>
      </c>
      <c r="Q3752" s="5" t="str">
        <f t="shared" si="408"/>
        <v>theater</v>
      </c>
      <c r="R3752" s="5" t="str">
        <f t="shared" si="409"/>
        <v>plays</v>
      </c>
      <c r="S3752" t="s">
        <v>8317</v>
      </c>
      <c r="T3752" t="s">
        <v>8318</v>
      </c>
      <c r="U3752" s="9">
        <f t="shared" si="410"/>
        <v>42789.462430555555</v>
      </c>
      <c r="V3752" s="9">
        <f t="shared" si="411"/>
        <v>42825.957638888889</v>
      </c>
      <c r="W3752">
        <f t="shared" si="412"/>
        <v>36</v>
      </c>
    </row>
    <row r="3753" spans="1:23" ht="28.8" x14ac:dyDescent="0.3">
      <c r="A3753">
        <v>3137</v>
      </c>
      <c r="B3753" s="3" t="s">
        <v>3137</v>
      </c>
      <c r="C3753" s="3" t="s">
        <v>7247</v>
      </c>
      <c r="D3753">
        <v>1500</v>
      </c>
      <c r="E3753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>
        <f t="shared" si="406"/>
        <v>3</v>
      </c>
      <c r="P3753" s="5">
        <f t="shared" si="407"/>
        <v>50</v>
      </c>
      <c r="Q3753" s="5" t="str">
        <f t="shared" si="408"/>
        <v>theater</v>
      </c>
      <c r="R3753" s="5" t="str">
        <f t="shared" si="409"/>
        <v>plays</v>
      </c>
      <c r="S3753" t="s">
        <v>8317</v>
      </c>
      <c r="T3753" t="s">
        <v>8318</v>
      </c>
      <c r="U3753" s="9">
        <f t="shared" si="410"/>
        <v>42807.885057870371</v>
      </c>
      <c r="V3753" s="9">
        <f t="shared" si="411"/>
        <v>42858.8</v>
      </c>
      <c r="W3753">
        <f t="shared" si="412"/>
        <v>51</v>
      </c>
    </row>
    <row r="3754" spans="1:23" ht="57.6" x14ac:dyDescent="0.3">
      <c r="A3754">
        <v>3138</v>
      </c>
      <c r="B3754" s="3" t="s">
        <v>3138</v>
      </c>
      <c r="C3754" s="3" t="s">
        <v>7248</v>
      </c>
      <c r="D3754">
        <v>200</v>
      </c>
      <c r="E375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>
        <f t="shared" si="406"/>
        <v>0</v>
      </c>
      <c r="P3754" s="5" t="e">
        <f t="shared" si="407"/>
        <v>#DIV/0!</v>
      </c>
      <c r="Q3754" s="5" t="str">
        <f t="shared" si="408"/>
        <v>theater</v>
      </c>
      <c r="R3754" s="5" t="str">
        <f t="shared" si="409"/>
        <v>plays</v>
      </c>
      <c r="S3754" t="s">
        <v>8317</v>
      </c>
      <c r="T3754" t="s">
        <v>8318</v>
      </c>
      <c r="U3754" s="9">
        <f t="shared" si="410"/>
        <v>42809.645914351851</v>
      </c>
      <c r="V3754" s="9">
        <f t="shared" si="411"/>
        <v>42828.645914351851</v>
      </c>
      <c r="W3754">
        <f t="shared" si="412"/>
        <v>19</v>
      </c>
    </row>
    <row r="3755" spans="1:23" ht="43.2" x14ac:dyDescent="0.3">
      <c r="A3755">
        <v>3139</v>
      </c>
      <c r="B3755" s="3" t="s">
        <v>3139</v>
      </c>
      <c r="C3755" s="3" t="s">
        <v>7249</v>
      </c>
      <c r="D3755">
        <v>50000</v>
      </c>
      <c r="E3755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>
        <f t="shared" si="406"/>
        <v>5</v>
      </c>
      <c r="P3755" s="5">
        <f t="shared" si="407"/>
        <v>450</v>
      </c>
      <c r="Q3755" s="5" t="str">
        <f t="shared" si="408"/>
        <v>theater</v>
      </c>
      <c r="R3755" s="5" t="str">
        <f t="shared" si="409"/>
        <v>plays</v>
      </c>
      <c r="S3755" t="s">
        <v>8317</v>
      </c>
      <c r="T3755" t="s">
        <v>8318</v>
      </c>
      <c r="U3755" s="9">
        <f t="shared" si="410"/>
        <v>42785.270370370374</v>
      </c>
      <c r="V3755" s="9">
        <f t="shared" si="411"/>
        <v>42819.189583333333</v>
      </c>
      <c r="W3755">
        <f t="shared" si="412"/>
        <v>34</v>
      </c>
    </row>
    <row r="3756" spans="1:23" ht="57.6" x14ac:dyDescent="0.3">
      <c r="A3756">
        <v>3140</v>
      </c>
      <c r="B3756" s="3" t="s">
        <v>3140</v>
      </c>
      <c r="C3756" s="3" t="s">
        <v>7250</v>
      </c>
      <c r="D3756">
        <v>10000</v>
      </c>
      <c r="E3756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>
        <f t="shared" si="406"/>
        <v>1</v>
      </c>
      <c r="P3756" s="5">
        <f t="shared" si="407"/>
        <v>24</v>
      </c>
      <c r="Q3756" s="5" t="str">
        <f t="shared" si="408"/>
        <v>theater</v>
      </c>
      <c r="R3756" s="5" t="str">
        <f t="shared" si="409"/>
        <v>plays</v>
      </c>
      <c r="S3756" t="s">
        <v>8317</v>
      </c>
      <c r="T3756" t="s">
        <v>8318</v>
      </c>
      <c r="U3756" s="9">
        <f t="shared" si="410"/>
        <v>42802.718784722223</v>
      </c>
      <c r="V3756" s="9">
        <f t="shared" si="411"/>
        <v>42832.677118055552</v>
      </c>
      <c r="W3756">
        <f t="shared" si="412"/>
        <v>30</v>
      </c>
    </row>
    <row r="3757" spans="1:23" ht="57.6" x14ac:dyDescent="0.3">
      <c r="A3757">
        <v>3141</v>
      </c>
      <c r="B3757" s="3" t="s">
        <v>3141</v>
      </c>
      <c r="C3757" s="3" t="s">
        <v>7251</v>
      </c>
      <c r="D3757">
        <v>500</v>
      </c>
      <c r="E3757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>
        <f t="shared" si="406"/>
        <v>52</v>
      </c>
      <c r="P3757" s="5">
        <f t="shared" si="407"/>
        <v>32.25</v>
      </c>
      <c r="Q3757" s="5" t="str">
        <f t="shared" si="408"/>
        <v>theater</v>
      </c>
      <c r="R3757" s="5" t="str">
        <f t="shared" si="409"/>
        <v>plays</v>
      </c>
      <c r="S3757" t="s">
        <v>8317</v>
      </c>
      <c r="T3757" t="s">
        <v>8318</v>
      </c>
      <c r="U3757" s="9">
        <f t="shared" si="410"/>
        <v>42800.753333333334</v>
      </c>
      <c r="V3757" s="9">
        <f t="shared" si="411"/>
        <v>42841.833333333328</v>
      </c>
      <c r="W3757">
        <f t="shared" si="412"/>
        <v>41</v>
      </c>
    </row>
    <row r="3758" spans="1:23" ht="43.2" x14ac:dyDescent="0.3">
      <c r="A3758">
        <v>3142</v>
      </c>
      <c r="B3758" s="3" t="s">
        <v>3142</v>
      </c>
      <c r="C3758" s="3" t="s">
        <v>7252</v>
      </c>
      <c r="D3758">
        <v>2750</v>
      </c>
      <c r="E3758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>
        <f t="shared" si="406"/>
        <v>2</v>
      </c>
      <c r="P3758" s="5">
        <f t="shared" si="407"/>
        <v>15</v>
      </c>
      <c r="Q3758" s="5" t="str">
        <f t="shared" si="408"/>
        <v>theater</v>
      </c>
      <c r="R3758" s="5" t="str">
        <f t="shared" si="409"/>
        <v>plays</v>
      </c>
      <c r="S3758" t="s">
        <v>8317</v>
      </c>
      <c r="T3758" t="s">
        <v>8318</v>
      </c>
      <c r="U3758" s="9">
        <f t="shared" si="410"/>
        <v>42783.513182870374</v>
      </c>
      <c r="V3758" s="9">
        <f t="shared" si="411"/>
        <v>42813.471516203703</v>
      </c>
      <c r="W3758">
        <f t="shared" si="412"/>
        <v>30</v>
      </c>
    </row>
    <row r="3759" spans="1:23" ht="57.6" x14ac:dyDescent="0.3">
      <c r="A3759">
        <v>3143</v>
      </c>
      <c r="B3759" s="3" t="s">
        <v>3143</v>
      </c>
      <c r="C3759" s="3" t="s">
        <v>7253</v>
      </c>
      <c r="D3759">
        <v>700</v>
      </c>
      <c r="E3759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>
        <f t="shared" si="406"/>
        <v>0</v>
      </c>
      <c r="P3759" s="5" t="e">
        <f t="shared" si="407"/>
        <v>#DIV/0!</v>
      </c>
      <c r="Q3759" s="5" t="str">
        <f t="shared" si="408"/>
        <v>theater</v>
      </c>
      <c r="R3759" s="5" t="str">
        <f t="shared" si="409"/>
        <v>plays</v>
      </c>
      <c r="S3759" t="s">
        <v>8317</v>
      </c>
      <c r="T3759" t="s">
        <v>8318</v>
      </c>
      <c r="U3759" s="9">
        <f t="shared" si="410"/>
        <v>42808.358287037037</v>
      </c>
      <c r="V3759" s="9">
        <f t="shared" si="411"/>
        <v>42834.358287037037</v>
      </c>
      <c r="W3759">
        <f t="shared" si="412"/>
        <v>26</v>
      </c>
    </row>
    <row r="3760" spans="1:23" ht="57.6" x14ac:dyDescent="0.3">
      <c r="A3760">
        <v>3144</v>
      </c>
      <c r="B3760" s="3" t="s">
        <v>3144</v>
      </c>
      <c r="C3760" s="3" t="s">
        <v>7254</v>
      </c>
      <c r="D3760">
        <v>10000</v>
      </c>
      <c r="E3760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>
        <f t="shared" si="406"/>
        <v>75</v>
      </c>
      <c r="P3760" s="5">
        <f t="shared" si="407"/>
        <v>251.33</v>
      </c>
      <c r="Q3760" s="5" t="str">
        <f t="shared" si="408"/>
        <v>theater</v>
      </c>
      <c r="R3760" s="5" t="str">
        <f t="shared" si="409"/>
        <v>plays</v>
      </c>
      <c r="S3760" t="s">
        <v>8317</v>
      </c>
      <c r="T3760" t="s">
        <v>8318</v>
      </c>
      <c r="U3760" s="9">
        <f t="shared" si="410"/>
        <v>42796.538275462968</v>
      </c>
      <c r="V3760" s="9">
        <f t="shared" si="411"/>
        <v>42813.25</v>
      </c>
      <c r="W3760">
        <f t="shared" si="412"/>
        <v>17</v>
      </c>
    </row>
    <row r="3761" spans="1:23" ht="43.2" x14ac:dyDescent="0.3">
      <c r="A3761">
        <v>3145</v>
      </c>
      <c r="B3761" s="3" t="s">
        <v>3145</v>
      </c>
      <c r="C3761" s="3" t="s">
        <v>7255</v>
      </c>
      <c r="D3761">
        <v>25000</v>
      </c>
      <c r="E3761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>
        <f t="shared" si="406"/>
        <v>0</v>
      </c>
      <c r="P3761" s="5" t="e">
        <f t="shared" si="407"/>
        <v>#DIV/0!</v>
      </c>
      <c r="Q3761" s="5" t="str">
        <f t="shared" si="408"/>
        <v>theater</v>
      </c>
      <c r="R3761" s="5" t="str">
        <f t="shared" si="409"/>
        <v>plays</v>
      </c>
      <c r="S3761" t="s">
        <v>8317</v>
      </c>
      <c r="T3761" t="s">
        <v>8318</v>
      </c>
      <c r="U3761" s="9">
        <f t="shared" si="410"/>
        <v>42762.040902777779</v>
      </c>
      <c r="V3761" s="9">
        <f t="shared" si="411"/>
        <v>42821.999236111107</v>
      </c>
      <c r="W3761">
        <f t="shared" si="412"/>
        <v>59</v>
      </c>
    </row>
    <row r="3762" spans="1:23" ht="43.2" x14ac:dyDescent="0.3">
      <c r="A3762">
        <v>3146</v>
      </c>
      <c r="B3762" s="3" t="s">
        <v>3146</v>
      </c>
      <c r="C3762" s="3" t="s">
        <v>7256</v>
      </c>
      <c r="D3762">
        <v>50000</v>
      </c>
      <c r="E3762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>
        <f t="shared" si="406"/>
        <v>11</v>
      </c>
      <c r="P3762" s="5">
        <f t="shared" si="407"/>
        <v>437.5</v>
      </c>
      <c r="Q3762" s="5" t="str">
        <f t="shared" si="408"/>
        <v>theater</v>
      </c>
      <c r="R3762" s="5" t="str">
        <f t="shared" si="409"/>
        <v>plays</v>
      </c>
      <c r="S3762" t="s">
        <v>8317</v>
      </c>
      <c r="T3762" t="s">
        <v>8318</v>
      </c>
      <c r="U3762" s="9">
        <f t="shared" si="410"/>
        <v>42796.682476851856</v>
      </c>
      <c r="V3762" s="9">
        <f t="shared" si="411"/>
        <v>42841.640810185185</v>
      </c>
      <c r="W3762">
        <f t="shared" si="412"/>
        <v>45</v>
      </c>
    </row>
    <row r="3763" spans="1:23" ht="43.2" x14ac:dyDescent="0.3">
      <c r="A3763">
        <v>3188</v>
      </c>
      <c r="B3763" s="3" t="s">
        <v>3188</v>
      </c>
      <c r="C3763" s="3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>
        <f t="shared" si="406"/>
        <v>65</v>
      </c>
      <c r="P3763" s="5">
        <f t="shared" si="407"/>
        <v>14.44</v>
      </c>
      <c r="Q3763" s="5" t="str">
        <f t="shared" si="408"/>
        <v>theater</v>
      </c>
      <c r="R3763" s="5" t="str">
        <f t="shared" si="409"/>
        <v>musical</v>
      </c>
      <c r="S3763" t="s">
        <v>8317</v>
      </c>
      <c r="T3763" t="s">
        <v>8359</v>
      </c>
      <c r="U3763" s="9">
        <f t="shared" si="410"/>
        <v>42144.415532407409</v>
      </c>
      <c r="V3763" s="9">
        <f t="shared" si="411"/>
        <v>42165.415532407409</v>
      </c>
      <c r="W3763">
        <f t="shared" si="412"/>
        <v>21</v>
      </c>
    </row>
    <row r="3764" spans="1:23" ht="57.6" x14ac:dyDescent="0.3">
      <c r="A3764">
        <v>3189</v>
      </c>
      <c r="B3764" s="3" t="s">
        <v>3189</v>
      </c>
      <c r="C3764" s="3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>
        <f t="shared" si="406"/>
        <v>12</v>
      </c>
      <c r="P3764" s="5">
        <f t="shared" si="407"/>
        <v>356.84</v>
      </c>
      <c r="Q3764" s="5" t="str">
        <f t="shared" si="408"/>
        <v>theater</v>
      </c>
      <c r="R3764" s="5" t="str">
        <f t="shared" si="409"/>
        <v>musical</v>
      </c>
      <c r="S3764" t="s">
        <v>8317</v>
      </c>
      <c r="T3764" t="s">
        <v>8359</v>
      </c>
      <c r="U3764" s="9">
        <f t="shared" si="410"/>
        <v>42118.346435185187</v>
      </c>
      <c r="V3764" s="9">
        <f t="shared" si="411"/>
        <v>42148.346435185187</v>
      </c>
      <c r="W3764">
        <f t="shared" si="412"/>
        <v>30</v>
      </c>
    </row>
    <row r="3765" spans="1:23" ht="43.2" x14ac:dyDescent="0.3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>
        <f t="shared" si="406"/>
        <v>0</v>
      </c>
      <c r="P3765" s="5" t="e">
        <f t="shared" si="407"/>
        <v>#DIV/0!</v>
      </c>
      <c r="Q3765" s="5" t="str">
        <f t="shared" si="408"/>
        <v>theater</v>
      </c>
      <c r="R3765" s="5" t="str">
        <f t="shared" si="409"/>
        <v>musical</v>
      </c>
      <c r="S3765" t="s">
        <v>8317</v>
      </c>
      <c r="T3765" t="s">
        <v>8359</v>
      </c>
      <c r="U3765" s="9">
        <f t="shared" si="410"/>
        <v>42683.151331018518</v>
      </c>
      <c r="V3765" s="9">
        <f t="shared" si="411"/>
        <v>42713.192997685182</v>
      </c>
      <c r="W3765">
        <f t="shared" si="412"/>
        <v>30</v>
      </c>
    </row>
    <row r="3766" spans="1:23" ht="43.2" x14ac:dyDescent="0.3">
      <c r="A3766">
        <v>3191</v>
      </c>
      <c r="B3766" s="3" t="s">
        <v>3191</v>
      </c>
      <c r="C3766" s="3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>
        <f t="shared" si="406"/>
        <v>4</v>
      </c>
      <c r="P3766" s="5">
        <f t="shared" si="407"/>
        <v>37.75</v>
      </c>
      <c r="Q3766" s="5" t="str">
        <f t="shared" si="408"/>
        <v>theater</v>
      </c>
      <c r="R3766" s="5" t="str">
        <f t="shared" si="409"/>
        <v>musical</v>
      </c>
      <c r="S3766" t="s">
        <v>8317</v>
      </c>
      <c r="T3766" t="s">
        <v>8359</v>
      </c>
      <c r="U3766" s="9">
        <f t="shared" si="410"/>
        <v>42538.755428240736</v>
      </c>
      <c r="V3766" s="9">
        <f t="shared" si="411"/>
        <v>42598.755428240736</v>
      </c>
      <c r="W3766">
        <f t="shared" si="412"/>
        <v>60</v>
      </c>
    </row>
    <row r="3767" spans="1:23" ht="43.2" x14ac:dyDescent="0.3">
      <c r="A3767">
        <v>3192</v>
      </c>
      <c r="B3767" s="3" t="s">
        <v>3192</v>
      </c>
      <c r="C3767" s="3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>
        <f t="shared" si="406"/>
        <v>1</v>
      </c>
      <c r="P3767" s="5">
        <f t="shared" si="407"/>
        <v>12.75</v>
      </c>
      <c r="Q3767" s="5" t="str">
        <f t="shared" si="408"/>
        <v>theater</v>
      </c>
      <c r="R3767" s="5" t="str">
        <f t="shared" si="409"/>
        <v>musical</v>
      </c>
      <c r="S3767" t="s">
        <v>8317</v>
      </c>
      <c r="T3767" t="s">
        <v>8359</v>
      </c>
      <c r="U3767" s="9">
        <f t="shared" si="410"/>
        <v>42018.94049768518</v>
      </c>
      <c r="V3767" s="9">
        <f t="shared" si="411"/>
        <v>42063.916666666672</v>
      </c>
      <c r="W3767">
        <f t="shared" si="412"/>
        <v>45</v>
      </c>
    </row>
    <row r="3768" spans="1:23" ht="43.2" x14ac:dyDescent="0.3">
      <c r="A3768">
        <v>3193</v>
      </c>
      <c r="B3768" s="3" t="s">
        <v>3193</v>
      </c>
      <c r="C3768" s="3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>
        <f t="shared" si="406"/>
        <v>12</v>
      </c>
      <c r="P3768" s="5">
        <f t="shared" si="407"/>
        <v>24.46</v>
      </c>
      <c r="Q3768" s="5" t="str">
        <f t="shared" si="408"/>
        <v>theater</v>
      </c>
      <c r="R3768" s="5" t="str">
        <f t="shared" si="409"/>
        <v>musical</v>
      </c>
      <c r="S3768" t="s">
        <v>8317</v>
      </c>
      <c r="T3768" t="s">
        <v>8359</v>
      </c>
      <c r="U3768" s="9">
        <f t="shared" si="410"/>
        <v>42010.968240740738</v>
      </c>
      <c r="V3768" s="9">
        <f t="shared" si="411"/>
        <v>42055.968240740738</v>
      </c>
      <c r="W3768">
        <f t="shared" si="412"/>
        <v>45</v>
      </c>
    </row>
    <row r="3769" spans="1:23" ht="43.2" x14ac:dyDescent="0.3">
      <c r="A3769">
        <v>3194</v>
      </c>
      <c r="B3769" s="3" t="s">
        <v>3194</v>
      </c>
      <c r="C3769" s="3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>
        <f t="shared" si="406"/>
        <v>0</v>
      </c>
      <c r="P3769" s="5" t="e">
        <f t="shared" si="407"/>
        <v>#DIV/0!</v>
      </c>
      <c r="Q3769" s="5" t="str">
        <f t="shared" si="408"/>
        <v>theater</v>
      </c>
      <c r="R3769" s="5" t="str">
        <f t="shared" si="409"/>
        <v>musical</v>
      </c>
      <c r="S3769" t="s">
        <v>8317</v>
      </c>
      <c r="T3769" t="s">
        <v>8359</v>
      </c>
      <c r="U3769" s="9">
        <f t="shared" si="410"/>
        <v>42182.062476851846</v>
      </c>
      <c r="V3769" s="9">
        <f t="shared" si="411"/>
        <v>42212.062476851846</v>
      </c>
      <c r="W3769">
        <f t="shared" si="412"/>
        <v>30</v>
      </c>
    </row>
    <row r="3770" spans="1:23" ht="57.6" x14ac:dyDescent="0.3">
      <c r="A3770">
        <v>3195</v>
      </c>
      <c r="B3770" s="3" t="s">
        <v>3195</v>
      </c>
      <c r="C3770" s="3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>
        <f t="shared" si="406"/>
        <v>59</v>
      </c>
      <c r="P3770" s="5">
        <f t="shared" si="407"/>
        <v>53.08</v>
      </c>
      <c r="Q3770" s="5" t="str">
        <f t="shared" si="408"/>
        <v>theater</v>
      </c>
      <c r="R3770" s="5" t="str">
        <f t="shared" si="409"/>
        <v>musical</v>
      </c>
      <c r="S3770" t="s">
        <v>8317</v>
      </c>
      <c r="T3770" t="s">
        <v>8359</v>
      </c>
      <c r="U3770" s="9">
        <f t="shared" si="410"/>
        <v>42017.594236111108</v>
      </c>
      <c r="V3770" s="9">
        <f t="shared" si="411"/>
        <v>42047.594236111108</v>
      </c>
      <c r="W3770">
        <f t="shared" si="412"/>
        <v>30</v>
      </c>
    </row>
    <row r="3771" spans="1:23" ht="43.2" x14ac:dyDescent="0.3">
      <c r="A3771">
        <v>3196</v>
      </c>
      <c r="B3771" s="3" t="s">
        <v>3196</v>
      </c>
      <c r="C3771" s="3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>
        <f t="shared" si="406"/>
        <v>0</v>
      </c>
      <c r="P3771" s="5">
        <f t="shared" si="407"/>
        <v>300</v>
      </c>
      <c r="Q3771" s="5" t="str">
        <f t="shared" si="408"/>
        <v>theater</v>
      </c>
      <c r="R3771" s="5" t="str">
        <f t="shared" si="409"/>
        <v>musical</v>
      </c>
      <c r="S3771" t="s">
        <v>8317</v>
      </c>
      <c r="T3771" t="s">
        <v>8359</v>
      </c>
      <c r="U3771" s="9">
        <f t="shared" si="410"/>
        <v>42157.598090277781</v>
      </c>
      <c r="V3771" s="9">
        <f t="shared" si="411"/>
        <v>42217.583333333328</v>
      </c>
      <c r="W3771">
        <f t="shared" si="412"/>
        <v>60</v>
      </c>
    </row>
    <row r="3772" spans="1:23" ht="28.8" x14ac:dyDescent="0.3">
      <c r="A3772">
        <v>3197</v>
      </c>
      <c r="B3772" s="3" t="s">
        <v>3197</v>
      </c>
      <c r="C3772" s="3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>
        <f t="shared" si="406"/>
        <v>11</v>
      </c>
      <c r="P3772" s="5">
        <f t="shared" si="407"/>
        <v>286.25</v>
      </c>
      <c r="Q3772" s="5" t="str">
        <f t="shared" si="408"/>
        <v>theater</v>
      </c>
      <c r="R3772" s="5" t="str">
        <f t="shared" si="409"/>
        <v>musical</v>
      </c>
      <c r="S3772" t="s">
        <v>8317</v>
      </c>
      <c r="T3772" t="s">
        <v>8359</v>
      </c>
      <c r="U3772" s="9">
        <f t="shared" si="410"/>
        <v>42009.493263888886</v>
      </c>
      <c r="V3772" s="9">
        <f t="shared" si="411"/>
        <v>42039.493263888886</v>
      </c>
      <c r="W3772">
        <f t="shared" si="412"/>
        <v>30</v>
      </c>
    </row>
    <row r="3773" spans="1:23" ht="57.6" x14ac:dyDescent="0.3">
      <c r="A3773">
        <v>3198</v>
      </c>
      <c r="B3773" s="3" t="s">
        <v>3198</v>
      </c>
      <c r="C3773" s="3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>
        <f t="shared" si="406"/>
        <v>0</v>
      </c>
      <c r="P3773" s="5">
        <f t="shared" si="407"/>
        <v>36.67</v>
      </c>
      <c r="Q3773" s="5" t="str">
        <f t="shared" si="408"/>
        <v>theater</v>
      </c>
      <c r="R3773" s="5" t="str">
        <f t="shared" si="409"/>
        <v>musical</v>
      </c>
      <c r="S3773" t="s">
        <v>8317</v>
      </c>
      <c r="T3773" t="s">
        <v>8359</v>
      </c>
      <c r="U3773" s="9">
        <f t="shared" si="410"/>
        <v>42013.424502314811</v>
      </c>
      <c r="V3773" s="9">
        <f t="shared" si="411"/>
        <v>42051.424502314811</v>
      </c>
      <c r="W3773">
        <f t="shared" si="412"/>
        <v>38</v>
      </c>
    </row>
    <row r="3774" spans="1:23" ht="43.2" x14ac:dyDescent="0.3">
      <c r="A3774">
        <v>3199</v>
      </c>
      <c r="B3774" s="3" t="s">
        <v>3199</v>
      </c>
      <c r="C3774" s="3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>
        <f t="shared" si="406"/>
        <v>52</v>
      </c>
      <c r="P3774" s="5">
        <f t="shared" si="407"/>
        <v>49.21</v>
      </c>
      <c r="Q3774" s="5" t="str">
        <f t="shared" si="408"/>
        <v>theater</v>
      </c>
      <c r="R3774" s="5" t="str">
        <f t="shared" si="409"/>
        <v>musical</v>
      </c>
      <c r="S3774" t="s">
        <v>8317</v>
      </c>
      <c r="T3774" t="s">
        <v>8359</v>
      </c>
      <c r="U3774" s="9">
        <f t="shared" si="410"/>
        <v>41858.761782407404</v>
      </c>
      <c r="V3774" s="9">
        <f t="shared" si="411"/>
        <v>41888.875</v>
      </c>
      <c r="W3774">
        <f t="shared" si="412"/>
        <v>30</v>
      </c>
    </row>
    <row r="3775" spans="1:23" ht="57.6" x14ac:dyDescent="0.3">
      <c r="A3775">
        <v>3200</v>
      </c>
      <c r="B3775" s="3" t="s">
        <v>3200</v>
      </c>
      <c r="C3775" s="3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>
        <f t="shared" si="406"/>
        <v>0</v>
      </c>
      <c r="P3775" s="5">
        <f t="shared" si="407"/>
        <v>1</v>
      </c>
      <c r="Q3775" s="5" t="str">
        <f t="shared" si="408"/>
        <v>theater</v>
      </c>
      <c r="R3775" s="5" t="str">
        <f t="shared" si="409"/>
        <v>musical</v>
      </c>
      <c r="S3775" t="s">
        <v>8317</v>
      </c>
      <c r="T3775" t="s">
        <v>8359</v>
      </c>
      <c r="U3775" s="9">
        <f t="shared" si="410"/>
        <v>42460.320613425924</v>
      </c>
      <c r="V3775" s="9">
        <f t="shared" si="411"/>
        <v>42490.231944444444</v>
      </c>
      <c r="W3775">
        <f t="shared" si="412"/>
        <v>30</v>
      </c>
    </row>
    <row r="3776" spans="1:23" ht="43.2" x14ac:dyDescent="0.3">
      <c r="A3776">
        <v>3201</v>
      </c>
      <c r="B3776" s="3" t="s">
        <v>3201</v>
      </c>
      <c r="C3776" s="3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>
        <f t="shared" si="406"/>
        <v>1</v>
      </c>
      <c r="P3776" s="5">
        <f t="shared" si="407"/>
        <v>12.5</v>
      </c>
      <c r="Q3776" s="5" t="str">
        <f t="shared" si="408"/>
        <v>theater</v>
      </c>
      <c r="R3776" s="5" t="str">
        <f t="shared" si="409"/>
        <v>musical</v>
      </c>
      <c r="S3776" t="s">
        <v>8317</v>
      </c>
      <c r="T3776" t="s">
        <v>8359</v>
      </c>
      <c r="U3776" s="9">
        <f t="shared" si="410"/>
        <v>41861.767094907409</v>
      </c>
      <c r="V3776" s="9">
        <f t="shared" si="411"/>
        <v>41882.767094907409</v>
      </c>
      <c r="W3776">
        <f t="shared" si="412"/>
        <v>21</v>
      </c>
    </row>
    <row r="3777" spans="1:23" ht="43.2" x14ac:dyDescent="0.3">
      <c r="A3777">
        <v>3202</v>
      </c>
      <c r="B3777" s="3" t="s">
        <v>3202</v>
      </c>
      <c r="C3777" s="3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>
        <f t="shared" si="406"/>
        <v>55</v>
      </c>
      <c r="P3777" s="5">
        <f t="shared" si="407"/>
        <v>109.04</v>
      </c>
      <c r="Q3777" s="5" t="str">
        <f t="shared" si="408"/>
        <v>theater</v>
      </c>
      <c r="R3777" s="5" t="str">
        <f t="shared" si="409"/>
        <v>musical</v>
      </c>
      <c r="S3777" t="s">
        <v>8317</v>
      </c>
      <c r="T3777" t="s">
        <v>8359</v>
      </c>
      <c r="U3777" s="9">
        <f t="shared" si="410"/>
        <v>42293.853541666671</v>
      </c>
      <c r="V3777" s="9">
        <f t="shared" si="411"/>
        <v>42352.249305555553</v>
      </c>
      <c r="W3777">
        <f t="shared" si="412"/>
        <v>59</v>
      </c>
    </row>
    <row r="3778" spans="1:23" ht="43.2" x14ac:dyDescent="0.3">
      <c r="A3778">
        <v>3203</v>
      </c>
      <c r="B3778" s="3" t="s">
        <v>3203</v>
      </c>
      <c r="C3778" s="3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>
        <f t="shared" ref="O3778:O3841" si="413">ROUND((E3778/D3778)*100,0)</f>
        <v>25</v>
      </c>
      <c r="P3778" s="5">
        <f t="shared" ref="P3778:P3841" si="414">ROUND((E3778/L3778),2)</f>
        <v>41.67</v>
      </c>
      <c r="Q3778" s="5" t="str">
        <f t="shared" ref="Q3778:Q3841" si="415">LEFT(N3778,SEARCH("/",N3778)-1)</f>
        <v>theater</v>
      </c>
      <c r="R3778" s="5" t="str">
        <f t="shared" ref="R3778:R3841" si="416">RIGHT(N3778,LEN(N3778)-SEARCH("/",N3778))</f>
        <v>musical</v>
      </c>
      <c r="S3778" t="s">
        <v>8317</v>
      </c>
      <c r="T3778" t="s">
        <v>8359</v>
      </c>
      <c r="U3778" s="9">
        <f t="shared" ref="U3778:U3841" si="417">(((J3778/60)/60)/24)+DATE(1970,1,1)</f>
        <v>42242.988680555558</v>
      </c>
      <c r="V3778" s="9">
        <f t="shared" ref="V3778:V3841" si="418">(((I3778/60)/60)/24)+DATE(1970,1,1)</f>
        <v>42272.988680555558</v>
      </c>
      <c r="W3778">
        <f t="shared" ref="W3778:W3841" si="419">DATEDIF(U3778,V3778,"d")</f>
        <v>30</v>
      </c>
    </row>
    <row r="3779" spans="1:23" ht="43.2" x14ac:dyDescent="0.3">
      <c r="A3779">
        <v>3204</v>
      </c>
      <c r="B3779" s="3" t="s">
        <v>3204</v>
      </c>
      <c r="C3779" s="3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>
        <f t="shared" si="413"/>
        <v>0</v>
      </c>
      <c r="P3779" s="5" t="e">
        <f t="shared" si="414"/>
        <v>#DIV/0!</v>
      </c>
      <c r="Q3779" s="5" t="str">
        <f t="shared" si="415"/>
        <v>theater</v>
      </c>
      <c r="R3779" s="5" t="str">
        <f t="shared" si="416"/>
        <v>musical</v>
      </c>
      <c r="S3779" t="s">
        <v>8317</v>
      </c>
      <c r="T3779" t="s">
        <v>8359</v>
      </c>
      <c r="U3779" s="9">
        <f t="shared" si="417"/>
        <v>42172.686099537037</v>
      </c>
      <c r="V3779" s="9">
        <f t="shared" si="418"/>
        <v>42202.676388888889</v>
      </c>
      <c r="W3779">
        <f t="shared" si="419"/>
        <v>30</v>
      </c>
    </row>
    <row r="3780" spans="1:23" ht="43.2" x14ac:dyDescent="0.3">
      <c r="A3780">
        <v>3205</v>
      </c>
      <c r="B3780" s="3" t="s">
        <v>3205</v>
      </c>
      <c r="C3780" s="3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>
        <f t="shared" si="413"/>
        <v>3</v>
      </c>
      <c r="P3780" s="5">
        <f t="shared" si="414"/>
        <v>22.75</v>
      </c>
      <c r="Q3780" s="5" t="str">
        <f t="shared" si="415"/>
        <v>theater</v>
      </c>
      <c r="R3780" s="5" t="str">
        <f t="shared" si="416"/>
        <v>musical</v>
      </c>
      <c r="S3780" t="s">
        <v>8317</v>
      </c>
      <c r="T3780" t="s">
        <v>8359</v>
      </c>
      <c r="U3780" s="9">
        <f t="shared" si="417"/>
        <v>42095.374675925923</v>
      </c>
      <c r="V3780" s="9">
        <f t="shared" si="418"/>
        <v>42125.374675925923</v>
      </c>
      <c r="W3780">
        <f t="shared" si="419"/>
        <v>30</v>
      </c>
    </row>
    <row r="3781" spans="1:23" ht="43.2" x14ac:dyDescent="0.3">
      <c r="A3781">
        <v>3206</v>
      </c>
      <c r="B3781" s="3" t="s">
        <v>3206</v>
      </c>
      <c r="C3781" s="3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>
        <f t="shared" si="413"/>
        <v>0</v>
      </c>
      <c r="P3781" s="5" t="e">
        <f t="shared" si="414"/>
        <v>#DIV/0!</v>
      </c>
      <c r="Q3781" s="5" t="str">
        <f t="shared" si="415"/>
        <v>theater</v>
      </c>
      <c r="R3781" s="5" t="str">
        <f t="shared" si="416"/>
        <v>musical</v>
      </c>
      <c r="S3781" t="s">
        <v>8317</v>
      </c>
      <c r="T3781" t="s">
        <v>8359</v>
      </c>
      <c r="U3781" s="9">
        <f t="shared" si="417"/>
        <v>42236.276053240741</v>
      </c>
      <c r="V3781" s="9">
        <f t="shared" si="418"/>
        <v>42266.276053240741</v>
      </c>
      <c r="W3781">
        <f t="shared" si="419"/>
        <v>30</v>
      </c>
    </row>
    <row r="3782" spans="1:23" ht="43.2" x14ac:dyDescent="0.3">
      <c r="A3782">
        <v>3207</v>
      </c>
      <c r="B3782" s="3" t="s">
        <v>3207</v>
      </c>
      <c r="C3782" s="3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>
        <f t="shared" si="413"/>
        <v>46</v>
      </c>
      <c r="P3782" s="5">
        <f t="shared" si="414"/>
        <v>70.83</v>
      </c>
      <c r="Q3782" s="5" t="str">
        <f t="shared" si="415"/>
        <v>theater</v>
      </c>
      <c r="R3782" s="5" t="str">
        <f t="shared" si="416"/>
        <v>musical</v>
      </c>
      <c r="S3782" t="s">
        <v>8317</v>
      </c>
      <c r="T3782" t="s">
        <v>8359</v>
      </c>
      <c r="U3782" s="9">
        <f t="shared" si="417"/>
        <v>42057.277858796297</v>
      </c>
      <c r="V3782" s="9">
        <f t="shared" si="418"/>
        <v>42117.236192129625</v>
      </c>
      <c r="W3782">
        <f t="shared" si="419"/>
        <v>60</v>
      </c>
    </row>
    <row r="3783" spans="1:23" ht="43.2" x14ac:dyDescent="0.3">
      <c r="A3783">
        <v>3628</v>
      </c>
      <c r="B3783" s="3" t="s">
        <v>3626</v>
      </c>
      <c r="C3783" s="3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>
        <f t="shared" si="413"/>
        <v>0</v>
      </c>
      <c r="P3783" s="5" t="e">
        <f t="shared" si="414"/>
        <v>#DIV/0!</v>
      </c>
      <c r="Q3783" s="5" t="str">
        <f t="shared" si="415"/>
        <v>theater</v>
      </c>
      <c r="R3783" s="5" t="str">
        <f t="shared" si="416"/>
        <v>musical</v>
      </c>
      <c r="S3783" t="s">
        <v>8317</v>
      </c>
      <c r="T3783" t="s">
        <v>8359</v>
      </c>
      <c r="U3783" s="9">
        <f t="shared" si="417"/>
        <v>42291.833287037036</v>
      </c>
      <c r="V3783" s="9">
        <f t="shared" si="418"/>
        <v>42351.874953703707</v>
      </c>
      <c r="W3783">
        <f t="shared" si="419"/>
        <v>60</v>
      </c>
    </row>
    <row r="3784" spans="1:23" ht="57.6" x14ac:dyDescent="0.3">
      <c r="A3784">
        <v>3629</v>
      </c>
      <c r="B3784" s="3" t="s">
        <v>3627</v>
      </c>
      <c r="C3784" s="3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>
        <f t="shared" si="413"/>
        <v>0</v>
      </c>
      <c r="P3784" s="5">
        <f t="shared" si="414"/>
        <v>1</v>
      </c>
      <c r="Q3784" s="5" t="str">
        <f t="shared" si="415"/>
        <v>theater</v>
      </c>
      <c r="R3784" s="5" t="str">
        <f t="shared" si="416"/>
        <v>musical</v>
      </c>
      <c r="S3784" t="s">
        <v>8317</v>
      </c>
      <c r="T3784" t="s">
        <v>8359</v>
      </c>
      <c r="U3784" s="9">
        <f t="shared" si="417"/>
        <v>42437.094490740739</v>
      </c>
      <c r="V3784" s="9">
        <f t="shared" si="418"/>
        <v>42495.708333333328</v>
      </c>
      <c r="W3784">
        <f t="shared" si="419"/>
        <v>58</v>
      </c>
    </row>
    <row r="3785" spans="1:23" ht="43.2" x14ac:dyDescent="0.3">
      <c r="A3785">
        <v>3630</v>
      </c>
      <c r="B3785" s="3" t="s">
        <v>3628</v>
      </c>
      <c r="C3785" s="3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>
        <f t="shared" si="413"/>
        <v>0</v>
      </c>
      <c r="P3785" s="5">
        <f t="shared" si="414"/>
        <v>1</v>
      </c>
      <c r="Q3785" s="5" t="str">
        <f t="shared" si="415"/>
        <v>theater</v>
      </c>
      <c r="R3785" s="5" t="str">
        <f t="shared" si="416"/>
        <v>musical</v>
      </c>
      <c r="S3785" t="s">
        <v>8317</v>
      </c>
      <c r="T3785" t="s">
        <v>8359</v>
      </c>
      <c r="U3785" s="9">
        <f t="shared" si="417"/>
        <v>41942.84710648148</v>
      </c>
      <c r="V3785" s="9">
        <f t="shared" si="418"/>
        <v>41972.888773148152</v>
      </c>
      <c r="W3785">
        <f t="shared" si="419"/>
        <v>30</v>
      </c>
    </row>
    <row r="3786" spans="1:23" ht="57.6" x14ac:dyDescent="0.3">
      <c r="A3786">
        <v>3631</v>
      </c>
      <c r="B3786" s="3" t="s">
        <v>3629</v>
      </c>
      <c r="C3786" s="3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>
        <f t="shared" si="413"/>
        <v>51</v>
      </c>
      <c r="P3786" s="5">
        <f t="shared" si="414"/>
        <v>147.88</v>
      </c>
      <c r="Q3786" s="5" t="str">
        <f t="shared" si="415"/>
        <v>theater</v>
      </c>
      <c r="R3786" s="5" t="str">
        <f t="shared" si="416"/>
        <v>musical</v>
      </c>
      <c r="S3786" t="s">
        <v>8317</v>
      </c>
      <c r="T3786" t="s">
        <v>8359</v>
      </c>
      <c r="U3786" s="9">
        <f t="shared" si="417"/>
        <v>41880.753437499996</v>
      </c>
      <c r="V3786" s="9">
        <f t="shared" si="418"/>
        <v>41905.165972222225</v>
      </c>
      <c r="W3786">
        <f t="shared" si="419"/>
        <v>25</v>
      </c>
    </row>
    <row r="3787" spans="1:23" ht="43.2" x14ac:dyDescent="0.3">
      <c r="A3787">
        <v>3632</v>
      </c>
      <c r="B3787" s="3" t="s">
        <v>3630</v>
      </c>
      <c r="C3787" s="3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>
        <f t="shared" si="413"/>
        <v>20</v>
      </c>
      <c r="P3787" s="5">
        <f t="shared" si="414"/>
        <v>100</v>
      </c>
      <c r="Q3787" s="5" t="str">
        <f t="shared" si="415"/>
        <v>theater</v>
      </c>
      <c r="R3787" s="5" t="str">
        <f t="shared" si="416"/>
        <v>musical</v>
      </c>
      <c r="S3787" t="s">
        <v>8317</v>
      </c>
      <c r="T3787" t="s">
        <v>8359</v>
      </c>
      <c r="U3787" s="9">
        <f t="shared" si="417"/>
        <v>41946.936909722222</v>
      </c>
      <c r="V3787" s="9">
        <f t="shared" si="418"/>
        <v>41966.936909722222</v>
      </c>
      <c r="W3787">
        <f t="shared" si="419"/>
        <v>20</v>
      </c>
    </row>
    <row r="3788" spans="1:23" ht="43.2" x14ac:dyDescent="0.3">
      <c r="A3788">
        <v>3633</v>
      </c>
      <c r="B3788" s="3" t="s">
        <v>3631</v>
      </c>
      <c r="C3788" s="3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>
        <f t="shared" si="413"/>
        <v>35</v>
      </c>
      <c r="P3788" s="5">
        <f t="shared" si="414"/>
        <v>56.84</v>
      </c>
      <c r="Q3788" s="5" t="str">
        <f t="shared" si="415"/>
        <v>theater</v>
      </c>
      <c r="R3788" s="5" t="str">
        <f t="shared" si="416"/>
        <v>musical</v>
      </c>
      <c r="S3788" t="s">
        <v>8317</v>
      </c>
      <c r="T3788" t="s">
        <v>8359</v>
      </c>
      <c r="U3788" s="9">
        <f t="shared" si="417"/>
        <v>42649.623460648145</v>
      </c>
      <c r="V3788" s="9">
        <f t="shared" si="418"/>
        <v>42693.041666666672</v>
      </c>
      <c r="W3788">
        <f t="shared" si="419"/>
        <v>44</v>
      </c>
    </row>
    <row r="3789" spans="1:23" ht="43.2" x14ac:dyDescent="0.3">
      <c r="A3789">
        <v>3634</v>
      </c>
      <c r="B3789" s="3" t="s">
        <v>3632</v>
      </c>
      <c r="C3789" s="3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>
        <f t="shared" si="413"/>
        <v>4</v>
      </c>
      <c r="P3789" s="5">
        <f t="shared" si="414"/>
        <v>176.94</v>
      </c>
      <c r="Q3789" s="5" t="str">
        <f t="shared" si="415"/>
        <v>theater</v>
      </c>
      <c r="R3789" s="5" t="str">
        <f t="shared" si="416"/>
        <v>musical</v>
      </c>
      <c r="S3789" t="s">
        <v>8317</v>
      </c>
      <c r="T3789" t="s">
        <v>8359</v>
      </c>
      <c r="U3789" s="9">
        <f t="shared" si="417"/>
        <v>42701.166365740741</v>
      </c>
      <c r="V3789" s="9">
        <f t="shared" si="418"/>
        <v>42749.165972222225</v>
      </c>
      <c r="W3789">
        <f t="shared" si="419"/>
        <v>48</v>
      </c>
    </row>
    <row r="3790" spans="1:23" ht="28.8" x14ac:dyDescent="0.3">
      <c r="A3790">
        <v>3635</v>
      </c>
      <c r="B3790" s="3" t="s">
        <v>3633</v>
      </c>
      <c r="C3790" s="3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>
        <f t="shared" si="413"/>
        <v>36</v>
      </c>
      <c r="P3790" s="5">
        <f t="shared" si="414"/>
        <v>127.6</v>
      </c>
      <c r="Q3790" s="5" t="str">
        <f t="shared" si="415"/>
        <v>theater</v>
      </c>
      <c r="R3790" s="5" t="str">
        <f t="shared" si="416"/>
        <v>musical</v>
      </c>
      <c r="S3790" t="s">
        <v>8317</v>
      </c>
      <c r="T3790" t="s">
        <v>8359</v>
      </c>
      <c r="U3790" s="9">
        <f t="shared" si="417"/>
        <v>42450.88282407407</v>
      </c>
      <c r="V3790" s="9">
        <f t="shared" si="418"/>
        <v>42480.88282407407</v>
      </c>
      <c r="W3790">
        <f t="shared" si="419"/>
        <v>30</v>
      </c>
    </row>
    <row r="3791" spans="1:23" ht="43.2" x14ac:dyDescent="0.3">
      <c r="A3791">
        <v>3636</v>
      </c>
      <c r="B3791" s="3" t="s">
        <v>3634</v>
      </c>
      <c r="C3791" s="3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>
        <f t="shared" si="413"/>
        <v>0</v>
      </c>
      <c r="P3791" s="5" t="e">
        <f t="shared" si="414"/>
        <v>#DIV/0!</v>
      </c>
      <c r="Q3791" s="5" t="str">
        <f t="shared" si="415"/>
        <v>theater</v>
      </c>
      <c r="R3791" s="5" t="str">
        <f t="shared" si="416"/>
        <v>musical</v>
      </c>
      <c r="S3791" t="s">
        <v>8317</v>
      </c>
      <c r="T3791" t="s">
        <v>8359</v>
      </c>
      <c r="U3791" s="9">
        <f t="shared" si="417"/>
        <v>42226.694780092599</v>
      </c>
      <c r="V3791" s="9">
        <f t="shared" si="418"/>
        <v>42261.694780092599</v>
      </c>
      <c r="W3791">
        <f t="shared" si="419"/>
        <v>35</v>
      </c>
    </row>
    <row r="3792" spans="1:23" ht="57.6" x14ac:dyDescent="0.3">
      <c r="A3792">
        <v>3637</v>
      </c>
      <c r="B3792" s="3" t="s">
        <v>3635</v>
      </c>
      <c r="C3792" s="3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>
        <f t="shared" si="413"/>
        <v>31</v>
      </c>
      <c r="P3792" s="5">
        <f t="shared" si="414"/>
        <v>66.14</v>
      </c>
      <c r="Q3792" s="5" t="str">
        <f t="shared" si="415"/>
        <v>theater</v>
      </c>
      <c r="R3792" s="5" t="str">
        <f t="shared" si="416"/>
        <v>musical</v>
      </c>
      <c r="S3792" t="s">
        <v>8317</v>
      </c>
      <c r="T3792" t="s">
        <v>8359</v>
      </c>
      <c r="U3792" s="9">
        <f t="shared" si="417"/>
        <v>41975.700636574074</v>
      </c>
      <c r="V3792" s="9">
        <f t="shared" si="418"/>
        <v>42005.700636574074</v>
      </c>
      <c r="W3792">
        <f t="shared" si="419"/>
        <v>30</v>
      </c>
    </row>
    <row r="3793" spans="1:23" ht="28.8" x14ac:dyDescent="0.3">
      <c r="A3793">
        <v>3638</v>
      </c>
      <c r="B3793" s="3" t="s">
        <v>3636</v>
      </c>
      <c r="C3793" s="3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>
        <f t="shared" si="413"/>
        <v>7</v>
      </c>
      <c r="P3793" s="5">
        <f t="shared" si="414"/>
        <v>108</v>
      </c>
      <c r="Q3793" s="5" t="str">
        <f t="shared" si="415"/>
        <v>theater</v>
      </c>
      <c r="R3793" s="5" t="str">
        <f t="shared" si="416"/>
        <v>musical</v>
      </c>
      <c r="S3793" t="s">
        <v>8317</v>
      </c>
      <c r="T3793" t="s">
        <v>8359</v>
      </c>
      <c r="U3793" s="9">
        <f t="shared" si="417"/>
        <v>42053.672824074078</v>
      </c>
      <c r="V3793" s="9">
        <f t="shared" si="418"/>
        <v>42113.631157407406</v>
      </c>
      <c r="W3793">
        <f t="shared" si="419"/>
        <v>60</v>
      </c>
    </row>
    <row r="3794" spans="1:23" ht="43.2" x14ac:dyDescent="0.3">
      <c r="A3794">
        <v>3639</v>
      </c>
      <c r="B3794" s="3" t="s">
        <v>3637</v>
      </c>
      <c r="C3794" s="3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>
        <f t="shared" si="413"/>
        <v>0</v>
      </c>
      <c r="P3794" s="5">
        <f t="shared" si="414"/>
        <v>1</v>
      </c>
      <c r="Q3794" s="5" t="str">
        <f t="shared" si="415"/>
        <v>theater</v>
      </c>
      <c r="R3794" s="5" t="str">
        <f t="shared" si="416"/>
        <v>musical</v>
      </c>
      <c r="S3794" t="s">
        <v>8317</v>
      </c>
      <c r="T3794" t="s">
        <v>8359</v>
      </c>
      <c r="U3794" s="9">
        <f t="shared" si="417"/>
        <v>42590.677152777775</v>
      </c>
      <c r="V3794" s="9">
        <f t="shared" si="418"/>
        <v>42650.632638888885</v>
      </c>
      <c r="W3794">
        <f t="shared" si="419"/>
        <v>60</v>
      </c>
    </row>
    <row r="3795" spans="1:23" ht="72" x14ac:dyDescent="0.3">
      <c r="A3795">
        <v>3640</v>
      </c>
      <c r="B3795" s="3" t="s">
        <v>3638</v>
      </c>
      <c r="C3795" s="3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>
        <f t="shared" si="413"/>
        <v>6</v>
      </c>
      <c r="P3795" s="5">
        <f t="shared" si="414"/>
        <v>18.329999999999998</v>
      </c>
      <c r="Q3795" s="5" t="str">
        <f t="shared" si="415"/>
        <v>theater</v>
      </c>
      <c r="R3795" s="5" t="str">
        <f t="shared" si="416"/>
        <v>musical</v>
      </c>
      <c r="S3795" t="s">
        <v>8317</v>
      </c>
      <c r="T3795" t="s">
        <v>8359</v>
      </c>
      <c r="U3795" s="9">
        <f t="shared" si="417"/>
        <v>42104.781597222223</v>
      </c>
      <c r="V3795" s="9">
        <f t="shared" si="418"/>
        <v>42134.781597222223</v>
      </c>
      <c r="W3795">
        <f t="shared" si="419"/>
        <v>30</v>
      </c>
    </row>
    <row r="3796" spans="1:23" ht="43.2" x14ac:dyDescent="0.3">
      <c r="A3796">
        <v>3641</v>
      </c>
      <c r="B3796" s="3" t="s">
        <v>3639</v>
      </c>
      <c r="C3796" s="3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>
        <f t="shared" si="413"/>
        <v>0</v>
      </c>
      <c r="P3796" s="5" t="e">
        <f t="shared" si="414"/>
        <v>#DIV/0!</v>
      </c>
      <c r="Q3796" s="5" t="str">
        <f t="shared" si="415"/>
        <v>theater</v>
      </c>
      <c r="R3796" s="5" t="str">
        <f t="shared" si="416"/>
        <v>musical</v>
      </c>
      <c r="S3796" t="s">
        <v>8317</v>
      </c>
      <c r="T3796" t="s">
        <v>8359</v>
      </c>
      <c r="U3796" s="9">
        <f t="shared" si="417"/>
        <v>41899.627071759263</v>
      </c>
      <c r="V3796" s="9">
        <f t="shared" si="418"/>
        <v>41917.208333333336</v>
      </c>
      <c r="W3796">
        <f t="shared" si="419"/>
        <v>18</v>
      </c>
    </row>
    <row r="3797" spans="1:23" ht="57.6" x14ac:dyDescent="0.3">
      <c r="A3797">
        <v>3642</v>
      </c>
      <c r="B3797" s="3" t="s">
        <v>3640</v>
      </c>
      <c r="C3797" s="3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5">
        <f t="shared" si="414"/>
        <v>7.5</v>
      </c>
      <c r="Q3797" s="5" t="str">
        <f t="shared" si="415"/>
        <v>theater</v>
      </c>
      <c r="R3797" s="5" t="str">
        <f t="shared" si="416"/>
        <v>musical</v>
      </c>
      <c r="S3797" t="s">
        <v>8317</v>
      </c>
      <c r="T3797" t="s">
        <v>8359</v>
      </c>
      <c r="U3797" s="9">
        <f t="shared" si="417"/>
        <v>42297.816284722227</v>
      </c>
      <c r="V3797" s="9">
        <f t="shared" si="418"/>
        <v>42338.708333333328</v>
      </c>
      <c r="W3797">
        <f t="shared" si="419"/>
        <v>41</v>
      </c>
    </row>
    <row r="3798" spans="1:23" ht="43.2" x14ac:dyDescent="0.3">
      <c r="A3798">
        <v>3643</v>
      </c>
      <c r="B3798" s="3" t="s">
        <v>3641</v>
      </c>
      <c r="C3798" s="3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>
        <f t="shared" si="413"/>
        <v>0</v>
      </c>
      <c r="P3798" s="5" t="e">
        <f t="shared" si="414"/>
        <v>#DIV/0!</v>
      </c>
      <c r="Q3798" s="5" t="str">
        <f t="shared" si="415"/>
        <v>theater</v>
      </c>
      <c r="R3798" s="5" t="str">
        <f t="shared" si="416"/>
        <v>musical</v>
      </c>
      <c r="S3798" t="s">
        <v>8317</v>
      </c>
      <c r="T3798" t="s">
        <v>8359</v>
      </c>
      <c r="U3798" s="9">
        <f t="shared" si="417"/>
        <v>42285.143969907411</v>
      </c>
      <c r="V3798" s="9">
        <f t="shared" si="418"/>
        <v>42325.185636574075</v>
      </c>
      <c r="W3798">
        <f t="shared" si="419"/>
        <v>40</v>
      </c>
    </row>
    <row r="3799" spans="1:23" ht="43.2" x14ac:dyDescent="0.3">
      <c r="A3799">
        <v>3644</v>
      </c>
      <c r="B3799" s="3" t="s">
        <v>3642</v>
      </c>
      <c r="C3799" s="3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>
        <f t="shared" si="413"/>
        <v>16</v>
      </c>
      <c r="P3799" s="5">
        <f t="shared" si="414"/>
        <v>68.42</v>
      </c>
      <c r="Q3799" s="5" t="str">
        <f t="shared" si="415"/>
        <v>theater</v>
      </c>
      <c r="R3799" s="5" t="str">
        <f t="shared" si="416"/>
        <v>musical</v>
      </c>
      <c r="S3799" t="s">
        <v>8317</v>
      </c>
      <c r="T3799" t="s">
        <v>8359</v>
      </c>
      <c r="U3799" s="9">
        <f t="shared" si="417"/>
        <v>42409.241747685184</v>
      </c>
      <c r="V3799" s="9">
        <f t="shared" si="418"/>
        <v>42437.207638888889</v>
      </c>
      <c r="W3799">
        <f t="shared" si="419"/>
        <v>28</v>
      </c>
    </row>
    <row r="3800" spans="1:23" ht="43.2" x14ac:dyDescent="0.3">
      <c r="A3800">
        <v>3645</v>
      </c>
      <c r="B3800" s="3" t="s">
        <v>3643</v>
      </c>
      <c r="C3800" s="3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>
        <f t="shared" si="413"/>
        <v>0</v>
      </c>
      <c r="P3800" s="5">
        <f t="shared" si="414"/>
        <v>1</v>
      </c>
      <c r="Q3800" s="5" t="str">
        <f t="shared" si="415"/>
        <v>theater</v>
      </c>
      <c r="R3800" s="5" t="str">
        <f t="shared" si="416"/>
        <v>musical</v>
      </c>
      <c r="S3800" t="s">
        <v>8317</v>
      </c>
      <c r="T3800" t="s">
        <v>8359</v>
      </c>
      <c r="U3800" s="9">
        <f t="shared" si="417"/>
        <v>42665.970347222217</v>
      </c>
      <c r="V3800" s="9">
        <f t="shared" si="418"/>
        <v>42696.012013888889</v>
      </c>
      <c r="W3800">
        <f t="shared" si="419"/>
        <v>31</v>
      </c>
    </row>
    <row r="3801" spans="1:23" ht="43.2" x14ac:dyDescent="0.3">
      <c r="A3801">
        <v>3646</v>
      </c>
      <c r="B3801" s="3" t="s">
        <v>3644</v>
      </c>
      <c r="C3801" s="3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>
        <f t="shared" si="413"/>
        <v>5</v>
      </c>
      <c r="P3801" s="5">
        <f t="shared" si="414"/>
        <v>60.13</v>
      </c>
      <c r="Q3801" s="5" t="str">
        <f t="shared" si="415"/>
        <v>theater</v>
      </c>
      <c r="R3801" s="5" t="str">
        <f t="shared" si="416"/>
        <v>musical</v>
      </c>
      <c r="S3801" t="s">
        <v>8317</v>
      </c>
      <c r="T3801" t="s">
        <v>8359</v>
      </c>
      <c r="U3801" s="9">
        <f t="shared" si="417"/>
        <v>42140.421319444446</v>
      </c>
      <c r="V3801" s="9">
        <f t="shared" si="418"/>
        <v>42171.979166666672</v>
      </c>
      <c r="W3801">
        <f t="shared" si="419"/>
        <v>31</v>
      </c>
    </row>
    <row r="3802" spans="1:23" ht="43.2" x14ac:dyDescent="0.3">
      <c r="A3802">
        <v>3647</v>
      </c>
      <c r="B3802" s="3" t="s">
        <v>3645</v>
      </c>
      <c r="C3802" s="3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>
        <f t="shared" si="413"/>
        <v>6</v>
      </c>
      <c r="P3802" s="5">
        <f t="shared" si="414"/>
        <v>15</v>
      </c>
      <c r="Q3802" s="5" t="str">
        <f t="shared" si="415"/>
        <v>theater</v>
      </c>
      <c r="R3802" s="5" t="str">
        <f t="shared" si="416"/>
        <v>musical</v>
      </c>
      <c r="S3802" t="s">
        <v>8317</v>
      </c>
      <c r="T3802" t="s">
        <v>8359</v>
      </c>
      <c r="U3802" s="9">
        <f t="shared" si="417"/>
        <v>42598.749155092592</v>
      </c>
      <c r="V3802" s="9">
        <f t="shared" si="418"/>
        <v>42643.749155092592</v>
      </c>
      <c r="W3802">
        <f t="shared" si="419"/>
        <v>45</v>
      </c>
    </row>
    <row r="3803" spans="1:23" ht="43.2" x14ac:dyDescent="0.3">
      <c r="A3803">
        <v>3728</v>
      </c>
      <c r="B3803" s="3" t="s">
        <v>3725</v>
      </c>
      <c r="C3803" s="3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>
        <f t="shared" si="413"/>
        <v>9</v>
      </c>
      <c r="P3803" s="5">
        <f t="shared" si="414"/>
        <v>60.06</v>
      </c>
      <c r="Q3803" s="5" t="str">
        <f t="shared" si="415"/>
        <v>theater</v>
      </c>
      <c r="R3803" s="5" t="str">
        <f t="shared" si="416"/>
        <v>plays</v>
      </c>
      <c r="S3803" t="s">
        <v>8317</v>
      </c>
      <c r="T3803" t="s">
        <v>8318</v>
      </c>
      <c r="U3803" s="9">
        <f t="shared" si="417"/>
        <v>42205.171018518522</v>
      </c>
      <c r="V3803" s="9">
        <f t="shared" si="418"/>
        <v>42235.171018518522</v>
      </c>
      <c r="W3803">
        <f t="shared" si="419"/>
        <v>30</v>
      </c>
    </row>
    <row r="3804" spans="1:23" ht="43.2" x14ac:dyDescent="0.3">
      <c r="A3804">
        <v>3729</v>
      </c>
      <c r="B3804" s="3" t="s">
        <v>3726</v>
      </c>
      <c r="C3804" s="3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>
        <f t="shared" si="413"/>
        <v>7</v>
      </c>
      <c r="P3804" s="5">
        <f t="shared" si="414"/>
        <v>72.400000000000006</v>
      </c>
      <c r="Q3804" s="5" t="str">
        <f t="shared" si="415"/>
        <v>theater</v>
      </c>
      <c r="R3804" s="5" t="str">
        <f t="shared" si="416"/>
        <v>plays</v>
      </c>
      <c r="S3804" t="s">
        <v>8317</v>
      </c>
      <c r="T3804" t="s">
        <v>8318</v>
      </c>
      <c r="U3804" s="9">
        <f t="shared" si="417"/>
        <v>42041.205000000002</v>
      </c>
      <c r="V3804" s="9">
        <f t="shared" si="418"/>
        <v>42086.16333333333</v>
      </c>
      <c r="W3804">
        <f t="shared" si="419"/>
        <v>45</v>
      </c>
    </row>
    <row r="3805" spans="1:23" ht="43.2" x14ac:dyDescent="0.3">
      <c r="A3805">
        <v>3730</v>
      </c>
      <c r="B3805" s="3" t="s">
        <v>3727</v>
      </c>
      <c r="C3805" s="3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>
        <f t="shared" si="413"/>
        <v>10</v>
      </c>
      <c r="P3805" s="5">
        <f t="shared" si="414"/>
        <v>100</v>
      </c>
      <c r="Q3805" s="5" t="str">
        <f t="shared" si="415"/>
        <v>theater</v>
      </c>
      <c r="R3805" s="5" t="str">
        <f t="shared" si="416"/>
        <v>plays</v>
      </c>
      <c r="S3805" t="s">
        <v>8317</v>
      </c>
      <c r="T3805" t="s">
        <v>8318</v>
      </c>
      <c r="U3805" s="9">
        <f t="shared" si="417"/>
        <v>42203.677766203706</v>
      </c>
      <c r="V3805" s="9">
        <f t="shared" si="418"/>
        <v>42233.677766203706</v>
      </c>
      <c r="W3805">
        <f t="shared" si="419"/>
        <v>30</v>
      </c>
    </row>
    <row r="3806" spans="1:23" ht="43.2" x14ac:dyDescent="0.3">
      <c r="A3806">
        <v>3731</v>
      </c>
      <c r="B3806" s="3" t="s">
        <v>3728</v>
      </c>
      <c r="C3806" s="3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>
        <f t="shared" si="413"/>
        <v>11</v>
      </c>
      <c r="P3806" s="5">
        <f t="shared" si="414"/>
        <v>51.67</v>
      </c>
      <c r="Q3806" s="5" t="str">
        <f t="shared" si="415"/>
        <v>theater</v>
      </c>
      <c r="R3806" s="5" t="str">
        <f t="shared" si="416"/>
        <v>plays</v>
      </c>
      <c r="S3806" t="s">
        <v>8317</v>
      </c>
      <c r="T3806" t="s">
        <v>8318</v>
      </c>
      <c r="U3806" s="9">
        <f t="shared" si="417"/>
        <v>41983.752847222218</v>
      </c>
      <c r="V3806" s="9">
        <f t="shared" si="418"/>
        <v>42014.140972222223</v>
      </c>
      <c r="W3806">
        <f t="shared" si="419"/>
        <v>31</v>
      </c>
    </row>
    <row r="3807" spans="1:23" ht="43.2" x14ac:dyDescent="0.3">
      <c r="A3807">
        <v>3732</v>
      </c>
      <c r="B3807" s="3" t="s">
        <v>3729</v>
      </c>
      <c r="C3807" s="3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>
        <f t="shared" si="413"/>
        <v>15</v>
      </c>
      <c r="P3807" s="5">
        <f t="shared" si="414"/>
        <v>32.75</v>
      </c>
      <c r="Q3807" s="5" t="str">
        <f t="shared" si="415"/>
        <v>theater</v>
      </c>
      <c r="R3807" s="5" t="str">
        <f t="shared" si="416"/>
        <v>plays</v>
      </c>
      <c r="S3807" t="s">
        <v>8317</v>
      </c>
      <c r="T3807" t="s">
        <v>8318</v>
      </c>
      <c r="U3807" s="9">
        <f t="shared" si="417"/>
        <v>41968.677465277782</v>
      </c>
      <c r="V3807" s="9">
        <f t="shared" si="418"/>
        <v>42028.5</v>
      </c>
      <c r="W3807">
        <f t="shared" si="419"/>
        <v>60</v>
      </c>
    </row>
    <row r="3808" spans="1:23" ht="43.2" x14ac:dyDescent="0.3">
      <c r="A3808">
        <v>3733</v>
      </c>
      <c r="B3808" s="3" t="s">
        <v>3730</v>
      </c>
      <c r="C3808" s="3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>
        <f t="shared" si="413"/>
        <v>0</v>
      </c>
      <c r="P3808" s="5" t="e">
        <f t="shared" si="414"/>
        <v>#DIV/0!</v>
      </c>
      <c r="Q3808" s="5" t="str">
        <f t="shared" si="415"/>
        <v>theater</v>
      </c>
      <c r="R3808" s="5" t="str">
        <f t="shared" si="416"/>
        <v>plays</v>
      </c>
      <c r="S3808" t="s">
        <v>8317</v>
      </c>
      <c r="T3808" t="s">
        <v>8318</v>
      </c>
      <c r="U3808" s="9">
        <f t="shared" si="417"/>
        <v>42103.024398148147</v>
      </c>
      <c r="V3808" s="9">
        <f t="shared" si="418"/>
        <v>42112.9375</v>
      </c>
      <c r="W3808">
        <f t="shared" si="419"/>
        <v>9</v>
      </c>
    </row>
    <row r="3809" spans="1:23" ht="57.6" x14ac:dyDescent="0.3">
      <c r="A3809">
        <v>3734</v>
      </c>
      <c r="B3809" s="3" t="s">
        <v>3731</v>
      </c>
      <c r="C3809" s="3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>
        <f t="shared" si="413"/>
        <v>28</v>
      </c>
      <c r="P3809" s="5">
        <f t="shared" si="414"/>
        <v>61</v>
      </c>
      <c r="Q3809" s="5" t="str">
        <f t="shared" si="415"/>
        <v>theater</v>
      </c>
      <c r="R3809" s="5" t="str">
        <f t="shared" si="416"/>
        <v>plays</v>
      </c>
      <c r="S3809" t="s">
        <v>8317</v>
      </c>
      <c r="T3809" t="s">
        <v>8318</v>
      </c>
      <c r="U3809" s="9">
        <f t="shared" si="417"/>
        <v>42089.901574074072</v>
      </c>
      <c r="V3809" s="9">
        <f t="shared" si="418"/>
        <v>42149.901574074072</v>
      </c>
      <c r="W3809">
        <f t="shared" si="419"/>
        <v>60</v>
      </c>
    </row>
    <row r="3810" spans="1:23" ht="28.8" x14ac:dyDescent="0.3">
      <c r="A3810">
        <v>3735</v>
      </c>
      <c r="B3810" s="3" t="s">
        <v>3732</v>
      </c>
      <c r="C3810" s="3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>
        <f t="shared" si="413"/>
        <v>13</v>
      </c>
      <c r="P3810" s="5">
        <f t="shared" si="414"/>
        <v>10</v>
      </c>
      <c r="Q3810" s="5" t="str">
        <f t="shared" si="415"/>
        <v>theater</v>
      </c>
      <c r="R3810" s="5" t="str">
        <f t="shared" si="416"/>
        <v>plays</v>
      </c>
      <c r="S3810" t="s">
        <v>8317</v>
      </c>
      <c r="T3810" t="s">
        <v>8318</v>
      </c>
      <c r="U3810" s="9">
        <f t="shared" si="417"/>
        <v>42122.693159722221</v>
      </c>
      <c r="V3810" s="9">
        <f t="shared" si="418"/>
        <v>42152.693159722221</v>
      </c>
      <c r="W3810">
        <f t="shared" si="419"/>
        <v>30</v>
      </c>
    </row>
    <row r="3811" spans="1:23" ht="43.2" x14ac:dyDescent="0.3">
      <c r="A3811">
        <v>3736</v>
      </c>
      <c r="B3811" s="3" t="s">
        <v>3733</v>
      </c>
      <c r="C3811" s="3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>
        <f t="shared" si="413"/>
        <v>1</v>
      </c>
      <c r="P3811" s="5">
        <f t="shared" si="414"/>
        <v>10</v>
      </c>
      <c r="Q3811" s="5" t="str">
        <f t="shared" si="415"/>
        <v>theater</v>
      </c>
      <c r="R3811" s="5" t="str">
        <f t="shared" si="416"/>
        <v>plays</v>
      </c>
      <c r="S3811" t="s">
        <v>8317</v>
      </c>
      <c r="T3811" t="s">
        <v>8318</v>
      </c>
      <c r="U3811" s="9">
        <f t="shared" si="417"/>
        <v>42048.711724537032</v>
      </c>
      <c r="V3811" s="9">
        <f t="shared" si="418"/>
        <v>42086.75</v>
      </c>
      <c r="W3811">
        <f t="shared" si="419"/>
        <v>38</v>
      </c>
    </row>
    <row r="3812" spans="1:23" ht="43.2" x14ac:dyDescent="0.3">
      <c r="A3812">
        <v>3737</v>
      </c>
      <c r="B3812" s="3" t="s">
        <v>3734</v>
      </c>
      <c r="C3812" s="3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>
        <f t="shared" si="413"/>
        <v>21</v>
      </c>
      <c r="P3812" s="5">
        <f t="shared" si="414"/>
        <v>37.5</v>
      </c>
      <c r="Q3812" s="5" t="str">
        <f t="shared" si="415"/>
        <v>theater</v>
      </c>
      <c r="R3812" s="5" t="str">
        <f t="shared" si="416"/>
        <v>plays</v>
      </c>
      <c r="S3812" t="s">
        <v>8317</v>
      </c>
      <c r="T3812" t="s">
        <v>8318</v>
      </c>
      <c r="U3812" s="9">
        <f t="shared" si="417"/>
        <v>42297.691006944442</v>
      </c>
      <c r="V3812" s="9">
        <f t="shared" si="418"/>
        <v>42320.290972222225</v>
      </c>
      <c r="W3812">
        <f t="shared" si="419"/>
        <v>23</v>
      </c>
    </row>
    <row r="3813" spans="1:23" ht="28.8" x14ac:dyDescent="0.3">
      <c r="A3813">
        <v>3738</v>
      </c>
      <c r="B3813" s="3" t="s">
        <v>3735</v>
      </c>
      <c r="C3813" s="3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>
        <f t="shared" si="413"/>
        <v>18</v>
      </c>
      <c r="P3813" s="5">
        <f t="shared" si="414"/>
        <v>45</v>
      </c>
      <c r="Q3813" s="5" t="str">
        <f t="shared" si="415"/>
        <v>theater</v>
      </c>
      <c r="R3813" s="5" t="str">
        <f t="shared" si="416"/>
        <v>plays</v>
      </c>
      <c r="S3813" t="s">
        <v>8317</v>
      </c>
      <c r="T3813" t="s">
        <v>8318</v>
      </c>
      <c r="U3813" s="9">
        <f t="shared" si="417"/>
        <v>41813.938715277778</v>
      </c>
      <c r="V3813" s="9">
        <f t="shared" si="418"/>
        <v>41835.916666666664</v>
      </c>
      <c r="W3813">
        <f t="shared" si="419"/>
        <v>22</v>
      </c>
    </row>
    <row r="3814" spans="1:23" ht="43.2" x14ac:dyDescent="0.3">
      <c r="A3814">
        <v>3739</v>
      </c>
      <c r="B3814" s="3" t="s">
        <v>3736</v>
      </c>
      <c r="C3814" s="3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>
        <f t="shared" si="413"/>
        <v>20</v>
      </c>
      <c r="P3814" s="5">
        <f t="shared" si="414"/>
        <v>100.63</v>
      </c>
      <c r="Q3814" s="5" t="str">
        <f t="shared" si="415"/>
        <v>theater</v>
      </c>
      <c r="R3814" s="5" t="str">
        <f t="shared" si="416"/>
        <v>plays</v>
      </c>
      <c r="S3814" t="s">
        <v>8317</v>
      </c>
      <c r="T3814" t="s">
        <v>8318</v>
      </c>
      <c r="U3814" s="9">
        <f t="shared" si="417"/>
        <v>42548.449861111112</v>
      </c>
      <c r="V3814" s="9">
        <f t="shared" si="418"/>
        <v>42568.449861111112</v>
      </c>
      <c r="W3814">
        <f t="shared" si="419"/>
        <v>20</v>
      </c>
    </row>
    <row r="3815" spans="1:23" ht="43.2" x14ac:dyDescent="0.3">
      <c r="A3815">
        <v>3740</v>
      </c>
      <c r="B3815" s="3" t="s">
        <v>3737</v>
      </c>
      <c r="C3815" s="3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>
        <f t="shared" si="413"/>
        <v>18</v>
      </c>
      <c r="P3815" s="5">
        <f t="shared" si="414"/>
        <v>25.57</v>
      </c>
      <c r="Q3815" s="5" t="str">
        <f t="shared" si="415"/>
        <v>theater</v>
      </c>
      <c r="R3815" s="5" t="str">
        <f t="shared" si="416"/>
        <v>plays</v>
      </c>
      <c r="S3815" t="s">
        <v>8317</v>
      </c>
      <c r="T3815" t="s">
        <v>8318</v>
      </c>
      <c r="U3815" s="9">
        <f t="shared" si="417"/>
        <v>41833.089756944442</v>
      </c>
      <c r="V3815" s="9">
        <f t="shared" si="418"/>
        <v>41863.079143518517</v>
      </c>
      <c r="W3815">
        <f t="shared" si="419"/>
        <v>30</v>
      </c>
    </row>
    <row r="3816" spans="1:23" ht="43.2" x14ac:dyDescent="0.3">
      <c r="A3816">
        <v>3741</v>
      </c>
      <c r="B3816" s="3" t="s">
        <v>3738</v>
      </c>
      <c r="C3816" s="3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>
        <f t="shared" si="413"/>
        <v>0</v>
      </c>
      <c r="P3816" s="5" t="e">
        <f t="shared" si="414"/>
        <v>#DIV/0!</v>
      </c>
      <c r="Q3816" s="5" t="str">
        <f t="shared" si="415"/>
        <v>theater</v>
      </c>
      <c r="R3816" s="5" t="str">
        <f t="shared" si="416"/>
        <v>plays</v>
      </c>
      <c r="S3816" t="s">
        <v>8317</v>
      </c>
      <c r="T3816" t="s">
        <v>8318</v>
      </c>
      <c r="U3816" s="9">
        <f t="shared" si="417"/>
        <v>42325.920717592591</v>
      </c>
      <c r="V3816" s="9">
        <f t="shared" si="418"/>
        <v>42355.920717592591</v>
      </c>
      <c r="W3816">
        <f t="shared" si="419"/>
        <v>30</v>
      </c>
    </row>
    <row r="3817" spans="1:23" ht="43.2" x14ac:dyDescent="0.3">
      <c r="A3817">
        <v>3742</v>
      </c>
      <c r="B3817" s="3" t="s">
        <v>3739</v>
      </c>
      <c r="C3817" s="3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>
        <f t="shared" si="413"/>
        <v>2</v>
      </c>
      <c r="P3817" s="5">
        <f t="shared" si="414"/>
        <v>25</v>
      </c>
      <c r="Q3817" s="5" t="str">
        <f t="shared" si="415"/>
        <v>theater</v>
      </c>
      <c r="R3817" s="5" t="str">
        <f t="shared" si="416"/>
        <v>plays</v>
      </c>
      <c r="S3817" t="s">
        <v>8317</v>
      </c>
      <c r="T3817" t="s">
        <v>8318</v>
      </c>
      <c r="U3817" s="9">
        <f t="shared" si="417"/>
        <v>41858.214629629627</v>
      </c>
      <c r="V3817" s="9">
        <f t="shared" si="418"/>
        <v>41888.214629629627</v>
      </c>
      <c r="W3817">
        <f t="shared" si="419"/>
        <v>30</v>
      </c>
    </row>
    <row r="3818" spans="1:23" ht="28.8" x14ac:dyDescent="0.3">
      <c r="A3818">
        <v>3743</v>
      </c>
      <c r="B3818" s="3" t="s">
        <v>3740</v>
      </c>
      <c r="C3818" s="3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>
        <f t="shared" si="413"/>
        <v>0</v>
      </c>
      <c r="P3818" s="5" t="e">
        <f t="shared" si="414"/>
        <v>#DIV/0!</v>
      </c>
      <c r="Q3818" s="5" t="str">
        <f t="shared" si="415"/>
        <v>theater</v>
      </c>
      <c r="R3818" s="5" t="str">
        <f t="shared" si="416"/>
        <v>plays</v>
      </c>
      <c r="S3818" t="s">
        <v>8317</v>
      </c>
      <c r="T3818" t="s">
        <v>8318</v>
      </c>
      <c r="U3818" s="9">
        <f t="shared" si="417"/>
        <v>41793.710231481484</v>
      </c>
      <c r="V3818" s="9">
        <f t="shared" si="418"/>
        <v>41823.710231481484</v>
      </c>
      <c r="W3818">
        <f t="shared" si="419"/>
        <v>30</v>
      </c>
    </row>
    <row r="3819" spans="1:23" ht="57.6" x14ac:dyDescent="0.3">
      <c r="A3819">
        <v>3744</v>
      </c>
      <c r="B3819" s="3" t="s">
        <v>3741</v>
      </c>
      <c r="C3819" s="3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>
        <f t="shared" si="413"/>
        <v>0</v>
      </c>
      <c r="P3819" s="5" t="e">
        <f t="shared" si="414"/>
        <v>#DIV/0!</v>
      </c>
      <c r="Q3819" s="5" t="str">
        <f t="shared" si="415"/>
        <v>theater</v>
      </c>
      <c r="R3819" s="5" t="str">
        <f t="shared" si="416"/>
        <v>plays</v>
      </c>
      <c r="S3819" t="s">
        <v>8317</v>
      </c>
      <c r="T3819" t="s">
        <v>8318</v>
      </c>
      <c r="U3819" s="9">
        <f t="shared" si="417"/>
        <v>41793.814259259263</v>
      </c>
      <c r="V3819" s="9">
        <f t="shared" si="418"/>
        <v>41825.165972222225</v>
      </c>
      <c r="W3819">
        <f t="shared" si="419"/>
        <v>32</v>
      </c>
    </row>
    <row r="3820" spans="1:23" ht="43.2" x14ac:dyDescent="0.3">
      <c r="A3820">
        <v>3745</v>
      </c>
      <c r="B3820" s="3" t="s">
        <v>3742</v>
      </c>
      <c r="C3820" s="3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>
        <f t="shared" si="413"/>
        <v>10</v>
      </c>
      <c r="P3820" s="5">
        <f t="shared" si="414"/>
        <v>10</v>
      </c>
      <c r="Q3820" s="5" t="str">
        <f t="shared" si="415"/>
        <v>theater</v>
      </c>
      <c r="R3820" s="5" t="str">
        <f t="shared" si="416"/>
        <v>plays</v>
      </c>
      <c r="S3820" t="s">
        <v>8317</v>
      </c>
      <c r="T3820" t="s">
        <v>8318</v>
      </c>
      <c r="U3820" s="9">
        <f t="shared" si="417"/>
        <v>41831.697939814818</v>
      </c>
      <c r="V3820" s="9">
        <f t="shared" si="418"/>
        <v>41861.697939814818</v>
      </c>
      <c r="W3820">
        <f t="shared" si="419"/>
        <v>30</v>
      </c>
    </row>
    <row r="3821" spans="1:23" x14ac:dyDescent="0.3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>
        <f t="shared" si="413"/>
        <v>2</v>
      </c>
      <c r="P3821" s="5">
        <f t="shared" si="414"/>
        <v>202</v>
      </c>
      <c r="Q3821" s="5" t="str">
        <f t="shared" si="415"/>
        <v>theater</v>
      </c>
      <c r="R3821" s="5" t="str">
        <f t="shared" si="416"/>
        <v>plays</v>
      </c>
      <c r="S3821" t="s">
        <v>8317</v>
      </c>
      <c r="T3821" t="s">
        <v>8318</v>
      </c>
      <c r="U3821" s="9">
        <f t="shared" si="417"/>
        <v>42621.389340277776</v>
      </c>
      <c r="V3821" s="9">
        <f t="shared" si="418"/>
        <v>42651.389340277776</v>
      </c>
      <c r="W3821">
        <f t="shared" si="419"/>
        <v>30</v>
      </c>
    </row>
    <row r="3822" spans="1:23" ht="28.8" x14ac:dyDescent="0.3">
      <c r="A3822">
        <v>3747</v>
      </c>
      <c r="B3822" s="3" t="s">
        <v>3744</v>
      </c>
      <c r="C3822" s="3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>
        <f t="shared" si="413"/>
        <v>1</v>
      </c>
      <c r="P3822" s="5">
        <f t="shared" si="414"/>
        <v>25</v>
      </c>
      <c r="Q3822" s="5" t="str">
        <f t="shared" si="415"/>
        <v>theater</v>
      </c>
      <c r="R3822" s="5" t="str">
        <f t="shared" si="416"/>
        <v>plays</v>
      </c>
      <c r="S3822" t="s">
        <v>8317</v>
      </c>
      <c r="T3822" t="s">
        <v>8318</v>
      </c>
      <c r="U3822" s="9">
        <f t="shared" si="417"/>
        <v>42164.299722222218</v>
      </c>
      <c r="V3822" s="9">
        <f t="shared" si="418"/>
        <v>42190.957638888889</v>
      </c>
      <c r="W3822">
        <f t="shared" si="419"/>
        <v>26</v>
      </c>
    </row>
    <row r="3823" spans="1:23" ht="72" x14ac:dyDescent="0.3">
      <c r="A3823">
        <v>3788</v>
      </c>
      <c r="B3823" s="3" t="s">
        <v>3785</v>
      </c>
      <c r="C3823" s="3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>
        <f t="shared" si="413"/>
        <v>1</v>
      </c>
      <c r="P3823" s="5">
        <f t="shared" si="414"/>
        <v>500</v>
      </c>
      <c r="Q3823" s="5" t="str">
        <f t="shared" si="415"/>
        <v>theater</v>
      </c>
      <c r="R3823" s="5" t="str">
        <f t="shared" si="416"/>
        <v>musical</v>
      </c>
      <c r="S3823" t="s">
        <v>8317</v>
      </c>
      <c r="T3823" t="s">
        <v>8359</v>
      </c>
      <c r="U3823" s="9">
        <f t="shared" si="417"/>
        <v>42333.695821759262</v>
      </c>
      <c r="V3823" s="9">
        <f t="shared" si="418"/>
        <v>42361.679166666669</v>
      </c>
      <c r="W3823">
        <f t="shared" si="419"/>
        <v>28</v>
      </c>
    </row>
    <row r="3824" spans="1:23" ht="43.2" x14ac:dyDescent="0.3">
      <c r="A3824">
        <v>3789</v>
      </c>
      <c r="B3824" s="3" t="s">
        <v>3786</v>
      </c>
      <c r="C3824" s="3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>
        <f t="shared" si="413"/>
        <v>3</v>
      </c>
      <c r="P3824" s="5">
        <f t="shared" si="414"/>
        <v>29</v>
      </c>
      <c r="Q3824" s="5" t="str">
        <f t="shared" si="415"/>
        <v>theater</v>
      </c>
      <c r="R3824" s="5" t="str">
        <f t="shared" si="416"/>
        <v>musical</v>
      </c>
      <c r="S3824" t="s">
        <v>8317</v>
      </c>
      <c r="T3824" t="s">
        <v>8359</v>
      </c>
      <c r="U3824" s="9">
        <f t="shared" si="417"/>
        <v>42138.798819444448</v>
      </c>
      <c r="V3824" s="9">
        <f t="shared" si="418"/>
        <v>42170.798819444448</v>
      </c>
      <c r="W3824">
        <f t="shared" si="419"/>
        <v>32</v>
      </c>
    </row>
    <row r="3825" spans="1:23" ht="43.2" x14ac:dyDescent="0.3">
      <c r="A3825">
        <v>3790</v>
      </c>
      <c r="B3825" s="3" t="s">
        <v>3787</v>
      </c>
      <c r="C3825" s="3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>
        <f t="shared" si="413"/>
        <v>0</v>
      </c>
      <c r="P3825" s="5" t="e">
        <f t="shared" si="414"/>
        <v>#DIV/0!</v>
      </c>
      <c r="Q3825" s="5" t="str">
        <f t="shared" si="415"/>
        <v>theater</v>
      </c>
      <c r="R3825" s="5" t="str">
        <f t="shared" si="416"/>
        <v>musical</v>
      </c>
      <c r="S3825" t="s">
        <v>8317</v>
      </c>
      <c r="T3825" t="s">
        <v>8359</v>
      </c>
      <c r="U3825" s="9">
        <f t="shared" si="417"/>
        <v>42666.666932870372</v>
      </c>
      <c r="V3825" s="9">
        <f t="shared" si="418"/>
        <v>42696.708599537036</v>
      </c>
      <c r="W3825">
        <f t="shared" si="419"/>
        <v>30</v>
      </c>
    </row>
    <row r="3826" spans="1:23" ht="28.8" x14ac:dyDescent="0.3">
      <c r="A3826">
        <v>3791</v>
      </c>
      <c r="B3826" s="3" t="s">
        <v>3788</v>
      </c>
      <c r="C3826" s="3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>
        <f t="shared" si="413"/>
        <v>0</v>
      </c>
      <c r="P3826" s="5" t="e">
        <f t="shared" si="414"/>
        <v>#DIV/0!</v>
      </c>
      <c r="Q3826" s="5" t="str">
        <f t="shared" si="415"/>
        <v>theater</v>
      </c>
      <c r="R3826" s="5" t="str">
        <f t="shared" si="416"/>
        <v>musical</v>
      </c>
      <c r="S3826" t="s">
        <v>8317</v>
      </c>
      <c r="T3826" t="s">
        <v>8359</v>
      </c>
      <c r="U3826" s="9">
        <f t="shared" si="417"/>
        <v>41766.692037037035</v>
      </c>
      <c r="V3826" s="9">
        <f t="shared" si="418"/>
        <v>41826.692037037035</v>
      </c>
      <c r="W3826">
        <f t="shared" si="419"/>
        <v>60</v>
      </c>
    </row>
    <row r="3827" spans="1:23" ht="28.8" x14ac:dyDescent="0.3">
      <c r="A3827">
        <v>3792</v>
      </c>
      <c r="B3827" s="3" t="s">
        <v>3789</v>
      </c>
      <c r="C3827" s="3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>
        <f t="shared" si="413"/>
        <v>0</v>
      </c>
      <c r="P3827" s="5">
        <f t="shared" si="414"/>
        <v>17.5</v>
      </c>
      <c r="Q3827" s="5" t="str">
        <f t="shared" si="415"/>
        <v>theater</v>
      </c>
      <c r="R3827" s="5" t="str">
        <f t="shared" si="416"/>
        <v>musical</v>
      </c>
      <c r="S3827" t="s">
        <v>8317</v>
      </c>
      <c r="T3827" t="s">
        <v>8359</v>
      </c>
      <c r="U3827" s="9">
        <f t="shared" si="417"/>
        <v>42170.447013888886</v>
      </c>
      <c r="V3827" s="9">
        <f t="shared" si="418"/>
        <v>42200.447013888886</v>
      </c>
      <c r="W3827">
        <f t="shared" si="419"/>
        <v>30</v>
      </c>
    </row>
    <row r="3828" spans="1:23" ht="43.2" x14ac:dyDescent="0.3">
      <c r="A3828">
        <v>3793</v>
      </c>
      <c r="B3828" s="3" t="s">
        <v>3790</v>
      </c>
      <c r="C3828" s="3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>
        <f t="shared" si="413"/>
        <v>60</v>
      </c>
      <c r="P3828" s="5">
        <f t="shared" si="414"/>
        <v>174</v>
      </c>
      <c r="Q3828" s="5" t="str">
        <f t="shared" si="415"/>
        <v>theater</v>
      </c>
      <c r="R3828" s="5" t="str">
        <f t="shared" si="416"/>
        <v>musical</v>
      </c>
      <c r="S3828" t="s">
        <v>8317</v>
      </c>
      <c r="T3828" t="s">
        <v>8359</v>
      </c>
      <c r="U3828" s="9">
        <f t="shared" si="417"/>
        <v>41968.938993055555</v>
      </c>
      <c r="V3828" s="9">
        <f t="shared" si="418"/>
        <v>41989.938993055555</v>
      </c>
      <c r="W3828">
        <f t="shared" si="419"/>
        <v>21</v>
      </c>
    </row>
    <row r="3829" spans="1:23" ht="43.2" x14ac:dyDescent="0.3">
      <c r="A3829">
        <v>3794</v>
      </c>
      <c r="B3829" s="3" t="s">
        <v>3791</v>
      </c>
      <c r="C3829" s="3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>
        <f t="shared" si="413"/>
        <v>1</v>
      </c>
      <c r="P3829" s="5">
        <f t="shared" si="414"/>
        <v>50</v>
      </c>
      <c r="Q3829" s="5" t="str">
        <f t="shared" si="415"/>
        <v>theater</v>
      </c>
      <c r="R3829" s="5" t="str">
        <f t="shared" si="416"/>
        <v>musical</v>
      </c>
      <c r="S3829" t="s">
        <v>8317</v>
      </c>
      <c r="T3829" t="s">
        <v>8359</v>
      </c>
      <c r="U3829" s="9">
        <f t="shared" si="417"/>
        <v>42132.58048611111</v>
      </c>
      <c r="V3829" s="9">
        <f t="shared" si="418"/>
        <v>42162.58048611111</v>
      </c>
      <c r="W3829">
        <f t="shared" si="419"/>
        <v>30</v>
      </c>
    </row>
    <row r="3830" spans="1:23" ht="43.2" x14ac:dyDescent="0.3">
      <c r="A3830">
        <v>3795</v>
      </c>
      <c r="B3830" s="3" t="s">
        <v>3792</v>
      </c>
      <c r="C3830" s="3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>
        <f t="shared" si="413"/>
        <v>2</v>
      </c>
      <c r="P3830" s="5">
        <f t="shared" si="414"/>
        <v>5</v>
      </c>
      <c r="Q3830" s="5" t="str">
        <f t="shared" si="415"/>
        <v>theater</v>
      </c>
      <c r="R3830" s="5" t="str">
        <f t="shared" si="416"/>
        <v>musical</v>
      </c>
      <c r="S3830" t="s">
        <v>8317</v>
      </c>
      <c r="T3830" t="s">
        <v>8359</v>
      </c>
      <c r="U3830" s="9">
        <f t="shared" si="417"/>
        <v>42201.436226851853</v>
      </c>
      <c r="V3830" s="9">
        <f t="shared" si="418"/>
        <v>42244.9375</v>
      </c>
      <c r="W3830">
        <f t="shared" si="419"/>
        <v>43</v>
      </c>
    </row>
    <row r="3831" spans="1:23" ht="43.2" x14ac:dyDescent="0.3">
      <c r="A3831">
        <v>3796</v>
      </c>
      <c r="B3831" s="3" t="s">
        <v>3793</v>
      </c>
      <c r="C3831" s="3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>
        <f t="shared" si="413"/>
        <v>0</v>
      </c>
      <c r="P3831" s="5">
        <f t="shared" si="414"/>
        <v>1</v>
      </c>
      <c r="Q3831" s="5" t="str">
        <f t="shared" si="415"/>
        <v>theater</v>
      </c>
      <c r="R3831" s="5" t="str">
        <f t="shared" si="416"/>
        <v>musical</v>
      </c>
      <c r="S3831" t="s">
        <v>8317</v>
      </c>
      <c r="T3831" t="s">
        <v>8359</v>
      </c>
      <c r="U3831" s="9">
        <f t="shared" si="417"/>
        <v>42689.029583333337</v>
      </c>
      <c r="V3831" s="9">
        <f t="shared" si="418"/>
        <v>42749.029583333337</v>
      </c>
      <c r="W3831">
        <f t="shared" si="419"/>
        <v>60</v>
      </c>
    </row>
    <row r="3832" spans="1:23" ht="57.6" x14ac:dyDescent="0.3">
      <c r="A3832">
        <v>3797</v>
      </c>
      <c r="B3832" s="3" t="s">
        <v>3794</v>
      </c>
      <c r="C3832" s="3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>
        <f t="shared" si="413"/>
        <v>90</v>
      </c>
      <c r="P3832" s="5">
        <f t="shared" si="414"/>
        <v>145.41</v>
      </c>
      <c r="Q3832" s="5" t="str">
        <f t="shared" si="415"/>
        <v>theater</v>
      </c>
      <c r="R3832" s="5" t="str">
        <f t="shared" si="416"/>
        <v>musical</v>
      </c>
      <c r="S3832" t="s">
        <v>8317</v>
      </c>
      <c r="T3832" t="s">
        <v>8359</v>
      </c>
      <c r="U3832" s="9">
        <f t="shared" si="417"/>
        <v>42084.881539351853</v>
      </c>
      <c r="V3832" s="9">
        <f t="shared" si="418"/>
        <v>42114.881539351853</v>
      </c>
      <c r="W3832">
        <f t="shared" si="419"/>
        <v>30</v>
      </c>
    </row>
    <row r="3833" spans="1:23" ht="43.2" x14ac:dyDescent="0.3">
      <c r="A3833">
        <v>3798</v>
      </c>
      <c r="B3833" s="3" t="s">
        <v>3795</v>
      </c>
      <c r="C3833" s="3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>
        <f t="shared" si="413"/>
        <v>1</v>
      </c>
      <c r="P3833" s="5">
        <f t="shared" si="414"/>
        <v>205</v>
      </c>
      <c r="Q3833" s="5" t="str">
        <f t="shared" si="415"/>
        <v>theater</v>
      </c>
      <c r="R3833" s="5" t="str">
        <f t="shared" si="416"/>
        <v>musical</v>
      </c>
      <c r="S3833" t="s">
        <v>8317</v>
      </c>
      <c r="T3833" t="s">
        <v>8359</v>
      </c>
      <c r="U3833" s="9">
        <f t="shared" si="417"/>
        <v>41831.722777777781</v>
      </c>
      <c r="V3833" s="9">
        <f t="shared" si="418"/>
        <v>41861.722777777781</v>
      </c>
      <c r="W3833">
        <f t="shared" si="419"/>
        <v>30</v>
      </c>
    </row>
    <row r="3834" spans="1:23" ht="43.2" x14ac:dyDescent="0.3">
      <c r="A3834">
        <v>3799</v>
      </c>
      <c r="B3834" s="3" t="s">
        <v>3796</v>
      </c>
      <c r="C3834" s="3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>
        <f t="shared" si="413"/>
        <v>4</v>
      </c>
      <c r="P3834" s="5">
        <f t="shared" si="414"/>
        <v>100.5</v>
      </c>
      <c r="Q3834" s="5" t="str">
        <f t="shared" si="415"/>
        <v>theater</v>
      </c>
      <c r="R3834" s="5" t="str">
        <f t="shared" si="416"/>
        <v>musical</v>
      </c>
      <c r="S3834" t="s">
        <v>8317</v>
      </c>
      <c r="T3834" t="s">
        <v>8359</v>
      </c>
      <c r="U3834" s="9">
        <f t="shared" si="417"/>
        <v>42410.93105324074</v>
      </c>
      <c r="V3834" s="9">
        <f t="shared" si="418"/>
        <v>42440.93105324074</v>
      </c>
      <c r="W3834">
        <f t="shared" si="419"/>
        <v>30</v>
      </c>
    </row>
    <row r="3835" spans="1:23" ht="43.2" x14ac:dyDescent="0.3">
      <c r="A3835">
        <v>3800</v>
      </c>
      <c r="B3835" s="3" t="s">
        <v>3797</v>
      </c>
      <c r="C3835" s="3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>
        <f t="shared" si="413"/>
        <v>4</v>
      </c>
      <c r="P3835" s="5">
        <f t="shared" si="414"/>
        <v>55.06</v>
      </c>
      <c r="Q3835" s="5" t="str">
        <f t="shared" si="415"/>
        <v>theater</v>
      </c>
      <c r="R3835" s="5" t="str">
        <f t="shared" si="416"/>
        <v>musical</v>
      </c>
      <c r="S3835" t="s">
        <v>8317</v>
      </c>
      <c r="T3835" t="s">
        <v>8359</v>
      </c>
      <c r="U3835" s="9">
        <f t="shared" si="417"/>
        <v>41982.737071759257</v>
      </c>
      <c r="V3835" s="9">
        <f t="shared" si="418"/>
        <v>42015.207638888889</v>
      </c>
      <c r="W3835">
        <f t="shared" si="419"/>
        <v>33</v>
      </c>
    </row>
    <row r="3836" spans="1:23" ht="43.2" x14ac:dyDescent="0.3">
      <c r="A3836">
        <v>3801</v>
      </c>
      <c r="B3836" s="3" t="s">
        <v>3798</v>
      </c>
      <c r="C3836" s="3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>
        <f t="shared" si="413"/>
        <v>9</v>
      </c>
      <c r="P3836" s="5">
        <f t="shared" si="414"/>
        <v>47.33</v>
      </c>
      <c r="Q3836" s="5" t="str">
        <f t="shared" si="415"/>
        <v>theater</v>
      </c>
      <c r="R3836" s="5" t="str">
        <f t="shared" si="416"/>
        <v>musical</v>
      </c>
      <c r="S3836" t="s">
        <v>8317</v>
      </c>
      <c r="T3836" t="s">
        <v>8359</v>
      </c>
      <c r="U3836" s="9">
        <f t="shared" si="417"/>
        <v>41975.676111111112</v>
      </c>
      <c r="V3836" s="9">
        <f t="shared" si="418"/>
        <v>42006.676111111112</v>
      </c>
      <c r="W3836">
        <f t="shared" si="419"/>
        <v>31</v>
      </c>
    </row>
    <row r="3837" spans="1:23" ht="43.2" x14ac:dyDescent="0.3">
      <c r="A3837">
        <v>3802</v>
      </c>
      <c r="B3837" s="3" t="s">
        <v>3799</v>
      </c>
      <c r="C3837" s="3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>
        <f t="shared" si="413"/>
        <v>0</v>
      </c>
      <c r="P3837" s="5" t="e">
        <f t="shared" si="414"/>
        <v>#DIV/0!</v>
      </c>
      <c r="Q3837" s="5" t="str">
        <f t="shared" si="415"/>
        <v>theater</v>
      </c>
      <c r="R3837" s="5" t="str">
        <f t="shared" si="416"/>
        <v>musical</v>
      </c>
      <c r="S3837" t="s">
        <v>8317</v>
      </c>
      <c r="T3837" t="s">
        <v>8359</v>
      </c>
      <c r="U3837" s="9">
        <f t="shared" si="417"/>
        <v>42269.126226851848</v>
      </c>
      <c r="V3837" s="9">
        <f t="shared" si="418"/>
        <v>42299.126226851848</v>
      </c>
      <c r="W3837">
        <f t="shared" si="419"/>
        <v>30</v>
      </c>
    </row>
    <row r="3838" spans="1:23" ht="28.8" x14ac:dyDescent="0.3">
      <c r="A3838">
        <v>3803</v>
      </c>
      <c r="B3838" s="3" t="s">
        <v>3800</v>
      </c>
      <c r="C3838" s="3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>
        <f t="shared" si="413"/>
        <v>20</v>
      </c>
      <c r="P3838" s="5">
        <f t="shared" si="414"/>
        <v>58.95</v>
      </c>
      <c r="Q3838" s="5" t="str">
        <f t="shared" si="415"/>
        <v>theater</v>
      </c>
      <c r="R3838" s="5" t="str">
        <f t="shared" si="416"/>
        <v>musical</v>
      </c>
      <c r="S3838" t="s">
        <v>8317</v>
      </c>
      <c r="T3838" t="s">
        <v>8359</v>
      </c>
      <c r="U3838" s="9">
        <f t="shared" si="417"/>
        <v>42403.971851851849</v>
      </c>
      <c r="V3838" s="9">
        <f t="shared" si="418"/>
        <v>42433.971851851849</v>
      </c>
      <c r="W3838">
        <f t="shared" si="419"/>
        <v>30</v>
      </c>
    </row>
    <row r="3839" spans="1:23" ht="43.2" x14ac:dyDescent="0.3">
      <c r="A3839">
        <v>3804</v>
      </c>
      <c r="B3839" s="3" t="s">
        <v>3801</v>
      </c>
      <c r="C3839" s="3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>
        <f t="shared" si="413"/>
        <v>0</v>
      </c>
      <c r="P3839" s="5" t="e">
        <f t="shared" si="414"/>
        <v>#DIV/0!</v>
      </c>
      <c r="Q3839" s="5" t="str">
        <f t="shared" si="415"/>
        <v>theater</v>
      </c>
      <c r="R3839" s="5" t="str">
        <f t="shared" si="416"/>
        <v>musical</v>
      </c>
      <c r="S3839" t="s">
        <v>8317</v>
      </c>
      <c r="T3839" t="s">
        <v>8359</v>
      </c>
      <c r="U3839" s="9">
        <f t="shared" si="417"/>
        <v>42527.00953703704</v>
      </c>
      <c r="V3839" s="9">
        <f t="shared" si="418"/>
        <v>42582.291666666672</v>
      </c>
      <c r="W3839">
        <f t="shared" si="419"/>
        <v>55</v>
      </c>
    </row>
    <row r="3840" spans="1:23" ht="43.2" x14ac:dyDescent="0.3">
      <c r="A3840">
        <v>3805</v>
      </c>
      <c r="B3840" s="3" t="s">
        <v>3802</v>
      </c>
      <c r="C3840" s="3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>
        <f t="shared" si="413"/>
        <v>0</v>
      </c>
      <c r="P3840" s="5">
        <f t="shared" si="414"/>
        <v>1.5</v>
      </c>
      <c r="Q3840" s="5" t="str">
        <f t="shared" si="415"/>
        <v>theater</v>
      </c>
      <c r="R3840" s="5" t="str">
        <f t="shared" si="416"/>
        <v>musical</v>
      </c>
      <c r="S3840" t="s">
        <v>8317</v>
      </c>
      <c r="T3840" t="s">
        <v>8359</v>
      </c>
      <c r="U3840" s="9">
        <f t="shared" si="417"/>
        <v>41849.887037037035</v>
      </c>
      <c r="V3840" s="9">
        <f t="shared" si="418"/>
        <v>41909.887037037035</v>
      </c>
      <c r="W3840">
        <f t="shared" si="419"/>
        <v>60</v>
      </c>
    </row>
    <row r="3841" spans="1:23" ht="57.6" x14ac:dyDescent="0.3">
      <c r="A3841">
        <v>3806</v>
      </c>
      <c r="B3841" s="3" t="s">
        <v>3803</v>
      </c>
      <c r="C3841" s="3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>
        <f t="shared" si="413"/>
        <v>0</v>
      </c>
      <c r="P3841" s="5">
        <f t="shared" si="414"/>
        <v>5</v>
      </c>
      <c r="Q3841" s="5" t="str">
        <f t="shared" si="415"/>
        <v>theater</v>
      </c>
      <c r="R3841" s="5" t="str">
        <f t="shared" si="416"/>
        <v>musical</v>
      </c>
      <c r="S3841" t="s">
        <v>8317</v>
      </c>
      <c r="T3841" t="s">
        <v>8359</v>
      </c>
      <c r="U3841" s="9">
        <f t="shared" si="417"/>
        <v>41799.259039351848</v>
      </c>
      <c r="V3841" s="9">
        <f t="shared" si="418"/>
        <v>41819.259039351848</v>
      </c>
      <c r="W3841">
        <f t="shared" si="419"/>
        <v>20</v>
      </c>
    </row>
    <row r="3842" spans="1:23" ht="43.2" x14ac:dyDescent="0.3">
      <c r="A3842">
        <v>3807</v>
      </c>
      <c r="B3842" s="3" t="s">
        <v>3804</v>
      </c>
      <c r="C3842" s="3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>
        <f t="shared" ref="O3842:O3905" si="420">ROUND((E3842/D3842)*100,0)</f>
        <v>30</v>
      </c>
      <c r="P3842" s="5">
        <f t="shared" ref="P3842:P3905" si="421">ROUND((E3842/L3842),2)</f>
        <v>50.56</v>
      </c>
      <c r="Q3842" s="5" t="str">
        <f t="shared" ref="Q3842:Q3905" si="422">LEFT(N3842,SEARCH("/",N3842)-1)</f>
        <v>theater</v>
      </c>
      <c r="R3842" s="5" t="str">
        <f t="shared" ref="R3842:R3905" si="423">RIGHT(N3842,LEN(N3842)-SEARCH("/",N3842))</f>
        <v>musical</v>
      </c>
      <c r="S3842" t="s">
        <v>8317</v>
      </c>
      <c r="T3842" t="s">
        <v>8359</v>
      </c>
      <c r="U3842" s="9">
        <f t="shared" ref="U3842:U3905" si="424">(((J3842/60)/60)/24)+DATE(1970,1,1)</f>
        <v>42090.909016203703</v>
      </c>
      <c r="V3842" s="9">
        <f t="shared" ref="V3842:V3905" si="425">(((I3842/60)/60)/24)+DATE(1970,1,1)</f>
        <v>42097.909016203703</v>
      </c>
      <c r="W3842">
        <f t="shared" ref="W3842:W3905" si="426">DATEDIF(U3842,V3842,"d")</f>
        <v>7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20"/>
        <v>9</v>
      </c>
      <c r="P3843" s="5">
        <f t="shared" si="421"/>
        <v>25.65</v>
      </c>
      <c r="Q3843" s="5" t="str">
        <f t="shared" si="422"/>
        <v>theater</v>
      </c>
      <c r="R3843" s="5" t="str">
        <f t="shared" si="423"/>
        <v>plays</v>
      </c>
      <c r="S3843" t="s">
        <v>8317</v>
      </c>
      <c r="T3843" t="s">
        <v>8318</v>
      </c>
      <c r="U3843" s="9">
        <f t="shared" si="424"/>
        <v>41780.785729166666</v>
      </c>
      <c r="V3843" s="9">
        <f t="shared" si="425"/>
        <v>41840.785729166666</v>
      </c>
      <c r="W3843">
        <f t="shared" si="426"/>
        <v>60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5">
        <f t="shared" si="421"/>
        <v>47.7</v>
      </c>
      <c r="Q3844" s="5" t="str">
        <f t="shared" si="422"/>
        <v>theater</v>
      </c>
      <c r="R3844" s="5" t="str">
        <f t="shared" si="423"/>
        <v>plays</v>
      </c>
      <c r="S3844" t="s">
        <v>8317</v>
      </c>
      <c r="T3844" t="s">
        <v>8318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30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5">
        <f t="shared" si="421"/>
        <v>56.05</v>
      </c>
      <c r="Q3845" s="5" t="str">
        <f t="shared" si="422"/>
        <v>theater</v>
      </c>
      <c r="R3845" s="5" t="str">
        <f t="shared" si="423"/>
        <v>plays</v>
      </c>
      <c r="S3845" t="s">
        <v>8317</v>
      </c>
      <c r="T3845" t="s">
        <v>8318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25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5">
        <f t="shared" si="421"/>
        <v>81.319999999999993</v>
      </c>
      <c r="Q3846" s="5" t="str">
        <f t="shared" si="422"/>
        <v>theater</v>
      </c>
      <c r="R3846" s="5" t="str">
        <f t="shared" si="423"/>
        <v>plays</v>
      </c>
      <c r="S3846" t="s">
        <v>8317</v>
      </c>
      <c r="T3846" t="s">
        <v>8318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27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5">
        <f t="shared" si="421"/>
        <v>70.17</v>
      </c>
      <c r="Q3847" s="5" t="str">
        <f t="shared" si="422"/>
        <v>theater</v>
      </c>
      <c r="R3847" s="5" t="str">
        <f t="shared" si="423"/>
        <v>plays</v>
      </c>
      <c r="S3847" t="s">
        <v>8317</v>
      </c>
      <c r="T3847" t="s">
        <v>8318</v>
      </c>
      <c r="U3847" s="9">
        <f t="shared" si="424"/>
        <v>42248.627013888887</v>
      </c>
      <c r="V3847" s="9">
        <f t="shared" si="425"/>
        <v>42278.627013888887</v>
      </c>
      <c r="W3847">
        <f t="shared" si="426"/>
        <v>30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5">
        <f t="shared" si="421"/>
        <v>23.63</v>
      </c>
      <c r="Q3848" s="5" t="str">
        <f t="shared" si="422"/>
        <v>theater</v>
      </c>
      <c r="R3848" s="5" t="str">
        <f t="shared" si="423"/>
        <v>plays</v>
      </c>
      <c r="S3848" t="s">
        <v>8317</v>
      </c>
      <c r="T3848" t="s">
        <v>8318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31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5">
        <f t="shared" si="421"/>
        <v>188.56</v>
      </c>
      <c r="Q3849" s="5" t="str">
        <f t="shared" si="422"/>
        <v>theater</v>
      </c>
      <c r="R3849" s="5" t="str">
        <f t="shared" si="423"/>
        <v>plays</v>
      </c>
      <c r="S3849" t="s">
        <v>8317</v>
      </c>
      <c r="T3849" t="s">
        <v>8318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45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5">
        <f t="shared" si="421"/>
        <v>49.51</v>
      </c>
      <c r="Q3850" s="5" t="str">
        <f t="shared" si="422"/>
        <v>theater</v>
      </c>
      <c r="R3850" s="5" t="str">
        <f t="shared" si="423"/>
        <v>plays</v>
      </c>
      <c r="S3850" t="s">
        <v>8317</v>
      </c>
      <c r="T3850" t="s">
        <v>8318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30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 s="5">
        <f t="shared" si="421"/>
        <v>75.459999999999994</v>
      </c>
      <c r="Q3851" s="5" t="str">
        <f t="shared" si="422"/>
        <v>theater</v>
      </c>
      <c r="R3851" s="5" t="str">
        <f t="shared" si="423"/>
        <v>plays</v>
      </c>
      <c r="S3851" t="s">
        <v>8317</v>
      </c>
      <c r="T3851" t="s">
        <v>8318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30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5">
        <f t="shared" si="421"/>
        <v>9.5</v>
      </c>
      <c r="Q3852" s="5" t="str">
        <f t="shared" si="422"/>
        <v>theater</v>
      </c>
      <c r="R3852" s="5" t="str">
        <f t="shared" si="423"/>
        <v>plays</v>
      </c>
      <c r="S3852" t="s">
        <v>8317</v>
      </c>
      <c r="T3852" t="s">
        <v>8318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30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5">
        <f t="shared" si="421"/>
        <v>35.5</v>
      </c>
      <c r="Q3853" s="5" t="str">
        <f t="shared" si="422"/>
        <v>theater</v>
      </c>
      <c r="R3853" s="5" t="str">
        <f t="shared" si="423"/>
        <v>plays</v>
      </c>
      <c r="S3853" t="s">
        <v>8317</v>
      </c>
      <c r="T3853" t="s">
        <v>8318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30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5">
        <f t="shared" si="421"/>
        <v>10</v>
      </c>
      <c r="Q3854" s="5" t="str">
        <f t="shared" si="422"/>
        <v>theater</v>
      </c>
      <c r="R3854" s="5" t="str">
        <f t="shared" si="423"/>
        <v>plays</v>
      </c>
      <c r="S3854" t="s">
        <v>8317</v>
      </c>
      <c r="T3854" t="s">
        <v>8318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25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5">
        <f t="shared" si="421"/>
        <v>13</v>
      </c>
      <c r="Q3855" s="5" t="str">
        <f t="shared" si="422"/>
        <v>theater</v>
      </c>
      <c r="R3855" s="5" t="str">
        <f t="shared" si="423"/>
        <v>plays</v>
      </c>
      <c r="S3855" t="s">
        <v>8317</v>
      </c>
      <c r="T3855" t="s">
        <v>8318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35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5">
        <f t="shared" si="421"/>
        <v>89.4</v>
      </c>
      <c r="Q3856" s="5" t="str">
        <f t="shared" si="422"/>
        <v>theater</v>
      </c>
      <c r="R3856" s="5" t="str">
        <f t="shared" si="423"/>
        <v>plays</v>
      </c>
      <c r="S3856" t="s">
        <v>8317</v>
      </c>
      <c r="T3856" t="s">
        <v>8318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30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5">
        <f t="shared" si="421"/>
        <v>25</v>
      </c>
      <c r="Q3857" s="5" t="str">
        <f t="shared" si="422"/>
        <v>theater</v>
      </c>
      <c r="R3857" s="5" t="str">
        <f t="shared" si="423"/>
        <v>plays</v>
      </c>
      <c r="S3857" t="s">
        <v>8317</v>
      </c>
      <c r="T3857" t="s">
        <v>8318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30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5">
        <f t="shared" si="421"/>
        <v>1</v>
      </c>
      <c r="Q3858" s="5" t="str">
        <f t="shared" si="422"/>
        <v>theater</v>
      </c>
      <c r="R3858" s="5" t="str">
        <f t="shared" si="423"/>
        <v>plays</v>
      </c>
      <c r="S3858" t="s">
        <v>8317</v>
      </c>
      <c r="T3858" t="s">
        <v>8318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30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5">
        <f t="shared" si="421"/>
        <v>65</v>
      </c>
      <c r="Q3859" s="5" t="str">
        <f t="shared" si="422"/>
        <v>theater</v>
      </c>
      <c r="R3859" s="5" t="str">
        <f t="shared" si="423"/>
        <v>plays</v>
      </c>
      <c r="S3859" t="s">
        <v>8317</v>
      </c>
      <c r="T3859" t="s">
        <v>8318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23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>
        <f t="shared" si="421"/>
        <v>10</v>
      </c>
      <c r="Q3860" s="5" t="str">
        <f t="shared" si="422"/>
        <v>theater</v>
      </c>
      <c r="R3860" s="5" t="str">
        <f t="shared" si="423"/>
        <v>plays</v>
      </c>
      <c r="S3860" t="s">
        <v>8317</v>
      </c>
      <c r="T3860" t="s">
        <v>8318</v>
      </c>
      <c r="U3860" s="9">
        <f t="shared" si="424"/>
        <v>42128.431064814817</v>
      </c>
      <c r="V3860" s="9">
        <f t="shared" si="425"/>
        <v>42146.875</v>
      </c>
      <c r="W3860">
        <f t="shared" si="426"/>
        <v>18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5">
        <f t="shared" si="421"/>
        <v>1</v>
      </c>
      <c r="Q3861" s="5" t="str">
        <f t="shared" si="422"/>
        <v>theater</v>
      </c>
      <c r="R3861" s="5" t="str">
        <f t="shared" si="423"/>
        <v>plays</v>
      </c>
      <c r="S3861" t="s">
        <v>8317</v>
      </c>
      <c r="T3861" t="s">
        <v>8318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26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5">
        <f t="shared" si="421"/>
        <v>81.540000000000006</v>
      </c>
      <c r="Q3862" s="5" t="str">
        <f t="shared" si="422"/>
        <v>theater</v>
      </c>
      <c r="R3862" s="5" t="str">
        <f t="shared" si="423"/>
        <v>plays</v>
      </c>
      <c r="S3862" t="s">
        <v>8317</v>
      </c>
      <c r="T3862" t="s">
        <v>8318</v>
      </c>
      <c r="U3862" s="9">
        <f t="shared" si="424"/>
        <v>41833.660995370366</v>
      </c>
      <c r="V3862" s="9">
        <f t="shared" si="425"/>
        <v>41863.660995370366</v>
      </c>
      <c r="W3862">
        <f t="shared" si="426"/>
        <v>30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>
        <f t="shared" si="421"/>
        <v>100</v>
      </c>
      <c r="Q3863" s="5" t="str">
        <f t="shared" si="422"/>
        <v>theater</v>
      </c>
      <c r="R3863" s="5" t="str">
        <f t="shared" si="423"/>
        <v>plays</v>
      </c>
      <c r="S3863" t="s">
        <v>8317</v>
      </c>
      <c r="T3863" t="s">
        <v>8318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41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5">
        <f t="shared" si="421"/>
        <v>1</v>
      </c>
      <c r="Q3864" s="5" t="str">
        <f t="shared" si="422"/>
        <v>theater</v>
      </c>
      <c r="R3864" s="5" t="str">
        <f t="shared" si="423"/>
        <v>plays</v>
      </c>
      <c r="S3864" t="s">
        <v>8317</v>
      </c>
      <c r="T3864" t="s">
        <v>8318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14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s="5" t="str">
        <f t="shared" si="422"/>
        <v>theater</v>
      </c>
      <c r="R3865" s="5" t="str">
        <f t="shared" si="423"/>
        <v>plays</v>
      </c>
      <c r="S3865" t="s">
        <v>8317</v>
      </c>
      <c r="T3865" t="s">
        <v>8318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60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5">
        <f t="shared" si="421"/>
        <v>20</v>
      </c>
      <c r="Q3866" s="5" t="str">
        <f t="shared" si="422"/>
        <v>theater</v>
      </c>
      <c r="R3866" s="5" t="str">
        <f t="shared" si="423"/>
        <v>plays</v>
      </c>
      <c r="S3866" t="s">
        <v>8317</v>
      </c>
      <c r="T3866" t="s">
        <v>8318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30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5">
        <f t="shared" si="421"/>
        <v>46.43</v>
      </c>
      <c r="Q3867" s="5" t="str">
        <f t="shared" si="422"/>
        <v>theater</v>
      </c>
      <c r="R3867" s="5" t="str">
        <f t="shared" si="423"/>
        <v>plays</v>
      </c>
      <c r="S3867" t="s">
        <v>8317</v>
      </c>
      <c r="T3867" t="s">
        <v>8318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40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5">
        <f t="shared" si="421"/>
        <v>5.5</v>
      </c>
      <c r="Q3868" s="5" t="str">
        <f t="shared" si="422"/>
        <v>theater</v>
      </c>
      <c r="R3868" s="5" t="str">
        <f t="shared" si="423"/>
        <v>plays</v>
      </c>
      <c r="S3868" t="s">
        <v>8317</v>
      </c>
      <c r="T3868" t="s">
        <v>8318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50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5">
        <f t="shared" si="421"/>
        <v>50.2</v>
      </c>
      <c r="Q3869" s="5" t="str">
        <f t="shared" si="422"/>
        <v>theater</v>
      </c>
      <c r="R3869" s="5" t="str">
        <f t="shared" si="423"/>
        <v>plays</v>
      </c>
      <c r="S3869" t="s">
        <v>8317</v>
      </c>
      <c r="T3869" t="s">
        <v>8318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30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5">
        <f t="shared" si="421"/>
        <v>10</v>
      </c>
      <c r="Q3870" s="5" t="str">
        <f t="shared" si="422"/>
        <v>theater</v>
      </c>
      <c r="R3870" s="5" t="str">
        <f t="shared" si="423"/>
        <v>musical</v>
      </c>
      <c r="S3870" t="s">
        <v>8317</v>
      </c>
      <c r="T3870" t="s">
        <v>8359</v>
      </c>
      <c r="U3870" s="9">
        <f t="shared" si="424"/>
        <v>41865.659780092588</v>
      </c>
      <c r="V3870" s="9">
        <f t="shared" si="425"/>
        <v>41890.659780092588</v>
      </c>
      <c r="W3870">
        <f t="shared" si="426"/>
        <v>25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5">
        <f t="shared" si="421"/>
        <v>30.13</v>
      </c>
      <c r="Q3871" s="5" t="str">
        <f t="shared" si="422"/>
        <v>theater</v>
      </c>
      <c r="R3871" s="5" t="str">
        <f t="shared" si="423"/>
        <v>musical</v>
      </c>
      <c r="S3871" t="s">
        <v>8317</v>
      </c>
      <c r="T3871" t="s">
        <v>8359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30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>
        <f t="shared" si="421"/>
        <v>150</v>
      </c>
      <c r="Q3872" s="5" t="str">
        <f t="shared" si="422"/>
        <v>theater</v>
      </c>
      <c r="R3872" s="5" t="str">
        <f t="shared" si="423"/>
        <v>musical</v>
      </c>
      <c r="S3872" t="s">
        <v>8317</v>
      </c>
      <c r="T3872" t="s">
        <v>8359</v>
      </c>
      <c r="U3872" s="9">
        <f t="shared" si="424"/>
        <v>41793.17219907407</v>
      </c>
      <c r="V3872" s="9">
        <f t="shared" si="425"/>
        <v>41823.17219907407</v>
      </c>
      <c r="W3872">
        <f t="shared" si="426"/>
        <v>30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5">
        <f t="shared" si="421"/>
        <v>13.33</v>
      </c>
      <c r="Q3873" s="5" t="str">
        <f t="shared" si="422"/>
        <v>theater</v>
      </c>
      <c r="R3873" s="5" t="str">
        <f t="shared" si="423"/>
        <v>musical</v>
      </c>
      <c r="S3873" t="s">
        <v>8317</v>
      </c>
      <c r="T3873" t="s">
        <v>8359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60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s="5" t="str">
        <f t="shared" si="422"/>
        <v>theater</v>
      </c>
      <c r="R3874" s="5" t="str">
        <f t="shared" si="423"/>
        <v>musical</v>
      </c>
      <c r="S3874" t="s">
        <v>8317</v>
      </c>
      <c r="T3874" t="s">
        <v>8359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50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s="5" t="str">
        <f t="shared" si="422"/>
        <v>theater</v>
      </c>
      <c r="R3875" s="5" t="str">
        <f t="shared" si="423"/>
        <v>musical</v>
      </c>
      <c r="S3875" t="s">
        <v>8317</v>
      </c>
      <c r="T3875" t="s">
        <v>8359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30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s="5" t="str">
        <f t="shared" si="422"/>
        <v>theater</v>
      </c>
      <c r="R3876" s="5" t="str">
        <f t="shared" si="423"/>
        <v>musical</v>
      </c>
      <c r="S3876" t="s">
        <v>8317</v>
      </c>
      <c r="T3876" t="s">
        <v>8359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21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s="5" t="str">
        <f t="shared" si="422"/>
        <v>theater</v>
      </c>
      <c r="R3877" s="5" t="str">
        <f t="shared" si="423"/>
        <v>musical</v>
      </c>
      <c r="S3877" t="s">
        <v>8317</v>
      </c>
      <c r="T3877" t="s">
        <v>8359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1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5">
        <f t="shared" si="421"/>
        <v>44.76</v>
      </c>
      <c r="Q3878" s="5" t="str">
        <f t="shared" si="422"/>
        <v>theater</v>
      </c>
      <c r="R3878" s="5" t="str">
        <f t="shared" si="423"/>
        <v>musical</v>
      </c>
      <c r="S3878" t="s">
        <v>8317</v>
      </c>
      <c r="T3878" t="s">
        <v>8359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30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5">
        <f t="shared" si="421"/>
        <v>88.64</v>
      </c>
      <c r="Q3879" s="5" t="str">
        <f t="shared" si="422"/>
        <v>theater</v>
      </c>
      <c r="R3879" s="5" t="str">
        <f t="shared" si="423"/>
        <v>musical</v>
      </c>
      <c r="S3879" t="s">
        <v>8317</v>
      </c>
      <c r="T3879" t="s">
        <v>8359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30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5">
        <f t="shared" si="421"/>
        <v>10</v>
      </c>
      <c r="Q3880" s="5" t="str">
        <f t="shared" si="422"/>
        <v>theater</v>
      </c>
      <c r="R3880" s="5" t="str">
        <f t="shared" si="423"/>
        <v>musical</v>
      </c>
      <c r="S3880" t="s">
        <v>8317</v>
      </c>
      <c r="T3880" t="s">
        <v>8359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31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s="5" t="str">
        <f t="shared" si="422"/>
        <v>theater</v>
      </c>
      <c r="R3881" s="5" t="str">
        <f t="shared" si="423"/>
        <v>musical</v>
      </c>
      <c r="S3881" t="s">
        <v>8317</v>
      </c>
      <c r="T3881" t="s">
        <v>8359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30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5">
        <f t="shared" si="421"/>
        <v>57.65</v>
      </c>
      <c r="Q3882" s="5" t="str">
        <f t="shared" si="422"/>
        <v>theater</v>
      </c>
      <c r="R3882" s="5" t="str">
        <f t="shared" si="423"/>
        <v>musical</v>
      </c>
      <c r="S3882" t="s">
        <v>8317</v>
      </c>
      <c r="T3882" t="s">
        <v>8359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35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>
        <f t="shared" si="421"/>
        <v>25</v>
      </c>
      <c r="Q3883" s="5" t="str">
        <f t="shared" si="422"/>
        <v>theater</v>
      </c>
      <c r="R3883" s="5" t="str">
        <f t="shared" si="423"/>
        <v>musical</v>
      </c>
      <c r="S3883" t="s">
        <v>8317</v>
      </c>
      <c r="T3883" t="s">
        <v>8359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30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s="5" t="str">
        <f t="shared" si="422"/>
        <v>theater</v>
      </c>
      <c r="R3884" s="5" t="str">
        <f t="shared" si="423"/>
        <v>musical</v>
      </c>
      <c r="S3884" t="s">
        <v>8317</v>
      </c>
      <c r="T3884" t="s">
        <v>8359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27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s="5" t="str">
        <f t="shared" si="422"/>
        <v>theater</v>
      </c>
      <c r="R3885" s="5" t="str">
        <f t="shared" si="423"/>
        <v>musical</v>
      </c>
      <c r="S3885" t="s">
        <v>8317</v>
      </c>
      <c r="T3885" t="s">
        <v>8359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30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s="5" t="str">
        <f t="shared" si="422"/>
        <v>theater</v>
      </c>
      <c r="R3886" s="5" t="str">
        <f t="shared" si="423"/>
        <v>musical</v>
      </c>
      <c r="S3886" t="s">
        <v>8317</v>
      </c>
      <c r="T3886" t="s">
        <v>8359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25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s="5" t="str">
        <f t="shared" si="422"/>
        <v>theater</v>
      </c>
      <c r="R3887" s="5" t="str">
        <f t="shared" si="423"/>
        <v>musical</v>
      </c>
      <c r="S3887" t="s">
        <v>8317</v>
      </c>
      <c r="T3887" t="s">
        <v>8359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30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s="5" t="str">
        <f t="shared" si="422"/>
        <v>theater</v>
      </c>
      <c r="R3888" s="5" t="str">
        <f t="shared" si="423"/>
        <v>musical</v>
      </c>
      <c r="S3888" t="s">
        <v>8317</v>
      </c>
      <c r="T3888" t="s">
        <v>8359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30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5">
        <f t="shared" si="421"/>
        <v>17.5</v>
      </c>
      <c r="Q3889" s="5" t="str">
        <f t="shared" si="422"/>
        <v>theater</v>
      </c>
      <c r="R3889" s="5" t="str">
        <f t="shared" si="423"/>
        <v>musical</v>
      </c>
      <c r="S3889" t="s">
        <v>8317</v>
      </c>
      <c r="T3889" t="s">
        <v>8359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46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5">
        <f t="shared" si="421"/>
        <v>38.71</v>
      </c>
      <c r="Q3890" s="5" t="str">
        <f t="shared" si="422"/>
        <v>theater</v>
      </c>
      <c r="R3890" s="5" t="str">
        <f t="shared" si="423"/>
        <v>plays</v>
      </c>
      <c r="S3890" t="s">
        <v>8317</v>
      </c>
      <c r="T3890" t="s">
        <v>8318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30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5">
        <f t="shared" si="421"/>
        <v>13.11</v>
      </c>
      <c r="Q3891" s="5" t="str">
        <f t="shared" si="422"/>
        <v>theater</v>
      </c>
      <c r="R3891" s="5" t="str">
        <f t="shared" si="423"/>
        <v>plays</v>
      </c>
      <c r="S3891" t="s">
        <v>8317</v>
      </c>
      <c r="T3891" t="s">
        <v>8318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31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5">
        <f t="shared" si="421"/>
        <v>315.5</v>
      </c>
      <c r="Q3892" s="5" t="str">
        <f t="shared" si="422"/>
        <v>theater</v>
      </c>
      <c r="R3892" s="5" t="str">
        <f t="shared" si="423"/>
        <v>plays</v>
      </c>
      <c r="S3892" t="s">
        <v>8317</v>
      </c>
      <c r="T3892" t="s">
        <v>8318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60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5">
        <f t="shared" si="421"/>
        <v>37.14</v>
      </c>
      <c r="Q3893" s="5" t="str">
        <f t="shared" si="422"/>
        <v>theater</v>
      </c>
      <c r="R3893" s="5" t="str">
        <f t="shared" si="423"/>
        <v>plays</v>
      </c>
      <c r="S3893" t="s">
        <v>8317</v>
      </c>
      <c r="T3893" t="s">
        <v>8318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30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s="5" t="str">
        <f t="shared" si="422"/>
        <v>theater</v>
      </c>
      <c r="R3894" s="5" t="str">
        <f t="shared" si="423"/>
        <v>plays</v>
      </c>
      <c r="S3894" t="s">
        <v>8317</v>
      </c>
      <c r="T3894" t="s">
        <v>8318</v>
      </c>
      <c r="U3894" s="9">
        <f t="shared" si="424"/>
        <v>41867.652280092596</v>
      </c>
      <c r="V3894" s="9">
        <f t="shared" si="425"/>
        <v>41875.291666666664</v>
      </c>
      <c r="W3894">
        <f t="shared" si="426"/>
        <v>8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5">
        <f t="shared" si="421"/>
        <v>128.27000000000001</v>
      </c>
      <c r="Q3895" s="5" t="str">
        <f t="shared" si="422"/>
        <v>theater</v>
      </c>
      <c r="R3895" s="5" t="str">
        <f t="shared" si="423"/>
        <v>plays</v>
      </c>
      <c r="S3895" t="s">
        <v>8317</v>
      </c>
      <c r="T3895" t="s">
        <v>8318</v>
      </c>
      <c r="U3895" s="9">
        <f t="shared" si="424"/>
        <v>41779.657870370371</v>
      </c>
      <c r="V3895" s="9">
        <f t="shared" si="425"/>
        <v>41821.25</v>
      </c>
      <c r="W3895">
        <f t="shared" si="426"/>
        <v>42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5">
        <f t="shared" si="421"/>
        <v>47.27</v>
      </c>
      <c r="Q3896" s="5" t="str">
        <f t="shared" si="422"/>
        <v>theater</v>
      </c>
      <c r="R3896" s="5" t="str">
        <f t="shared" si="423"/>
        <v>plays</v>
      </c>
      <c r="S3896" t="s">
        <v>8317</v>
      </c>
      <c r="T3896" t="s">
        <v>8318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31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>
        <f t="shared" si="421"/>
        <v>50</v>
      </c>
      <c r="Q3897" s="5" t="str">
        <f t="shared" si="422"/>
        <v>theater</v>
      </c>
      <c r="R3897" s="5" t="str">
        <f t="shared" si="423"/>
        <v>plays</v>
      </c>
      <c r="S3897" t="s">
        <v>8317</v>
      </c>
      <c r="T3897" t="s">
        <v>8318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31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5">
        <f t="shared" si="421"/>
        <v>42.5</v>
      </c>
      <c r="Q3898" s="5" t="str">
        <f t="shared" si="422"/>
        <v>theater</v>
      </c>
      <c r="R3898" s="5" t="str">
        <f t="shared" si="423"/>
        <v>plays</v>
      </c>
      <c r="S3898" t="s">
        <v>8317</v>
      </c>
      <c r="T3898" t="s">
        <v>8318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14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5">
        <f t="shared" si="421"/>
        <v>44</v>
      </c>
      <c r="Q3899" s="5" t="str">
        <f t="shared" si="422"/>
        <v>theater</v>
      </c>
      <c r="R3899" s="5" t="str">
        <f t="shared" si="423"/>
        <v>plays</v>
      </c>
      <c r="S3899" t="s">
        <v>8317</v>
      </c>
      <c r="T3899" t="s">
        <v>8318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30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5">
        <f t="shared" si="421"/>
        <v>50.88</v>
      </c>
      <c r="Q3900" s="5" t="str">
        <f t="shared" si="422"/>
        <v>theater</v>
      </c>
      <c r="R3900" s="5" t="str">
        <f t="shared" si="423"/>
        <v>plays</v>
      </c>
      <c r="S3900" t="s">
        <v>8317</v>
      </c>
      <c r="T3900" t="s">
        <v>8318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40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5">
        <f t="shared" si="421"/>
        <v>62.5</v>
      </c>
      <c r="Q3901" s="5" t="str">
        <f t="shared" si="422"/>
        <v>theater</v>
      </c>
      <c r="R3901" s="5" t="str">
        <f t="shared" si="423"/>
        <v>plays</v>
      </c>
      <c r="S3901" t="s">
        <v>8317</v>
      </c>
      <c r="T3901" t="s">
        <v>8318</v>
      </c>
      <c r="U3901" s="9">
        <f t="shared" si="424"/>
        <v>41843.775011574071</v>
      </c>
      <c r="V3901" s="9">
        <f t="shared" si="425"/>
        <v>41863.775011574071</v>
      </c>
      <c r="W3901">
        <f t="shared" si="426"/>
        <v>20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5">
        <f t="shared" si="421"/>
        <v>27</v>
      </c>
      <c r="Q3902" s="5" t="str">
        <f t="shared" si="422"/>
        <v>theater</v>
      </c>
      <c r="R3902" s="5" t="str">
        <f t="shared" si="423"/>
        <v>plays</v>
      </c>
      <c r="S3902" t="s">
        <v>8317</v>
      </c>
      <c r="T3902" t="s">
        <v>8318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30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5">
        <f t="shared" si="421"/>
        <v>25</v>
      </c>
      <c r="Q3903" s="5" t="str">
        <f t="shared" si="422"/>
        <v>theater</v>
      </c>
      <c r="R3903" s="5" t="str">
        <f t="shared" si="423"/>
        <v>plays</v>
      </c>
      <c r="S3903" t="s">
        <v>8317</v>
      </c>
      <c r="T3903" t="s">
        <v>8318</v>
      </c>
      <c r="U3903" s="9">
        <f t="shared" si="424"/>
        <v>42317.826377314821</v>
      </c>
      <c r="V3903" s="9">
        <f t="shared" si="425"/>
        <v>42357.826377314821</v>
      </c>
      <c r="W3903">
        <f t="shared" si="426"/>
        <v>40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5">
        <f t="shared" si="421"/>
        <v>47.26</v>
      </c>
      <c r="Q3904" s="5" t="str">
        <f t="shared" si="422"/>
        <v>theater</v>
      </c>
      <c r="R3904" s="5" t="str">
        <f t="shared" si="423"/>
        <v>plays</v>
      </c>
      <c r="S3904" t="s">
        <v>8317</v>
      </c>
      <c r="T3904" t="s">
        <v>8318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25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s="5" t="str">
        <f t="shared" si="422"/>
        <v>theater</v>
      </c>
      <c r="R3905" s="5" t="str">
        <f t="shared" si="423"/>
        <v>plays</v>
      </c>
      <c r="S3905" t="s">
        <v>8317</v>
      </c>
      <c r="T3905" t="s">
        <v>8318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44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427">ROUND((E3906/D3906)*100,0)</f>
        <v>0</v>
      </c>
      <c r="P3906" s="5">
        <f t="shared" ref="P3906:P3969" si="428">ROUND((E3906/L3906),2)</f>
        <v>1.5</v>
      </c>
      <c r="Q3906" s="5" t="str">
        <f t="shared" ref="Q3906:Q3969" si="429">LEFT(N3906,SEARCH("/",N3906)-1)</f>
        <v>theater</v>
      </c>
      <c r="R3906" s="5" t="str">
        <f t="shared" ref="R3906:R3969" si="430">RIGHT(N3906,LEN(N3906)-SEARCH("/",N3906))</f>
        <v>plays</v>
      </c>
      <c r="S3906" t="s">
        <v>8317</v>
      </c>
      <c r="T3906" t="s">
        <v>8318</v>
      </c>
      <c r="U3906" s="9">
        <f t="shared" ref="U3906:U3969" si="431">(((J3906/60)/60)/24)+DATE(1970,1,1)</f>
        <v>42095.229166666672</v>
      </c>
      <c r="V3906" s="9">
        <f t="shared" ref="V3906:V3969" si="432">(((I3906/60)/60)/24)+DATE(1970,1,1)</f>
        <v>42109.211111111115</v>
      </c>
      <c r="W3906">
        <f t="shared" ref="W3906:W3969" si="433">DATEDIF(U3906,V3906,"d")</f>
        <v>14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27"/>
        <v>12</v>
      </c>
      <c r="P3907" s="5">
        <f t="shared" si="428"/>
        <v>24.71</v>
      </c>
      <c r="Q3907" s="5" t="str">
        <f t="shared" si="429"/>
        <v>theater</v>
      </c>
      <c r="R3907" s="5" t="str">
        <f t="shared" si="430"/>
        <v>plays</v>
      </c>
      <c r="S3907" t="s">
        <v>8317</v>
      </c>
      <c r="T3907" t="s">
        <v>8318</v>
      </c>
      <c r="U3907" s="9">
        <f t="shared" si="431"/>
        <v>42124.623877314814</v>
      </c>
      <c r="V3907" s="9">
        <f t="shared" si="432"/>
        <v>42166.958333333328</v>
      </c>
      <c r="W3907">
        <f t="shared" si="433"/>
        <v>42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5">
        <f t="shared" si="428"/>
        <v>63.13</v>
      </c>
      <c r="Q3908" s="5" t="str">
        <f t="shared" si="429"/>
        <v>theater</v>
      </c>
      <c r="R3908" s="5" t="str">
        <f t="shared" si="430"/>
        <v>plays</v>
      </c>
      <c r="S3908" t="s">
        <v>8317</v>
      </c>
      <c r="T3908" t="s">
        <v>8318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38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5">
        <f t="shared" si="428"/>
        <v>38.25</v>
      </c>
      <c r="Q3909" s="5" t="str">
        <f t="shared" si="429"/>
        <v>theater</v>
      </c>
      <c r="R3909" s="5" t="str">
        <f t="shared" si="430"/>
        <v>plays</v>
      </c>
      <c r="S3909" t="s">
        <v>8317</v>
      </c>
      <c r="T3909" t="s">
        <v>8318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32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5">
        <f t="shared" si="428"/>
        <v>16.25</v>
      </c>
      <c r="Q3910" s="5" t="str">
        <f t="shared" si="429"/>
        <v>theater</v>
      </c>
      <c r="R3910" s="5" t="str">
        <f t="shared" si="430"/>
        <v>plays</v>
      </c>
      <c r="S3910" t="s">
        <v>8317</v>
      </c>
      <c r="T3910" t="s">
        <v>8318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15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5">
        <f t="shared" si="428"/>
        <v>33.75</v>
      </c>
      <c r="Q3911" s="5" t="str">
        <f t="shared" si="429"/>
        <v>theater</v>
      </c>
      <c r="R3911" s="5" t="str">
        <f t="shared" si="430"/>
        <v>plays</v>
      </c>
      <c r="S3911" t="s">
        <v>8317</v>
      </c>
      <c r="T3911" t="s">
        <v>8318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30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5">
        <f t="shared" si="428"/>
        <v>61.67</v>
      </c>
      <c r="Q3912" s="5" t="str">
        <f t="shared" si="429"/>
        <v>theater</v>
      </c>
      <c r="R3912" s="5" t="str">
        <f t="shared" si="430"/>
        <v>plays</v>
      </c>
      <c r="S3912" t="s">
        <v>8317</v>
      </c>
      <c r="T3912" t="s">
        <v>8318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30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5">
        <f t="shared" si="428"/>
        <v>83.14</v>
      </c>
      <c r="Q3913" s="5" t="str">
        <f t="shared" si="429"/>
        <v>theater</v>
      </c>
      <c r="R3913" s="5" t="str">
        <f t="shared" si="430"/>
        <v>plays</v>
      </c>
      <c r="S3913" t="s">
        <v>8317</v>
      </c>
      <c r="T3913" t="s">
        <v>8318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30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5">
        <f t="shared" si="428"/>
        <v>1</v>
      </c>
      <c r="Q3914" s="5" t="str">
        <f t="shared" si="429"/>
        <v>theater</v>
      </c>
      <c r="R3914" s="5" t="str">
        <f t="shared" si="430"/>
        <v>plays</v>
      </c>
      <c r="S3914" t="s">
        <v>8317</v>
      </c>
      <c r="T3914" t="s">
        <v>8318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60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>
        <f t="shared" si="428"/>
        <v>142.86000000000001</v>
      </c>
      <c r="Q3915" s="5" t="str">
        <f t="shared" si="429"/>
        <v>theater</v>
      </c>
      <c r="R3915" s="5" t="str">
        <f t="shared" si="430"/>
        <v>plays</v>
      </c>
      <c r="S3915" t="s">
        <v>8317</v>
      </c>
      <c r="T3915" t="s">
        <v>8318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30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5">
        <f t="shared" si="428"/>
        <v>33.67</v>
      </c>
      <c r="Q3916" s="5" t="str">
        <f t="shared" si="429"/>
        <v>theater</v>
      </c>
      <c r="R3916" s="5" t="str">
        <f t="shared" si="430"/>
        <v>plays</v>
      </c>
      <c r="S3916" t="s">
        <v>8317</v>
      </c>
      <c r="T3916" t="s">
        <v>8318</v>
      </c>
      <c r="U3916" s="9">
        <f t="shared" si="431"/>
        <v>42114.818935185183</v>
      </c>
      <c r="V3916" s="9">
        <f t="shared" si="432"/>
        <v>42134.957638888889</v>
      </c>
      <c r="W3916">
        <f t="shared" si="433"/>
        <v>20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5">
        <f t="shared" si="428"/>
        <v>5</v>
      </c>
      <c r="Q3917" s="5" t="str">
        <f t="shared" si="429"/>
        <v>theater</v>
      </c>
      <c r="R3917" s="5" t="str">
        <f t="shared" si="430"/>
        <v>plays</v>
      </c>
      <c r="S3917" t="s">
        <v>8317</v>
      </c>
      <c r="T3917" t="s">
        <v>8318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30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s="5" t="str">
        <f t="shared" si="429"/>
        <v>theater</v>
      </c>
      <c r="R3918" s="5" t="str">
        <f t="shared" si="430"/>
        <v>plays</v>
      </c>
      <c r="S3918" t="s">
        <v>8317</v>
      </c>
      <c r="T3918" t="s">
        <v>8318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30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5">
        <f t="shared" si="428"/>
        <v>10</v>
      </c>
      <c r="Q3919" s="5" t="str">
        <f t="shared" si="429"/>
        <v>theater</v>
      </c>
      <c r="R3919" s="5" t="str">
        <f t="shared" si="430"/>
        <v>plays</v>
      </c>
      <c r="S3919" t="s">
        <v>8317</v>
      </c>
      <c r="T3919" t="s">
        <v>8318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30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5">
        <f t="shared" si="428"/>
        <v>40</v>
      </c>
      <c r="Q3920" s="5" t="str">
        <f t="shared" si="429"/>
        <v>theater</v>
      </c>
      <c r="R3920" s="5" t="str">
        <f t="shared" si="430"/>
        <v>plays</v>
      </c>
      <c r="S3920" t="s">
        <v>8317</v>
      </c>
      <c r="T3920" t="s">
        <v>8318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12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5">
        <f t="shared" si="428"/>
        <v>30</v>
      </c>
      <c r="Q3921" s="5" t="str">
        <f t="shared" si="429"/>
        <v>theater</v>
      </c>
      <c r="R3921" s="5" t="str">
        <f t="shared" si="430"/>
        <v>plays</v>
      </c>
      <c r="S3921" t="s">
        <v>8317</v>
      </c>
      <c r="T3921" t="s">
        <v>8318</v>
      </c>
      <c r="U3921" s="9">
        <f t="shared" si="431"/>
        <v>42358.684872685189</v>
      </c>
      <c r="V3921" s="9">
        <f t="shared" si="432"/>
        <v>42387</v>
      </c>
      <c r="W3921">
        <f t="shared" si="433"/>
        <v>29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5">
        <f t="shared" si="428"/>
        <v>45</v>
      </c>
      <c r="Q3922" s="5" t="str">
        <f t="shared" si="429"/>
        <v>theater</v>
      </c>
      <c r="R3922" s="5" t="str">
        <f t="shared" si="430"/>
        <v>plays</v>
      </c>
      <c r="S3922" t="s">
        <v>8317</v>
      </c>
      <c r="T3922" t="s">
        <v>8318</v>
      </c>
      <c r="U3922" s="9">
        <f t="shared" si="431"/>
        <v>42657.38726851852</v>
      </c>
      <c r="V3922" s="9">
        <f t="shared" si="432"/>
        <v>42687.428935185191</v>
      </c>
      <c r="W3922">
        <f t="shared" si="433"/>
        <v>30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s="5" t="str">
        <f t="shared" si="429"/>
        <v>theater</v>
      </c>
      <c r="R3923" s="5" t="str">
        <f t="shared" si="430"/>
        <v>plays</v>
      </c>
      <c r="S3923" t="s">
        <v>8317</v>
      </c>
      <c r="T3923" t="s">
        <v>8318</v>
      </c>
      <c r="U3923" s="9">
        <f t="shared" si="431"/>
        <v>41926.542303240742</v>
      </c>
      <c r="V3923" s="9">
        <f t="shared" si="432"/>
        <v>41938.75</v>
      </c>
      <c r="W3923">
        <f t="shared" si="433"/>
        <v>12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5">
        <f t="shared" si="428"/>
        <v>10.17</v>
      </c>
      <c r="Q3924" s="5" t="str">
        <f t="shared" si="429"/>
        <v>theater</v>
      </c>
      <c r="R3924" s="5" t="str">
        <f t="shared" si="430"/>
        <v>plays</v>
      </c>
      <c r="S3924" t="s">
        <v>8317</v>
      </c>
      <c r="T3924" t="s">
        <v>8318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45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5">
        <f t="shared" si="428"/>
        <v>81.41</v>
      </c>
      <c r="Q3925" s="5" t="str">
        <f t="shared" si="429"/>
        <v>theater</v>
      </c>
      <c r="R3925" s="5" t="str">
        <f t="shared" si="430"/>
        <v>plays</v>
      </c>
      <c r="S3925" t="s">
        <v>8317</v>
      </c>
      <c r="T3925" t="s">
        <v>8318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28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5">
        <f t="shared" si="428"/>
        <v>57.25</v>
      </c>
      <c r="Q3926" s="5" t="str">
        <f t="shared" si="429"/>
        <v>theater</v>
      </c>
      <c r="R3926" s="5" t="str">
        <f t="shared" si="430"/>
        <v>plays</v>
      </c>
      <c r="S3926" t="s">
        <v>8317</v>
      </c>
      <c r="T3926" t="s">
        <v>8318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30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>
        <f t="shared" si="428"/>
        <v>5</v>
      </c>
      <c r="Q3927" s="5" t="str">
        <f t="shared" si="429"/>
        <v>theater</v>
      </c>
      <c r="R3927" s="5" t="str">
        <f t="shared" si="430"/>
        <v>plays</v>
      </c>
      <c r="S3927" t="s">
        <v>8317</v>
      </c>
      <c r="T3927" t="s">
        <v>8318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30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5">
        <f t="shared" si="428"/>
        <v>15</v>
      </c>
      <c r="Q3928" s="5" t="str">
        <f t="shared" si="429"/>
        <v>theater</v>
      </c>
      <c r="R3928" s="5" t="str">
        <f t="shared" si="430"/>
        <v>plays</v>
      </c>
      <c r="S3928" t="s">
        <v>8317</v>
      </c>
      <c r="T3928" t="s">
        <v>8318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30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>
        <f t="shared" si="428"/>
        <v>12.5</v>
      </c>
      <c r="Q3929" s="5" t="str">
        <f t="shared" si="429"/>
        <v>theater</v>
      </c>
      <c r="R3929" s="5" t="str">
        <f t="shared" si="430"/>
        <v>plays</v>
      </c>
      <c r="S3929" t="s">
        <v>8317</v>
      </c>
      <c r="T3929" t="s">
        <v>8318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30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5">
        <f t="shared" si="428"/>
        <v>93</v>
      </c>
      <c r="Q3930" s="5" t="str">
        <f t="shared" si="429"/>
        <v>theater</v>
      </c>
      <c r="R3930" s="5" t="str">
        <f t="shared" si="430"/>
        <v>plays</v>
      </c>
      <c r="S3930" t="s">
        <v>8317</v>
      </c>
      <c r="T3930" t="s">
        <v>8318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28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5">
        <f t="shared" si="428"/>
        <v>32.36</v>
      </c>
      <c r="Q3931" s="5" t="str">
        <f t="shared" si="429"/>
        <v>theater</v>
      </c>
      <c r="R3931" s="5" t="str">
        <f t="shared" si="430"/>
        <v>plays</v>
      </c>
      <c r="S3931" t="s">
        <v>8317</v>
      </c>
      <c r="T3931" t="s">
        <v>8318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30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s="5" t="str">
        <f t="shared" si="429"/>
        <v>theater</v>
      </c>
      <c r="R3932" s="5" t="str">
        <f t="shared" si="430"/>
        <v>plays</v>
      </c>
      <c r="S3932" t="s">
        <v>8317</v>
      </c>
      <c r="T3932" t="s">
        <v>8318</v>
      </c>
      <c r="U3932" s="9">
        <f t="shared" si="431"/>
        <v>42433.338749999995</v>
      </c>
      <c r="V3932" s="9">
        <f t="shared" si="432"/>
        <v>42461.25</v>
      </c>
      <c r="W3932">
        <f t="shared" si="433"/>
        <v>28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s="5" t="str">
        <f t="shared" si="429"/>
        <v>theater</v>
      </c>
      <c r="R3933" s="5" t="str">
        <f t="shared" si="430"/>
        <v>plays</v>
      </c>
      <c r="S3933" t="s">
        <v>8317</v>
      </c>
      <c r="T3933" t="s">
        <v>8318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25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5">
        <f t="shared" si="428"/>
        <v>1</v>
      </c>
      <c r="Q3934" s="5" t="str">
        <f t="shared" si="429"/>
        <v>theater</v>
      </c>
      <c r="R3934" s="5" t="str">
        <f t="shared" si="430"/>
        <v>plays</v>
      </c>
      <c r="S3934" t="s">
        <v>8317</v>
      </c>
      <c r="T3934" t="s">
        <v>8318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30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5">
        <f t="shared" si="428"/>
        <v>91.83</v>
      </c>
      <c r="Q3935" s="5" t="str">
        <f t="shared" si="429"/>
        <v>theater</v>
      </c>
      <c r="R3935" s="5" t="str">
        <f t="shared" si="430"/>
        <v>plays</v>
      </c>
      <c r="S3935" t="s">
        <v>8317</v>
      </c>
      <c r="T3935" t="s">
        <v>8318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30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>
        <f t="shared" si="428"/>
        <v>45.83</v>
      </c>
      <c r="Q3936" s="5" t="str">
        <f t="shared" si="429"/>
        <v>theater</v>
      </c>
      <c r="R3936" s="5" t="str">
        <f t="shared" si="430"/>
        <v>plays</v>
      </c>
      <c r="S3936" t="s">
        <v>8317</v>
      </c>
      <c r="T3936" t="s">
        <v>8318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45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5">
        <f t="shared" si="428"/>
        <v>57.17</v>
      </c>
      <c r="Q3937" s="5" t="str">
        <f t="shared" si="429"/>
        <v>theater</v>
      </c>
      <c r="R3937" s="5" t="str">
        <f t="shared" si="430"/>
        <v>plays</v>
      </c>
      <c r="S3937" t="s">
        <v>8317</v>
      </c>
      <c r="T3937" t="s">
        <v>8318</v>
      </c>
      <c r="U3937" s="9">
        <f t="shared" si="431"/>
        <v>42221.656782407401</v>
      </c>
      <c r="V3937" s="9">
        <f t="shared" si="432"/>
        <v>42281.656782407401</v>
      </c>
      <c r="W3937">
        <f t="shared" si="433"/>
        <v>60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s="5" t="str">
        <f t="shared" si="429"/>
        <v>theater</v>
      </c>
      <c r="R3938" s="5" t="str">
        <f t="shared" si="430"/>
        <v>plays</v>
      </c>
      <c r="S3938" t="s">
        <v>8317</v>
      </c>
      <c r="T3938" t="s">
        <v>8318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30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5">
        <f t="shared" si="428"/>
        <v>248.5</v>
      </c>
      <c r="Q3939" s="5" t="str">
        <f t="shared" si="429"/>
        <v>theater</v>
      </c>
      <c r="R3939" s="5" t="str">
        <f t="shared" si="430"/>
        <v>plays</v>
      </c>
      <c r="S3939" t="s">
        <v>8317</v>
      </c>
      <c r="T3939" t="s">
        <v>8318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28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5">
        <f t="shared" si="428"/>
        <v>79.400000000000006</v>
      </c>
      <c r="Q3940" s="5" t="str">
        <f t="shared" si="429"/>
        <v>theater</v>
      </c>
      <c r="R3940" s="5" t="str">
        <f t="shared" si="430"/>
        <v>plays</v>
      </c>
      <c r="S3940" t="s">
        <v>8317</v>
      </c>
      <c r="T3940" t="s">
        <v>8318</v>
      </c>
      <c r="U3940" s="9">
        <f t="shared" si="431"/>
        <v>42151.905717592599</v>
      </c>
      <c r="V3940" s="9">
        <f t="shared" si="432"/>
        <v>42182.905717592599</v>
      </c>
      <c r="W3940">
        <f t="shared" si="433"/>
        <v>31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5">
        <f t="shared" si="428"/>
        <v>5</v>
      </c>
      <c r="Q3941" s="5" t="str">
        <f t="shared" si="429"/>
        <v>theater</v>
      </c>
      <c r="R3941" s="5" t="str">
        <f t="shared" si="430"/>
        <v>plays</v>
      </c>
      <c r="S3941" t="s">
        <v>8317</v>
      </c>
      <c r="T3941" t="s">
        <v>8318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4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5">
        <f t="shared" si="428"/>
        <v>5.5</v>
      </c>
      <c r="Q3942" s="5" t="str">
        <f t="shared" si="429"/>
        <v>theater</v>
      </c>
      <c r="R3942" s="5" t="str">
        <f t="shared" si="430"/>
        <v>plays</v>
      </c>
      <c r="S3942" t="s">
        <v>8317</v>
      </c>
      <c r="T3942" t="s">
        <v>8318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45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5">
        <f t="shared" si="428"/>
        <v>25</v>
      </c>
      <c r="Q3943" s="5" t="str">
        <f t="shared" si="429"/>
        <v>theater</v>
      </c>
      <c r="R3943" s="5" t="str">
        <f t="shared" si="430"/>
        <v>plays</v>
      </c>
      <c r="S3943" t="s">
        <v>8317</v>
      </c>
      <c r="T3943" t="s">
        <v>8318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28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s="5" t="str">
        <f t="shared" si="429"/>
        <v>theater</v>
      </c>
      <c r="R3944" s="5" t="str">
        <f t="shared" si="430"/>
        <v>plays</v>
      </c>
      <c r="S3944" t="s">
        <v>8317</v>
      </c>
      <c r="T3944" t="s">
        <v>8318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60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5">
        <f t="shared" si="428"/>
        <v>137.08000000000001</v>
      </c>
      <c r="Q3945" s="5" t="str">
        <f t="shared" si="429"/>
        <v>theater</v>
      </c>
      <c r="R3945" s="5" t="str">
        <f t="shared" si="430"/>
        <v>plays</v>
      </c>
      <c r="S3945" t="s">
        <v>8317</v>
      </c>
      <c r="T3945" t="s">
        <v>8318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31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s="5" t="str">
        <f t="shared" si="429"/>
        <v>theater</v>
      </c>
      <c r="R3946" s="5" t="str">
        <f t="shared" si="430"/>
        <v>plays</v>
      </c>
      <c r="S3946" t="s">
        <v>8317</v>
      </c>
      <c r="T3946" t="s">
        <v>8318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30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5">
        <f t="shared" si="428"/>
        <v>5</v>
      </c>
      <c r="Q3947" s="5" t="str">
        <f t="shared" si="429"/>
        <v>theater</v>
      </c>
      <c r="R3947" s="5" t="str">
        <f t="shared" si="430"/>
        <v>plays</v>
      </c>
      <c r="S3947" t="s">
        <v>8317</v>
      </c>
      <c r="T3947" t="s">
        <v>8318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30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5">
        <f t="shared" si="428"/>
        <v>39</v>
      </c>
      <c r="Q3948" s="5" t="str">
        <f t="shared" si="429"/>
        <v>theater</v>
      </c>
      <c r="R3948" s="5" t="str">
        <f t="shared" si="430"/>
        <v>plays</v>
      </c>
      <c r="S3948" t="s">
        <v>8317</v>
      </c>
      <c r="T3948" t="s">
        <v>8318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32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5">
        <f t="shared" si="428"/>
        <v>50.5</v>
      </c>
      <c r="Q3949" s="5" t="str">
        <f t="shared" si="429"/>
        <v>theater</v>
      </c>
      <c r="R3949" s="5" t="str">
        <f t="shared" si="430"/>
        <v>plays</v>
      </c>
      <c r="S3949" t="s">
        <v>8317</v>
      </c>
      <c r="T3949" t="s">
        <v>8318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30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s="5" t="str">
        <f t="shared" si="429"/>
        <v>theater</v>
      </c>
      <c r="R3950" s="5" t="str">
        <f t="shared" si="430"/>
        <v>plays</v>
      </c>
      <c r="S3950" t="s">
        <v>8317</v>
      </c>
      <c r="T3950" t="s">
        <v>8318</v>
      </c>
      <c r="U3950" s="9">
        <f t="shared" si="431"/>
        <v>41829.325497685182</v>
      </c>
      <c r="V3950" s="9">
        <f t="shared" si="432"/>
        <v>41889.325497685182</v>
      </c>
      <c r="W3950">
        <f t="shared" si="433"/>
        <v>60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5">
        <f t="shared" si="428"/>
        <v>49.28</v>
      </c>
      <c r="Q3951" s="5" t="str">
        <f t="shared" si="429"/>
        <v>theater</v>
      </c>
      <c r="R3951" s="5" t="str">
        <f t="shared" si="430"/>
        <v>plays</v>
      </c>
      <c r="S3951" t="s">
        <v>8317</v>
      </c>
      <c r="T3951" t="s">
        <v>8318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30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5">
        <f t="shared" si="428"/>
        <v>25</v>
      </c>
      <c r="Q3952" s="5" t="str">
        <f t="shared" si="429"/>
        <v>theater</v>
      </c>
      <c r="R3952" s="5" t="str">
        <f t="shared" si="430"/>
        <v>plays</v>
      </c>
      <c r="S3952" t="s">
        <v>8317</v>
      </c>
      <c r="T3952" t="s">
        <v>8318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5">
        <f t="shared" si="428"/>
        <v>1</v>
      </c>
      <c r="Q3953" s="5" t="str">
        <f t="shared" si="429"/>
        <v>theater</v>
      </c>
      <c r="R3953" s="5" t="str">
        <f t="shared" si="430"/>
        <v>plays</v>
      </c>
      <c r="S3953" t="s">
        <v>8317</v>
      </c>
      <c r="T3953" t="s">
        <v>8318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60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5">
        <f t="shared" si="428"/>
        <v>25</v>
      </c>
      <c r="Q3954" s="5" t="str">
        <f t="shared" si="429"/>
        <v>theater</v>
      </c>
      <c r="R3954" s="5" t="str">
        <f t="shared" si="430"/>
        <v>plays</v>
      </c>
      <c r="S3954" t="s">
        <v>8317</v>
      </c>
      <c r="T3954" t="s">
        <v>8318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60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s="5" t="str">
        <f t="shared" si="429"/>
        <v>theater</v>
      </c>
      <c r="R3955" s="5" t="str">
        <f t="shared" si="430"/>
        <v>plays</v>
      </c>
      <c r="S3955" t="s">
        <v>8317</v>
      </c>
      <c r="T3955" t="s">
        <v>8318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30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s="5" t="str">
        <f t="shared" si="429"/>
        <v>theater</v>
      </c>
      <c r="R3956" s="5" t="str">
        <f t="shared" si="430"/>
        <v>plays</v>
      </c>
      <c r="S3956" t="s">
        <v>8317</v>
      </c>
      <c r="T3956" t="s">
        <v>8318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60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5">
        <f t="shared" si="428"/>
        <v>53.13</v>
      </c>
      <c r="Q3957" s="5" t="str">
        <f t="shared" si="429"/>
        <v>theater</v>
      </c>
      <c r="R3957" s="5" t="str">
        <f t="shared" si="430"/>
        <v>plays</v>
      </c>
      <c r="S3957" t="s">
        <v>8317</v>
      </c>
      <c r="T3957" t="s">
        <v>8318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30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s="5" t="str">
        <f t="shared" si="429"/>
        <v>theater</v>
      </c>
      <c r="R3958" s="5" t="str">
        <f t="shared" si="430"/>
        <v>plays</v>
      </c>
      <c r="S3958" t="s">
        <v>8317</v>
      </c>
      <c r="T3958" t="s">
        <v>8318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28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5">
        <f t="shared" si="428"/>
        <v>7</v>
      </c>
      <c r="Q3959" s="5" t="str">
        <f t="shared" si="429"/>
        <v>theater</v>
      </c>
      <c r="R3959" s="5" t="str">
        <f t="shared" si="430"/>
        <v>plays</v>
      </c>
      <c r="S3959" t="s">
        <v>8317</v>
      </c>
      <c r="T3959" t="s">
        <v>8318</v>
      </c>
      <c r="U3959" s="9">
        <f t="shared" si="431"/>
        <v>42513.976319444439</v>
      </c>
      <c r="V3959" s="9">
        <f t="shared" si="432"/>
        <v>42559.976319444439</v>
      </c>
      <c r="W3959">
        <f t="shared" si="433"/>
        <v>46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5">
        <f t="shared" si="428"/>
        <v>40.06</v>
      </c>
      <c r="Q3960" s="5" t="str">
        <f t="shared" si="429"/>
        <v>theater</v>
      </c>
      <c r="R3960" s="5" t="str">
        <f t="shared" si="430"/>
        <v>plays</v>
      </c>
      <c r="S3960" t="s">
        <v>8317</v>
      </c>
      <c r="T3960" t="s">
        <v>8318</v>
      </c>
      <c r="U3960" s="9">
        <f t="shared" si="431"/>
        <v>41816.950370370374</v>
      </c>
      <c r="V3960" s="9">
        <f t="shared" si="432"/>
        <v>41853.583333333336</v>
      </c>
      <c r="W3960">
        <f t="shared" si="433"/>
        <v>37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5">
        <f t="shared" si="428"/>
        <v>24.33</v>
      </c>
      <c r="Q3961" s="5" t="str">
        <f t="shared" si="429"/>
        <v>theater</v>
      </c>
      <c r="R3961" s="5" t="str">
        <f t="shared" si="430"/>
        <v>plays</v>
      </c>
      <c r="S3961" t="s">
        <v>8317</v>
      </c>
      <c r="T3961" t="s">
        <v>8318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30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5">
        <f t="shared" si="428"/>
        <v>11.25</v>
      </c>
      <c r="Q3962" s="5" t="str">
        <f t="shared" si="429"/>
        <v>theater</v>
      </c>
      <c r="R3962" s="5" t="str">
        <f t="shared" si="430"/>
        <v>plays</v>
      </c>
      <c r="S3962" t="s">
        <v>8317</v>
      </c>
      <c r="T3962" t="s">
        <v>8318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30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5">
        <f t="shared" si="428"/>
        <v>10.5</v>
      </c>
      <c r="Q3963" s="5" t="str">
        <f t="shared" si="429"/>
        <v>theater</v>
      </c>
      <c r="R3963" s="5" t="str">
        <f t="shared" si="430"/>
        <v>plays</v>
      </c>
      <c r="S3963" t="s">
        <v>8317</v>
      </c>
      <c r="T3963" t="s">
        <v>8318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22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5">
        <f t="shared" si="428"/>
        <v>15</v>
      </c>
      <c r="Q3964" s="5" t="str">
        <f t="shared" si="429"/>
        <v>theater</v>
      </c>
      <c r="R3964" s="5" t="str">
        <f t="shared" si="430"/>
        <v>plays</v>
      </c>
      <c r="S3964" t="s">
        <v>8317</v>
      </c>
      <c r="T3964" t="s">
        <v>8318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s="5" t="str">
        <f t="shared" si="429"/>
        <v>theater</v>
      </c>
      <c r="R3965" s="5" t="str">
        <f t="shared" si="430"/>
        <v>plays</v>
      </c>
      <c r="S3965" t="s">
        <v>8317</v>
      </c>
      <c r="T3965" t="s">
        <v>8318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30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5">
        <f t="shared" si="428"/>
        <v>42</v>
      </c>
      <c r="Q3966" s="5" t="str">
        <f t="shared" si="429"/>
        <v>theater</v>
      </c>
      <c r="R3966" s="5" t="str">
        <f t="shared" si="430"/>
        <v>plays</v>
      </c>
      <c r="S3966" t="s">
        <v>8317</v>
      </c>
      <c r="T3966" t="s">
        <v>8318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60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 s="5">
        <f t="shared" si="428"/>
        <v>71.25</v>
      </c>
      <c r="Q3967" s="5" t="str">
        <f t="shared" si="429"/>
        <v>theater</v>
      </c>
      <c r="R3967" s="5" t="str">
        <f t="shared" si="430"/>
        <v>plays</v>
      </c>
      <c r="S3967" t="s">
        <v>8317</v>
      </c>
      <c r="T3967" t="s">
        <v>8318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60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5">
        <f t="shared" si="428"/>
        <v>22.5</v>
      </c>
      <c r="Q3968" s="5" t="str">
        <f t="shared" si="429"/>
        <v>theater</v>
      </c>
      <c r="R3968" s="5" t="str">
        <f t="shared" si="430"/>
        <v>plays</v>
      </c>
      <c r="S3968" t="s">
        <v>8317</v>
      </c>
      <c r="T3968" t="s">
        <v>8318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43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5">
        <f t="shared" si="428"/>
        <v>41</v>
      </c>
      <c r="Q3969" s="5" t="str">
        <f t="shared" si="429"/>
        <v>theater</v>
      </c>
      <c r="R3969" s="5" t="str">
        <f t="shared" si="430"/>
        <v>plays</v>
      </c>
      <c r="S3969" t="s">
        <v>8317</v>
      </c>
      <c r="T3969" t="s">
        <v>8318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30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434">ROUND((E3970/D3970)*100,0)</f>
        <v>11</v>
      </c>
      <c r="P3970" s="5">
        <f t="shared" ref="P3970:P4033" si="435">ROUND((E3970/L3970),2)</f>
        <v>47.91</v>
      </c>
      <c r="Q3970" s="5" t="str">
        <f t="shared" ref="Q3970:Q4033" si="436">LEFT(N3970,SEARCH("/",N3970)-1)</f>
        <v>theater</v>
      </c>
      <c r="R3970" s="5" t="str">
        <f t="shared" ref="R3970:R4033" si="437">RIGHT(N3970,LEN(N3970)-SEARCH("/",N3970))</f>
        <v>plays</v>
      </c>
      <c r="S3970" t="s">
        <v>8317</v>
      </c>
      <c r="T3970" t="s">
        <v>8318</v>
      </c>
      <c r="U3970" s="9">
        <f t="shared" ref="U3970:U4033" si="438">(((J3970/60)/60)/24)+DATE(1970,1,1)</f>
        <v>42452.815659722226</v>
      </c>
      <c r="V3970" s="9">
        <f t="shared" ref="V3970:V4033" si="439">(((I3970/60)/60)/24)+DATE(1970,1,1)</f>
        <v>42512.815659722226</v>
      </c>
      <c r="W3970">
        <f t="shared" ref="W3970:W4033" si="440">DATEDIF(U3970,V3970,"d")</f>
        <v>60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434"/>
        <v>7</v>
      </c>
      <c r="P3971" s="5">
        <f t="shared" si="435"/>
        <v>35.17</v>
      </c>
      <c r="Q3971" s="5" t="str">
        <f t="shared" si="436"/>
        <v>theater</v>
      </c>
      <c r="R3971" s="5" t="str">
        <f t="shared" si="437"/>
        <v>plays</v>
      </c>
      <c r="S3971" t="s">
        <v>8317</v>
      </c>
      <c r="T3971" t="s">
        <v>8318</v>
      </c>
      <c r="U3971" s="9">
        <f t="shared" si="438"/>
        <v>42601.854699074072</v>
      </c>
      <c r="V3971" s="9">
        <f t="shared" si="439"/>
        <v>42611.163194444445</v>
      </c>
      <c r="W3971">
        <f t="shared" si="440"/>
        <v>10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5">
        <f t="shared" si="435"/>
        <v>5.5</v>
      </c>
      <c r="Q3972" s="5" t="str">
        <f t="shared" si="436"/>
        <v>theater</v>
      </c>
      <c r="R3972" s="5" t="str">
        <f t="shared" si="437"/>
        <v>plays</v>
      </c>
      <c r="S3972" t="s">
        <v>8317</v>
      </c>
      <c r="T3972" t="s">
        <v>8318</v>
      </c>
      <c r="U3972" s="9">
        <f t="shared" si="438"/>
        <v>42447.863553240735</v>
      </c>
      <c r="V3972" s="9">
        <f t="shared" si="439"/>
        <v>42477.863553240735</v>
      </c>
      <c r="W3972">
        <f t="shared" si="440"/>
        <v>30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5">
        <f t="shared" si="435"/>
        <v>22.67</v>
      </c>
      <c r="Q3973" s="5" t="str">
        <f t="shared" si="436"/>
        <v>theater</v>
      </c>
      <c r="R3973" s="5" t="str">
        <f t="shared" si="437"/>
        <v>plays</v>
      </c>
      <c r="S3973" t="s">
        <v>8317</v>
      </c>
      <c r="T3973" t="s">
        <v>8318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30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5">
        <f t="shared" si="435"/>
        <v>26.38</v>
      </c>
      <c r="Q3974" s="5" t="str">
        <f t="shared" si="436"/>
        <v>theater</v>
      </c>
      <c r="R3974" s="5" t="str">
        <f t="shared" si="437"/>
        <v>plays</v>
      </c>
      <c r="S3974" t="s">
        <v>8317</v>
      </c>
      <c r="T3974" t="s">
        <v>8318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60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5">
        <f t="shared" si="435"/>
        <v>105.54</v>
      </c>
      <c r="Q3975" s="5" t="str">
        <f t="shared" si="436"/>
        <v>theater</v>
      </c>
      <c r="R3975" s="5" t="str">
        <f t="shared" si="437"/>
        <v>plays</v>
      </c>
      <c r="S3975" t="s">
        <v>8317</v>
      </c>
      <c r="T3975" t="s">
        <v>8318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30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>
        <f t="shared" si="435"/>
        <v>29.09</v>
      </c>
      <c r="Q3976" s="5" t="str">
        <f t="shared" si="436"/>
        <v>theater</v>
      </c>
      <c r="R3976" s="5" t="str">
        <f t="shared" si="437"/>
        <v>plays</v>
      </c>
      <c r="S3976" t="s">
        <v>8317</v>
      </c>
      <c r="T3976" t="s">
        <v>8318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30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s="5" t="str">
        <f t="shared" si="436"/>
        <v>theater</v>
      </c>
      <c r="R3977" s="5" t="str">
        <f t="shared" si="437"/>
        <v>plays</v>
      </c>
      <c r="S3977" t="s">
        <v>8317</v>
      </c>
      <c r="T3977" t="s">
        <v>8318</v>
      </c>
      <c r="U3977" s="9">
        <f t="shared" si="438"/>
        <v>42534.866875</v>
      </c>
      <c r="V3977" s="9">
        <f t="shared" si="439"/>
        <v>42564.866875</v>
      </c>
      <c r="W3977">
        <f t="shared" si="440"/>
        <v>30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5">
        <f t="shared" si="435"/>
        <v>62</v>
      </c>
      <c r="Q3978" s="5" t="str">
        <f t="shared" si="436"/>
        <v>theater</v>
      </c>
      <c r="R3978" s="5" t="str">
        <f t="shared" si="437"/>
        <v>plays</v>
      </c>
      <c r="S3978" t="s">
        <v>8317</v>
      </c>
      <c r="T3978" t="s">
        <v>8318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22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5">
        <f t="shared" si="435"/>
        <v>217.5</v>
      </c>
      <c r="Q3979" s="5" t="str">
        <f t="shared" si="436"/>
        <v>theater</v>
      </c>
      <c r="R3979" s="5" t="str">
        <f t="shared" si="437"/>
        <v>plays</v>
      </c>
      <c r="S3979" t="s">
        <v>8317</v>
      </c>
      <c r="T3979" t="s">
        <v>8318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30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5">
        <f t="shared" si="435"/>
        <v>26.75</v>
      </c>
      <c r="Q3980" s="5" t="str">
        <f t="shared" si="436"/>
        <v>theater</v>
      </c>
      <c r="R3980" s="5" t="str">
        <f t="shared" si="437"/>
        <v>plays</v>
      </c>
      <c r="S3980" t="s">
        <v>8317</v>
      </c>
      <c r="T3980" t="s">
        <v>8318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60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5">
        <f t="shared" si="435"/>
        <v>18.329999999999998</v>
      </c>
      <c r="Q3981" s="5" t="str">
        <f t="shared" si="436"/>
        <v>theater</v>
      </c>
      <c r="R3981" s="5" t="str">
        <f t="shared" si="437"/>
        <v>plays</v>
      </c>
      <c r="S3981" t="s">
        <v>8317</v>
      </c>
      <c r="T3981" t="s">
        <v>8318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23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>
        <f t="shared" si="435"/>
        <v>64.290000000000006</v>
      </c>
      <c r="Q3982" s="5" t="str">
        <f t="shared" si="436"/>
        <v>theater</v>
      </c>
      <c r="R3982" s="5" t="str">
        <f t="shared" si="437"/>
        <v>plays</v>
      </c>
      <c r="S3982" t="s">
        <v>8317</v>
      </c>
      <c r="T3982" t="s">
        <v>8318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30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5">
        <f t="shared" si="435"/>
        <v>175</v>
      </c>
      <c r="Q3983" s="5" t="str">
        <f t="shared" si="436"/>
        <v>theater</v>
      </c>
      <c r="R3983" s="5" t="str">
        <f t="shared" si="437"/>
        <v>plays</v>
      </c>
      <c r="S3983" t="s">
        <v>8317</v>
      </c>
      <c r="T3983" t="s">
        <v>8318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60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>
        <f t="shared" si="435"/>
        <v>34</v>
      </c>
      <c r="Q3984" s="5" t="str">
        <f t="shared" si="436"/>
        <v>theater</v>
      </c>
      <c r="R3984" s="5" t="str">
        <f t="shared" si="437"/>
        <v>plays</v>
      </c>
      <c r="S3984" t="s">
        <v>8317</v>
      </c>
      <c r="T3984" t="s">
        <v>8318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60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5">
        <f t="shared" si="435"/>
        <v>84.28</v>
      </c>
      <c r="Q3985" s="5" t="str">
        <f t="shared" si="436"/>
        <v>theater</v>
      </c>
      <c r="R3985" s="5" t="str">
        <f t="shared" si="437"/>
        <v>plays</v>
      </c>
      <c r="S3985" t="s">
        <v>8317</v>
      </c>
      <c r="T3985" t="s">
        <v>8318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32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5">
        <f t="shared" si="435"/>
        <v>9.5</v>
      </c>
      <c r="Q3986" s="5" t="str">
        <f t="shared" si="436"/>
        <v>theater</v>
      </c>
      <c r="R3986" s="5" t="str">
        <f t="shared" si="437"/>
        <v>plays</v>
      </c>
      <c r="S3986" t="s">
        <v>8317</v>
      </c>
      <c r="T3986" t="s">
        <v>8318</v>
      </c>
      <c r="U3986" s="9">
        <f t="shared" si="438"/>
        <v>41920.963472222218</v>
      </c>
      <c r="V3986" s="9">
        <f t="shared" si="439"/>
        <v>41951</v>
      </c>
      <c r="W3986">
        <f t="shared" si="440"/>
        <v>31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5">
        <f t="shared" si="435"/>
        <v>33.74</v>
      </c>
      <c r="Q3987" s="5" t="str">
        <f t="shared" si="436"/>
        <v>theater</v>
      </c>
      <c r="R3987" s="5" t="str">
        <f t="shared" si="437"/>
        <v>plays</v>
      </c>
      <c r="S3987" t="s">
        <v>8317</v>
      </c>
      <c r="T3987" t="s">
        <v>8318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21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5">
        <f t="shared" si="435"/>
        <v>37.54</v>
      </c>
      <c r="Q3988" s="5" t="str">
        <f t="shared" si="436"/>
        <v>theater</v>
      </c>
      <c r="R3988" s="5" t="str">
        <f t="shared" si="437"/>
        <v>plays</v>
      </c>
      <c r="S3988" t="s">
        <v>8317</v>
      </c>
      <c r="T3988" t="s">
        <v>8318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5">
        <f t="shared" si="435"/>
        <v>11.62</v>
      </c>
      <c r="Q3989" s="5" t="str">
        <f t="shared" si="436"/>
        <v>theater</v>
      </c>
      <c r="R3989" s="5" t="str">
        <f t="shared" si="437"/>
        <v>plays</v>
      </c>
      <c r="S3989" t="s">
        <v>8317</v>
      </c>
      <c r="T3989" t="s">
        <v>8318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10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5">
        <f t="shared" si="435"/>
        <v>8</v>
      </c>
      <c r="Q3990" s="5" t="str">
        <f t="shared" si="436"/>
        <v>theater</v>
      </c>
      <c r="R3990" s="5" t="str">
        <f t="shared" si="437"/>
        <v>plays</v>
      </c>
      <c r="S3990" t="s">
        <v>8317</v>
      </c>
      <c r="T3990" t="s">
        <v>8318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15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s="5" t="str">
        <f t="shared" si="436"/>
        <v>theater</v>
      </c>
      <c r="R3991" s="5" t="str">
        <f t="shared" si="437"/>
        <v>plays</v>
      </c>
      <c r="S3991" t="s">
        <v>8317</v>
      </c>
      <c r="T3991" t="s">
        <v>8318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30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5">
        <f t="shared" si="435"/>
        <v>23</v>
      </c>
      <c r="Q3992" s="5" t="str">
        <f t="shared" si="436"/>
        <v>theater</v>
      </c>
      <c r="R3992" s="5" t="str">
        <f t="shared" si="437"/>
        <v>plays</v>
      </c>
      <c r="S3992" t="s">
        <v>8317</v>
      </c>
      <c r="T3992" t="s">
        <v>8318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30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>
        <f t="shared" si="435"/>
        <v>100</v>
      </c>
      <c r="Q3993" s="5" t="str">
        <f t="shared" si="436"/>
        <v>theater</v>
      </c>
      <c r="R3993" s="5" t="str">
        <f t="shared" si="437"/>
        <v>plays</v>
      </c>
      <c r="S3993" t="s">
        <v>8317</v>
      </c>
      <c r="T3993" t="s">
        <v>8318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30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5">
        <f t="shared" si="435"/>
        <v>60.11</v>
      </c>
      <c r="Q3994" s="5" t="str">
        <f t="shared" si="436"/>
        <v>theater</v>
      </c>
      <c r="R3994" s="5" t="str">
        <f t="shared" si="437"/>
        <v>plays</v>
      </c>
      <c r="S3994" t="s">
        <v>8317</v>
      </c>
      <c r="T3994" t="s">
        <v>8318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60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5">
        <f t="shared" si="435"/>
        <v>3</v>
      </c>
      <c r="Q3995" s="5" t="str">
        <f t="shared" si="436"/>
        <v>theater</v>
      </c>
      <c r="R3995" s="5" t="str">
        <f t="shared" si="437"/>
        <v>plays</v>
      </c>
      <c r="S3995" t="s">
        <v>8317</v>
      </c>
      <c r="T3995" t="s">
        <v>8318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30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5">
        <f t="shared" si="435"/>
        <v>5</v>
      </c>
      <c r="Q3996" s="5" t="str">
        <f t="shared" si="436"/>
        <v>theater</v>
      </c>
      <c r="R3996" s="5" t="str">
        <f t="shared" si="437"/>
        <v>plays</v>
      </c>
      <c r="S3996" t="s">
        <v>8317</v>
      </c>
      <c r="T3996" t="s">
        <v>8318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30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>
        <f t="shared" si="435"/>
        <v>17.5</v>
      </c>
      <c r="Q3997" s="5" t="str">
        <f t="shared" si="436"/>
        <v>theater</v>
      </c>
      <c r="R3997" s="5" t="str">
        <f t="shared" si="437"/>
        <v>plays</v>
      </c>
      <c r="S3997" t="s">
        <v>8317</v>
      </c>
      <c r="T3997" t="s">
        <v>8318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30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5">
        <f t="shared" si="435"/>
        <v>29.24</v>
      </c>
      <c r="Q3998" s="5" t="str">
        <f t="shared" si="436"/>
        <v>theater</v>
      </c>
      <c r="R3998" s="5" t="str">
        <f t="shared" si="437"/>
        <v>plays</v>
      </c>
      <c r="S3998" t="s">
        <v>8317</v>
      </c>
      <c r="T3998" t="s">
        <v>8318</v>
      </c>
      <c r="U3998" s="9">
        <f t="shared" si="438"/>
        <v>41950.26694444444</v>
      </c>
      <c r="V3998" s="9">
        <f t="shared" si="439"/>
        <v>41963.669444444444</v>
      </c>
      <c r="W3998">
        <f t="shared" si="440"/>
        <v>13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s="5" t="str">
        <f t="shared" si="436"/>
        <v>theater</v>
      </c>
      <c r="R3999" s="5" t="str">
        <f t="shared" si="437"/>
        <v>plays</v>
      </c>
      <c r="S3999" t="s">
        <v>8317</v>
      </c>
      <c r="T3999" t="s">
        <v>8318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30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 s="5">
        <f t="shared" si="435"/>
        <v>59.58</v>
      </c>
      <c r="Q4000" s="5" t="str">
        <f t="shared" si="436"/>
        <v>theater</v>
      </c>
      <c r="R4000" s="5" t="str">
        <f t="shared" si="437"/>
        <v>plays</v>
      </c>
      <c r="S4000" t="s">
        <v>8317</v>
      </c>
      <c r="T4000" t="s">
        <v>8318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30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5">
        <f t="shared" si="435"/>
        <v>82.57</v>
      </c>
      <c r="Q4001" s="5" t="str">
        <f t="shared" si="436"/>
        <v>theater</v>
      </c>
      <c r="R4001" s="5" t="str">
        <f t="shared" si="437"/>
        <v>plays</v>
      </c>
      <c r="S4001" t="s">
        <v>8317</v>
      </c>
      <c r="T4001" t="s">
        <v>8318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40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5">
        <f t="shared" si="435"/>
        <v>10</v>
      </c>
      <c r="Q4002" s="5" t="str">
        <f t="shared" si="436"/>
        <v>theater</v>
      </c>
      <c r="R4002" s="5" t="str">
        <f t="shared" si="437"/>
        <v>plays</v>
      </c>
      <c r="S4002" t="s">
        <v>8317</v>
      </c>
      <c r="T4002" t="s">
        <v>8318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60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5">
        <f t="shared" si="435"/>
        <v>32.36</v>
      </c>
      <c r="Q4003" s="5" t="str">
        <f t="shared" si="436"/>
        <v>theater</v>
      </c>
      <c r="R4003" s="5" t="str">
        <f t="shared" si="437"/>
        <v>plays</v>
      </c>
      <c r="S4003" t="s">
        <v>8317</v>
      </c>
      <c r="T4003" t="s">
        <v>8318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5">
        <f t="shared" si="435"/>
        <v>5.75</v>
      </c>
      <c r="Q4004" s="5" t="str">
        <f t="shared" si="436"/>
        <v>theater</v>
      </c>
      <c r="R4004" s="5" t="str">
        <f t="shared" si="437"/>
        <v>plays</v>
      </c>
      <c r="S4004" t="s">
        <v>8317</v>
      </c>
      <c r="T4004" t="s">
        <v>8318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30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5">
        <f t="shared" si="435"/>
        <v>100.5</v>
      </c>
      <c r="Q4005" s="5" t="str">
        <f t="shared" si="436"/>
        <v>theater</v>
      </c>
      <c r="R4005" s="5" t="str">
        <f t="shared" si="437"/>
        <v>plays</v>
      </c>
      <c r="S4005" t="s">
        <v>8317</v>
      </c>
      <c r="T4005" t="s">
        <v>8318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30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5">
        <f t="shared" si="435"/>
        <v>1</v>
      </c>
      <c r="Q4006" s="5" t="str">
        <f t="shared" si="436"/>
        <v>theater</v>
      </c>
      <c r="R4006" s="5" t="str">
        <f t="shared" si="437"/>
        <v>plays</v>
      </c>
      <c r="S4006" t="s">
        <v>8317</v>
      </c>
      <c r="T4006" t="s">
        <v>8318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30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5">
        <f t="shared" si="435"/>
        <v>20</v>
      </c>
      <c r="Q4007" s="5" t="str">
        <f t="shared" si="436"/>
        <v>theater</v>
      </c>
      <c r="R4007" s="5" t="str">
        <f t="shared" si="437"/>
        <v>plays</v>
      </c>
      <c r="S4007" t="s">
        <v>8317</v>
      </c>
      <c r="T4007" t="s">
        <v>8318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60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5">
        <f t="shared" si="435"/>
        <v>2</v>
      </c>
      <c r="Q4008" s="5" t="str">
        <f t="shared" si="436"/>
        <v>theater</v>
      </c>
      <c r="R4008" s="5" t="str">
        <f t="shared" si="437"/>
        <v>plays</v>
      </c>
      <c r="S4008" t="s">
        <v>8317</v>
      </c>
      <c r="T4008" t="s">
        <v>8318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25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5">
        <f t="shared" si="435"/>
        <v>5</v>
      </c>
      <c r="Q4009" s="5" t="str">
        <f t="shared" si="436"/>
        <v>theater</v>
      </c>
      <c r="R4009" s="5" t="str">
        <f t="shared" si="437"/>
        <v>plays</v>
      </c>
      <c r="S4009" t="s">
        <v>8317</v>
      </c>
      <c r="T4009" t="s">
        <v>8318</v>
      </c>
      <c r="U4009" s="9">
        <f t="shared" si="438"/>
        <v>41848.772928240738</v>
      </c>
      <c r="V4009" s="9">
        <f t="shared" si="439"/>
        <v>41877.686111111114</v>
      </c>
      <c r="W4009">
        <f t="shared" si="440"/>
        <v>29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>
        <f t="shared" si="435"/>
        <v>15</v>
      </c>
      <c r="Q4010" s="5" t="str">
        <f t="shared" si="436"/>
        <v>theater</v>
      </c>
      <c r="R4010" s="5" t="str">
        <f t="shared" si="437"/>
        <v>plays</v>
      </c>
      <c r="S4010" t="s">
        <v>8317</v>
      </c>
      <c r="T4010" t="s">
        <v>8318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30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5">
        <f t="shared" si="435"/>
        <v>25</v>
      </c>
      <c r="Q4011" s="5" t="str">
        <f t="shared" si="436"/>
        <v>theater</v>
      </c>
      <c r="R4011" s="5" t="str">
        <f t="shared" si="437"/>
        <v>plays</v>
      </c>
      <c r="S4011" t="s">
        <v>8317</v>
      </c>
      <c r="T4011" t="s">
        <v>8318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40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5">
        <f t="shared" si="435"/>
        <v>45.84</v>
      </c>
      <c r="Q4012" s="5" t="str">
        <f t="shared" si="436"/>
        <v>theater</v>
      </c>
      <c r="R4012" s="5" t="str">
        <f t="shared" si="437"/>
        <v>plays</v>
      </c>
      <c r="S4012" t="s">
        <v>8317</v>
      </c>
      <c r="T4012" t="s">
        <v>8318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17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5">
        <f t="shared" si="435"/>
        <v>4.75</v>
      </c>
      <c r="Q4013" s="5" t="str">
        <f t="shared" si="436"/>
        <v>theater</v>
      </c>
      <c r="R4013" s="5" t="str">
        <f t="shared" si="437"/>
        <v>plays</v>
      </c>
      <c r="S4013" t="s">
        <v>8317</v>
      </c>
      <c r="T4013" t="s">
        <v>8318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30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s="5" t="str">
        <f t="shared" si="436"/>
        <v>theater</v>
      </c>
      <c r="R4014" s="5" t="str">
        <f t="shared" si="437"/>
        <v>plays</v>
      </c>
      <c r="S4014" t="s">
        <v>8317</v>
      </c>
      <c r="T4014" t="s">
        <v>8318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30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5">
        <f t="shared" si="435"/>
        <v>13</v>
      </c>
      <c r="Q4015" s="5" t="str">
        <f t="shared" si="436"/>
        <v>theater</v>
      </c>
      <c r="R4015" s="5" t="str">
        <f t="shared" si="437"/>
        <v>plays</v>
      </c>
      <c r="S4015" t="s">
        <v>8317</v>
      </c>
      <c r="T4015" t="s">
        <v>8318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30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s="5" t="str">
        <f t="shared" si="436"/>
        <v>theater</v>
      </c>
      <c r="R4016" s="5" t="str">
        <f t="shared" si="437"/>
        <v>plays</v>
      </c>
      <c r="S4016" t="s">
        <v>8317</v>
      </c>
      <c r="T4016" t="s">
        <v>8318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15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5">
        <f t="shared" si="435"/>
        <v>1</v>
      </c>
      <c r="Q4017" s="5" t="str">
        <f t="shared" si="436"/>
        <v>theater</v>
      </c>
      <c r="R4017" s="5" t="str">
        <f t="shared" si="437"/>
        <v>plays</v>
      </c>
      <c r="S4017" t="s">
        <v>8317</v>
      </c>
      <c r="T4017" t="s">
        <v>8318</v>
      </c>
      <c r="U4017" s="9">
        <f t="shared" si="438"/>
        <v>42174.780821759254</v>
      </c>
      <c r="V4017" s="9">
        <f t="shared" si="439"/>
        <v>42204.780821759254</v>
      </c>
      <c r="W4017">
        <f t="shared" si="440"/>
        <v>30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 s="5">
        <f t="shared" si="435"/>
        <v>10</v>
      </c>
      <c r="Q4018" s="5" t="str">
        <f t="shared" si="436"/>
        <v>theater</v>
      </c>
      <c r="R4018" s="5" t="str">
        <f t="shared" si="437"/>
        <v>plays</v>
      </c>
      <c r="S4018" t="s">
        <v>8317</v>
      </c>
      <c r="T4018" t="s">
        <v>8318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30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5">
        <f t="shared" si="435"/>
        <v>52.5</v>
      </c>
      <c r="Q4019" s="5" t="str">
        <f t="shared" si="436"/>
        <v>theater</v>
      </c>
      <c r="R4019" s="5" t="str">
        <f t="shared" si="437"/>
        <v>plays</v>
      </c>
      <c r="S4019" t="s">
        <v>8317</v>
      </c>
      <c r="T4019" t="s">
        <v>8318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30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5">
        <f t="shared" si="435"/>
        <v>32.5</v>
      </c>
      <c r="Q4020" s="5" t="str">
        <f t="shared" si="436"/>
        <v>theater</v>
      </c>
      <c r="R4020" s="5" t="str">
        <f t="shared" si="437"/>
        <v>plays</v>
      </c>
      <c r="S4020" t="s">
        <v>8317</v>
      </c>
      <c r="T4020" t="s">
        <v>8318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30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5">
        <f t="shared" si="435"/>
        <v>7.25</v>
      </c>
      <c r="Q4021" s="5" t="str">
        <f t="shared" si="436"/>
        <v>theater</v>
      </c>
      <c r="R4021" s="5" t="str">
        <f t="shared" si="437"/>
        <v>plays</v>
      </c>
      <c r="S4021" t="s">
        <v>8317</v>
      </c>
      <c r="T4021" t="s">
        <v>8318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58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5">
        <f t="shared" si="435"/>
        <v>33.33</v>
      </c>
      <c r="Q4022" s="5" t="str">
        <f t="shared" si="436"/>
        <v>theater</v>
      </c>
      <c r="R4022" s="5" t="str">
        <f t="shared" si="437"/>
        <v>plays</v>
      </c>
      <c r="S4022" t="s">
        <v>8317</v>
      </c>
      <c r="T4022" t="s">
        <v>8318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30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5">
        <f t="shared" si="435"/>
        <v>62.5</v>
      </c>
      <c r="Q4023" s="5" t="str">
        <f t="shared" si="436"/>
        <v>theater</v>
      </c>
      <c r="R4023" s="5" t="str">
        <f t="shared" si="437"/>
        <v>plays</v>
      </c>
      <c r="S4023" t="s">
        <v>8317</v>
      </c>
      <c r="T4023" t="s">
        <v>8318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60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5">
        <f t="shared" si="435"/>
        <v>63.56</v>
      </c>
      <c r="Q4024" s="5" t="str">
        <f t="shared" si="436"/>
        <v>theater</v>
      </c>
      <c r="R4024" s="5" t="str">
        <f t="shared" si="437"/>
        <v>plays</v>
      </c>
      <c r="S4024" t="s">
        <v>8317</v>
      </c>
      <c r="T4024" t="s">
        <v>8318</v>
      </c>
      <c r="U4024" s="9">
        <f t="shared" si="438"/>
        <v>41990.584108796291</v>
      </c>
      <c r="V4024" s="9">
        <f t="shared" si="439"/>
        <v>42036.120833333334</v>
      </c>
      <c r="W4024">
        <f t="shared" si="440"/>
        <v>46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s="5" t="str">
        <f t="shared" si="436"/>
        <v>theater</v>
      </c>
      <c r="R4025" s="5" t="str">
        <f t="shared" si="437"/>
        <v>plays</v>
      </c>
      <c r="S4025" t="s">
        <v>8317</v>
      </c>
      <c r="T4025" t="s">
        <v>8318</v>
      </c>
      <c r="U4025" s="9">
        <f t="shared" si="438"/>
        <v>42408.999571759254</v>
      </c>
      <c r="V4025" s="9">
        <f t="shared" si="439"/>
        <v>42453.957905092597</v>
      </c>
      <c r="W4025">
        <f t="shared" si="440"/>
        <v>45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5">
        <f t="shared" si="435"/>
        <v>10</v>
      </c>
      <c r="Q4026" s="5" t="str">
        <f t="shared" si="436"/>
        <v>theater</v>
      </c>
      <c r="R4026" s="5" t="str">
        <f t="shared" si="437"/>
        <v>plays</v>
      </c>
      <c r="S4026" t="s">
        <v>8317</v>
      </c>
      <c r="T4026" t="s">
        <v>8318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30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>
        <f t="shared" si="435"/>
        <v>62.5</v>
      </c>
      <c r="Q4027" s="5" t="str">
        <f t="shared" si="436"/>
        <v>theater</v>
      </c>
      <c r="R4027" s="5" t="str">
        <f t="shared" si="437"/>
        <v>plays</v>
      </c>
      <c r="S4027" t="s">
        <v>8317</v>
      </c>
      <c r="T4027" t="s">
        <v>8318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60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s="5" t="str">
        <f t="shared" si="436"/>
        <v>theater</v>
      </c>
      <c r="R4028" s="5" t="str">
        <f t="shared" si="437"/>
        <v>plays</v>
      </c>
      <c r="S4028" t="s">
        <v>8317</v>
      </c>
      <c r="T4028" t="s">
        <v>8318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60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 s="5">
        <f t="shared" si="435"/>
        <v>30.71</v>
      </c>
      <c r="Q4029" s="5" t="str">
        <f t="shared" si="436"/>
        <v>theater</v>
      </c>
      <c r="R4029" s="5" t="str">
        <f t="shared" si="437"/>
        <v>plays</v>
      </c>
      <c r="S4029" t="s">
        <v>8317</v>
      </c>
      <c r="T4029" t="s">
        <v>8318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21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 s="5">
        <f t="shared" si="435"/>
        <v>51</v>
      </c>
      <c r="Q4030" s="5" t="str">
        <f t="shared" si="436"/>
        <v>theater</v>
      </c>
      <c r="R4030" s="5" t="str">
        <f t="shared" si="437"/>
        <v>plays</v>
      </c>
      <c r="S4030" t="s">
        <v>8317</v>
      </c>
      <c r="T4030" t="s">
        <v>8318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30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s="5" t="str">
        <f t="shared" si="436"/>
        <v>theater</v>
      </c>
      <c r="R4031" s="5" t="str">
        <f t="shared" si="437"/>
        <v>plays</v>
      </c>
      <c r="S4031" t="s">
        <v>8317</v>
      </c>
      <c r="T4031" t="s">
        <v>8318</v>
      </c>
      <c r="U4031" s="9">
        <f t="shared" si="438"/>
        <v>42322.025115740747</v>
      </c>
      <c r="V4031" s="9">
        <f t="shared" si="439"/>
        <v>42352.025115740747</v>
      </c>
      <c r="W4031">
        <f t="shared" si="440"/>
        <v>30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>
        <f t="shared" si="435"/>
        <v>66.67</v>
      </c>
      <c r="Q4032" s="5" t="str">
        <f t="shared" si="436"/>
        <v>theater</v>
      </c>
      <c r="R4032" s="5" t="str">
        <f t="shared" si="437"/>
        <v>plays</v>
      </c>
      <c r="S4032" t="s">
        <v>8317</v>
      </c>
      <c r="T4032" t="s">
        <v>8318</v>
      </c>
      <c r="U4032" s="9">
        <f t="shared" si="438"/>
        <v>42374.655081018514</v>
      </c>
      <c r="V4032" s="9">
        <f t="shared" si="439"/>
        <v>42403.784027777772</v>
      </c>
      <c r="W4032">
        <f t="shared" si="440"/>
        <v>29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s="5" t="str">
        <f t="shared" si="436"/>
        <v>theater</v>
      </c>
      <c r="R4033" s="5" t="str">
        <f t="shared" si="437"/>
        <v>plays</v>
      </c>
      <c r="S4033" t="s">
        <v>8317</v>
      </c>
      <c r="T4033" t="s">
        <v>8318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50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441">ROUND((E4034/D4034)*100,0)</f>
        <v>7</v>
      </c>
      <c r="P4034" s="5">
        <f t="shared" ref="P4034:P4097" si="442">ROUND((E4034/L4034),2)</f>
        <v>59</v>
      </c>
      <c r="Q4034" s="5" t="str">
        <f t="shared" ref="Q4034:Q4097" si="443">LEFT(N4034,SEARCH("/",N4034)-1)</f>
        <v>theater</v>
      </c>
      <c r="R4034" s="5" t="str">
        <f t="shared" ref="R4034:R4097" si="444">RIGHT(N4034,LEN(N4034)-SEARCH("/",N4034))</f>
        <v>plays</v>
      </c>
      <c r="S4034" t="s">
        <v>8317</v>
      </c>
      <c r="T4034" t="s">
        <v>8318</v>
      </c>
      <c r="U4034" s="9">
        <f t="shared" ref="U4034:U4097" si="445">(((J4034/60)/60)/24)+DATE(1970,1,1)</f>
        <v>42293.809212962966</v>
      </c>
      <c r="V4034" s="9">
        <f t="shared" ref="V4034:V4097" si="446">(((I4034/60)/60)/24)+DATE(1970,1,1)</f>
        <v>42353.85087962963</v>
      </c>
      <c r="W4034">
        <f t="shared" ref="W4034:W4097" si="447">DATEDIF(U4034,V4034,"d")</f>
        <v>60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441"/>
        <v>26</v>
      </c>
      <c r="P4035" s="5">
        <f t="shared" si="442"/>
        <v>65.34</v>
      </c>
      <c r="Q4035" s="5" t="str">
        <f t="shared" si="443"/>
        <v>theater</v>
      </c>
      <c r="R4035" s="5" t="str">
        <f t="shared" si="444"/>
        <v>plays</v>
      </c>
      <c r="S4035" t="s">
        <v>8317</v>
      </c>
      <c r="T4035" t="s">
        <v>8318</v>
      </c>
      <c r="U4035" s="9">
        <f t="shared" si="445"/>
        <v>42614.268796296295</v>
      </c>
      <c r="V4035" s="9">
        <f t="shared" si="446"/>
        <v>42645.375</v>
      </c>
      <c r="W4035">
        <f t="shared" si="447"/>
        <v>31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5">
        <f t="shared" si="442"/>
        <v>100</v>
      </c>
      <c r="Q4036" s="5" t="str">
        <f t="shared" si="443"/>
        <v>theater</v>
      </c>
      <c r="R4036" s="5" t="str">
        <f t="shared" si="444"/>
        <v>plays</v>
      </c>
      <c r="S4036" t="s">
        <v>8317</v>
      </c>
      <c r="T4036" t="s">
        <v>8318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30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5">
        <f t="shared" si="442"/>
        <v>147.4</v>
      </c>
      <c r="Q4037" s="5" t="str">
        <f t="shared" si="443"/>
        <v>theater</v>
      </c>
      <c r="R4037" s="5" t="str">
        <f t="shared" si="444"/>
        <v>plays</v>
      </c>
      <c r="S4037" t="s">
        <v>8317</v>
      </c>
      <c r="T4037" t="s">
        <v>8318</v>
      </c>
      <c r="U4037" s="9">
        <f t="shared" si="445"/>
        <v>41903.882951388885</v>
      </c>
      <c r="V4037" s="9">
        <f t="shared" si="446"/>
        <v>41933.882951388885</v>
      </c>
      <c r="W4037">
        <f t="shared" si="447"/>
        <v>30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5">
        <f t="shared" si="442"/>
        <v>166.06</v>
      </c>
      <c r="Q4038" s="5" t="str">
        <f t="shared" si="443"/>
        <v>theater</v>
      </c>
      <c r="R4038" s="5" t="str">
        <f t="shared" si="444"/>
        <v>plays</v>
      </c>
      <c r="S4038" t="s">
        <v>8317</v>
      </c>
      <c r="T4038" t="s">
        <v>8318</v>
      </c>
      <c r="U4038" s="9">
        <f t="shared" si="445"/>
        <v>41804.937083333331</v>
      </c>
      <c r="V4038" s="9">
        <f t="shared" si="446"/>
        <v>41821.9375</v>
      </c>
      <c r="W4038">
        <f t="shared" si="447"/>
        <v>17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5">
        <f t="shared" si="442"/>
        <v>40</v>
      </c>
      <c r="Q4039" s="5" t="str">
        <f t="shared" si="443"/>
        <v>theater</v>
      </c>
      <c r="R4039" s="5" t="str">
        <f t="shared" si="444"/>
        <v>plays</v>
      </c>
      <c r="S4039" t="s">
        <v>8317</v>
      </c>
      <c r="T4039" t="s">
        <v>8318</v>
      </c>
      <c r="U4039" s="9">
        <f t="shared" si="445"/>
        <v>42497.070775462969</v>
      </c>
      <c r="V4039" s="9">
        <f t="shared" si="446"/>
        <v>42514.600694444445</v>
      </c>
      <c r="W4039">
        <f t="shared" si="447"/>
        <v>17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5">
        <f t="shared" si="442"/>
        <v>75.25</v>
      </c>
      <c r="Q4040" s="5" t="str">
        <f t="shared" si="443"/>
        <v>theater</v>
      </c>
      <c r="R4040" s="5" t="str">
        <f t="shared" si="444"/>
        <v>plays</v>
      </c>
      <c r="S4040" t="s">
        <v>8317</v>
      </c>
      <c r="T4040" t="s">
        <v>8318</v>
      </c>
      <c r="U4040" s="9">
        <f t="shared" si="445"/>
        <v>41869.798726851855</v>
      </c>
      <c r="V4040" s="9">
        <f t="shared" si="446"/>
        <v>41929.798726851855</v>
      </c>
      <c r="W4040">
        <f t="shared" si="447"/>
        <v>60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>
        <f t="shared" si="442"/>
        <v>60</v>
      </c>
      <c r="Q4041" s="5" t="str">
        <f t="shared" si="443"/>
        <v>theater</v>
      </c>
      <c r="R4041" s="5" t="str">
        <f t="shared" si="444"/>
        <v>plays</v>
      </c>
      <c r="S4041" t="s">
        <v>8317</v>
      </c>
      <c r="T4041" t="s">
        <v>8318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34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5">
        <f t="shared" si="442"/>
        <v>1250</v>
      </c>
      <c r="Q4042" s="5" t="str">
        <f t="shared" si="443"/>
        <v>theater</v>
      </c>
      <c r="R4042" s="5" t="str">
        <f t="shared" si="444"/>
        <v>plays</v>
      </c>
      <c r="S4042" t="s">
        <v>8317</v>
      </c>
      <c r="T4042" t="s">
        <v>8318</v>
      </c>
      <c r="U4042" s="9">
        <f t="shared" si="445"/>
        <v>42144.231527777782</v>
      </c>
      <c r="V4042" s="9">
        <f t="shared" si="446"/>
        <v>42203.125</v>
      </c>
      <c r="W4042">
        <f t="shared" si="447"/>
        <v>59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5">
        <f t="shared" si="442"/>
        <v>10.5</v>
      </c>
      <c r="Q4043" s="5" t="str">
        <f t="shared" si="443"/>
        <v>theater</v>
      </c>
      <c r="R4043" s="5" t="str">
        <f t="shared" si="444"/>
        <v>plays</v>
      </c>
      <c r="S4043" t="s">
        <v>8317</v>
      </c>
      <c r="T4043" t="s">
        <v>8318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60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5">
        <f t="shared" si="442"/>
        <v>7</v>
      </c>
      <c r="Q4044" s="5" t="str">
        <f t="shared" si="443"/>
        <v>theater</v>
      </c>
      <c r="R4044" s="5" t="str">
        <f t="shared" si="444"/>
        <v>plays</v>
      </c>
      <c r="S4044" t="s">
        <v>8317</v>
      </c>
      <c r="T4044" t="s">
        <v>8318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s="5" t="str">
        <f t="shared" si="443"/>
        <v>theater</v>
      </c>
      <c r="R4045" s="5" t="str">
        <f t="shared" si="444"/>
        <v>plays</v>
      </c>
      <c r="S4045" t="s">
        <v>8317</v>
      </c>
      <c r="T4045" t="s">
        <v>8318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15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5">
        <f t="shared" si="442"/>
        <v>56.25</v>
      </c>
      <c r="Q4046" s="5" t="str">
        <f t="shared" si="443"/>
        <v>theater</v>
      </c>
      <c r="R4046" s="5" t="str">
        <f t="shared" si="444"/>
        <v>plays</v>
      </c>
      <c r="S4046" t="s">
        <v>8317</v>
      </c>
      <c r="T4046" t="s">
        <v>8318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30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5">
        <f t="shared" si="442"/>
        <v>1</v>
      </c>
      <c r="Q4047" s="5" t="str">
        <f t="shared" si="443"/>
        <v>theater</v>
      </c>
      <c r="R4047" s="5" t="str">
        <f t="shared" si="444"/>
        <v>plays</v>
      </c>
      <c r="S4047" t="s">
        <v>8317</v>
      </c>
      <c r="T4047" t="s">
        <v>8318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30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5">
        <f t="shared" si="442"/>
        <v>38.33</v>
      </c>
      <c r="Q4048" s="5" t="str">
        <f t="shared" si="443"/>
        <v>theater</v>
      </c>
      <c r="R4048" s="5" t="str">
        <f t="shared" si="444"/>
        <v>plays</v>
      </c>
      <c r="S4048" t="s">
        <v>8317</v>
      </c>
      <c r="T4048" t="s">
        <v>8318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30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5">
        <f t="shared" si="442"/>
        <v>27.5</v>
      </c>
      <c r="Q4049" s="5" t="str">
        <f t="shared" si="443"/>
        <v>theater</v>
      </c>
      <c r="R4049" s="5" t="str">
        <f t="shared" si="444"/>
        <v>plays</v>
      </c>
      <c r="S4049" t="s">
        <v>8317</v>
      </c>
      <c r="T4049" t="s">
        <v>8318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24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5">
        <f t="shared" si="442"/>
        <v>32.979999999999997</v>
      </c>
      <c r="Q4050" s="5" t="str">
        <f t="shared" si="443"/>
        <v>theater</v>
      </c>
      <c r="R4050" s="5" t="str">
        <f t="shared" si="444"/>
        <v>plays</v>
      </c>
      <c r="S4050" t="s">
        <v>8317</v>
      </c>
      <c r="T4050" t="s">
        <v>8318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35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5">
        <f t="shared" si="442"/>
        <v>16</v>
      </c>
      <c r="Q4051" s="5" t="str">
        <f t="shared" si="443"/>
        <v>theater</v>
      </c>
      <c r="R4051" s="5" t="str">
        <f t="shared" si="444"/>
        <v>plays</v>
      </c>
      <c r="S4051" t="s">
        <v>8317</v>
      </c>
      <c r="T4051" t="s">
        <v>8318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30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5">
        <f t="shared" si="442"/>
        <v>1</v>
      </c>
      <c r="Q4052" s="5" t="str">
        <f t="shared" si="443"/>
        <v>theater</v>
      </c>
      <c r="R4052" s="5" t="str">
        <f t="shared" si="444"/>
        <v>plays</v>
      </c>
      <c r="S4052" t="s">
        <v>8317</v>
      </c>
      <c r="T4052" t="s">
        <v>8318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30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s="5" t="str">
        <f t="shared" si="443"/>
        <v>theater</v>
      </c>
      <c r="R4053" s="5" t="str">
        <f t="shared" si="444"/>
        <v>plays</v>
      </c>
      <c r="S4053" t="s">
        <v>8317</v>
      </c>
      <c r="T4053" t="s">
        <v>8318</v>
      </c>
      <c r="U4053" s="9">
        <f t="shared" si="445"/>
        <v>41761.810150462967</v>
      </c>
      <c r="V4053" s="9">
        <f t="shared" si="446"/>
        <v>41768.286805555559</v>
      </c>
      <c r="W4053">
        <f t="shared" si="447"/>
        <v>7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5">
        <f t="shared" si="442"/>
        <v>86.62</v>
      </c>
      <c r="Q4054" s="5" t="str">
        <f t="shared" si="443"/>
        <v>theater</v>
      </c>
      <c r="R4054" s="5" t="str">
        <f t="shared" si="444"/>
        <v>plays</v>
      </c>
      <c r="S4054" t="s">
        <v>8317</v>
      </c>
      <c r="T4054" t="s">
        <v>8318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60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>
        <f t="shared" si="442"/>
        <v>55</v>
      </c>
      <c r="Q4055" s="5" t="str">
        <f t="shared" si="443"/>
        <v>theater</v>
      </c>
      <c r="R4055" s="5" t="str">
        <f t="shared" si="444"/>
        <v>plays</v>
      </c>
      <c r="S4055" t="s">
        <v>8317</v>
      </c>
      <c r="T4055" t="s">
        <v>8318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30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s="5" t="str">
        <f t="shared" si="443"/>
        <v>theater</v>
      </c>
      <c r="R4056" s="5" t="str">
        <f t="shared" si="444"/>
        <v>plays</v>
      </c>
      <c r="S4056" t="s">
        <v>8317</v>
      </c>
      <c r="T4056" t="s">
        <v>8318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31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5">
        <f t="shared" si="442"/>
        <v>41.95</v>
      </c>
      <c r="Q4057" s="5" t="str">
        <f t="shared" si="443"/>
        <v>theater</v>
      </c>
      <c r="R4057" s="5" t="str">
        <f t="shared" si="444"/>
        <v>plays</v>
      </c>
      <c r="S4057" t="s">
        <v>8317</v>
      </c>
      <c r="T4057" t="s">
        <v>8318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30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>
        <f t="shared" si="442"/>
        <v>88.33</v>
      </c>
      <c r="Q4058" s="5" t="str">
        <f t="shared" si="443"/>
        <v>theater</v>
      </c>
      <c r="R4058" s="5" t="str">
        <f t="shared" si="444"/>
        <v>plays</v>
      </c>
      <c r="S4058" t="s">
        <v>8317</v>
      </c>
      <c r="T4058" t="s">
        <v>8318</v>
      </c>
      <c r="U4058" s="9">
        <f t="shared" si="445"/>
        <v>42534.933321759265</v>
      </c>
      <c r="V4058" s="9">
        <f t="shared" si="446"/>
        <v>42554.832638888889</v>
      </c>
      <c r="W4058">
        <f t="shared" si="447"/>
        <v>20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5">
        <f t="shared" si="442"/>
        <v>129.16999999999999</v>
      </c>
      <c r="Q4059" s="5" t="str">
        <f t="shared" si="443"/>
        <v>theater</v>
      </c>
      <c r="R4059" s="5" t="str">
        <f t="shared" si="444"/>
        <v>plays</v>
      </c>
      <c r="S4059" t="s">
        <v>8317</v>
      </c>
      <c r="T4059" t="s">
        <v>8318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23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5">
        <f t="shared" si="442"/>
        <v>23.75</v>
      </c>
      <c r="Q4060" s="5" t="str">
        <f t="shared" si="443"/>
        <v>theater</v>
      </c>
      <c r="R4060" s="5" t="str">
        <f t="shared" si="444"/>
        <v>plays</v>
      </c>
      <c r="S4060" t="s">
        <v>8317</v>
      </c>
      <c r="T4060" t="s">
        <v>8318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15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5">
        <f t="shared" si="442"/>
        <v>35.71</v>
      </c>
      <c r="Q4061" s="5" t="str">
        <f t="shared" si="443"/>
        <v>theater</v>
      </c>
      <c r="R4061" s="5" t="str">
        <f t="shared" si="444"/>
        <v>plays</v>
      </c>
      <c r="S4061" t="s">
        <v>8317</v>
      </c>
      <c r="T4061" t="s">
        <v>8318</v>
      </c>
      <c r="U4061" s="9">
        <f t="shared" si="445"/>
        <v>41866.640648148146</v>
      </c>
      <c r="V4061" s="9">
        <f t="shared" si="446"/>
        <v>41898.125</v>
      </c>
      <c r="W4061">
        <f t="shared" si="447"/>
        <v>32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5">
        <f t="shared" si="442"/>
        <v>57</v>
      </c>
      <c r="Q4062" s="5" t="str">
        <f t="shared" si="443"/>
        <v>theater</v>
      </c>
      <c r="R4062" s="5" t="str">
        <f t="shared" si="444"/>
        <v>plays</v>
      </c>
      <c r="S4062" t="s">
        <v>8317</v>
      </c>
      <c r="T4062" t="s">
        <v>8318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34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s="5" t="str">
        <f t="shared" si="443"/>
        <v>theater</v>
      </c>
      <c r="R4063" s="5" t="str">
        <f t="shared" si="444"/>
        <v>plays</v>
      </c>
      <c r="S4063" t="s">
        <v>8317</v>
      </c>
      <c r="T4063" t="s">
        <v>8318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60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5">
        <f t="shared" si="442"/>
        <v>163.33000000000001</v>
      </c>
      <c r="Q4064" s="5" t="str">
        <f t="shared" si="443"/>
        <v>theater</v>
      </c>
      <c r="R4064" s="5" t="str">
        <f t="shared" si="444"/>
        <v>plays</v>
      </c>
      <c r="S4064" t="s">
        <v>8317</v>
      </c>
      <c r="T4064" t="s">
        <v>8318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30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5">
        <f t="shared" si="442"/>
        <v>15</v>
      </c>
      <c r="Q4065" s="5" t="str">
        <f t="shared" si="443"/>
        <v>theater</v>
      </c>
      <c r="R4065" s="5" t="str">
        <f t="shared" si="444"/>
        <v>plays</v>
      </c>
      <c r="S4065" t="s">
        <v>8317</v>
      </c>
      <c r="T4065" t="s">
        <v>8318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30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5">
        <f t="shared" si="442"/>
        <v>64.17</v>
      </c>
      <c r="Q4066" s="5" t="str">
        <f t="shared" si="443"/>
        <v>theater</v>
      </c>
      <c r="R4066" s="5" t="str">
        <f t="shared" si="444"/>
        <v>plays</v>
      </c>
      <c r="S4066" t="s">
        <v>8317</v>
      </c>
      <c r="T4066" t="s">
        <v>8318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30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5">
        <f t="shared" si="442"/>
        <v>6.75</v>
      </c>
      <c r="Q4067" s="5" t="str">
        <f t="shared" si="443"/>
        <v>theater</v>
      </c>
      <c r="R4067" s="5" t="str">
        <f t="shared" si="444"/>
        <v>plays</v>
      </c>
      <c r="S4067" t="s">
        <v>8317</v>
      </c>
      <c r="T4067" t="s">
        <v>8318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30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5">
        <f t="shared" si="442"/>
        <v>25</v>
      </c>
      <c r="Q4068" s="5" t="str">
        <f t="shared" si="443"/>
        <v>theater</v>
      </c>
      <c r="R4068" s="5" t="str">
        <f t="shared" si="444"/>
        <v>plays</v>
      </c>
      <c r="S4068" t="s">
        <v>8317</v>
      </c>
      <c r="T4068" t="s">
        <v>8318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30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5">
        <f t="shared" si="442"/>
        <v>179.12</v>
      </c>
      <c r="Q4069" s="5" t="str">
        <f t="shared" si="443"/>
        <v>theater</v>
      </c>
      <c r="R4069" s="5" t="str">
        <f t="shared" si="444"/>
        <v>plays</v>
      </c>
      <c r="S4069" t="s">
        <v>8317</v>
      </c>
      <c r="T4069" t="s">
        <v>8318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40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>
        <f t="shared" si="442"/>
        <v>34.950000000000003</v>
      </c>
      <c r="Q4070" s="5" t="str">
        <f t="shared" si="443"/>
        <v>theater</v>
      </c>
      <c r="R4070" s="5" t="str">
        <f t="shared" si="444"/>
        <v>plays</v>
      </c>
      <c r="S4070" t="s">
        <v>8317</v>
      </c>
      <c r="T4070" t="s">
        <v>8318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30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5">
        <f t="shared" si="442"/>
        <v>33.08</v>
      </c>
      <c r="Q4071" s="5" t="str">
        <f t="shared" si="443"/>
        <v>theater</v>
      </c>
      <c r="R4071" s="5" t="str">
        <f t="shared" si="444"/>
        <v>plays</v>
      </c>
      <c r="S4071" t="s">
        <v>8317</v>
      </c>
      <c r="T4071" t="s">
        <v>8318</v>
      </c>
      <c r="U4071" s="9">
        <f t="shared" si="445"/>
        <v>42022.661527777775</v>
      </c>
      <c r="V4071" s="9">
        <f t="shared" si="446"/>
        <v>42063.5</v>
      </c>
      <c r="W4071">
        <f t="shared" si="447"/>
        <v>41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5">
        <f t="shared" si="442"/>
        <v>27.5</v>
      </c>
      <c r="Q4072" s="5" t="str">
        <f t="shared" si="443"/>
        <v>theater</v>
      </c>
      <c r="R4072" s="5" t="str">
        <f t="shared" si="444"/>
        <v>plays</v>
      </c>
      <c r="S4072" t="s">
        <v>8317</v>
      </c>
      <c r="T4072" t="s">
        <v>8318</v>
      </c>
      <c r="U4072" s="9">
        <f t="shared" si="445"/>
        <v>42031.666898148149</v>
      </c>
      <c r="V4072" s="9">
        <f t="shared" si="446"/>
        <v>42064.125</v>
      </c>
      <c r="W4072">
        <f t="shared" si="447"/>
        <v>33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s="5" t="str">
        <f t="shared" si="443"/>
        <v>theater</v>
      </c>
      <c r="R4073" s="5" t="str">
        <f t="shared" si="444"/>
        <v>plays</v>
      </c>
      <c r="S4073" t="s">
        <v>8317</v>
      </c>
      <c r="T4073" t="s">
        <v>8318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30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5">
        <f t="shared" si="442"/>
        <v>2</v>
      </c>
      <c r="Q4074" s="5" t="str">
        <f t="shared" si="443"/>
        <v>theater</v>
      </c>
      <c r="R4074" s="5" t="str">
        <f t="shared" si="444"/>
        <v>plays</v>
      </c>
      <c r="S4074" t="s">
        <v>8317</v>
      </c>
      <c r="T4074" t="s">
        <v>8318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60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5">
        <f t="shared" si="442"/>
        <v>18.5</v>
      </c>
      <c r="Q4075" s="5" t="str">
        <f t="shared" si="443"/>
        <v>theater</v>
      </c>
      <c r="R4075" s="5" t="str">
        <f t="shared" si="444"/>
        <v>plays</v>
      </c>
      <c r="S4075" t="s">
        <v>8317</v>
      </c>
      <c r="T4075" t="s">
        <v>8318</v>
      </c>
      <c r="U4075" s="9">
        <f t="shared" si="445"/>
        <v>42078.34520833334</v>
      </c>
      <c r="V4075" s="9">
        <f t="shared" si="446"/>
        <v>42133.166666666672</v>
      </c>
      <c r="W4075">
        <f t="shared" si="447"/>
        <v>55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5">
        <f t="shared" si="442"/>
        <v>35</v>
      </c>
      <c r="Q4076" s="5" t="str">
        <f t="shared" si="443"/>
        <v>theater</v>
      </c>
      <c r="R4076" s="5" t="str">
        <f t="shared" si="444"/>
        <v>plays</v>
      </c>
      <c r="S4076" t="s">
        <v>8317</v>
      </c>
      <c r="T4076" t="s">
        <v>8318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30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 s="5">
        <f t="shared" si="442"/>
        <v>44.31</v>
      </c>
      <c r="Q4077" s="5" t="str">
        <f t="shared" si="443"/>
        <v>theater</v>
      </c>
      <c r="R4077" s="5" t="str">
        <f t="shared" si="444"/>
        <v>plays</v>
      </c>
      <c r="S4077" t="s">
        <v>8317</v>
      </c>
      <c r="T4077" t="s">
        <v>8318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41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s="5" t="str">
        <f t="shared" si="443"/>
        <v>theater</v>
      </c>
      <c r="R4078" s="5" t="str">
        <f t="shared" si="444"/>
        <v>plays</v>
      </c>
      <c r="S4078" t="s">
        <v>8317</v>
      </c>
      <c r="T4078" t="s">
        <v>8318</v>
      </c>
      <c r="U4078" s="9">
        <f t="shared" si="445"/>
        <v>41905.795706018522</v>
      </c>
      <c r="V4078" s="9">
        <f t="shared" si="446"/>
        <v>41933.82708333333</v>
      </c>
      <c r="W4078">
        <f t="shared" si="447"/>
        <v>28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5">
        <f t="shared" si="442"/>
        <v>222.5</v>
      </c>
      <c r="Q4079" s="5" t="str">
        <f t="shared" si="443"/>
        <v>theater</v>
      </c>
      <c r="R4079" s="5" t="str">
        <f t="shared" si="444"/>
        <v>plays</v>
      </c>
      <c r="S4079" t="s">
        <v>8317</v>
      </c>
      <c r="T4079" t="s">
        <v>8318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30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s="5" t="str">
        <f t="shared" si="443"/>
        <v>theater</v>
      </c>
      <c r="R4080" s="5" t="str">
        <f t="shared" si="444"/>
        <v>plays</v>
      </c>
      <c r="S4080" t="s">
        <v>8317</v>
      </c>
      <c r="T4080" t="s">
        <v>8318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30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5">
        <f t="shared" si="442"/>
        <v>5</v>
      </c>
      <c r="Q4081" s="5" t="str">
        <f t="shared" si="443"/>
        <v>theater</v>
      </c>
      <c r="R4081" s="5" t="str">
        <f t="shared" si="444"/>
        <v>plays</v>
      </c>
      <c r="S4081" t="s">
        <v>8317</v>
      </c>
      <c r="T4081" t="s">
        <v>8318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30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s="5" t="str">
        <f t="shared" si="443"/>
        <v>theater</v>
      </c>
      <c r="R4082" s="5" t="str">
        <f t="shared" si="444"/>
        <v>plays</v>
      </c>
      <c r="S4082" t="s">
        <v>8317</v>
      </c>
      <c r="T4082" t="s">
        <v>8318</v>
      </c>
      <c r="U4082" s="9">
        <f t="shared" si="445"/>
        <v>42511.698101851856</v>
      </c>
      <c r="V4082" s="9">
        <f t="shared" si="446"/>
        <v>42535.787500000006</v>
      </c>
      <c r="W4082">
        <f t="shared" si="447"/>
        <v>24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5">
        <f t="shared" si="442"/>
        <v>29.17</v>
      </c>
      <c r="Q4083" s="5" t="str">
        <f t="shared" si="443"/>
        <v>theater</v>
      </c>
      <c r="R4083" s="5" t="str">
        <f t="shared" si="444"/>
        <v>plays</v>
      </c>
      <c r="S4083" t="s">
        <v>8317</v>
      </c>
      <c r="T4083" t="s">
        <v>8318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30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>
        <f t="shared" si="442"/>
        <v>1.5</v>
      </c>
      <c r="Q4084" s="5" t="str">
        <f t="shared" si="443"/>
        <v>theater</v>
      </c>
      <c r="R4084" s="5" t="str">
        <f t="shared" si="444"/>
        <v>plays</v>
      </c>
      <c r="S4084" t="s">
        <v>8317</v>
      </c>
      <c r="T4084" t="s">
        <v>8318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15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5">
        <f t="shared" si="442"/>
        <v>126.5</v>
      </c>
      <c r="Q4085" s="5" t="str">
        <f t="shared" si="443"/>
        <v>theater</v>
      </c>
      <c r="R4085" s="5" t="str">
        <f t="shared" si="444"/>
        <v>plays</v>
      </c>
      <c r="S4085" t="s">
        <v>8317</v>
      </c>
      <c r="T4085" t="s">
        <v>8318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30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5">
        <f t="shared" si="442"/>
        <v>10</v>
      </c>
      <c r="Q4086" s="5" t="str">
        <f t="shared" si="443"/>
        <v>theater</v>
      </c>
      <c r="R4086" s="5" t="str">
        <f t="shared" si="444"/>
        <v>plays</v>
      </c>
      <c r="S4086" t="s">
        <v>8317</v>
      </c>
      <c r="T4086" t="s">
        <v>8318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30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5">
        <f t="shared" si="442"/>
        <v>10</v>
      </c>
      <c r="Q4087" s="5" t="str">
        <f t="shared" si="443"/>
        <v>theater</v>
      </c>
      <c r="R4087" s="5" t="str">
        <f t="shared" si="444"/>
        <v>plays</v>
      </c>
      <c r="S4087" t="s">
        <v>8317</v>
      </c>
      <c r="T4087" t="s">
        <v>8318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5">
        <f t="shared" si="442"/>
        <v>9.4</v>
      </c>
      <c r="Q4088" s="5" t="str">
        <f t="shared" si="443"/>
        <v>theater</v>
      </c>
      <c r="R4088" s="5" t="str">
        <f t="shared" si="444"/>
        <v>plays</v>
      </c>
      <c r="S4088" t="s">
        <v>8317</v>
      </c>
      <c r="T4088" t="s">
        <v>8318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25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s="5" t="str">
        <f t="shared" si="443"/>
        <v>theater</v>
      </c>
      <c r="R4089" s="5" t="str">
        <f t="shared" si="444"/>
        <v>plays</v>
      </c>
      <c r="S4089" t="s">
        <v>8317</v>
      </c>
      <c r="T4089" t="s">
        <v>8318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30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5">
        <f t="shared" si="442"/>
        <v>72</v>
      </c>
      <c r="Q4090" s="5" t="str">
        <f t="shared" si="443"/>
        <v>theater</v>
      </c>
      <c r="R4090" s="5" t="str">
        <f t="shared" si="444"/>
        <v>plays</v>
      </c>
      <c r="S4090" t="s">
        <v>8317</v>
      </c>
      <c r="T4090" t="s">
        <v>8318</v>
      </c>
      <c r="U4090" s="9">
        <f t="shared" si="445"/>
        <v>41990.612546296295</v>
      </c>
      <c r="V4090" s="9">
        <f t="shared" si="446"/>
        <v>42020.434722222228</v>
      </c>
      <c r="W4090">
        <f t="shared" si="447"/>
        <v>30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5">
        <f t="shared" si="442"/>
        <v>30</v>
      </c>
      <c r="Q4091" s="5" t="str">
        <f t="shared" si="443"/>
        <v>theater</v>
      </c>
      <c r="R4091" s="5" t="str">
        <f t="shared" si="444"/>
        <v>plays</v>
      </c>
      <c r="S4091" t="s">
        <v>8317</v>
      </c>
      <c r="T4091" t="s">
        <v>8318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33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5">
        <f t="shared" si="442"/>
        <v>10.67</v>
      </c>
      <c r="Q4092" s="5" t="str">
        <f t="shared" si="443"/>
        <v>theater</v>
      </c>
      <c r="R4092" s="5" t="str">
        <f t="shared" si="444"/>
        <v>plays</v>
      </c>
      <c r="S4092" t="s">
        <v>8317</v>
      </c>
      <c r="T4092" t="s">
        <v>8318</v>
      </c>
      <c r="U4092" s="9">
        <f t="shared" si="445"/>
        <v>42209.67288194444</v>
      </c>
      <c r="V4092" s="9">
        <f t="shared" si="446"/>
        <v>42223.625</v>
      </c>
      <c r="W4092">
        <f t="shared" si="447"/>
        <v>14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5">
        <f t="shared" si="442"/>
        <v>25.5</v>
      </c>
      <c r="Q4093" s="5" t="str">
        <f t="shared" si="443"/>
        <v>theater</v>
      </c>
      <c r="R4093" s="5" t="str">
        <f t="shared" si="444"/>
        <v>plays</v>
      </c>
      <c r="S4093" t="s">
        <v>8317</v>
      </c>
      <c r="T4093" t="s">
        <v>8318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30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5">
        <f t="shared" si="442"/>
        <v>20</v>
      </c>
      <c r="Q4094" s="5" t="str">
        <f t="shared" si="443"/>
        <v>theater</v>
      </c>
      <c r="R4094" s="5" t="str">
        <f t="shared" si="444"/>
        <v>plays</v>
      </c>
      <c r="S4094" t="s">
        <v>8317</v>
      </c>
      <c r="T4094" t="s">
        <v>8318</v>
      </c>
      <c r="U4094" s="9">
        <f t="shared" si="445"/>
        <v>42039.194988425923</v>
      </c>
      <c r="V4094" s="9">
        <f t="shared" si="446"/>
        <v>42099.153321759266</v>
      </c>
      <c r="W4094">
        <f t="shared" si="447"/>
        <v>60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5">
        <f t="shared" si="442"/>
        <v>15</v>
      </c>
      <c r="Q4095" s="5" t="str">
        <f t="shared" si="443"/>
        <v>theater</v>
      </c>
      <c r="R4095" s="5" t="str">
        <f t="shared" si="444"/>
        <v>plays</v>
      </c>
      <c r="S4095" t="s">
        <v>8317</v>
      </c>
      <c r="T4095" t="s">
        <v>8318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60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5">
        <f t="shared" si="442"/>
        <v>91.25</v>
      </c>
      <c r="Q4096" s="5" t="str">
        <f t="shared" si="443"/>
        <v>theater</v>
      </c>
      <c r="R4096" s="5" t="str">
        <f t="shared" si="444"/>
        <v>plays</v>
      </c>
      <c r="S4096" t="s">
        <v>8317</v>
      </c>
      <c r="T4096" t="s">
        <v>8318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44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5">
        <f t="shared" si="442"/>
        <v>800</v>
      </c>
      <c r="Q4097" s="5" t="str">
        <f t="shared" si="443"/>
        <v>theater</v>
      </c>
      <c r="R4097" s="5" t="str">
        <f t="shared" si="444"/>
        <v>plays</v>
      </c>
      <c r="S4097" t="s">
        <v>8317</v>
      </c>
      <c r="T4097" t="s">
        <v>8318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30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448">ROUND((E4098/D4098)*100,0)</f>
        <v>11</v>
      </c>
      <c r="P4098" s="5">
        <f t="shared" ref="P4098:P4115" si="449">ROUND((E4098/L4098),2)</f>
        <v>80</v>
      </c>
      <c r="Q4098" s="5" t="str">
        <f t="shared" ref="Q4098:Q4115" si="450">LEFT(N4098,SEARCH("/",N4098)-1)</f>
        <v>theater</v>
      </c>
      <c r="R4098" s="5" t="str">
        <f t="shared" ref="R4098:R4115" si="451">RIGHT(N4098,LEN(N4098)-SEARCH("/",N4098))</f>
        <v>plays</v>
      </c>
      <c r="S4098" t="s">
        <v>8317</v>
      </c>
      <c r="T4098" t="s">
        <v>8318</v>
      </c>
      <c r="U4098" s="9">
        <f t="shared" ref="U4098:U4115" si="452">(((J4098/60)/60)/24)+DATE(1970,1,1)</f>
        <v>42750.530312499999</v>
      </c>
      <c r="V4098" s="9">
        <f t="shared" ref="V4098:V4115" si="453">(((I4098/60)/60)/24)+DATE(1970,1,1)</f>
        <v>42794.368749999994</v>
      </c>
      <c r="W4098">
        <f t="shared" ref="W4098:W4115" si="454">DATEDIF(U4098,V4098,"d")</f>
        <v>44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448"/>
        <v>0</v>
      </c>
      <c r="P4099" s="5" t="e">
        <f t="shared" si="449"/>
        <v>#DIV/0!</v>
      </c>
      <c r="Q4099" s="5" t="str">
        <f t="shared" si="450"/>
        <v>theater</v>
      </c>
      <c r="R4099" s="5" t="str">
        <f t="shared" si="451"/>
        <v>plays</v>
      </c>
      <c r="S4099" t="s">
        <v>8317</v>
      </c>
      <c r="T4099" t="s">
        <v>8318</v>
      </c>
      <c r="U4099" s="9">
        <f t="shared" si="452"/>
        <v>42344.824502314819</v>
      </c>
      <c r="V4099" s="9">
        <f t="shared" si="453"/>
        <v>42400.996527777781</v>
      </c>
      <c r="W4099">
        <f t="shared" si="454"/>
        <v>56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s="5" t="str">
        <f t="shared" si="450"/>
        <v>theater</v>
      </c>
      <c r="R4100" s="5" t="str">
        <f t="shared" si="451"/>
        <v>plays</v>
      </c>
      <c r="S4100" t="s">
        <v>8317</v>
      </c>
      <c r="T4100" t="s">
        <v>8318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30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5">
        <f t="shared" si="449"/>
        <v>50</v>
      </c>
      <c r="Q4101" s="5" t="str">
        <f t="shared" si="450"/>
        <v>theater</v>
      </c>
      <c r="R4101" s="5" t="str">
        <f t="shared" si="451"/>
        <v>plays</v>
      </c>
      <c r="S4101" t="s">
        <v>8317</v>
      </c>
      <c r="T4101" t="s">
        <v>8318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45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s="5" t="str">
        <f t="shared" si="450"/>
        <v>theater</v>
      </c>
      <c r="R4102" s="5" t="str">
        <f t="shared" si="451"/>
        <v>plays</v>
      </c>
      <c r="S4102" t="s">
        <v>8317</v>
      </c>
      <c r="T4102" t="s">
        <v>8318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10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s="5" t="str">
        <f t="shared" si="450"/>
        <v>theater</v>
      </c>
      <c r="R4103" s="5" t="str">
        <f t="shared" si="451"/>
        <v>plays</v>
      </c>
      <c r="S4103" t="s">
        <v>8317</v>
      </c>
      <c r="T4103" t="s">
        <v>8318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30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5">
        <f t="shared" si="449"/>
        <v>22.83</v>
      </c>
      <c r="Q4104" s="5" t="str">
        <f t="shared" si="450"/>
        <v>theater</v>
      </c>
      <c r="R4104" s="5" t="str">
        <f t="shared" si="451"/>
        <v>plays</v>
      </c>
      <c r="S4104" t="s">
        <v>8317</v>
      </c>
      <c r="T4104" t="s">
        <v>8318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30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>
        <f t="shared" si="449"/>
        <v>16.670000000000002</v>
      </c>
      <c r="Q4105" s="5" t="str">
        <f t="shared" si="450"/>
        <v>theater</v>
      </c>
      <c r="R4105" s="5" t="str">
        <f t="shared" si="451"/>
        <v>plays</v>
      </c>
      <c r="S4105" t="s">
        <v>8317</v>
      </c>
      <c r="T4105" t="s">
        <v>8318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54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5">
        <f t="shared" si="449"/>
        <v>45.79</v>
      </c>
      <c r="Q4106" s="5" t="str">
        <f t="shared" si="450"/>
        <v>theater</v>
      </c>
      <c r="R4106" s="5" t="str">
        <f t="shared" si="451"/>
        <v>plays</v>
      </c>
      <c r="S4106" t="s">
        <v>8317</v>
      </c>
      <c r="T4106" t="s">
        <v>8318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30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 s="5">
        <f t="shared" si="449"/>
        <v>383.33</v>
      </c>
      <c r="Q4107" s="5" t="str">
        <f t="shared" si="450"/>
        <v>theater</v>
      </c>
      <c r="R4107" s="5" t="str">
        <f t="shared" si="451"/>
        <v>plays</v>
      </c>
      <c r="S4107" t="s">
        <v>8317</v>
      </c>
      <c r="T4107" t="s">
        <v>8318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33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5">
        <f t="shared" si="449"/>
        <v>106.97</v>
      </c>
      <c r="Q4108" s="5" t="str">
        <f t="shared" si="450"/>
        <v>theater</v>
      </c>
      <c r="R4108" s="5" t="str">
        <f t="shared" si="451"/>
        <v>plays</v>
      </c>
      <c r="S4108" t="s">
        <v>8317</v>
      </c>
      <c r="T4108" t="s">
        <v>8318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43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5">
        <f t="shared" si="449"/>
        <v>10.25</v>
      </c>
      <c r="Q4109" s="5" t="str">
        <f t="shared" si="450"/>
        <v>theater</v>
      </c>
      <c r="R4109" s="5" t="str">
        <f t="shared" si="451"/>
        <v>plays</v>
      </c>
      <c r="S4109" t="s">
        <v>8317</v>
      </c>
      <c r="T4109" t="s">
        <v>8318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23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5">
        <f t="shared" si="449"/>
        <v>59</v>
      </c>
      <c r="Q4110" s="5" t="str">
        <f t="shared" si="450"/>
        <v>theater</v>
      </c>
      <c r="R4110" s="5" t="str">
        <f t="shared" si="451"/>
        <v>plays</v>
      </c>
      <c r="S4110" t="s">
        <v>8317</v>
      </c>
      <c r="T4110" t="s">
        <v>8318</v>
      </c>
      <c r="U4110" s="9">
        <f t="shared" si="452"/>
        <v>42767.031678240746</v>
      </c>
      <c r="V4110" s="9">
        <f t="shared" si="453"/>
        <v>42797.208333333328</v>
      </c>
      <c r="W4110">
        <f t="shared" si="454"/>
        <v>30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s="5" t="str">
        <f t="shared" si="450"/>
        <v>theater</v>
      </c>
      <c r="R4111" s="5" t="str">
        <f t="shared" si="451"/>
        <v>plays</v>
      </c>
      <c r="S4111" t="s">
        <v>8317</v>
      </c>
      <c r="T4111" t="s">
        <v>8318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30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 s="5">
        <f t="shared" si="449"/>
        <v>14.33</v>
      </c>
      <c r="Q4112" s="5" t="str">
        <f t="shared" si="450"/>
        <v>theater</v>
      </c>
      <c r="R4112" s="5" t="str">
        <f t="shared" si="451"/>
        <v>plays</v>
      </c>
      <c r="S4112" t="s">
        <v>8317</v>
      </c>
      <c r="T4112" t="s">
        <v>8318</v>
      </c>
      <c r="U4112" s="9">
        <f t="shared" si="452"/>
        <v>42512.626747685179</v>
      </c>
      <c r="V4112" s="9">
        <f t="shared" si="453"/>
        <v>42572.626747685179</v>
      </c>
      <c r="W4112">
        <f t="shared" si="454"/>
        <v>60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5">
        <f t="shared" si="449"/>
        <v>15.67</v>
      </c>
      <c r="Q4113" s="5" t="str">
        <f t="shared" si="450"/>
        <v>theater</v>
      </c>
      <c r="R4113" s="5" t="str">
        <f t="shared" si="451"/>
        <v>plays</v>
      </c>
      <c r="S4113" t="s">
        <v>8317</v>
      </c>
      <c r="T4113" t="s">
        <v>8318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30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5">
        <f t="shared" si="449"/>
        <v>1</v>
      </c>
      <c r="Q4114" s="5" t="str">
        <f t="shared" si="450"/>
        <v>theater</v>
      </c>
      <c r="R4114" s="5" t="str">
        <f t="shared" si="451"/>
        <v>plays</v>
      </c>
      <c r="S4114" t="s">
        <v>8317</v>
      </c>
      <c r="T4114" t="s">
        <v>8318</v>
      </c>
      <c r="U4114" s="9">
        <f t="shared" si="452"/>
        <v>42400.946597222224</v>
      </c>
      <c r="V4114" s="9">
        <f t="shared" si="453"/>
        <v>42428</v>
      </c>
      <c r="W4114">
        <f t="shared" si="454"/>
        <v>28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5">
        <f t="shared" si="449"/>
        <v>1</v>
      </c>
      <c r="Q4115" s="5" t="str">
        <f t="shared" si="450"/>
        <v>theater</v>
      </c>
      <c r="R4115" s="5" t="str">
        <f t="shared" si="451"/>
        <v>plays</v>
      </c>
      <c r="S4115" t="s">
        <v>8317</v>
      </c>
      <c r="T4115" t="s">
        <v>8318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19</v>
      </c>
    </row>
    <row r="4116" spans="1:23" x14ac:dyDescent="0.3">
      <c r="E4116" s="13"/>
    </row>
  </sheetData>
  <conditionalFormatting sqref="F1:F1048576">
    <cfRule type="containsText" dxfId="7" priority="5" operator="containsText" text="failed">
      <formula>NOT(ISERROR(SEARCH("failed",F1)))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live">
      <formula>NOT(ISERROR(SEARCH("live",F1)))</formula>
    </cfRule>
    <cfRule type="containsText" dxfId="4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D15D-42B3-4E6B-B3DF-AB8D325CC71D}">
  <dimension ref="A1:M14"/>
  <sheetViews>
    <sheetView zoomScale="90" zoomScaleNormal="90" workbookViewId="0">
      <selection activeCell="I7" sqref="I7"/>
    </sheetView>
  </sheetViews>
  <sheetFormatPr defaultRowHeight="14.4" x14ac:dyDescent="0.3"/>
  <cols>
    <col min="1" max="1" width="15.21875" style="18" bestFit="1" customWidth="1"/>
    <col min="2" max="2" width="17.77734375" style="18" bestFit="1" customWidth="1"/>
    <col min="3" max="3" width="13.88671875" style="18" customWidth="1"/>
    <col min="4" max="4" width="16.77734375" style="18" bestFit="1" customWidth="1"/>
    <col min="5" max="5" width="15.21875" style="18" bestFit="1" customWidth="1"/>
    <col min="6" max="6" width="19.77734375" style="18" bestFit="1" customWidth="1"/>
    <col min="7" max="7" width="16.77734375" style="18" bestFit="1" customWidth="1"/>
    <col min="8" max="8" width="19.6640625" style="18" bestFit="1" customWidth="1"/>
    <col min="9" max="12" width="15.21875" style="18" bestFit="1" customWidth="1"/>
    <col min="13" max="13" width="9.109375" style="18" bestFit="1" customWidth="1"/>
    <col min="14" max="14" width="8.88671875" style="18"/>
    <col min="15" max="15" width="15.21875" style="18" bestFit="1" customWidth="1"/>
    <col min="16" max="16" width="17.77734375" style="18" bestFit="1" customWidth="1"/>
    <col min="17" max="17" width="13.88671875" style="18" bestFit="1" customWidth="1"/>
    <col min="18" max="18" width="16.77734375" style="18" bestFit="1" customWidth="1"/>
    <col min="19" max="19" width="13" style="18" bestFit="1" customWidth="1"/>
    <col min="20" max="20" width="19.77734375" style="18" bestFit="1" customWidth="1"/>
    <col min="21" max="21" width="16.77734375" style="18" bestFit="1" customWidth="1"/>
    <col min="22" max="22" width="19.6640625" style="18" bestFit="1" customWidth="1"/>
    <col min="23" max="16384" width="8.88671875" style="18"/>
  </cols>
  <sheetData>
    <row r="1" spans="1:13" s="21" customFormat="1" x14ac:dyDescent="0.3">
      <c r="A1" s="25" t="s">
        <v>8396</v>
      </c>
      <c r="B1" s="25"/>
      <c r="C1" s="25"/>
      <c r="D1" s="25"/>
      <c r="E1" s="25"/>
      <c r="F1" s="25"/>
      <c r="G1" s="25"/>
      <c r="H1" s="25"/>
      <c r="I1" s="20"/>
      <c r="J1" s="20"/>
      <c r="K1" s="20"/>
      <c r="L1" s="20"/>
      <c r="M1" s="20"/>
    </row>
    <row r="2" spans="1:13" x14ac:dyDescent="0.3">
      <c r="A2" s="19" t="s">
        <v>8375</v>
      </c>
      <c r="B2" s="19" t="s">
        <v>8376</v>
      </c>
      <c r="C2" s="19" t="s">
        <v>8377</v>
      </c>
      <c r="D2" s="19" t="s">
        <v>8378</v>
      </c>
      <c r="E2" s="19" t="s">
        <v>8379</v>
      </c>
      <c r="F2" s="19" t="s">
        <v>8380</v>
      </c>
      <c r="G2" s="19" t="s">
        <v>8381</v>
      </c>
      <c r="H2" s="19" t="s">
        <v>8382</v>
      </c>
    </row>
    <row r="3" spans="1:13" x14ac:dyDescent="0.3">
      <c r="A3" s="19" t="s">
        <v>8393</v>
      </c>
      <c r="B3" s="53">
        <f>COUNTIFS(Data!F:F,"successful",Data!D:D,"&lt;1000")</f>
        <v>322</v>
      </c>
      <c r="C3" s="53">
        <f>COUNTIFS(Data!F:F,"failed",Data!D:D,"&lt;1000")</f>
        <v>113</v>
      </c>
      <c r="D3" s="53">
        <f>COUNTIFS(Data!F:F,"canceled",Data!D:D,"&lt;1000")</f>
        <v>18</v>
      </c>
      <c r="E3" s="53">
        <f t="shared" ref="E3:E14" si="0">SUM(B3:D3)</f>
        <v>453</v>
      </c>
      <c r="F3" s="54">
        <f t="shared" ref="F3:F14" si="1">(B3/E3)</f>
        <v>0.71081677704194257</v>
      </c>
      <c r="G3" s="54">
        <f t="shared" ref="G3:G14" si="2">(C3/E3)</f>
        <v>0.24944812362030905</v>
      </c>
      <c r="H3" s="54">
        <f t="shared" ref="H3:H14" si="3">(D3/E3)</f>
        <v>3.9735099337748346E-2</v>
      </c>
    </row>
    <row r="4" spans="1:13" x14ac:dyDescent="0.3">
      <c r="A4" s="19" t="s">
        <v>8383</v>
      </c>
      <c r="B4" s="53">
        <f>COUNTIFS(Data!F:F,"successful",Data!D:D,"&gt;=1000",Data!D:D,"&lt;=4999")</f>
        <v>932</v>
      </c>
      <c r="C4" s="53">
        <f>COUNTIFS(Data!F:F,"failed",Data!D:D,"&gt;=1000",Data!D:D,"&lt;=4999")</f>
        <v>420</v>
      </c>
      <c r="D4" s="53">
        <f>COUNTIFS(Data!F:F,"canceled",Data!D:D,"&gt;=1000",Data!D:D,"&lt;=4999")</f>
        <v>60</v>
      </c>
      <c r="E4" s="53">
        <f t="shared" si="0"/>
        <v>1412</v>
      </c>
      <c r="F4" s="54">
        <f t="shared" si="1"/>
        <v>0.66005665722379603</v>
      </c>
      <c r="G4" s="54">
        <f t="shared" si="2"/>
        <v>0.29745042492917845</v>
      </c>
      <c r="H4" s="54">
        <f t="shared" si="3"/>
        <v>4.2492917847025496E-2</v>
      </c>
    </row>
    <row r="5" spans="1:13" x14ac:dyDescent="0.3">
      <c r="A5" s="19" t="s">
        <v>8384</v>
      </c>
      <c r="B5" s="53">
        <f>COUNTIFS(Data!F:F,"successful",Data!D:D,"&gt;=5000",Data!D:D,"&lt;=9999")</f>
        <v>381</v>
      </c>
      <c r="C5" s="53">
        <f>COUNTIFS(Data!F:F,"failed",Data!D:D,"&gt;=5000",Data!D:D,"&lt;=9999")</f>
        <v>283</v>
      </c>
      <c r="D5" s="53">
        <f>COUNTIFS(Data!F:F,"canceled",Data!D:D,"&gt;=5000",Data!D:D,"&lt;=9999")</f>
        <v>52</v>
      </c>
      <c r="E5" s="53">
        <f t="shared" si="0"/>
        <v>716</v>
      </c>
      <c r="F5" s="54">
        <f t="shared" si="1"/>
        <v>0.53212290502793291</v>
      </c>
      <c r="G5" s="54">
        <f t="shared" si="2"/>
        <v>0.39525139664804471</v>
      </c>
      <c r="H5" s="54">
        <f t="shared" si="3"/>
        <v>7.2625698324022353E-2</v>
      </c>
    </row>
    <row r="6" spans="1:13" x14ac:dyDescent="0.3">
      <c r="A6" s="19" t="s">
        <v>8385</v>
      </c>
      <c r="B6" s="53">
        <f>COUNTIFS(Data!F:F,"successful",Data!D:D,"&gt;=10000",Data!D:D,"&lt;=14999")</f>
        <v>168</v>
      </c>
      <c r="C6" s="53">
        <f>COUNTIFS(Data!F:F,"failed",Data!D:D,"&gt;=10000",Data!D:D,"&lt;=14999")</f>
        <v>144</v>
      </c>
      <c r="D6" s="53">
        <f>COUNTIFS(Data!F:F,"canceled",Data!D:D,"&gt;=10000",Data!D:D,"&lt;=14999")</f>
        <v>40</v>
      </c>
      <c r="E6" s="53">
        <f t="shared" si="0"/>
        <v>352</v>
      </c>
      <c r="F6" s="54">
        <f t="shared" si="1"/>
        <v>0.47727272727272729</v>
      </c>
      <c r="G6" s="54">
        <f t="shared" si="2"/>
        <v>0.40909090909090912</v>
      </c>
      <c r="H6" s="54">
        <f t="shared" si="3"/>
        <v>0.11363636363636363</v>
      </c>
    </row>
    <row r="7" spans="1:13" x14ac:dyDescent="0.3">
      <c r="A7" s="19" t="s">
        <v>8386</v>
      </c>
      <c r="B7" s="53">
        <f>COUNTIFS(Data!F:F,"successful",Data!D:D,"&gt;=15000",Data!D:D,"&lt;=19999")</f>
        <v>94</v>
      </c>
      <c r="C7" s="53">
        <f>COUNTIFS(Data!F:F,"failed",Data!D:D,"&gt;=15000",Data!D:D,"&lt;=19999")</f>
        <v>90</v>
      </c>
      <c r="D7" s="53">
        <f>COUNTIFS(Data!F:F,"canceled",Data!D:D,"&gt;=15000",Data!D:D,"&lt;=19999")</f>
        <v>17</v>
      </c>
      <c r="E7" s="53">
        <f t="shared" si="0"/>
        <v>201</v>
      </c>
      <c r="F7" s="54">
        <f t="shared" si="1"/>
        <v>0.46766169154228854</v>
      </c>
      <c r="G7" s="54">
        <f t="shared" si="2"/>
        <v>0.44776119402985076</v>
      </c>
      <c r="H7" s="54">
        <f t="shared" si="3"/>
        <v>8.45771144278607E-2</v>
      </c>
    </row>
    <row r="8" spans="1:13" x14ac:dyDescent="0.3">
      <c r="A8" s="19" t="s">
        <v>8387</v>
      </c>
      <c r="B8" s="53">
        <f>COUNTIFS(Data!F:F,"successful",Data!D:D,"&gt;=20000",Data!D:D,"&lt;=24999")</f>
        <v>62</v>
      </c>
      <c r="C8" s="53">
        <f>COUNTIFS(Data!F:F,"failed",Data!D:D,"&gt;=20000",Data!D:D,"&lt;=24999")</f>
        <v>72</v>
      </c>
      <c r="D8" s="53">
        <f>COUNTIFS(Data!F:F,"canceled",Data!D:D,"&gt;=20000",Data!D:D,"&lt;=24999")</f>
        <v>14</v>
      </c>
      <c r="E8" s="53">
        <f t="shared" si="0"/>
        <v>148</v>
      </c>
      <c r="F8" s="54">
        <f t="shared" si="1"/>
        <v>0.41891891891891891</v>
      </c>
      <c r="G8" s="54">
        <f t="shared" si="2"/>
        <v>0.48648648648648651</v>
      </c>
      <c r="H8" s="54">
        <f t="shared" si="3"/>
        <v>9.45945945945946E-2</v>
      </c>
    </row>
    <row r="9" spans="1:13" x14ac:dyDescent="0.3">
      <c r="A9" s="19" t="s">
        <v>8388</v>
      </c>
      <c r="B9" s="53">
        <f>COUNTIFS(Data!F:F,"successful",Data!D:D,"&gt;=25000",Data!D:D,"&lt;=29999")</f>
        <v>55</v>
      </c>
      <c r="C9" s="53">
        <f>COUNTIFS(Data!F:F,"failed",Data!D:D,"&gt;=25000",Data!D:D,"&lt;=29999")</f>
        <v>64</v>
      </c>
      <c r="D9" s="53">
        <f>COUNTIFS(Data!F:F,"canceled",Data!D:D,"&gt;=25000",Data!D:D,"&lt;=29999")</f>
        <v>18</v>
      </c>
      <c r="E9" s="53">
        <f t="shared" si="0"/>
        <v>137</v>
      </c>
      <c r="F9" s="54">
        <f t="shared" si="1"/>
        <v>0.40145985401459855</v>
      </c>
      <c r="G9" s="54">
        <f t="shared" si="2"/>
        <v>0.46715328467153283</v>
      </c>
      <c r="H9" s="54">
        <f t="shared" si="3"/>
        <v>0.13138686131386862</v>
      </c>
    </row>
    <row r="10" spans="1:13" x14ac:dyDescent="0.3">
      <c r="A10" s="19" t="s">
        <v>8389</v>
      </c>
      <c r="B10" s="53">
        <f>COUNTIFS(Data!F:F,"successful",Data!D:D,"&gt;=30000",Data!D:D,"&lt;=34999")</f>
        <v>32</v>
      </c>
      <c r="C10" s="53">
        <f>COUNTIFS(Data!F:F,"failed",Data!D:D,"&gt;=30000",Data!D:D,"&lt;=34999")</f>
        <v>37</v>
      </c>
      <c r="D10" s="53">
        <f>COUNTIFS(Data!F:F,"canceled",Data!D:D,"&gt;=30000",Data!D:D,"&lt;=34999")</f>
        <v>13</v>
      </c>
      <c r="E10" s="53">
        <f t="shared" si="0"/>
        <v>82</v>
      </c>
      <c r="F10" s="54">
        <f t="shared" si="1"/>
        <v>0.3902439024390244</v>
      </c>
      <c r="G10" s="54">
        <f t="shared" si="2"/>
        <v>0.45121951219512196</v>
      </c>
      <c r="H10" s="54">
        <f t="shared" si="3"/>
        <v>0.15853658536585366</v>
      </c>
    </row>
    <row r="11" spans="1:13" x14ac:dyDescent="0.3">
      <c r="A11" s="19" t="s">
        <v>8390</v>
      </c>
      <c r="B11" s="53">
        <f>COUNTIFS(Data!F:F,"successful",Data!D:D,"&gt;=35000",Data!D:D,"&lt;=39999")</f>
        <v>26</v>
      </c>
      <c r="C11" s="53">
        <f>COUNTIFS(Data!F:F,"failed",Data!D:D,"&gt;=35000",Data!D:D,"&lt;=39999")</f>
        <v>22</v>
      </c>
      <c r="D11" s="53">
        <f>COUNTIFS(Data!F:F,"canceled",Data!D:D,"&gt;=35000",Data!D:D,"&lt;=39999")</f>
        <v>7</v>
      </c>
      <c r="E11" s="53">
        <f t="shared" si="0"/>
        <v>55</v>
      </c>
      <c r="F11" s="54">
        <f t="shared" si="1"/>
        <v>0.47272727272727272</v>
      </c>
      <c r="G11" s="54">
        <f t="shared" si="2"/>
        <v>0.4</v>
      </c>
      <c r="H11" s="54">
        <f t="shared" si="3"/>
        <v>0.12727272727272726</v>
      </c>
    </row>
    <row r="12" spans="1:13" x14ac:dyDescent="0.3">
      <c r="A12" s="19" t="s">
        <v>8391</v>
      </c>
      <c r="B12" s="53">
        <f>COUNTIFS(Data!F:F,"successful",Data!D:D,"&gt;=40000",Data!D:D,"&lt;=44999")</f>
        <v>21</v>
      </c>
      <c r="C12" s="53">
        <f>COUNTIFS(Data!F:F,"failed",Data!D:D,"&gt;=40000",Data!D:D,"&lt;=44999")</f>
        <v>16</v>
      </c>
      <c r="D12" s="53">
        <f>COUNTIFS(Data!F:F,"canceled",Data!D:D,"&gt;=40000",Data!D:D,"&lt;=44999")</f>
        <v>6</v>
      </c>
      <c r="E12" s="53">
        <f t="shared" si="0"/>
        <v>43</v>
      </c>
      <c r="F12" s="54">
        <f t="shared" si="1"/>
        <v>0.48837209302325579</v>
      </c>
      <c r="G12" s="54">
        <f t="shared" si="2"/>
        <v>0.37209302325581395</v>
      </c>
      <c r="H12" s="54">
        <f t="shared" si="3"/>
        <v>0.13953488372093023</v>
      </c>
    </row>
    <row r="13" spans="1:13" x14ac:dyDescent="0.3">
      <c r="A13" s="19" t="s">
        <v>8392</v>
      </c>
      <c r="B13" s="53">
        <f>COUNTIFS(Data!F:F,"successful",Data!D:D,"&gt;=45000",Data!D:D,"&lt;=49999")</f>
        <v>6</v>
      </c>
      <c r="C13" s="53">
        <f>COUNTIFS(Data!F:F,"failed",Data!D:D,"&gt;=45000",Data!D:D,"&lt;=49999")</f>
        <v>11</v>
      </c>
      <c r="D13" s="53">
        <f>COUNTIFS(Data!F:F,"canceled",Data!D:D,"&gt;=45000",Data!D:D,"&lt;=49999")</f>
        <v>4</v>
      </c>
      <c r="E13" s="53">
        <f t="shared" si="0"/>
        <v>21</v>
      </c>
      <c r="F13" s="54">
        <f t="shared" si="1"/>
        <v>0.2857142857142857</v>
      </c>
      <c r="G13" s="54">
        <f t="shared" si="2"/>
        <v>0.52380952380952384</v>
      </c>
      <c r="H13" s="54">
        <f t="shared" si="3"/>
        <v>0.19047619047619047</v>
      </c>
    </row>
    <row r="14" spans="1:13" x14ac:dyDescent="0.3">
      <c r="A14" s="19" t="s">
        <v>8394</v>
      </c>
      <c r="B14" s="53">
        <f>COUNTIFS(Data!F:F,"successful",Data!D:D,"&gt;=50000")</f>
        <v>86</v>
      </c>
      <c r="C14" s="53">
        <f>COUNTIFS(Data!F:F,"failed",Data!D:D,"&gt;=50000")</f>
        <v>258</v>
      </c>
      <c r="D14" s="53">
        <f>COUNTIFS(Data!F:F,"canceled",Data!D:D,"&gt;=50000")</f>
        <v>100</v>
      </c>
      <c r="E14" s="53">
        <f t="shared" si="0"/>
        <v>444</v>
      </c>
      <c r="F14" s="54">
        <f t="shared" si="1"/>
        <v>0.19369369369369369</v>
      </c>
      <c r="G14" s="54">
        <f t="shared" si="2"/>
        <v>0.58108108108108103</v>
      </c>
      <c r="H14" s="54">
        <f t="shared" si="3"/>
        <v>0.22522522522522523</v>
      </c>
    </row>
  </sheetData>
  <mergeCells count="1">
    <mergeCell ref="A1:H1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5F734-FF30-40CC-A6AB-50A568C2BA3D}">
  <dimension ref="A1:W4116"/>
  <sheetViews>
    <sheetView zoomScale="55" zoomScaleNormal="55" workbookViewId="0">
      <selection activeCell="O3" sqref="O3"/>
    </sheetView>
  </sheetViews>
  <sheetFormatPr defaultRowHeight="14.4" x14ac:dyDescent="0.3"/>
  <cols>
    <col min="1" max="1" width="6.21875" bestFit="1" customWidth="1"/>
    <col min="2" max="2" width="38.44140625" style="3" customWidth="1"/>
    <col min="3" max="3" width="40.33203125" style="3" customWidth="1"/>
    <col min="4" max="4" width="12.21875" customWidth="1"/>
    <col min="5" max="5" width="17.88671875" bestFit="1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109375" bestFit="1" customWidth="1"/>
    <col min="17" max="18" width="22.109375" customWidth="1"/>
    <col min="19" max="19" width="11.77734375" bestFit="1" customWidth="1"/>
    <col min="20" max="20" width="18.109375" bestFit="1" customWidth="1"/>
    <col min="21" max="21" width="30.21875" customWidth="1"/>
    <col min="22" max="22" width="30.21875" bestFit="1" customWidth="1"/>
    <col min="23" max="23" width="18.441406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8367</v>
      </c>
      <c r="R1" s="1" t="s">
        <v>8368</v>
      </c>
      <c r="S1" s="1" t="s">
        <v>8308</v>
      </c>
      <c r="T1" s="1" t="s">
        <v>8309</v>
      </c>
      <c r="U1" s="1" t="s">
        <v>8365</v>
      </c>
      <c r="V1" s="1" t="s">
        <v>8366</v>
      </c>
      <c r="W1" s="1" t="s">
        <v>8374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 t="shared" ref="P2:P65" si="0">ROUND((E2/L2),2)</f>
        <v>63.92</v>
      </c>
      <c r="Q2" s="5" t="str">
        <f t="shared" ref="Q2:Q65" si="1">LEFT(N2,SEARCH("/",N2)-1)</f>
        <v>film &amp; video</v>
      </c>
      <c r="R2" s="5" t="str">
        <f t="shared" ref="R2:R65" si="2">RIGHT(N2,LEN(N2)-SEARCH("/",N2))</f>
        <v>television</v>
      </c>
      <c r="S2" t="s">
        <v>8310</v>
      </c>
      <c r="T2" t="s">
        <v>8311</v>
      </c>
      <c r="U2" s="9">
        <f t="shared" ref="U2:U65" si="3">(((J2/60)/60)/24)+DATE(1970,1,1)</f>
        <v>42177.007071759261</v>
      </c>
      <c r="V2" s="9">
        <f t="shared" ref="V2:V65" si="4">(((I2/60)/60)/24)+DATE(1970,1,1)</f>
        <v>42208.125</v>
      </c>
      <c r="W2">
        <f>DATEDIF(U2,V2,"d")</f>
        <v>31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5" si="5">ROUND((E3/D3)*100,0)</f>
        <v>143</v>
      </c>
      <c r="P3" s="5">
        <f t="shared" si="0"/>
        <v>185.48</v>
      </c>
      <c r="Q3" s="5" t="str">
        <f t="shared" si="1"/>
        <v>film &amp; video</v>
      </c>
      <c r="R3" s="5" t="str">
        <f t="shared" si="2"/>
        <v>television</v>
      </c>
      <c r="S3" t="s">
        <v>8310</v>
      </c>
      <c r="T3" t="s">
        <v>8311</v>
      </c>
      <c r="U3" s="9">
        <f t="shared" si="3"/>
        <v>42766.600497685184</v>
      </c>
      <c r="V3" s="9">
        <f t="shared" si="4"/>
        <v>42796.600497685184</v>
      </c>
      <c r="W3">
        <f t="shared" ref="W3:W66" si="6">DATEDIF(U3,V3,"d")</f>
        <v>30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5"/>
        <v>105</v>
      </c>
      <c r="P4" s="5">
        <f t="shared" si="0"/>
        <v>15</v>
      </c>
      <c r="Q4" s="5" t="str">
        <f t="shared" si="1"/>
        <v>film &amp; video</v>
      </c>
      <c r="R4" s="5" t="str">
        <f t="shared" si="2"/>
        <v>television</v>
      </c>
      <c r="S4" t="s">
        <v>8310</v>
      </c>
      <c r="T4" t="s">
        <v>8311</v>
      </c>
      <c r="U4" s="9">
        <f t="shared" si="3"/>
        <v>42405.702349537038</v>
      </c>
      <c r="V4" s="9">
        <f t="shared" si="4"/>
        <v>42415.702349537038</v>
      </c>
      <c r="W4">
        <f t="shared" si="6"/>
        <v>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104</v>
      </c>
      <c r="P5" s="5">
        <f t="shared" si="0"/>
        <v>69.27</v>
      </c>
      <c r="Q5" s="5" t="str">
        <f t="shared" si="1"/>
        <v>film &amp; video</v>
      </c>
      <c r="R5" s="5" t="str">
        <f t="shared" si="2"/>
        <v>television</v>
      </c>
      <c r="S5" t="s">
        <v>8310</v>
      </c>
      <c r="T5" t="s">
        <v>8311</v>
      </c>
      <c r="U5" s="9">
        <f t="shared" si="3"/>
        <v>41828.515127314815</v>
      </c>
      <c r="V5" s="9">
        <f t="shared" si="4"/>
        <v>41858.515127314815</v>
      </c>
      <c r="W5">
        <f t="shared" si="6"/>
        <v>30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123</v>
      </c>
      <c r="P6" s="5">
        <f t="shared" si="0"/>
        <v>190.55</v>
      </c>
      <c r="Q6" s="5" t="str">
        <f t="shared" si="1"/>
        <v>film &amp; video</v>
      </c>
      <c r="R6" s="5" t="str">
        <f t="shared" si="2"/>
        <v>television</v>
      </c>
      <c r="S6" t="s">
        <v>8310</v>
      </c>
      <c r="T6" t="s">
        <v>8311</v>
      </c>
      <c r="U6" s="9">
        <f t="shared" si="3"/>
        <v>42327.834247685183</v>
      </c>
      <c r="V6" s="9">
        <f t="shared" si="4"/>
        <v>42357.834247685183</v>
      </c>
      <c r="W6">
        <f t="shared" si="6"/>
        <v>30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110</v>
      </c>
      <c r="P7" s="5">
        <f t="shared" si="0"/>
        <v>93.4</v>
      </c>
      <c r="Q7" s="5" t="str">
        <f t="shared" si="1"/>
        <v>film &amp; video</v>
      </c>
      <c r="R7" s="5" t="str">
        <f t="shared" si="2"/>
        <v>television</v>
      </c>
      <c r="S7" t="s">
        <v>8310</v>
      </c>
      <c r="T7" t="s">
        <v>8311</v>
      </c>
      <c r="U7" s="9">
        <f t="shared" si="3"/>
        <v>42563.932951388888</v>
      </c>
      <c r="V7" s="9">
        <f t="shared" si="4"/>
        <v>42580.232638888891</v>
      </c>
      <c r="W7">
        <f t="shared" si="6"/>
        <v>17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</v>
      </c>
      <c r="P8" s="5">
        <f t="shared" si="0"/>
        <v>146.88</v>
      </c>
      <c r="Q8" s="5" t="str">
        <f t="shared" si="1"/>
        <v>film &amp; video</v>
      </c>
      <c r="R8" s="5" t="str">
        <f t="shared" si="2"/>
        <v>television</v>
      </c>
      <c r="S8" t="s">
        <v>8310</v>
      </c>
      <c r="T8" t="s">
        <v>8311</v>
      </c>
      <c r="U8" s="9">
        <f t="shared" si="3"/>
        <v>41794.072337962964</v>
      </c>
      <c r="V8" s="9">
        <f t="shared" si="4"/>
        <v>41804.072337962964</v>
      </c>
      <c r="W8">
        <f t="shared" si="6"/>
        <v>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</v>
      </c>
      <c r="P9" s="5">
        <f t="shared" si="0"/>
        <v>159.82</v>
      </c>
      <c r="Q9" s="5" t="str">
        <f t="shared" si="1"/>
        <v>film &amp; video</v>
      </c>
      <c r="R9" s="5" t="str">
        <f t="shared" si="2"/>
        <v>television</v>
      </c>
      <c r="S9" t="s">
        <v>8310</v>
      </c>
      <c r="T9" t="s">
        <v>8311</v>
      </c>
      <c r="U9" s="9">
        <f t="shared" si="3"/>
        <v>42516.047071759262</v>
      </c>
      <c r="V9" s="9">
        <f t="shared" si="4"/>
        <v>42556.047071759262</v>
      </c>
      <c r="W9">
        <f t="shared" si="6"/>
        <v>40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</v>
      </c>
      <c r="P10" s="5">
        <f t="shared" si="0"/>
        <v>291.79000000000002</v>
      </c>
      <c r="Q10" s="5" t="str">
        <f t="shared" si="1"/>
        <v>film &amp; video</v>
      </c>
      <c r="R10" s="5" t="str">
        <f t="shared" si="2"/>
        <v>television</v>
      </c>
      <c r="S10" t="s">
        <v>8310</v>
      </c>
      <c r="T10" t="s">
        <v>8311</v>
      </c>
      <c r="U10" s="9">
        <f t="shared" si="3"/>
        <v>42468.94458333333</v>
      </c>
      <c r="V10" s="9">
        <f t="shared" si="4"/>
        <v>42475.875</v>
      </c>
      <c r="W10">
        <f t="shared" si="6"/>
        <v>7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126</v>
      </c>
      <c r="P11" s="5">
        <f t="shared" si="0"/>
        <v>31.5</v>
      </c>
      <c r="Q11" s="5" t="str">
        <f t="shared" si="1"/>
        <v>film &amp; video</v>
      </c>
      <c r="R11" s="5" t="str">
        <f t="shared" si="2"/>
        <v>television</v>
      </c>
      <c r="S11" t="s">
        <v>8310</v>
      </c>
      <c r="T11" t="s">
        <v>8311</v>
      </c>
      <c r="U11" s="9">
        <f t="shared" si="3"/>
        <v>42447.103518518517</v>
      </c>
      <c r="V11" s="9">
        <f t="shared" si="4"/>
        <v>42477.103518518517</v>
      </c>
      <c r="W11">
        <f t="shared" si="6"/>
        <v>30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101</v>
      </c>
      <c r="P12" s="5">
        <f t="shared" si="0"/>
        <v>158.68</v>
      </c>
      <c r="Q12" s="5" t="str">
        <f t="shared" si="1"/>
        <v>film &amp; video</v>
      </c>
      <c r="R12" s="5" t="str">
        <f t="shared" si="2"/>
        <v>television</v>
      </c>
      <c r="S12" t="s">
        <v>8310</v>
      </c>
      <c r="T12" t="s">
        <v>8311</v>
      </c>
      <c r="U12" s="9">
        <f t="shared" si="3"/>
        <v>41780.068043981482</v>
      </c>
      <c r="V12" s="9">
        <f t="shared" si="4"/>
        <v>41815.068043981482</v>
      </c>
      <c r="W12">
        <f t="shared" si="6"/>
        <v>35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121</v>
      </c>
      <c r="P13" s="5">
        <f t="shared" si="0"/>
        <v>80.33</v>
      </c>
      <c r="Q13" s="5" t="str">
        <f t="shared" si="1"/>
        <v>film &amp; video</v>
      </c>
      <c r="R13" s="5" t="str">
        <f t="shared" si="2"/>
        <v>television</v>
      </c>
      <c r="S13" t="s">
        <v>8310</v>
      </c>
      <c r="T13" t="s">
        <v>8311</v>
      </c>
      <c r="U13" s="9">
        <f t="shared" si="3"/>
        <v>42572.778495370367</v>
      </c>
      <c r="V13" s="9">
        <f t="shared" si="4"/>
        <v>42604.125</v>
      </c>
      <c r="W13">
        <f t="shared" si="6"/>
        <v>32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</v>
      </c>
      <c r="P14" s="5">
        <f t="shared" si="0"/>
        <v>59.96</v>
      </c>
      <c r="Q14" s="5" t="str">
        <f t="shared" si="1"/>
        <v>film &amp; video</v>
      </c>
      <c r="R14" s="5" t="str">
        <f t="shared" si="2"/>
        <v>television</v>
      </c>
      <c r="S14" t="s">
        <v>8310</v>
      </c>
      <c r="T14" t="s">
        <v>8311</v>
      </c>
      <c r="U14" s="9">
        <f t="shared" si="3"/>
        <v>41791.713252314818</v>
      </c>
      <c r="V14" s="9">
        <f t="shared" si="4"/>
        <v>41836.125</v>
      </c>
      <c r="W14">
        <f t="shared" si="6"/>
        <v>45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160</v>
      </c>
      <c r="P15" s="5">
        <f t="shared" si="0"/>
        <v>109.78</v>
      </c>
      <c r="Q15" s="5" t="str">
        <f t="shared" si="1"/>
        <v>film &amp; video</v>
      </c>
      <c r="R15" s="5" t="str">
        <f t="shared" si="2"/>
        <v>television</v>
      </c>
      <c r="S15" t="s">
        <v>8310</v>
      </c>
      <c r="T15" t="s">
        <v>8311</v>
      </c>
      <c r="U15" s="9">
        <f t="shared" si="3"/>
        <v>42508.677187499998</v>
      </c>
      <c r="V15" s="9">
        <f t="shared" si="4"/>
        <v>42544.852083333331</v>
      </c>
      <c r="W15">
        <f t="shared" si="6"/>
        <v>36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101</v>
      </c>
      <c r="P16" s="5">
        <f t="shared" si="0"/>
        <v>147.71</v>
      </c>
      <c r="Q16" s="5" t="str">
        <f t="shared" si="1"/>
        <v>film &amp; video</v>
      </c>
      <c r="R16" s="5" t="str">
        <f t="shared" si="2"/>
        <v>television</v>
      </c>
      <c r="S16" t="s">
        <v>8310</v>
      </c>
      <c r="T16" t="s">
        <v>8311</v>
      </c>
      <c r="U16" s="9">
        <f t="shared" si="3"/>
        <v>41808.02648148148</v>
      </c>
      <c r="V16" s="9">
        <f t="shared" si="4"/>
        <v>41833.582638888889</v>
      </c>
      <c r="W16">
        <f t="shared" si="6"/>
        <v>25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107</v>
      </c>
      <c r="P17" s="5">
        <f t="shared" si="0"/>
        <v>21.76</v>
      </c>
      <c r="Q17" s="5" t="str">
        <f t="shared" si="1"/>
        <v>film &amp; video</v>
      </c>
      <c r="R17" s="5" t="str">
        <f t="shared" si="2"/>
        <v>television</v>
      </c>
      <c r="S17" t="s">
        <v>8310</v>
      </c>
      <c r="T17" t="s">
        <v>8311</v>
      </c>
      <c r="U17" s="9">
        <f t="shared" si="3"/>
        <v>42256.391875000001</v>
      </c>
      <c r="V17" s="9">
        <f t="shared" si="4"/>
        <v>42274.843055555553</v>
      </c>
      <c r="W17">
        <f t="shared" si="6"/>
        <v>18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</v>
      </c>
      <c r="P18" s="5">
        <f t="shared" si="0"/>
        <v>171.84</v>
      </c>
      <c r="Q18" s="5" t="str">
        <f t="shared" si="1"/>
        <v>film &amp; video</v>
      </c>
      <c r="R18" s="5" t="str">
        <f t="shared" si="2"/>
        <v>television</v>
      </c>
      <c r="S18" t="s">
        <v>8310</v>
      </c>
      <c r="T18" t="s">
        <v>8311</v>
      </c>
      <c r="U18" s="9">
        <f t="shared" si="3"/>
        <v>41760.796423611115</v>
      </c>
      <c r="V18" s="9">
        <f t="shared" si="4"/>
        <v>41806.229166666664</v>
      </c>
      <c r="W18">
        <f t="shared" si="6"/>
        <v>46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101</v>
      </c>
      <c r="P19" s="5">
        <f t="shared" si="0"/>
        <v>41.94</v>
      </c>
      <c r="Q19" s="5" t="str">
        <f t="shared" si="1"/>
        <v>film &amp; video</v>
      </c>
      <c r="R19" s="5" t="str">
        <f t="shared" si="2"/>
        <v>television</v>
      </c>
      <c r="S19" t="s">
        <v>8310</v>
      </c>
      <c r="T19" t="s">
        <v>8311</v>
      </c>
      <c r="U19" s="9">
        <f t="shared" si="3"/>
        <v>41917.731736111113</v>
      </c>
      <c r="V19" s="9">
        <f t="shared" si="4"/>
        <v>41947.773402777777</v>
      </c>
      <c r="W19">
        <f t="shared" si="6"/>
        <v>30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</v>
      </c>
      <c r="P20" s="5">
        <f t="shared" si="0"/>
        <v>93.26</v>
      </c>
      <c r="Q20" s="5" t="str">
        <f t="shared" si="1"/>
        <v>film &amp; video</v>
      </c>
      <c r="R20" s="5" t="str">
        <f t="shared" si="2"/>
        <v>television</v>
      </c>
      <c r="S20" t="s">
        <v>8310</v>
      </c>
      <c r="T20" t="s">
        <v>8311</v>
      </c>
      <c r="U20" s="9">
        <f t="shared" si="3"/>
        <v>41869.542314814818</v>
      </c>
      <c r="V20" s="9">
        <f t="shared" si="4"/>
        <v>41899.542314814818</v>
      </c>
      <c r="W20">
        <f t="shared" si="6"/>
        <v>30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</v>
      </c>
      <c r="P21" s="5">
        <f t="shared" si="0"/>
        <v>56.14</v>
      </c>
      <c r="Q21" s="5" t="str">
        <f t="shared" si="1"/>
        <v>film &amp; video</v>
      </c>
      <c r="R21" s="5" t="str">
        <f t="shared" si="2"/>
        <v>television</v>
      </c>
      <c r="S21" t="s">
        <v>8310</v>
      </c>
      <c r="T21" t="s">
        <v>8311</v>
      </c>
      <c r="U21" s="9">
        <f t="shared" si="3"/>
        <v>42175.816365740742</v>
      </c>
      <c r="V21" s="9">
        <f t="shared" si="4"/>
        <v>42205.816365740742</v>
      </c>
      <c r="W21">
        <f t="shared" si="6"/>
        <v>30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</v>
      </c>
      <c r="P22" s="5">
        <f t="shared" si="0"/>
        <v>80.16</v>
      </c>
      <c r="Q22" s="5" t="str">
        <f t="shared" si="1"/>
        <v>film &amp; video</v>
      </c>
      <c r="R22" s="5" t="str">
        <f t="shared" si="2"/>
        <v>television</v>
      </c>
      <c r="S22" t="s">
        <v>8310</v>
      </c>
      <c r="T22" t="s">
        <v>8311</v>
      </c>
      <c r="U22" s="9">
        <f t="shared" si="3"/>
        <v>42200.758240740746</v>
      </c>
      <c r="V22" s="9">
        <f t="shared" si="4"/>
        <v>42260.758240740746</v>
      </c>
      <c r="W22">
        <f t="shared" si="6"/>
        <v>60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</v>
      </c>
      <c r="P23" s="5">
        <f t="shared" si="0"/>
        <v>199.9</v>
      </c>
      <c r="Q23" s="5" t="str">
        <f t="shared" si="1"/>
        <v>film &amp; video</v>
      </c>
      <c r="R23" s="5" t="str">
        <f t="shared" si="2"/>
        <v>television</v>
      </c>
      <c r="S23" t="s">
        <v>8310</v>
      </c>
      <c r="T23" t="s">
        <v>8311</v>
      </c>
      <c r="U23" s="9">
        <f t="shared" si="3"/>
        <v>41878.627187500002</v>
      </c>
      <c r="V23" s="9">
        <f t="shared" si="4"/>
        <v>41908.627187500002</v>
      </c>
      <c r="W23">
        <f t="shared" si="6"/>
        <v>30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</v>
      </c>
      <c r="P24" s="5">
        <f t="shared" si="0"/>
        <v>51.25</v>
      </c>
      <c r="Q24" s="5" t="str">
        <f t="shared" si="1"/>
        <v>film &amp; video</v>
      </c>
      <c r="R24" s="5" t="str">
        <f t="shared" si="2"/>
        <v>television</v>
      </c>
      <c r="S24" t="s">
        <v>8310</v>
      </c>
      <c r="T24" t="s">
        <v>8311</v>
      </c>
      <c r="U24" s="9">
        <f t="shared" si="3"/>
        <v>41989.91134259259</v>
      </c>
      <c r="V24" s="9">
        <f t="shared" si="4"/>
        <v>42005.332638888889</v>
      </c>
      <c r="W24">
        <f t="shared" si="6"/>
        <v>16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119</v>
      </c>
      <c r="P25" s="5">
        <f t="shared" si="0"/>
        <v>103.04</v>
      </c>
      <c r="Q25" s="5" t="str">
        <f t="shared" si="1"/>
        <v>film &amp; video</v>
      </c>
      <c r="R25" s="5" t="str">
        <f t="shared" si="2"/>
        <v>television</v>
      </c>
      <c r="S25" t="s">
        <v>8310</v>
      </c>
      <c r="T25" t="s">
        <v>8311</v>
      </c>
      <c r="U25" s="9">
        <f t="shared" si="3"/>
        <v>42097.778946759259</v>
      </c>
      <c r="V25" s="9">
        <f t="shared" si="4"/>
        <v>42124.638888888891</v>
      </c>
      <c r="W25">
        <f t="shared" si="6"/>
        <v>27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109</v>
      </c>
      <c r="P26" s="5">
        <f t="shared" si="0"/>
        <v>66.349999999999994</v>
      </c>
      <c r="Q26" s="5" t="str">
        <f t="shared" si="1"/>
        <v>film &amp; video</v>
      </c>
      <c r="R26" s="5" t="str">
        <f t="shared" si="2"/>
        <v>television</v>
      </c>
      <c r="S26" t="s">
        <v>8310</v>
      </c>
      <c r="T26" t="s">
        <v>8311</v>
      </c>
      <c r="U26" s="9">
        <f t="shared" si="3"/>
        <v>42229.820173611108</v>
      </c>
      <c r="V26" s="9">
        <f t="shared" si="4"/>
        <v>42262.818750000006</v>
      </c>
      <c r="W26">
        <f t="shared" si="6"/>
        <v>33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</v>
      </c>
      <c r="P27" s="5">
        <f t="shared" si="0"/>
        <v>57.14</v>
      </c>
      <c r="Q27" s="5" t="str">
        <f t="shared" si="1"/>
        <v>film &amp; video</v>
      </c>
      <c r="R27" s="5" t="str">
        <f t="shared" si="2"/>
        <v>television</v>
      </c>
      <c r="S27" t="s">
        <v>8310</v>
      </c>
      <c r="T27" t="s">
        <v>8311</v>
      </c>
      <c r="U27" s="9">
        <f t="shared" si="3"/>
        <v>42318.025011574078</v>
      </c>
      <c r="V27" s="9">
        <f t="shared" si="4"/>
        <v>42378.025011574078</v>
      </c>
      <c r="W27">
        <f t="shared" si="6"/>
        <v>60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</v>
      </c>
      <c r="P28" s="5">
        <f t="shared" si="0"/>
        <v>102.11</v>
      </c>
      <c r="Q28" s="5" t="str">
        <f t="shared" si="1"/>
        <v>film &amp; video</v>
      </c>
      <c r="R28" s="5" t="str">
        <f t="shared" si="2"/>
        <v>television</v>
      </c>
      <c r="S28" t="s">
        <v>8310</v>
      </c>
      <c r="T28" t="s">
        <v>8311</v>
      </c>
      <c r="U28" s="9">
        <f t="shared" si="3"/>
        <v>41828.515555555554</v>
      </c>
      <c r="V28" s="9">
        <f t="shared" si="4"/>
        <v>41868.515555555554</v>
      </c>
      <c r="W28">
        <f t="shared" si="6"/>
        <v>40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112</v>
      </c>
      <c r="P29" s="5">
        <f t="shared" si="0"/>
        <v>148.97</v>
      </c>
      <c r="Q29" s="5" t="str">
        <f t="shared" si="1"/>
        <v>film &amp; video</v>
      </c>
      <c r="R29" s="5" t="str">
        <f t="shared" si="2"/>
        <v>television</v>
      </c>
      <c r="S29" t="s">
        <v>8310</v>
      </c>
      <c r="T29" t="s">
        <v>8311</v>
      </c>
      <c r="U29" s="9">
        <f t="shared" si="3"/>
        <v>41929.164733796293</v>
      </c>
      <c r="V29" s="9">
        <f t="shared" si="4"/>
        <v>41959.206400462965</v>
      </c>
      <c r="W29">
        <f t="shared" si="6"/>
        <v>30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</v>
      </c>
      <c r="P30" s="5">
        <f t="shared" si="0"/>
        <v>169.61</v>
      </c>
      <c r="Q30" s="5" t="str">
        <f t="shared" si="1"/>
        <v>film &amp; video</v>
      </c>
      <c r="R30" s="5" t="str">
        <f t="shared" si="2"/>
        <v>television</v>
      </c>
      <c r="S30" t="s">
        <v>8310</v>
      </c>
      <c r="T30" t="s">
        <v>8311</v>
      </c>
      <c r="U30" s="9">
        <f t="shared" si="3"/>
        <v>42324.96393518518</v>
      </c>
      <c r="V30" s="9">
        <f t="shared" si="4"/>
        <v>42354.96393518518</v>
      </c>
      <c r="W30">
        <f t="shared" si="6"/>
        <v>30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</v>
      </c>
      <c r="P31" s="5">
        <f t="shared" si="0"/>
        <v>31.62</v>
      </c>
      <c r="Q31" s="5" t="str">
        <f t="shared" si="1"/>
        <v>film &amp; video</v>
      </c>
      <c r="R31" s="5" t="str">
        <f t="shared" si="2"/>
        <v>television</v>
      </c>
      <c r="S31" t="s">
        <v>8310</v>
      </c>
      <c r="T31" t="s">
        <v>8311</v>
      </c>
      <c r="U31" s="9">
        <f t="shared" si="3"/>
        <v>41812.67324074074</v>
      </c>
      <c r="V31" s="9">
        <f t="shared" si="4"/>
        <v>41842.67324074074</v>
      </c>
      <c r="W31">
        <f t="shared" si="6"/>
        <v>30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</v>
      </c>
      <c r="P32" s="5">
        <f t="shared" si="0"/>
        <v>76.45</v>
      </c>
      <c r="Q32" s="5" t="str">
        <f t="shared" si="1"/>
        <v>film &amp; video</v>
      </c>
      <c r="R32" s="5" t="str">
        <f t="shared" si="2"/>
        <v>television</v>
      </c>
      <c r="S32" t="s">
        <v>8310</v>
      </c>
      <c r="T32" t="s">
        <v>8311</v>
      </c>
      <c r="U32" s="9">
        <f t="shared" si="3"/>
        <v>41842.292997685188</v>
      </c>
      <c r="V32" s="9">
        <f t="shared" si="4"/>
        <v>41872.292997685188</v>
      </c>
      <c r="W32">
        <f t="shared" si="6"/>
        <v>30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 s="5">
        <f t="shared" si="0"/>
        <v>13</v>
      </c>
      <c r="Q33" s="5" t="str">
        <f t="shared" si="1"/>
        <v>film &amp; video</v>
      </c>
      <c r="R33" s="5" t="str">
        <f t="shared" si="2"/>
        <v>television</v>
      </c>
      <c r="S33" t="s">
        <v>8310</v>
      </c>
      <c r="T33" t="s">
        <v>8311</v>
      </c>
      <c r="U33" s="9">
        <f t="shared" si="3"/>
        <v>42376.79206018518</v>
      </c>
      <c r="V33" s="9">
        <f t="shared" si="4"/>
        <v>42394.79206018518</v>
      </c>
      <c r="W33">
        <f t="shared" si="6"/>
        <v>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</v>
      </c>
      <c r="P34" s="5">
        <f t="shared" si="0"/>
        <v>320.45</v>
      </c>
      <c r="Q34" s="5" t="str">
        <f t="shared" si="1"/>
        <v>film &amp; video</v>
      </c>
      <c r="R34" s="5" t="str">
        <f t="shared" si="2"/>
        <v>television</v>
      </c>
      <c r="S34" t="s">
        <v>8310</v>
      </c>
      <c r="T34" t="s">
        <v>8311</v>
      </c>
      <c r="U34" s="9">
        <f t="shared" si="3"/>
        <v>42461.627511574072</v>
      </c>
      <c r="V34" s="9">
        <f t="shared" si="4"/>
        <v>42503.165972222225</v>
      </c>
      <c r="W34">
        <f t="shared" si="6"/>
        <v>42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</v>
      </c>
      <c r="P35" s="5">
        <f t="shared" si="0"/>
        <v>83.75</v>
      </c>
      <c r="Q35" s="5" t="str">
        <f t="shared" si="1"/>
        <v>film &amp; video</v>
      </c>
      <c r="R35" s="5" t="str">
        <f t="shared" si="2"/>
        <v>television</v>
      </c>
      <c r="S35" t="s">
        <v>8310</v>
      </c>
      <c r="T35" t="s">
        <v>8311</v>
      </c>
      <c r="U35" s="9">
        <f t="shared" si="3"/>
        <v>42286.660891203705</v>
      </c>
      <c r="V35" s="9">
        <f t="shared" si="4"/>
        <v>42316.702557870376</v>
      </c>
      <c r="W35">
        <f t="shared" si="6"/>
        <v>30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</v>
      </c>
      <c r="P36" s="5">
        <f t="shared" si="0"/>
        <v>49.88</v>
      </c>
      <c r="Q36" s="5" t="str">
        <f t="shared" si="1"/>
        <v>film &amp; video</v>
      </c>
      <c r="R36" s="5" t="str">
        <f t="shared" si="2"/>
        <v>television</v>
      </c>
      <c r="S36" t="s">
        <v>8310</v>
      </c>
      <c r="T36" t="s">
        <v>8311</v>
      </c>
      <c r="U36" s="9">
        <f t="shared" si="3"/>
        <v>41841.321770833332</v>
      </c>
      <c r="V36" s="9">
        <f t="shared" si="4"/>
        <v>41856.321770833332</v>
      </c>
      <c r="W36">
        <f t="shared" si="6"/>
        <v>15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167</v>
      </c>
      <c r="P37" s="5">
        <f t="shared" si="0"/>
        <v>59.46</v>
      </c>
      <c r="Q37" s="5" t="str">
        <f t="shared" si="1"/>
        <v>film &amp; video</v>
      </c>
      <c r="R37" s="5" t="str">
        <f t="shared" si="2"/>
        <v>television</v>
      </c>
      <c r="S37" t="s">
        <v>8310</v>
      </c>
      <c r="T37" t="s">
        <v>8311</v>
      </c>
      <c r="U37" s="9">
        <f t="shared" si="3"/>
        <v>42098.291828703703</v>
      </c>
      <c r="V37" s="9">
        <f t="shared" si="4"/>
        <v>42122</v>
      </c>
      <c r="W37">
        <f t="shared" si="6"/>
        <v>24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</v>
      </c>
      <c r="P38" s="5">
        <f t="shared" si="0"/>
        <v>193.84</v>
      </c>
      <c r="Q38" s="5" t="str">
        <f t="shared" si="1"/>
        <v>film &amp; video</v>
      </c>
      <c r="R38" s="5" t="str">
        <f t="shared" si="2"/>
        <v>television</v>
      </c>
      <c r="S38" t="s">
        <v>8310</v>
      </c>
      <c r="T38" t="s">
        <v>8311</v>
      </c>
      <c r="U38" s="9">
        <f t="shared" si="3"/>
        <v>42068.307002314818</v>
      </c>
      <c r="V38" s="9">
        <f t="shared" si="4"/>
        <v>42098.265335648146</v>
      </c>
      <c r="W38">
        <f t="shared" si="6"/>
        <v>30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</v>
      </c>
      <c r="P39" s="5">
        <f t="shared" si="0"/>
        <v>159.51</v>
      </c>
      <c r="Q39" s="5" t="str">
        <f t="shared" si="1"/>
        <v>film &amp; video</v>
      </c>
      <c r="R39" s="5" t="str">
        <f t="shared" si="2"/>
        <v>television</v>
      </c>
      <c r="S39" t="s">
        <v>8310</v>
      </c>
      <c r="T39" t="s">
        <v>8311</v>
      </c>
      <c r="U39" s="9">
        <f t="shared" si="3"/>
        <v>42032.693043981482</v>
      </c>
      <c r="V39" s="9">
        <f t="shared" si="4"/>
        <v>42062.693043981482</v>
      </c>
      <c r="W39">
        <f t="shared" si="6"/>
        <v>30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</v>
      </c>
      <c r="P40" s="5">
        <f t="shared" si="0"/>
        <v>41.68</v>
      </c>
      <c r="Q40" s="5" t="str">
        <f t="shared" si="1"/>
        <v>film &amp; video</v>
      </c>
      <c r="R40" s="5" t="str">
        <f t="shared" si="2"/>
        <v>television</v>
      </c>
      <c r="S40" t="s">
        <v>8310</v>
      </c>
      <c r="T40" t="s">
        <v>8311</v>
      </c>
      <c r="U40" s="9">
        <f t="shared" si="3"/>
        <v>41375.057222222218</v>
      </c>
      <c r="V40" s="9">
        <f t="shared" si="4"/>
        <v>41405.057222222218</v>
      </c>
      <c r="W40">
        <f t="shared" si="6"/>
        <v>30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131</v>
      </c>
      <c r="P41" s="5">
        <f t="shared" si="0"/>
        <v>150.9</v>
      </c>
      <c r="Q41" s="5" t="str">
        <f t="shared" si="1"/>
        <v>film &amp; video</v>
      </c>
      <c r="R41" s="5" t="str">
        <f t="shared" si="2"/>
        <v>television</v>
      </c>
      <c r="S41" t="s">
        <v>8310</v>
      </c>
      <c r="T41" t="s">
        <v>8311</v>
      </c>
      <c r="U41" s="9">
        <f t="shared" si="3"/>
        <v>41754.047083333331</v>
      </c>
      <c r="V41" s="9">
        <f t="shared" si="4"/>
        <v>41784.957638888889</v>
      </c>
      <c r="W41">
        <f t="shared" si="6"/>
        <v>30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</v>
      </c>
      <c r="P42" s="5">
        <f t="shared" si="0"/>
        <v>126.69</v>
      </c>
      <c r="Q42" s="5" t="str">
        <f t="shared" si="1"/>
        <v>film &amp; video</v>
      </c>
      <c r="R42" s="5" t="str">
        <f t="shared" si="2"/>
        <v>television</v>
      </c>
      <c r="S42" t="s">
        <v>8310</v>
      </c>
      <c r="T42" t="s">
        <v>8311</v>
      </c>
      <c r="U42" s="9">
        <f t="shared" si="3"/>
        <v>41789.21398148148</v>
      </c>
      <c r="V42" s="9">
        <f t="shared" si="4"/>
        <v>41809.166666666664</v>
      </c>
      <c r="W42">
        <f t="shared" si="6"/>
        <v>20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 s="5">
        <f t="shared" si="0"/>
        <v>105.26</v>
      </c>
      <c r="Q43" s="5" t="str">
        <f t="shared" si="1"/>
        <v>film &amp; video</v>
      </c>
      <c r="R43" s="5" t="str">
        <f t="shared" si="2"/>
        <v>television</v>
      </c>
      <c r="S43" t="s">
        <v>8310</v>
      </c>
      <c r="T43" t="s">
        <v>8311</v>
      </c>
      <c r="U43" s="9">
        <f t="shared" si="3"/>
        <v>41887.568912037037</v>
      </c>
      <c r="V43" s="9">
        <f t="shared" si="4"/>
        <v>41917.568912037037</v>
      </c>
      <c r="W43">
        <f t="shared" si="6"/>
        <v>30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142</v>
      </c>
      <c r="P44" s="5">
        <f t="shared" si="0"/>
        <v>117.51</v>
      </c>
      <c r="Q44" s="5" t="str">
        <f t="shared" si="1"/>
        <v>film &amp; video</v>
      </c>
      <c r="R44" s="5" t="str">
        <f t="shared" si="2"/>
        <v>television</v>
      </c>
      <c r="S44" t="s">
        <v>8310</v>
      </c>
      <c r="T44" t="s">
        <v>8311</v>
      </c>
      <c r="U44" s="9">
        <f t="shared" si="3"/>
        <v>41971.639189814814</v>
      </c>
      <c r="V44" s="9">
        <f t="shared" si="4"/>
        <v>42001.639189814814</v>
      </c>
      <c r="W44">
        <f t="shared" si="6"/>
        <v>30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309</v>
      </c>
      <c r="P45" s="5">
        <f t="shared" si="0"/>
        <v>117.36</v>
      </c>
      <c r="Q45" s="5" t="str">
        <f t="shared" si="1"/>
        <v>film &amp; video</v>
      </c>
      <c r="R45" s="5" t="str">
        <f t="shared" si="2"/>
        <v>television</v>
      </c>
      <c r="S45" t="s">
        <v>8310</v>
      </c>
      <c r="T45" t="s">
        <v>8311</v>
      </c>
      <c r="U45" s="9">
        <f t="shared" si="3"/>
        <v>41802.790347222224</v>
      </c>
      <c r="V45" s="9">
        <f t="shared" si="4"/>
        <v>41833</v>
      </c>
      <c r="W45">
        <f t="shared" si="6"/>
        <v>31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 s="5">
        <f t="shared" si="0"/>
        <v>133.33000000000001</v>
      </c>
      <c r="Q46" s="5" t="str">
        <f t="shared" si="1"/>
        <v>film &amp; video</v>
      </c>
      <c r="R46" s="5" t="str">
        <f t="shared" si="2"/>
        <v>television</v>
      </c>
      <c r="S46" t="s">
        <v>8310</v>
      </c>
      <c r="T46" t="s">
        <v>8311</v>
      </c>
      <c r="U46" s="9">
        <f t="shared" si="3"/>
        <v>41874.098807870374</v>
      </c>
      <c r="V46" s="9">
        <f t="shared" si="4"/>
        <v>41919.098807870374</v>
      </c>
      <c r="W46">
        <f t="shared" si="6"/>
        <v>45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 s="5">
        <f t="shared" si="0"/>
        <v>98.36</v>
      </c>
      <c r="Q47" s="5" t="str">
        <f t="shared" si="1"/>
        <v>film &amp; video</v>
      </c>
      <c r="R47" s="5" t="str">
        <f t="shared" si="2"/>
        <v>television</v>
      </c>
      <c r="S47" t="s">
        <v>8310</v>
      </c>
      <c r="T47" t="s">
        <v>8311</v>
      </c>
      <c r="U47" s="9">
        <f t="shared" si="3"/>
        <v>42457.623923611114</v>
      </c>
      <c r="V47" s="9">
        <f t="shared" si="4"/>
        <v>42487.623923611114</v>
      </c>
      <c r="W47">
        <f t="shared" si="6"/>
        <v>30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</v>
      </c>
      <c r="P48" s="5">
        <f t="shared" si="0"/>
        <v>194.44</v>
      </c>
      <c r="Q48" s="5" t="str">
        <f t="shared" si="1"/>
        <v>film &amp; video</v>
      </c>
      <c r="R48" s="5" t="str">
        <f t="shared" si="2"/>
        <v>television</v>
      </c>
      <c r="S48" t="s">
        <v>8310</v>
      </c>
      <c r="T48" t="s">
        <v>8311</v>
      </c>
      <c r="U48" s="9">
        <f t="shared" si="3"/>
        <v>42323.964976851858</v>
      </c>
      <c r="V48" s="9">
        <f t="shared" si="4"/>
        <v>42353.964976851858</v>
      </c>
      <c r="W48">
        <f t="shared" si="6"/>
        <v>30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108</v>
      </c>
      <c r="P49" s="5">
        <f t="shared" si="0"/>
        <v>76.87</v>
      </c>
      <c r="Q49" s="5" t="str">
        <f t="shared" si="1"/>
        <v>film &amp; video</v>
      </c>
      <c r="R49" s="5" t="str">
        <f t="shared" si="2"/>
        <v>television</v>
      </c>
      <c r="S49" t="s">
        <v>8310</v>
      </c>
      <c r="T49" t="s">
        <v>8311</v>
      </c>
      <c r="U49" s="9">
        <f t="shared" si="3"/>
        <v>41932.819525462961</v>
      </c>
      <c r="V49" s="9">
        <f t="shared" si="4"/>
        <v>41992.861192129625</v>
      </c>
      <c r="W49">
        <f t="shared" si="6"/>
        <v>60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108</v>
      </c>
      <c r="P50" s="5">
        <f t="shared" si="0"/>
        <v>56.82</v>
      </c>
      <c r="Q50" s="5" t="str">
        <f t="shared" si="1"/>
        <v>film &amp; video</v>
      </c>
      <c r="R50" s="5" t="str">
        <f t="shared" si="2"/>
        <v>television</v>
      </c>
      <c r="S50" t="s">
        <v>8310</v>
      </c>
      <c r="T50" t="s">
        <v>8311</v>
      </c>
      <c r="U50" s="9">
        <f t="shared" si="3"/>
        <v>42033.516898148147</v>
      </c>
      <c r="V50" s="9">
        <f t="shared" si="4"/>
        <v>42064.5</v>
      </c>
      <c r="W50">
        <f t="shared" si="6"/>
        <v>31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 s="5">
        <f t="shared" si="0"/>
        <v>137.93</v>
      </c>
      <c r="Q51" s="5" t="str">
        <f t="shared" si="1"/>
        <v>film &amp; video</v>
      </c>
      <c r="R51" s="5" t="str">
        <f t="shared" si="2"/>
        <v>television</v>
      </c>
      <c r="S51" t="s">
        <v>8310</v>
      </c>
      <c r="T51" t="s">
        <v>8311</v>
      </c>
      <c r="U51" s="9">
        <f t="shared" si="3"/>
        <v>42271.176446759258</v>
      </c>
      <c r="V51" s="9">
        <f t="shared" si="4"/>
        <v>42301.176446759258</v>
      </c>
      <c r="W51">
        <f t="shared" si="6"/>
        <v>30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 s="5">
        <f t="shared" si="0"/>
        <v>27.27</v>
      </c>
      <c r="Q52" s="5" t="str">
        <f t="shared" si="1"/>
        <v>film &amp; video</v>
      </c>
      <c r="R52" s="5" t="str">
        <f t="shared" si="2"/>
        <v>television</v>
      </c>
      <c r="S52" t="s">
        <v>8310</v>
      </c>
      <c r="T52" t="s">
        <v>8311</v>
      </c>
      <c r="U52" s="9">
        <f t="shared" si="3"/>
        <v>41995.752986111111</v>
      </c>
      <c r="V52" s="9">
        <f t="shared" si="4"/>
        <v>42034.708333333328</v>
      </c>
      <c r="W52">
        <f t="shared" si="6"/>
        <v>39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</v>
      </c>
      <c r="P53" s="5">
        <f t="shared" si="0"/>
        <v>118.34</v>
      </c>
      <c r="Q53" s="5" t="str">
        <f t="shared" si="1"/>
        <v>film &amp; video</v>
      </c>
      <c r="R53" s="5" t="str">
        <f t="shared" si="2"/>
        <v>television</v>
      </c>
      <c r="S53" t="s">
        <v>8310</v>
      </c>
      <c r="T53" t="s">
        <v>8311</v>
      </c>
      <c r="U53" s="9">
        <f t="shared" si="3"/>
        <v>42196.928668981483</v>
      </c>
      <c r="V53" s="9">
        <f t="shared" si="4"/>
        <v>42226.928668981483</v>
      </c>
      <c r="W53">
        <f t="shared" si="6"/>
        <v>30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</v>
      </c>
      <c r="P54" s="5">
        <f t="shared" si="0"/>
        <v>223.48</v>
      </c>
      <c r="Q54" s="5" t="str">
        <f t="shared" si="1"/>
        <v>film &amp; video</v>
      </c>
      <c r="R54" s="5" t="str">
        <f t="shared" si="2"/>
        <v>television</v>
      </c>
      <c r="S54" t="s">
        <v>8310</v>
      </c>
      <c r="T54" t="s">
        <v>8311</v>
      </c>
      <c r="U54" s="9">
        <f t="shared" si="3"/>
        <v>41807.701921296299</v>
      </c>
      <c r="V54" s="9">
        <f t="shared" si="4"/>
        <v>41837.701921296299</v>
      </c>
      <c r="W54">
        <f t="shared" si="6"/>
        <v>30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110</v>
      </c>
      <c r="P55" s="5">
        <f t="shared" si="0"/>
        <v>28.11</v>
      </c>
      <c r="Q55" s="5" t="str">
        <f t="shared" si="1"/>
        <v>film &amp; video</v>
      </c>
      <c r="R55" s="5" t="str">
        <f t="shared" si="2"/>
        <v>television</v>
      </c>
      <c r="S55" t="s">
        <v>8310</v>
      </c>
      <c r="T55" t="s">
        <v>8311</v>
      </c>
      <c r="U55" s="9">
        <f t="shared" si="3"/>
        <v>41719.549131944441</v>
      </c>
      <c r="V55" s="9">
        <f t="shared" si="4"/>
        <v>41733.916666666664</v>
      </c>
      <c r="W55">
        <f t="shared" si="6"/>
        <v>14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 s="5">
        <f t="shared" si="0"/>
        <v>194.23</v>
      </c>
      <c r="Q56" s="5" t="str">
        <f t="shared" si="1"/>
        <v>film &amp; video</v>
      </c>
      <c r="R56" s="5" t="str">
        <f t="shared" si="2"/>
        <v>television</v>
      </c>
      <c r="S56" t="s">
        <v>8310</v>
      </c>
      <c r="T56" t="s">
        <v>8311</v>
      </c>
      <c r="U56" s="9">
        <f t="shared" si="3"/>
        <v>42333.713206018518</v>
      </c>
      <c r="V56" s="9">
        <f t="shared" si="4"/>
        <v>42363.713206018518</v>
      </c>
      <c r="W56">
        <f t="shared" si="6"/>
        <v>30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129</v>
      </c>
      <c r="P57" s="5">
        <f t="shared" si="0"/>
        <v>128.94999999999999</v>
      </c>
      <c r="Q57" s="5" t="str">
        <f t="shared" si="1"/>
        <v>film &amp; video</v>
      </c>
      <c r="R57" s="5" t="str">
        <f t="shared" si="2"/>
        <v>television</v>
      </c>
      <c r="S57" t="s">
        <v>8310</v>
      </c>
      <c r="T57" t="s">
        <v>8311</v>
      </c>
      <c r="U57" s="9">
        <f t="shared" si="3"/>
        <v>42496.968935185185</v>
      </c>
      <c r="V57" s="9">
        <f t="shared" si="4"/>
        <v>42517.968935185185</v>
      </c>
      <c r="W57">
        <f t="shared" si="6"/>
        <v>21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</v>
      </c>
      <c r="P58" s="5">
        <f t="shared" si="0"/>
        <v>49.32</v>
      </c>
      <c r="Q58" s="5" t="str">
        <f t="shared" si="1"/>
        <v>film &amp; video</v>
      </c>
      <c r="R58" s="5" t="str">
        <f t="shared" si="2"/>
        <v>television</v>
      </c>
      <c r="S58" t="s">
        <v>8310</v>
      </c>
      <c r="T58" t="s">
        <v>8311</v>
      </c>
      <c r="U58" s="9">
        <f t="shared" si="3"/>
        <v>42149.548888888887</v>
      </c>
      <c r="V58" s="9">
        <f t="shared" si="4"/>
        <v>42163.666666666672</v>
      </c>
      <c r="W58">
        <f t="shared" si="6"/>
        <v>14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102</v>
      </c>
      <c r="P59" s="5">
        <f t="shared" si="0"/>
        <v>221.52</v>
      </c>
      <c r="Q59" s="5" t="str">
        <f t="shared" si="1"/>
        <v>film &amp; video</v>
      </c>
      <c r="R59" s="5" t="str">
        <f t="shared" si="2"/>
        <v>television</v>
      </c>
      <c r="S59" t="s">
        <v>8310</v>
      </c>
      <c r="T59" t="s">
        <v>8311</v>
      </c>
      <c r="U59" s="9">
        <f t="shared" si="3"/>
        <v>42089.83289351852</v>
      </c>
      <c r="V59" s="9">
        <f t="shared" si="4"/>
        <v>42119.83289351852</v>
      </c>
      <c r="W59">
        <f t="shared" si="6"/>
        <v>30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103</v>
      </c>
      <c r="P60" s="5">
        <f t="shared" si="0"/>
        <v>137.21</v>
      </c>
      <c r="Q60" s="5" t="str">
        <f t="shared" si="1"/>
        <v>film &amp; video</v>
      </c>
      <c r="R60" s="5" t="str">
        <f t="shared" si="2"/>
        <v>television</v>
      </c>
      <c r="S60" t="s">
        <v>8310</v>
      </c>
      <c r="T60" t="s">
        <v>8311</v>
      </c>
      <c r="U60" s="9">
        <f t="shared" si="3"/>
        <v>41932.745046296295</v>
      </c>
      <c r="V60" s="9">
        <f t="shared" si="4"/>
        <v>41962.786712962959</v>
      </c>
      <c r="W60">
        <f t="shared" si="6"/>
        <v>30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</v>
      </c>
      <c r="P61" s="5">
        <f t="shared" si="0"/>
        <v>606.82000000000005</v>
      </c>
      <c r="Q61" s="5" t="str">
        <f t="shared" si="1"/>
        <v>film &amp; video</v>
      </c>
      <c r="R61" s="5" t="str">
        <f t="shared" si="2"/>
        <v>television</v>
      </c>
      <c r="S61" t="s">
        <v>8310</v>
      </c>
      <c r="T61" t="s">
        <v>8311</v>
      </c>
      <c r="U61" s="9">
        <f t="shared" si="3"/>
        <v>42230.23583333334</v>
      </c>
      <c r="V61" s="9">
        <f t="shared" si="4"/>
        <v>42261.875</v>
      </c>
      <c r="W61">
        <f t="shared" si="6"/>
        <v>31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</v>
      </c>
      <c r="P62" s="5">
        <f t="shared" si="0"/>
        <v>43.04</v>
      </c>
      <c r="Q62" s="5" t="str">
        <f t="shared" si="1"/>
        <v>film &amp; video</v>
      </c>
      <c r="R62" s="5" t="str">
        <f t="shared" si="2"/>
        <v>shorts</v>
      </c>
      <c r="S62" t="s">
        <v>8310</v>
      </c>
      <c r="T62" t="s">
        <v>8312</v>
      </c>
      <c r="U62" s="9">
        <f t="shared" si="3"/>
        <v>41701.901817129627</v>
      </c>
      <c r="V62" s="9">
        <f t="shared" si="4"/>
        <v>41721</v>
      </c>
      <c r="W62">
        <f t="shared" si="6"/>
        <v>20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</v>
      </c>
      <c r="P63" s="5">
        <f t="shared" si="0"/>
        <v>322.39</v>
      </c>
      <c r="Q63" s="5" t="str">
        <f t="shared" si="1"/>
        <v>film &amp; video</v>
      </c>
      <c r="R63" s="5" t="str">
        <f t="shared" si="2"/>
        <v>shorts</v>
      </c>
      <c r="S63" t="s">
        <v>8310</v>
      </c>
      <c r="T63" t="s">
        <v>8312</v>
      </c>
      <c r="U63" s="9">
        <f t="shared" si="3"/>
        <v>41409.814317129632</v>
      </c>
      <c r="V63" s="9">
        <f t="shared" si="4"/>
        <v>41431.814317129632</v>
      </c>
      <c r="W63">
        <f t="shared" si="6"/>
        <v>22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155</v>
      </c>
      <c r="P64" s="5">
        <f t="shared" si="0"/>
        <v>96.71</v>
      </c>
      <c r="Q64" s="5" t="str">
        <f t="shared" si="1"/>
        <v>film &amp; video</v>
      </c>
      <c r="R64" s="5" t="str">
        <f t="shared" si="2"/>
        <v>shorts</v>
      </c>
      <c r="S64" t="s">
        <v>8310</v>
      </c>
      <c r="T64" t="s">
        <v>8312</v>
      </c>
      <c r="U64" s="9">
        <f t="shared" si="3"/>
        <v>41311.799513888887</v>
      </c>
      <c r="V64" s="9">
        <f t="shared" si="4"/>
        <v>41336.799513888887</v>
      </c>
      <c r="W64">
        <f t="shared" si="6"/>
        <v>25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114</v>
      </c>
      <c r="P65" s="5">
        <f t="shared" si="0"/>
        <v>35.47</v>
      </c>
      <c r="Q65" s="5" t="str">
        <f t="shared" si="1"/>
        <v>film &amp; video</v>
      </c>
      <c r="R65" s="5" t="str">
        <f t="shared" si="2"/>
        <v>shorts</v>
      </c>
      <c r="S65" t="s">
        <v>8310</v>
      </c>
      <c r="T65" t="s">
        <v>8312</v>
      </c>
      <c r="U65" s="9">
        <f t="shared" si="3"/>
        <v>41612.912187499998</v>
      </c>
      <c r="V65" s="9">
        <f t="shared" si="4"/>
        <v>41636.207638888889</v>
      </c>
      <c r="W65">
        <f t="shared" si="6"/>
        <v>24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7">ROUND((E66/D66)*100,0)</f>
        <v>173</v>
      </c>
      <c r="P66" s="5">
        <f t="shared" ref="P66:P129" si="8">ROUND((E66/L66),2)</f>
        <v>86.67</v>
      </c>
      <c r="Q66" s="5" t="str">
        <f t="shared" ref="Q66:Q129" si="9">LEFT(N66,SEARCH("/",N66)-1)</f>
        <v>film &amp; video</v>
      </c>
      <c r="R66" s="5" t="str">
        <f t="shared" ref="R66:R129" si="10">RIGHT(N66,LEN(N66)-SEARCH("/",N66))</f>
        <v>shorts</v>
      </c>
      <c r="S66" t="s">
        <v>8310</v>
      </c>
      <c r="T66" t="s">
        <v>8312</v>
      </c>
      <c r="U66" s="9">
        <f t="shared" ref="U66:U129" si="11">(((J66/60)/60)/24)+DATE(1970,1,1)</f>
        <v>41433.01829861111</v>
      </c>
      <c r="V66" s="9">
        <f t="shared" ref="V66:V129" si="12">(((I66/60)/60)/24)+DATE(1970,1,1)</f>
        <v>41463.01829861111</v>
      </c>
      <c r="W66">
        <f t="shared" si="6"/>
        <v>30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7"/>
        <v>108</v>
      </c>
      <c r="P67" s="5">
        <f t="shared" si="8"/>
        <v>132.05000000000001</v>
      </c>
      <c r="Q67" s="5" t="str">
        <f t="shared" si="9"/>
        <v>film &amp; video</v>
      </c>
      <c r="R67" s="5" t="str">
        <f t="shared" si="10"/>
        <v>shorts</v>
      </c>
      <c r="S67" t="s">
        <v>8310</v>
      </c>
      <c r="T67" t="s">
        <v>8312</v>
      </c>
      <c r="U67" s="9">
        <f t="shared" si="11"/>
        <v>41835.821226851855</v>
      </c>
      <c r="V67" s="9">
        <f t="shared" si="12"/>
        <v>41862.249305555553</v>
      </c>
      <c r="W67">
        <f t="shared" ref="W67:W130" si="13">DATEDIF(U67,V67,"d")</f>
        <v>27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8"/>
        <v>91.23</v>
      </c>
      <c r="Q68" s="5" t="str">
        <f t="shared" si="9"/>
        <v>film &amp; video</v>
      </c>
      <c r="R68" s="5" t="str">
        <f t="shared" si="10"/>
        <v>shorts</v>
      </c>
      <c r="S68" t="s">
        <v>8310</v>
      </c>
      <c r="T68" t="s">
        <v>8312</v>
      </c>
      <c r="U68" s="9">
        <f t="shared" si="11"/>
        <v>42539.849768518514</v>
      </c>
      <c r="V68" s="9">
        <f t="shared" si="12"/>
        <v>42569.849768518514</v>
      </c>
      <c r="W68">
        <f t="shared" si="13"/>
        <v>30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>
        <f t="shared" si="8"/>
        <v>116.25</v>
      </c>
      <c r="Q69" s="5" t="str">
        <f t="shared" si="9"/>
        <v>film &amp; video</v>
      </c>
      <c r="R69" s="5" t="str">
        <f t="shared" si="10"/>
        <v>shorts</v>
      </c>
      <c r="S69" t="s">
        <v>8310</v>
      </c>
      <c r="T69" t="s">
        <v>8312</v>
      </c>
      <c r="U69" s="9">
        <f t="shared" si="11"/>
        <v>41075.583379629628</v>
      </c>
      <c r="V69" s="9">
        <f t="shared" si="12"/>
        <v>41105.583379629628</v>
      </c>
      <c r="W69">
        <f t="shared" si="13"/>
        <v>30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8"/>
        <v>21.19</v>
      </c>
      <c r="Q70" s="5" t="str">
        <f t="shared" si="9"/>
        <v>film &amp; video</v>
      </c>
      <c r="R70" s="5" t="str">
        <f t="shared" si="10"/>
        <v>shorts</v>
      </c>
      <c r="S70" t="s">
        <v>8310</v>
      </c>
      <c r="T70" t="s">
        <v>8312</v>
      </c>
      <c r="U70" s="9">
        <f t="shared" si="11"/>
        <v>41663.569340277776</v>
      </c>
      <c r="V70" s="9">
        <f t="shared" si="12"/>
        <v>41693.569340277776</v>
      </c>
      <c r="W70">
        <f t="shared" si="13"/>
        <v>30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>
        <f t="shared" si="8"/>
        <v>62.33</v>
      </c>
      <c r="Q71" s="5" t="str">
        <f t="shared" si="9"/>
        <v>film &amp; video</v>
      </c>
      <c r="R71" s="5" t="str">
        <f t="shared" si="10"/>
        <v>shorts</v>
      </c>
      <c r="S71" t="s">
        <v>8310</v>
      </c>
      <c r="T71" t="s">
        <v>8312</v>
      </c>
      <c r="U71" s="9">
        <f t="shared" si="11"/>
        <v>40786.187789351854</v>
      </c>
      <c r="V71" s="9">
        <f t="shared" si="12"/>
        <v>40818.290972222225</v>
      </c>
      <c r="W71">
        <f t="shared" si="13"/>
        <v>32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8"/>
        <v>37.409999999999997</v>
      </c>
      <c r="Q72" s="5" t="str">
        <f t="shared" si="9"/>
        <v>film &amp; video</v>
      </c>
      <c r="R72" s="5" t="str">
        <f t="shared" si="10"/>
        <v>shorts</v>
      </c>
      <c r="S72" t="s">
        <v>8310</v>
      </c>
      <c r="T72" t="s">
        <v>8312</v>
      </c>
      <c r="U72" s="9">
        <f t="shared" si="11"/>
        <v>40730.896354166667</v>
      </c>
      <c r="V72" s="9">
        <f t="shared" si="12"/>
        <v>40790.896354166667</v>
      </c>
      <c r="W72">
        <f t="shared" si="13"/>
        <v>60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8"/>
        <v>69.72</v>
      </c>
      <c r="Q73" s="5" t="str">
        <f t="shared" si="9"/>
        <v>film &amp; video</v>
      </c>
      <c r="R73" s="5" t="str">
        <f t="shared" si="10"/>
        <v>shorts</v>
      </c>
      <c r="S73" t="s">
        <v>8310</v>
      </c>
      <c r="T73" t="s">
        <v>8312</v>
      </c>
      <c r="U73" s="9">
        <f t="shared" si="11"/>
        <v>40997.271493055552</v>
      </c>
      <c r="V73" s="9">
        <f t="shared" si="12"/>
        <v>41057.271493055552</v>
      </c>
      <c r="W73">
        <f t="shared" si="13"/>
        <v>60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8"/>
        <v>58.17</v>
      </c>
      <c r="Q74" s="5" t="str">
        <f t="shared" si="9"/>
        <v>film &amp; video</v>
      </c>
      <c r="R74" s="5" t="str">
        <f t="shared" si="10"/>
        <v>shorts</v>
      </c>
      <c r="S74" t="s">
        <v>8310</v>
      </c>
      <c r="T74" t="s">
        <v>8312</v>
      </c>
      <c r="U74" s="9">
        <f t="shared" si="11"/>
        <v>41208.010196759256</v>
      </c>
      <c r="V74" s="9">
        <f t="shared" si="12"/>
        <v>41228</v>
      </c>
      <c r="W74">
        <f t="shared" si="13"/>
        <v>20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s="5" t="str">
        <f t="shared" si="9"/>
        <v>film &amp; video</v>
      </c>
      <c r="R75" s="5" t="str">
        <f t="shared" si="10"/>
        <v>shorts</v>
      </c>
      <c r="S75" t="s">
        <v>8310</v>
      </c>
      <c r="T75" t="s">
        <v>8312</v>
      </c>
      <c r="U75" s="9">
        <f t="shared" si="11"/>
        <v>40587.75675925926</v>
      </c>
      <c r="V75" s="9">
        <f t="shared" si="12"/>
        <v>40666.165972222225</v>
      </c>
      <c r="W75">
        <f t="shared" si="13"/>
        <v>79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>
        <f t="shared" si="8"/>
        <v>19.47</v>
      </c>
      <c r="Q76" s="5" t="str">
        <f t="shared" si="9"/>
        <v>film &amp; video</v>
      </c>
      <c r="R76" s="5" t="str">
        <f t="shared" si="10"/>
        <v>shorts</v>
      </c>
      <c r="S76" t="s">
        <v>8310</v>
      </c>
      <c r="T76" t="s">
        <v>8312</v>
      </c>
      <c r="U76" s="9">
        <f t="shared" si="11"/>
        <v>42360.487210648149</v>
      </c>
      <c r="V76" s="9">
        <f t="shared" si="12"/>
        <v>42390.487210648149</v>
      </c>
      <c r="W76">
        <f t="shared" si="13"/>
        <v>30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>
        <f t="shared" si="8"/>
        <v>85.96</v>
      </c>
      <c r="Q77" s="5" t="str">
        <f t="shared" si="9"/>
        <v>film &amp; video</v>
      </c>
      <c r="R77" s="5" t="str">
        <f t="shared" si="10"/>
        <v>shorts</v>
      </c>
      <c r="S77" t="s">
        <v>8310</v>
      </c>
      <c r="T77" t="s">
        <v>8312</v>
      </c>
      <c r="U77" s="9">
        <f t="shared" si="11"/>
        <v>41357.209166666667</v>
      </c>
      <c r="V77" s="9">
        <f t="shared" si="12"/>
        <v>41387.209166666667</v>
      </c>
      <c r="W77">
        <f t="shared" si="13"/>
        <v>30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8"/>
        <v>30.67</v>
      </c>
      <c r="Q78" s="5" t="str">
        <f t="shared" si="9"/>
        <v>film &amp; video</v>
      </c>
      <c r="R78" s="5" t="str">
        <f t="shared" si="10"/>
        <v>shorts</v>
      </c>
      <c r="S78" t="s">
        <v>8310</v>
      </c>
      <c r="T78" t="s">
        <v>8312</v>
      </c>
      <c r="U78" s="9">
        <f t="shared" si="11"/>
        <v>40844.691643518519</v>
      </c>
      <c r="V78" s="9">
        <f t="shared" si="12"/>
        <v>40904.733310185184</v>
      </c>
      <c r="W78">
        <f t="shared" si="13"/>
        <v>60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8"/>
        <v>60.38</v>
      </c>
      <c r="Q79" s="5" t="str">
        <f t="shared" si="9"/>
        <v>film &amp; video</v>
      </c>
      <c r="R79" s="5" t="str">
        <f t="shared" si="10"/>
        <v>shorts</v>
      </c>
      <c r="S79" t="s">
        <v>8310</v>
      </c>
      <c r="T79" t="s">
        <v>8312</v>
      </c>
      <c r="U79" s="9">
        <f t="shared" si="11"/>
        <v>40997.144872685189</v>
      </c>
      <c r="V79" s="9">
        <f t="shared" si="12"/>
        <v>41050.124305555553</v>
      </c>
      <c r="W79">
        <f t="shared" si="13"/>
        <v>53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38.6</v>
      </c>
      <c r="Q80" s="5" t="str">
        <f t="shared" si="9"/>
        <v>film &amp; video</v>
      </c>
      <c r="R80" s="5" t="str">
        <f t="shared" si="10"/>
        <v>shorts</v>
      </c>
      <c r="S80" t="s">
        <v>8310</v>
      </c>
      <c r="T80" t="s">
        <v>8312</v>
      </c>
      <c r="U80" s="9">
        <f t="shared" si="11"/>
        <v>42604.730567129634</v>
      </c>
      <c r="V80" s="9">
        <f t="shared" si="12"/>
        <v>42614.730567129634</v>
      </c>
      <c r="W80">
        <f t="shared" si="13"/>
        <v>10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40.270000000000003</v>
      </c>
      <c r="Q81" s="5" t="str">
        <f t="shared" si="9"/>
        <v>film &amp; video</v>
      </c>
      <c r="R81" s="5" t="str">
        <f t="shared" si="10"/>
        <v>shorts</v>
      </c>
      <c r="S81" t="s">
        <v>8310</v>
      </c>
      <c r="T81" t="s">
        <v>8312</v>
      </c>
      <c r="U81" s="9">
        <f t="shared" si="11"/>
        <v>41724.776539351849</v>
      </c>
      <c r="V81" s="9">
        <f t="shared" si="12"/>
        <v>41754.776539351849</v>
      </c>
      <c r="W81">
        <f t="shared" si="13"/>
        <v>30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8"/>
        <v>273.83</v>
      </c>
      <c r="Q82" s="5" t="str">
        <f t="shared" si="9"/>
        <v>film &amp; video</v>
      </c>
      <c r="R82" s="5" t="str">
        <f t="shared" si="10"/>
        <v>shorts</v>
      </c>
      <c r="S82" t="s">
        <v>8310</v>
      </c>
      <c r="T82" t="s">
        <v>8312</v>
      </c>
      <c r="U82" s="9">
        <f t="shared" si="11"/>
        <v>41583.083981481483</v>
      </c>
      <c r="V82" s="9">
        <f t="shared" si="12"/>
        <v>41618.083981481483</v>
      </c>
      <c r="W82">
        <f t="shared" si="13"/>
        <v>35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53.04</v>
      </c>
      <c r="Q83" s="5" t="str">
        <f t="shared" si="9"/>
        <v>film &amp; video</v>
      </c>
      <c r="R83" s="5" t="str">
        <f t="shared" si="10"/>
        <v>shorts</v>
      </c>
      <c r="S83" t="s">
        <v>8310</v>
      </c>
      <c r="T83" t="s">
        <v>8312</v>
      </c>
      <c r="U83" s="9">
        <f t="shared" si="11"/>
        <v>41100.158877314818</v>
      </c>
      <c r="V83" s="9">
        <f t="shared" si="12"/>
        <v>41104.126388888886</v>
      </c>
      <c r="W83">
        <f t="shared" si="13"/>
        <v>4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8"/>
        <v>40.01</v>
      </c>
      <c r="Q84" s="5" t="str">
        <f t="shared" si="9"/>
        <v>film &amp; video</v>
      </c>
      <c r="R84" s="5" t="str">
        <f t="shared" si="10"/>
        <v>shorts</v>
      </c>
      <c r="S84" t="s">
        <v>8310</v>
      </c>
      <c r="T84" t="s">
        <v>8312</v>
      </c>
      <c r="U84" s="9">
        <f t="shared" si="11"/>
        <v>40795.820150462961</v>
      </c>
      <c r="V84" s="9">
        <f t="shared" si="12"/>
        <v>40825.820150462961</v>
      </c>
      <c r="W84">
        <f t="shared" si="13"/>
        <v>30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8"/>
        <v>15.77</v>
      </c>
      <c r="Q85" s="5" t="str">
        <f t="shared" si="9"/>
        <v>film &amp; video</v>
      </c>
      <c r="R85" s="5" t="str">
        <f t="shared" si="10"/>
        <v>shorts</v>
      </c>
      <c r="S85" t="s">
        <v>8310</v>
      </c>
      <c r="T85" t="s">
        <v>8312</v>
      </c>
      <c r="U85" s="9">
        <f t="shared" si="11"/>
        <v>42042.615613425922</v>
      </c>
      <c r="V85" s="9">
        <f t="shared" si="12"/>
        <v>42057.479166666672</v>
      </c>
      <c r="W85">
        <f t="shared" si="13"/>
        <v>15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71.430000000000007</v>
      </c>
      <c r="Q86" s="5" t="str">
        <f t="shared" si="9"/>
        <v>film &amp; video</v>
      </c>
      <c r="R86" s="5" t="str">
        <f t="shared" si="10"/>
        <v>shorts</v>
      </c>
      <c r="S86" t="s">
        <v>8310</v>
      </c>
      <c r="T86" t="s">
        <v>8312</v>
      </c>
      <c r="U86" s="9">
        <f t="shared" si="11"/>
        <v>40648.757939814815</v>
      </c>
      <c r="V86" s="9">
        <f t="shared" si="12"/>
        <v>40678.757939814815</v>
      </c>
      <c r="W86">
        <f t="shared" si="13"/>
        <v>30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8"/>
        <v>71.709999999999994</v>
      </c>
      <c r="Q87" s="5" t="str">
        <f t="shared" si="9"/>
        <v>film &amp; video</v>
      </c>
      <c r="R87" s="5" t="str">
        <f t="shared" si="10"/>
        <v>shorts</v>
      </c>
      <c r="S87" t="s">
        <v>8310</v>
      </c>
      <c r="T87" t="s">
        <v>8312</v>
      </c>
      <c r="U87" s="9">
        <f t="shared" si="11"/>
        <v>40779.125428240739</v>
      </c>
      <c r="V87" s="9">
        <f t="shared" si="12"/>
        <v>40809.125428240739</v>
      </c>
      <c r="W87">
        <f t="shared" si="13"/>
        <v>30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8"/>
        <v>375.76</v>
      </c>
      <c r="Q88" s="5" t="str">
        <f t="shared" si="9"/>
        <v>film &amp; video</v>
      </c>
      <c r="R88" s="5" t="str">
        <f t="shared" si="10"/>
        <v>shorts</v>
      </c>
      <c r="S88" t="s">
        <v>8310</v>
      </c>
      <c r="T88" t="s">
        <v>8312</v>
      </c>
      <c r="U88" s="9">
        <f t="shared" si="11"/>
        <v>42291.556076388893</v>
      </c>
      <c r="V88" s="9">
        <f t="shared" si="12"/>
        <v>42365.59774305555</v>
      </c>
      <c r="W88">
        <f t="shared" si="13"/>
        <v>74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8"/>
        <v>104.6</v>
      </c>
      <c r="Q89" s="5" t="str">
        <f t="shared" si="9"/>
        <v>film &amp; video</v>
      </c>
      <c r="R89" s="5" t="str">
        <f t="shared" si="10"/>
        <v>shorts</v>
      </c>
      <c r="S89" t="s">
        <v>8310</v>
      </c>
      <c r="T89" t="s">
        <v>8312</v>
      </c>
      <c r="U89" s="9">
        <f t="shared" si="11"/>
        <v>40322.53938657407</v>
      </c>
      <c r="V89" s="9">
        <f t="shared" si="12"/>
        <v>40332.070138888892</v>
      </c>
      <c r="W89">
        <f t="shared" si="13"/>
        <v>10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8"/>
        <v>60</v>
      </c>
      <c r="Q90" s="5" t="str">
        <f t="shared" si="9"/>
        <v>film &amp; video</v>
      </c>
      <c r="R90" s="5" t="str">
        <f t="shared" si="10"/>
        <v>shorts</v>
      </c>
      <c r="S90" t="s">
        <v>8310</v>
      </c>
      <c r="T90" t="s">
        <v>8312</v>
      </c>
      <c r="U90" s="9">
        <f t="shared" si="11"/>
        <v>41786.65892361111</v>
      </c>
      <c r="V90" s="9">
        <f t="shared" si="12"/>
        <v>41812.65892361111</v>
      </c>
      <c r="W90">
        <f t="shared" si="13"/>
        <v>26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>
        <f t="shared" si="8"/>
        <v>123.29</v>
      </c>
      <c r="Q91" s="5" t="str">
        <f t="shared" si="9"/>
        <v>film &amp; video</v>
      </c>
      <c r="R91" s="5" t="str">
        <f t="shared" si="10"/>
        <v>shorts</v>
      </c>
      <c r="S91" t="s">
        <v>8310</v>
      </c>
      <c r="T91" t="s">
        <v>8312</v>
      </c>
      <c r="U91" s="9">
        <f t="shared" si="11"/>
        <v>41402.752222222225</v>
      </c>
      <c r="V91" s="9">
        <f t="shared" si="12"/>
        <v>41427.752222222225</v>
      </c>
      <c r="W91">
        <f t="shared" si="13"/>
        <v>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8"/>
        <v>31.38</v>
      </c>
      <c r="Q92" s="5" t="str">
        <f t="shared" si="9"/>
        <v>film &amp; video</v>
      </c>
      <c r="R92" s="5" t="str">
        <f t="shared" si="10"/>
        <v>shorts</v>
      </c>
      <c r="S92" t="s">
        <v>8310</v>
      </c>
      <c r="T92" t="s">
        <v>8312</v>
      </c>
      <c r="U92" s="9">
        <f t="shared" si="11"/>
        <v>40706.297442129631</v>
      </c>
      <c r="V92" s="9">
        <f t="shared" si="12"/>
        <v>40736.297442129631</v>
      </c>
      <c r="W92">
        <f t="shared" si="13"/>
        <v>30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78.260000000000005</v>
      </c>
      <c r="Q93" s="5" t="str">
        <f t="shared" si="9"/>
        <v>film &amp; video</v>
      </c>
      <c r="R93" s="5" t="str">
        <f t="shared" si="10"/>
        <v>shorts</v>
      </c>
      <c r="S93" t="s">
        <v>8310</v>
      </c>
      <c r="T93" t="s">
        <v>8312</v>
      </c>
      <c r="U93" s="9">
        <f t="shared" si="11"/>
        <v>40619.402361111112</v>
      </c>
      <c r="V93" s="9">
        <f t="shared" si="12"/>
        <v>40680.402361111112</v>
      </c>
      <c r="W93">
        <f t="shared" si="13"/>
        <v>61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8"/>
        <v>122.33</v>
      </c>
      <c r="Q94" s="5" t="str">
        <f t="shared" si="9"/>
        <v>film &amp; video</v>
      </c>
      <c r="R94" s="5" t="str">
        <f t="shared" si="10"/>
        <v>shorts</v>
      </c>
      <c r="S94" t="s">
        <v>8310</v>
      </c>
      <c r="T94" t="s">
        <v>8312</v>
      </c>
      <c r="U94" s="9">
        <f t="shared" si="11"/>
        <v>42721.198877314819</v>
      </c>
      <c r="V94" s="9">
        <f t="shared" si="12"/>
        <v>42767.333333333328</v>
      </c>
      <c r="W94">
        <f t="shared" si="13"/>
        <v>46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>
        <f t="shared" si="8"/>
        <v>73.73</v>
      </c>
      <c r="Q95" s="5" t="str">
        <f t="shared" si="9"/>
        <v>film &amp; video</v>
      </c>
      <c r="R95" s="5" t="str">
        <f t="shared" si="10"/>
        <v>shorts</v>
      </c>
      <c r="S95" t="s">
        <v>8310</v>
      </c>
      <c r="T95" t="s">
        <v>8312</v>
      </c>
      <c r="U95" s="9">
        <f t="shared" si="11"/>
        <v>41065.858067129629</v>
      </c>
      <c r="V95" s="9">
        <f t="shared" si="12"/>
        <v>41093.875</v>
      </c>
      <c r="W95">
        <f t="shared" si="13"/>
        <v>28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21.67</v>
      </c>
      <c r="Q96" s="5" t="str">
        <f t="shared" si="9"/>
        <v>film &amp; video</v>
      </c>
      <c r="R96" s="5" t="str">
        <f t="shared" si="10"/>
        <v>shorts</v>
      </c>
      <c r="S96" t="s">
        <v>8310</v>
      </c>
      <c r="T96" t="s">
        <v>8312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8"/>
        <v>21.9</v>
      </c>
      <c r="Q97" s="5" t="str">
        <f t="shared" si="9"/>
        <v>film &amp; video</v>
      </c>
      <c r="R97" s="5" t="str">
        <f t="shared" si="10"/>
        <v>shorts</v>
      </c>
      <c r="S97" t="s">
        <v>8310</v>
      </c>
      <c r="T97" t="s">
        <v>8312</v>
      </c>
      <c r="U97" s="9">
        <f t="shared" si="11"/>
        <v>40935.005104166667</v>
      </c>
      <c r="V97" s="9">
        <f t="shared" si="12"/>
        <v>40965.005104166667</v>
      </c>
      <c r="W97">
        <f t="shared" si="13"/>
        <v>30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>
        <f t="shared" si="8"/>
        <v>50.59</v>
      </c>
      <c r="Q98" s="5" t="str">
        <f t="shared" si="9"/>
        <v>film &amp; video</v>
      </c>
      <c r="R98" s="5" t="str">
        <f t="shared" si="10"/>
        <v>shorts</v>
      </c>
      <c r="S98" t="s">
        <v>8310</v>
      </c>
      <c r="T98" t="s">
        <v>8312</v>
      </c>
      <c r="U98" s="9">
        <f t="shared" si="11"/>
        <v>40324.662511574075</v>
      </c>
      <c r="V98" s="9">
        <f t="shared" si="12"/>
        <v>40391.125</v>
      </c>
      <c r="W98">
        <f t="shared" si="13"/>
        <v>67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8"/>
        <v>53.13</v>
      </c>
      <c r="Q99" s="5" t="str">
        <f t="shared" si="9"/>
        <v>film &amp; video</v>
      </c>
      <c r="R99" s="5" t="str">
        <f t="shared" si="10"/>
        <v>shorts</v>
      </c>
      <c r="S99" t="s">
        <v>8310</v>
      </c>
      <c r="T99" t="s">
        <v>8312</v>
      </c>
      <c r="U99" s="9">
        <f t="shared" si="11"/>
        <v>40706.135208333333</v>
      </c>
      <c r="V99" s="9">
        <f t="shared" si="12"/>
        <v>40736.135208333333</v>
      </c>
      <c r="W99">
        <f t="shared" si="13"/>
        <v>30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8"/>
        <v>56.67</v>
      </c>
      <c r="Q100" s="5" t="str">
        <f t="shared" si="9"/>
        <v>film &amp; video</v>
      </c>
      <c r="R100" s="5" t="str">
        <f t="shared" si="10"/>
        <v>shorts</v>
      </c>
      <c r="S100" t="s">
        <v>8310</v>
      </c>
      <c r="T100" t="s">
        <v>8312</v>
      </c>
      <c r="U100" s="9">
        <f t="shared" si="11"/>
        <v>41214.79483796296</v>
      </c>
      <c r="V100" s="9">
        <f t="shared" si="12"/>
        <v>41250.979166666664</v>
      </c>
      <c r="W100">
        <f t="shared" si="13"/>
        <v>36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8"/>
        <v>40.78</v>
      </c>
      <c r="Q101" s="5" t="str">
        <f t="shared" si="9"/>
        <v>film &amp; video</v>
      </c>
      <c r="R101" s="5" t="str">
        <f t="shared" si="10"/>
        <v>shorts</v>
      </c>
      <c r="S101" t="s">
        <v>8310</v>
      </c>
      <c r="T101" t="s">
        <v>8312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30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192.31</v>
      </c>
      <c r="Q102" s="5" t="str">
        <f t="shared" si="9"/>
        <v>film &amp; video</v>
      </c>
      <c r="R102" s="5" t="str">
        <f t="shared" si="10"/>
        <v>shorts</v>
      </c>
      <c r="S102" t="s">
        <v>8310</v>
      </c>
      <c r="T102" t="s">
        <v>8312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s="5" t="str">
        <f t="shared" si="9"/>
        <v>film &amp; video</v>
      </c>
      <c r="R103" s="5" t="str">
        <f t="shared" si="10"/>
        <v>shorts</v>
      </c>
      <c r="S103" t="s">
        <v>8310</v>
      </c>
      <c r="T103" t="s">
        <v>8312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24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8"/>
        <v>117.92</v>
      </c>
      <c r="Q104" s="5" t="str">
        <f t="shared" si="9"/>
        <v>film &amp; video</v>
      </c>
      <c r="R104" s="5" t="str">
        <f t="shared" si="10"/>
        <v>shorts</v>
      </c>
      <c r="S104" t="s">
        <v>8310</v>
      </c>
      <c r="T104" t="s">
        <v>8312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30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8"/>
        <v>27.9</v>
      </c>
      <c r="Q105" s="5" t="str">
        <f t="shared" si="9"/>
        <v>film &amp; video</v>
      </c>
      <c r="R105" s="5" t="str">
        <f t="shared" si="10"/>
        <v>shorts</v>
      </c>
      <c r="S105" t="s">
        <v>8310</v>
      </c>
      <c r="T105" t="s">
        <v>8312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23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s="5" t="str">
        <f t="shared" si="9"/>
        <v>film &amp; video</v>
      </c>
      <c r="R106" s="5" t="str">
        <f t="shared" si="10"/>
        <v>shorts</v>
      </c>
      <c r="S106" t="s">
        <v>8310</v>
      </c>
      <c r="T106" t="s">
        <v>8312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24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8"/>
        <v>39.380000000000003</v>
      </c>
      <c r="Q107" s="5" t="str">
        <f t="shared" si="9"/>
        <v>film &amp; video</v>
      </c>
      <c r="R107" s="5" t="str">
        <f t="shared" si="10"/>
        <v>shorts</v>
      </c>
      <c r="S107" t="s">
        <v>8310</v>
      </c>
      <c r="T107" t="s">
        <v>8312</v>
      </c>
      <c r="U107" s="9">
        <f t="shared" si="11"/>
        <v>42485.724768518514</v>
      </c>
      <c r="V107" s="9">
        <f t="shared" si="12"/>
        <v>42504</v>
      </c>
      <c r="W107">
        <f t="shared" si="13"/>
        <v>19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8"/>
        <v>186.11</v>
      </c>
      <c r="Q108" s="5" t="str">
        <f t="shared" si="9"/>
        <v>film &amp; video</v>
      </c>
      <c r="R108" s="5" t="str">
        <f t="shared" si="10"/>
        <v>shorts</v>
      </c>
      <c r="S108" t="s">
        <v>8310</v>
      </c>
      <c r="T108" t="s">
        <v>8312</v>
      </c>
      <c r="U108" s="9">
        <f t="shared" si="11"/>
        <v>40987.776631944449</v>
      </c>
      <c r="V108" s="9">
        <f t="shared" si="12"/>
        <v>41001.776631944449</v>
      </c>
      <c r="W108">
        <f t="shared" si="13"/>
        <v>14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8"/>
        <v>111.38</v>
      </c>
      <c r="Q109" s="5" t="str">
        <f t="shared" si="9"/>
        <v>film &amp; video</v>
      </c>
      <c r="R109" s="5" t="str">
        <f t="shared" si="10"/>
        <v>shorts</v>
      </c>
      <c r="S109" t="s">
        <v>8310</v>
      </c>
      <c r="T109" t="s">
        <v>8312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22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>
        <f t="shared" si="8"/>
        <v>78.72</v>
      </c>
      <c r="Q110" s="5" t="str">
        <f t="shared" si="9"/>
        <v>film &amp; video</v>
      </c>
      <c r="R110" s="5" t="str">
        <f t="shared" si="10"/>
        <v>shorts</v>
      </c>
      <c r="S110" t="s">
        <v>8310</v>
      </c>
      <c r="T110" t="s">
        <v>8312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60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>
        <f t="shared" si="8"/>
        <v>46.7</v>
      </c>
      <c r="Q111" s="5" t="str">
        <f t="shared" si="9"/>
        <v>film &amp; video</v>
      </c>
      <c r="R111" s="5" t="str">
        <f t="shared" si="10"/>
        <v>shorts</v>
      </c>
      <c r="S111" t="s">
        <v>8310</v>
      </c>
      <c r="T111" t="s">
        <v>8312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30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8"/>
        <v>65.38</v>
      </c>
      <c r="Q112" s="5" t="str">
        <f t="shared" si="9"/>
        <v>film &amp; video</v>
      </c>
      <c r="R112" s="5" t="str">
        <f t="shared" si="10"/>
        <v>shorts</v>
      </c>
      <c r="S112" t="s">
        <v>8310</v>
      </c>
      <c r="T112" t="s">
        <v>8312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35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8"/>
        <v>102.08</v>
      </c>
      <c r="Q113" s="5" t="str">
        <f t="shared" si="9"/>
        <v>film &amp; video</v>
      </c>
      <c r="R113" s="5" t="str">
        <f t="shared" si="10"/>
        <v>shorts</v>
      </c>
      <c r="S113" t="s">
        <v>8310</v>
      </c>
      <c r="T113" t="s">
        <v>8312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30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64.2</v>
      </c>
      <c r="Q114" s="5" t="str">
        <f t="shared" si="9"/>
        <v>film &amp; video</v>
      </c>
      <c r="R114" s="5" t="str">
        <f t="shared" si="10"/>
        <v>shorts</v>
      </c>
      <c r="S114" t="s">
        <v>8310</v>
      </c>
      <c r="T114" t="s">
        <v>8312</v>
      </c>
      <c r="U114" s="9">
        <f t="shared" si="11"/>
        <v>41718.043032407404</v>
      </c>
      <c r="V114" s="9">
        <f t="shared" si="12"/>
        <v>41742.083333333336</v>
      </c>
      <c r="W114">
        <f t="shared" si="13"/>
        <v>24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90.38</v>
      </c>
      <c r="Q115" s="5" t="str">
        <f t="shared" si="9"/>
        <v>film &amp; video</v>
      </c>
      <c r="R115" s="5" t="str">
        <f t="shared" si="10"/>
        <v>shorts</v>
      </c>
      <c r="S115" t="s">
        <v>8310</v>
      </c>
      <c r="T115" t="s">
        <v>8312</v>
      </c>
      <c r="U115" s="9">
        <f t="shared" si="11"/>
        <v>40753.758425925924</v>
      </c>
      <c r="V115" s="9">
        <f t="shared" si="12"/>
        <v>40761.625</v>
      </c>
      <c r="W115">
        <f t="shared" si="13"/>
        <v>8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8"/>
        <v>88.57</v>
      </c>
      <c r="Q116" s="5" t="str">
        <f t="shared" si="9"/>
        <v>film &amp; video</v>
      </c>
      <c r="R116" s="5" t="str">
        <f t="shared" si="10"/>
        <v>shorts</v>
      </c>
      <c r="S116" t="s">
        <v>8310</v>
      </c>
      <c r="T116" t="s">
        <v>8312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60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8"/>
        <v>28.73</v>
      </c>
      <c r="Q117" s="5" t="str">
        <f t="shared" si="9"/>
        <v>film &amp; video</v>
      </c>
      <c r="R117" s="5" t="str">
        <f t="shared" si="10"/>
        <v>shorts</v>
      </c>
      <c r="S117" t="s">
        <v>8310</v>
      </c>
      <c r="T117" t="s">
        <v>8312</v>
      </c>
      <c r="U117" s="9">
        <f t="shared" si="11"/>
        <v>40918.738935185182</v>
      </c>
      <c r="V117" s="9">
        <f t="shared" si="12"/>
        <v>40943.738935185182</v>
      </c>
      <c r="W117">
        <f t="shared" si="13"/>
        <v>25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>
        <f t="shared" si="8"/>
        <v>69.790000000000006</v>
      </c>
      <c r="Q118" s="5" t="str">
        <f t="shared" si="9"/>
        <v>film &amp; video</v>
      </c>
      <c r="R118" s="5" t="str">
        <f t="shared" si="10"/>
        <v>shorts</v>
      </c>
      <c r="S118" t="s">
        <v>8310</v>
      </c>
      <c r="T118" t="s">
        <v>8312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46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8"/>
        <v>167.49</v>
      </c>
      <c r="Q119" s="5" t="str">
        <f t="shared" si="9"/>
        <v>film &amp; video</v>
      </c>
      <c r="R119" s="5" t="str">
        <f t="shared" si="10"/>
        <v>shorts</v>
      </c>
      <c r="S119" t="s">
        <v>8310</v>
      </c>
      <c r="T119" t="s">
        <v>8312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90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>
        <f t="shared" si="8"/>
        <v>144.91</v>
      </c>
      <c r="Q120" s="5" t="str">
        <f t="shared" si="9"/>
        <v>film &amp; video</v>
      </c>
      <c r="R120" s="5" t="str">
        <f t="shared" si="10"/>
        <v>shorts</v>
      </c>
      <c r="S120" t="s">
        <v>8310</v>
      </c>
      <c r="T120" t="s">
        <v>8312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30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8"/>
        <v>91.84</v>
      </c>
      <c r="Q121" s="5" t="str">
        <f t="shared" si="9"/>
        <v>film &amp; video</v>
      </c>
      <c r="R121" s="5" t="str">
        <f t="shared" si="10"/>
        <v>shorts</v>
      </c>
      <c r="S121" t="s">
        <v>8310</v>
      </c>
      <c r="T121" t="s">
        <v>8312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29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2" t="s">
        <v>8221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5">
        <f t="shared" si="8"/>
        <v>10</v>
      </c>
      <c r="Q122" s="5" t="str">
        <f t="shared" si="9"/>
        <v>film &amp; video</v>
      </c>
      <c r="R122" s="5" t="str">
        <f t="shared" si="10"/>
        <v>science fiction</v>
      </c>
      <c r="S122" t="s">
        <v>8310</v>
      </c>
      <c r="T122" t="s">
        <v>8313</v>
      </c>
      <c r="U122" s="9">
        <f t="shared" si="11"/>
        <v>42616.049849537041</v>
      </c>
      <c r="V122" s="9">
        <f t="shared" si="12"/>
        <v>42646.049849537041</v>
      </c>
      <c r="W122">
        <f t="shared" si="13"/>
        <v>30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2" t="s">
        <v>8221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5">
        <f t="shared" si="8"/>
        <v>1</v>
      </c>
      <c r="Q123" s="5" t="str">
        <f t="shared" si="9"/>
        <v>film &amp; video</v>
      </c>
      <c r="R123" s="5" t="str">
        <f t="shared" si="10"/>
        <v>science fiction</v>
      </c>
      <c r="S123" t="s">
        <v>8310</v>
      </c>
      <c r="T123" t="s">
        <v>8313</v>
      </c>
      <c r="U123" s="9">
        <f t="shared" si="11"/>
        <v>42096.704976851848</v>
      </c>
      <c r="V123" s="9">
        <f t="shared" si="12"/>
        <v>42112.427777777775</v>
      </c>
      <c r="W123">
        <f t="shared" si="13"/>
        <v>16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2" t="s">
        <v>8221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e">
        <f t="shared" si="8"/>
        <v>#DIV/0!</v>
      </c>
      <c r="Q124" s="5" t="str">
        <f t="shared" si="9"/>
        <v>film &amp; video</v>
      </c>
      <c r="R124" s="5" t="str">
        <f t="shared" si="10"/>
        <v>science fiction</v>
      </c>
      <c r="S124" t="s">
        <v>8310</v>
      </c>
      <c r="T124" t="s">
        <v>8313</v>
      </c>
      <c r="U124" s="9">
        <f t="shared" si="11"/>
        <v>42593.431793981479</v>
      </c>
      <c r="V124" s="9">
        <f t="shared" si="12"/>
        <v>42653.431793981479</v>
      </c>
      <c r="W124">
        <f t="shared" si="13"/>
        <v>60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2" t="s">
        <v>8221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5">
        <f t="shared" si="8"/>
        <v>25.17</v>
      </c>
      <c r="Q125" s="5" t="str">
        <f t="shared" si="9"/>
        <v>film &amp; video</v>
      </c>
      <c r="R125" s="5" t="str">
        <f t="shared" si="10"/>
        <v>science fiction</v>
      </c>
      <c r="S125" t="s">
        <v>8310</v>
      </c>
      <c r="T125" t="s">
        <v>8313</v>
      </c>
      <c r="U125" s="9">
        <f t="shared" si="11"/>
        <v>41904.781990740739</v>
      </c>
      <c r="V125" s="9">
        <f t="shared" si="12"/>
        <v>41940.916666666664</v>
      </c>
      <c r="W125">
        <f t="shared" si="13"/>
        <v>36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2" t="s">
        <v>8221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e">
        <f t="shared" si="8"/>
        <v>#DIV/0!</v>
      </c>
      <c r="Q126" s="5" t="str">
        <f t="shared" si="9"/>
        <v>film &amp; video</v>
      </c>
      <c r="R126" s="5" t="str">
        <f t="shared" si="10"/>
        <v>science fiction</v>
      </c>
      <c r="S126" t="s">
        <v>8310</v>
      </c>
      <c r="T126" t="s">
        <v>8313</v>
      </c>
      <c r="U126" s="9">
        <f t="shared" si="11"/>
        <v>42114.928726851853</v>
      </c>
      <c r="V126" s="9">
        <f t="shared" si="12"/>
        <v>42139.928726851853</v>
      </c>
      <c r="W126">
        <f t="shared" si="13"/>
        <v>25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2" t="s">
        <v>8221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 s="5">
        <f t="shared" si="8"/>
        <v>11.67</v>
      </c>
      <c r="Q127" s="5" t="str">
        <f t="shared" si="9"/>
        <v>film &amp; video</v>
      </c>
      <c r="R127" s="5" t="str">
        <f t="shared" si="10"/>
        <v>science fiction</v>
      </c>
      <c r="S127" t="s">
        <v>8310</v>
      </c>
      <c r="T127" t="s">
        <v>8313</v>
      </c>
      <c r="U127" s="9">
        <f t="shared" si="11"/>
        <v>42709.993981481486</v>
      </c>
      <c r="V127" s="9">
        <f t="shared" si="12"/>
        <v>42769.993981481486</v>
      </c>
      <c r="W127">
        <f t="shared" si="13"/>
        <v>60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2" t="s">
        <v>8221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5">
        <f t="shared" si="8"/>
        <v>106.69</v>
      </c>
      <c r="Q128" s="5" t="str">
        <f t="shared" si="9"/>
        <v>film &amp; video</v>
      </c>
      <c r="R128" s="5" t="str">
        <f t="shared" si="10"/>
        <v>science fiction</v>
      </c>
      <c r="S128" t="s">
        <v>8310</v>
      </c>
      <c r="T128" t="s">
        <v>8313</v>
      </c>
      <c r="U128" s="9">
        <f t="shared" si="11"/>
        <v>42135.589548611111</v>
      </c>
      <c r="V128" s="9">
        <f t="shared" si="12"/>
        <v>42166.083333333328</v>
      </c>
      <c r="W128">
        <f t="shared" si="13"/>
        <v>31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2" t="s">
        <v>8221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5">
        <f t="shared" si="8"/>
        <v>47.5</v>
      </c>
      <c r="Q129" s="5" t="str">
        <f t="shared" si="9"/>
        <v>film &amp; video</v>
      </c>
      <c r="R129" s="5" t="str">
        <f t="shared" si="10"/>
        <v>science fiction</v>
      </c>
      <c r="S129" t="s">
        <v>8310</v>
      </c>
      <c r="T129" t="s">
        <v>8313</v>
      </c>
      <c r="U129" s="9">
        <f t="shared" si="11"/>
        <v>42067.62431712963</v>
      </c>
      <c r="V129" s="9">
        <f t="shared" si="12"/>
        <v>42097.582650462966</v>
      </c>
      <c r="W129">
        <f t="shared" si="13"/>
        <v>30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2" t="s">
        <v>8221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4">ROUND((E130/D130)*100,0)</f>
        <v>2</v>
      </c>
      <c r="P130" s="5">
        <f t="shared" ref="P130:P193" si="15">ROUND((E130/L130),2)</f>
        <v>311.17</v>
      </c>
      <c r="Q130" s="5" t="str">
        <f t="shared" ref="Q130:Q193" si="16">LEFT(N130,SEARCH("/",N130)-1)</f>
        <v>film &amp; video</v>
      </c>
      <c r="R130" s="5" t="str">
        <f t="shared" ref="R130:R193" si="17">RIGHT(N130,LEN(N130)-SEARCH("/",N130))</f>
        <v>science fiction</v>
      </c>
      <c r="S130" t="s">
        <v>8310</v>
      </c>
      <c r="T130" t="s">
        <v>8313</v>
      </c>
      <c r="U130" s="9">
        <f t="shared" ref="U130:U193" si="18">(((J130/60)/60)/24)+DATE(1970,1,1)</f>
        <v>42628.22792824074</v>
      </c>
      <c r="V130" s="9">
        <f t="shared" ref="V130:V193" si="19">(((I130/60)/60)/24)+DATE(1970,1,1)</f>
        <v>42663.22792824074</v>
      </c>
      <c r="W130">
        <f t="shared" si="13"/>
        <v>35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2" t="s">
        <v>8221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4"/>
        <v>0</v>
      </c>
      <c r="P131" s="5" t="e">
        <f t="shared" si="15"/>
        <v>#DIV/0!</v>
      </c>
      <c r="Q131" s="5" t="str">
        <f t="shared" si="16"/>
        <v>film &amp; video</v>
      </c>
      <c r="R131" s="5" t="str">
        <f t="shared" si="17"/>
        <v>science fiction</v>
      </c>
      <c r="S131" t="s">
        <v>8310</v>
      </c>
      <c r="T131" t="s">
        <v>8313</v>
      </c>
      <c r="U131" s="9">
        <f t="shared" si="18"/>
        <v>41882.937303240738</v>
      </c>
      <c r="V131" s="9">
        <f t="shared" si="19"/>
        <v>41942.937303240738</v>
      </c>
      <c r="W131">
        <f t="shared" ref="W131:W194" si="20">DATEDIF(U131,V131,"d")</f>
        <v>60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2" t="s">
        <v>8221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5" t="e">
        <f t="shared" si="15"/>
        <v>#DIV/0!</v>
      </c>
      <c r="Q132" s="5" t="str">
        <f t="shared" si="16"/>
        <v>film &amp; video</v>
      </c>
      <c r="R132" s="5" t="str">
        <f t="shared" si="17"/>
        <v>science fiction</v>
      </c>
      <c r="S132" t="s">
        <v>8310</v>
      </c>
      <c r="T132" t="s">
        <v>8313</v>
      </c>
      <c r="U132" s="9">
        <f t="shared" si="18"/>
        <v>41778.915416666663</v>
      </c>
      <c r="V132" s="9">
        <f t="shared" si="19"/>
        <v>41806.844444444447</v>
      </c>
      <c r="W132">
        <f t="shared" si="20"/>
        <v>28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2" t="s">
        <v>8221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5" t="e">
        <f t="shared" si="15"/>
        <v>#DIV/0!</v>
      </c>
      <c r="Q133" s="5" t="str">
        <f t="shared" si="16"/>
        <v>film &amp; video</v>
      </c>
      <c r="R133" s="5" t="str">
        <f t="shared" si="17"/>
        <v>science fiction</v>
      </c>
      <c r="S133" t="s">
        <v>8310</v>
      </c>
      <c r="T133" t="s">
        <v>8313</v>
      </c>
      <c r="U133" s="9">
        <f t="shared" si="18"/>
        <v>42541.837511574078</v>
      </c>
      <c r="V133" s="9">
        <f t="shared" si="19"/>
        <v>42557</v>
      </c>
      <c r="W133">
        <f t="shared" si="20"/>
        <v>16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2" t="s">
        <v>8221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 s="5">
        <f t="shared" si="15"/>
        <v>94.51</v>
      </c>
      <c r="Q134" s="5" t="str">
        <f t="shared" si="16"/>
        <v>film &amp; video</v>
      </c>
      <c r="R134" s="5" t="str">
        <f t="shared" si="17"/>
        <v>science fiction</v>
      </c>
      <c r="S134" t="s">
        <v>8310</v>
      </c>
      <c r="T134" t="s">
        <v>8313</v>
      </c>
      <c r="U134" s="9">
        <f t="shared" si="18"/>
        <v>41905.812581018516</v>
      </c>
      <c r="V134" s="9">
        <f t="shared" si="19"/>
        <v>41950.854247685187</v>
      </c>
      <c r="W134">
        <f t="shared" si="20"/>
        <v>45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2" t="s">
        <v>8221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5" t="e">
        <f t="shared" si="15"/>
        <v>#DIV/0!</v>
      </c>
      <c r="Q135" s="5" t="str">
        <f t="shared" si="16"/>
        <v>film &amp; video</v>
      </c>
      <c r="R135" s="5" t="str">
        <f t="shared" si="17"/>
        <v>science fiction</v>
      </c>
      <c r="S135" t="s">
        <v>8310</v>
      </c>
      <c r="T135" t="s">
        <v>8313</v>
      </c>
      <c r="U135" s="9">
        <f t="shared" si="18"/>
        <v>42491.80768518518</v>
      </c>
      <c r="V135" s="9">
        <f t="shared" si="19"/>
        <v>42521.729861111111</v>
      </c>
      <c r="W135">
        <f t="shared" si="20"/>
        <v>30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2" t="s">
        <v>8221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5" t="e">
        <f t="shared" si="15"/>
        <v>#DIV/0!</v>
      </c>
      <c r="Q136" s="5" t="str">
        <f t="shared" si="16"/>
        <v>film &amp; video</v>
      </c>
      <c r="R136" s="5" t="str">
        <f t="shared" si="17"/>
        <v>science fiction</v>
      </c>
      <c r="S136" t="s">
        <v>8310</v>
      </c>
      <c r="T136" t="s">
        <v>8313</v>
      </c>
      <c r="U136" s="9">
        <f t="shared" si="18"/>
        <v>42221.909930555557</v>
      </c>
      <c r="V136" s="9">
        <f t="shared" si="19"/>
        <v>42251.708333333328</v>
      </c>
      <c r="W136">
        <f t="shared" si="20"/>
        <v>30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2" t="s">
        <v>8221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 s="5">
        <f t="shared" si="15"/>
        <v>80.599999999999994</v>
      </c>
      <c r="Q137" s="5" t="str">
        <f t="shared" si="16"/>
        <v>film &amp; video</v>
      </c>
      <c r="R137" s="5" t="str">
        <f t="shared" si="17"/>
        <v>science fiction</v>
      </c>
      <c r="S137" t="s">
        <v>8310</v>
      </c>
      <c r="T137" t="s">
        <v>8313</v>
      </c>
      <c r="U137" s="9">
        <f t="shared" si="18"/>
        <v>41788.381909722222</v>
      </c>
      <c r="V137" s="9">
        <f t="shared" si="19"/>
        <v>41821.791666666664</v>
      </c>
      <c r="W137">
        <f t="shared" si="20"/>
        <v>33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2" t="s">
        <v>8221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5" t="e">
        <f t="shared" si="15"/>
        <v>#DIV/0!</v>
      </c>
      <c r="Q138" s="5" t="str">
        <f t="shared" si="16"/>
        <v>film &amp; video</v>
      </c>
      <c r="R138" s="5" t="str">
        <f t="shared" si="17"/>
        <v>science fiction</v>
      </c>
      <c r="S138" t="s">
        <v>8310</v>
      </c>
      <c r="T138" t="s">
        <v>8313</v>
      </c>
      <c r="U138" s="9">
        <f t="shared" si="18"/>
        <v>42096.410115740742</v>
      </c>
      <c r="V138" s="9">
        <f t="shared" si="19"/>
        <v>42140.427777777775</v>
      </c>
      <c r="W138">
        <f t="shared" si="20"/>
        <v>44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2" t="s">
        <v>8221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5" t="e">
        <f t="shared" si="15"/>
        <v>#DIV/0!</v>
      </c>
      <c r="Q139" s="5" t="str">
        <f t="shared" si="16"/>
        <v>film &amp; video</v>
      </c>
      <c r="R139" s="5" t="str">
        <f t="shared" si="17"/>
        <v>science fiction</v>
      </c>
      <c r="S139" t="s">
        <v>8310</v>
      </c>
      <c r="T139" t="s">
        <v>8313</v>
      </c>
      <c r="U139" s="9">
        <f t="shared" si="18"/>
        <v>42239.573993055557</v>
      </c>
      <c r="V139" s="9">
        <f t="shared" si="19"/>
        <v>42289.573993055557</v>
      </c>
      <c r="W139">
        <f t="shared" si="20"/>
        <v>50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2" t="s">
        <v>8221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 s="5">
        <f t="shared" si="15"/>
        <v>81.239999999999995</v>
      </c>
      <c r="Q140" s="5" t="str">
        <f t="shared" si="16"/>
        <v>film &amp; video</v>
      </c>
      <c r="R140" s="5" t="str">
        <f t="shared" si="17"/>
        <v>science fiction</v>
      </c>
      <c r="S140" t="s">
        <v>8310</v>
      </c>
      <c r="T140" t="s">
        <v>8313</v>
      </c>
      <c r="U140" s="9">
        <f t="shared" si="18"/>
        <v>42186.257418981477</v>
      </c>
      <c r="V140" s="9">
        <f t="shared" si="19"/>
        <v>42217.207638888889</v>
      </c>
      <c r="W140">
        <f t="shared" si="20"/>
        <v>31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2" t="s">
        <v>8221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5">
        <f t="shared" si="15"/>
        <v>500</v>
      </c>
      <c r="Q141" s="5" t="str">
        <f t="shared" si="16"/>
        <v>film &amp; video</v>
      </c>
      <c r="R141" s="5" t="str">
        <f t="shared" si="17"/>
        <v>science fiction</v>
      </c>
      <c r="S141" t="s">
        <v>8310</v>
      </c>
      <c r="T141" t="s">
        <v>8313</v>
      </c>
      <c r="U141" s="9">
        <f t="shared" si="18"/>
        <v>42187.920972222222</v>
      </c>
      <c r="V141" s="9">
        <f t="shared" si="19"/>
        <v>42197.920972222222</v>
      </c>
      <c r="W141">
        <f t="shared" si="20"/>
        <v>10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2" t="s">
        <v>8221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5" t="e">
        <f t="shared" si="15"/>
        <v>#DIV/0!</v>
      </c>
      <c r="Q142" s="5" t="str">
        <f t="shared" si="16"/>
        <v>film &amp; video</v>
      </c>
      <c r="R142" s="5" t="str">
        <f t="shared" si="17"/>
        <v>science fiction</v>
      </c>
      <c r="S142" t="s">
        <v>8310</v>
      </c>
      <c r="T142" t="s">
        <v>8313</v>
      </c>
      <c r="U142" s="9">
        <f t="shared" si="18"/>
        <v>42053.198287037041</v>
      </c>
      <c r="V142" s="9">
        <f t="shared" si="19"/>
        <v>42083.15662037037</v>
      </c>
      <c r="W142">
        <f t="shared" si="20"/>
        <v>30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2" t="s">
        <v>8221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 s="5">
        <f t="shared" si="15"/>
        <v>46.18</v>
      </c>
      <c r="Q143" s="5" t="str">
        <f t="shared" si="16"/>
        <v>film &amp; video</v>
      </c>
      <c r="R143" s="5" t="str">
        <f t="shared" si="17"/>
        <v>science fiction</v>
      </c>
      <c r="S143" t="s">
        <v>8310</v>
      </c>
      <c r="T143" t="s">
        <v>8313</v>
      </c>
      <c r="U143" s="9">
        <f t="shared" si="18"/>
        <v>42110.153043981481</v>
      </c>
      <c r="V143" s="9">
        <f t="shared" si="19"/>
        <v>42155.153043981481</v>
      </c>
      <c r="W143">
        <f t="shared" si="20"/>
        <v>45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2" t="s">
        <v>8221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 s="5">
        <f t="shared" si="15"/>
        <v>10</v>
      </c>
      <c r="Q144" s="5" t="str">
        <f t="shared" si="16"/>
        <v>film &amp; video</v>
      </c>
      <c r="R144" s="5" t="str">
        <f t="shared" si="17"/>
        <v>science fiction</v>
      </c>
      <c r="S144" t="s">
        <v>8310</v>
      </c>
      <c r="T144" t="s">
        <v>8313</v>
      </c>
      <c r="U144" s="9">
        <f t="shared" si="18"/>
        <v>41938.893263888887</v>
      </c>
      <c r="V144" s="9">
        <f t="shared" si="19"/>
        <v>41959.934930555552</v>
      </c>
      <c r="W144">
        <f t="shared" si="20"/>
        <v>21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2" t="s">
        <v>8221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5" t="e">
        <f t="shared" si="15"/>
        <v>#DIV/0!</v>
      </c>
      <c r="Q145" s="5" t="str">
        <f t="shared" si="16"/>
        <v>film &amp; video</v>
      </c>
      <c r="R145" s="5" t="str">
        <f t="shared" si="17"/>
        <v>science fiction</v>
      </c>
      <c r="S145" t="s">
        <v>8310</v>
      </c>
      <c r="T145" t="s">
        <v>8313</v>
      </c>
      <c r="U145" s="9">
        <f t="shared" si="18"/>
        <v>42559.064143518524</v>
      </c>
      <c r="V145" s="9">
        <f t="shared" si="19"/>
        <v>42616.246527777781</v>
      </c>
      <c r="W145">
        <f t="shared" si="20"/>
        <v>57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2" t="s">
        <v>8221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 s="5">
        <f t="shared" si="15"/>
        <v>55.95</v>
      </c>
      <c r="Q146" s="5" t="str">
        <f t="shared" si="16"/>
        <v>film &amp; video</v>
      </c>
      <c r="R146" s="5" t="str">
        <f t="shared" si="17"/>
        <v>science fiction</v>
      </c>
      <c r="S146" t="s">
        <v>8310</v>
      </c>
      <c r="T146" t="s">
        <v>8313</v>
      </c>
      <c r="U146" s="9">
        <f t="shared" si="18"/>
        <v>42047.762407407412</v>
      </c>
      <c r="V146" s="9">
        <f t="shared" si="19"/>
        <v>42107.72074074074</v>
      </c>
      <c r="W146">
        <f t="shared" si="20"/>
        <v>60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2" t="s">
        <v>8221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 s="5">
        <f t="shared" si="15"/>
        <v>37.56</v>
      </c>
      <c r="Q147" s="5" t="str">
        <f t="shared" si="16"/>
        <v>film &amp; video</v>
      </c>
      <c r="R147" s="5" t="str">
        <f t="shared" si="17"/>
        <v>science fiction</v>
      </c>
      <c r="S147" t="s">
        <v>8310</v>
      </c>
      <c r="T147" t="s">
        <v>8313</v>
      </c>
      <c r="U147" s="9">
        <f t="shared" si="18"/>
        <v>42200.542268518519</v>
      </c>
      <c r="V147" s="9">
        <f t="shared" si="19"/>
        <v>42227.542268518519</v>
      </c>
      <c r="W147">
        <f t="shared" si="20"/>
        <v>27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2" t="s">
        <v>8221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 s="5">
        <f t="shared" si="15"/>
        <v>38.33</v>
      </c>
      <c r="Q148" s="5" t="str">
        <f t="shared" si="16"/>
        <v>film &amp; video</v>
      </c>
      <c r="R148" s="5" t="str">
        <f t="shared" si="17"/>
        <v>science fiction</v>
      </c>
      <c r="S148" t="s">
        <v>8310</v>
      </c>
      <c r="T148" t="s">
        <v>8313</v>
      </c>
      <c r="U148" s="9">
        <f t="shared" si="18"/>
        <v>42693.016180555554</v>
      </c>
      <c r="V148" s="9">
        <f t="shared" si="19"/>
        <v>42753.016180555554</v>
      </c>
      <c r="W148">
        <f t="shared" si="20"/>
        <v>60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2" t="s">
        <v>8221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5" t="e">
        <f t="shared" si="15"/>
        <v>#DIV/0!</v>
      </c>
      <c r="Q149" s="5" t="str">
        <f t="shared" si="16"/>
        <v>film &amp; video</v>
      </c>
      <c r="R149" s="5" t="str">
        <f t="shared" si="17"/>
        <v>science fiction</v>
      </c>
      <c r="S149" t="s">
        <v>8310</v>
      </c>
      <c r="T149" t="s">
        <v>8313</v>
      </c>
      <c r="U149" s="9">
        <f t="shared" si="18"/>
        <v>41969.767824074079</v>
      </c>
      <c r="V149" s="9">
        <f t="shared" si="19"/>
        <v>42012.762499999997</v>
      </c>
      <c r="W149">
        <f t="shared" si="20"/>
        <v>43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2" t="s">
        <v>8221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 s="5">
        <f t="shared" si="15"/>
        <v>20</v>
      </c>
      <c r="Q150" s="5" t="str">
        <f t="shared" si="16"/>
        <v>film &amp; video</v>
      </c>
      <c r="R150" s="5" t="str">
        <f t="shared" si="17"/>
        <v>science fiction</v>
      </c>
      <c r="S150" t="s">
        <v>8310</v>
      </c>
      <c r="T150" t="s">
        <v>8313</v>
      </c>
      <c r="U150" s="9">
        <f t="shared" si="18"/>
        <v>42397.281666666662</v>
      </c>
      <c r="V150" s="9">
        <f t="shared" si="19"/>
        <v>42427.281666666662</v>
      </c>
      <c r="W150">
        <f t="shared" si="20"/>
        <v>30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2" t="s">
        <v>8221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 s="5">
        <f t="shared" si="15"/>
        <v>15.33</v>
      </c>
      <c r="Q151" s="5" t="str">
        <f t="shared" si="16"/>
        <v>film &amp; video</v>
      </c>
      <c r="R151" s="5" t="str">
        <f t="shared" si="17"/>
        <v>science fiction</v>
      </c>
      <c r="S151" t="s">
        <v>8310</v>
      </c>
      <c r="T151" t="s">
        <v>8313</v>
      </c>
      <c r="U151" s="9">
        <f t="shared" si="18"/>
        <v>41968.172106481477</v>
      </c>
      <c r="V151" s="9">
        <f t="shared" si="19"/>
        <v>41998.333333333328</v>
      </c>
      <c r="W151">
        <f t="shared" si="20"/>
        <v>30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2" t="s">
        <v>8221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 s="5">
        <f t="shared" si="15"/>
        <v>449.43</v>
      </c>
      <c r="Q152" s="5" t="str">
        <f t="shared" si="16"/>
        <v>film &amp; video</v>
      </c>
      <c r="R152" s="5" t="str">
        <f t="shared" si="17"/>
        <v>science fiction</v>
      </c>
      <c r="S152" t="s">
        <v>8310</v>
      </c>
      <c r="T152" t="s">
        <v>8313</v>
      </c>
      <c r="U152" s="9">
        <f t="shared" si="18"/>
        <v>42090.161828703705</v>
      </c>
      <c r="V152" s="9">
        <f t="shared" si="19"/>
        <v>42150.161828703705</v>
      </c>
      <c r="W152">
        <f t="shared" si="20"/>
        <v>60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2" t="s">
        <v>8221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 s="5">
        <f t="shared" si="15"/>
        <v>28</v>
      </c>
      <c r="Q153" s="5" t="str">
        <f t="shared" si="16"/>
        <v>film &amp; video</v>
      </c>
      <c r="R153" s="5" t="str">
        <f t="shared" si="17"/>
        <v>science fiction</v>
      </c>
      <c r="S153" t="s">
        <v>8310</v>
      </c>
      <c r="T153" t="s">
        <v>8313</v>
      </c>
      <c r="U153" s="9">
        <f t="shared" si="18"/>
        <v>42113.550821759258</v>
      </c>
      <c r="V153" s="9">
        <f t="shared" si="19"/>
        <v>42173.550821759258</v>
      </c>
      <c r="W153">
        <f t="shared" si="20"/>
        <v>60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2" t="s">
        <v>8221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 s="5">
        <f t="shared" si="15"/>
        <v>15</v>
      </c>
      <c r="Q154" s="5" t="str">
        <f t="shared" si="16"/>
        <v>film &amp; video</v>
      </c>
      <c r="R154" s="5" t="str">
        <f t="shared" si="17"/>
        <v>science fiction</v>
      </c>
      <c r="S154" t="s">
        <v>8310</v>
      </c>
      <c r="T154" t="s">
        <v>8313</v>
      </c>
      <c r="U154" s="9">
        <f t="shared" si="18"/>
        <v>41875.077546296299</v>
      </c>
      <c r="V154" s="9">
        <f t="shared" si="19"/>
        <v>41905.077546296299</v>
      </c>
      <c r="W154">
        <f t="shared" si="20"/>
        <v>30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2" t="s">
        <v>8221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 s="5">
        <f t="shared" si="15"/>
        <v>35.9</v>
      </c>
      <c r="Q155" s="5" t="str">
        <f t="shared" si="16"/>
        <v>film &amp; video</v>
      </c>
      <c r="R155" s="5" t="str">
        <f t="shared" si="17"/>
        <v>science fiction</v>
      </c>
      <c r="S155" t="s">
        <v>8310</v>
      </c>
      <c r="T155" t="s">
        <v>8313</v>
      </c>
      <c r="U155" s="9">
        <f t="shared" si="18"/>
        <v>41933.586157407408</v>
      </c>
      <c r="V155" s="9">
        <f t="shared" si="19"/>
        <v>41975.627824074079</v>
      </c>
      <c r="W155">
        <f t="shared" si="20"/>
        <v>42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2" t="s">
        <v>8221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 s="5">
        <f t="shared" si="15"/>
        <v>13.33</v>
      </c>
      <c r="Q156" s="5" t="str">
        <f t="shared" si="16"/>
        <v>film &amp; video</v>
      </c>
      <c r="R156" s="5" t="str">
        <f t="shared" si="17"/>
        <v>science fiction</v>
      </c>
      <c r="S156" t="s">
        <v>8310</v>
      </c>
      <c r="T156" t="s">
        <v>8313</v>
      </c>
      <c r="U156" s="9">
        <f t="shared" si="18"/>
        <v>42115.547395833331</v>
      </c>
      <c r="V156" s="9">
        <f t="shared" si="19"/>
        <v>42158.547395833331</v>
      </c>
      <c r="W156">
        <f t="shared" si="20"/>
        <v>43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2" t="s">
        <v>8221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 s="5">
        <f t="shared" si="15"/>
        <v>20.25</v>
      </c>
      <c r="Q157" s="5" t="str">
        <f t="shared" si="16"/>
        <v>film &amp; video</v>
      </c>
      <c r="R157" s="5" t="str">
        <f t="shared" si="17"/>
        <v>science fiction</v>
      </c>
      <c r="S157" t="s">
        <v>8310</v>
      </c>
      <c r="T157" t="s">
        <v>8313</v>
      </c>
      <c r="U157" s="9">
        <f t="shared" si="18"/>
        <v>42168.559432870374</v>
      </c>
      <c r="V157" s="9">
        <f t="shared" si="19"/>
        <v>42208.559432870374</v>
      </c>
      <c r="W157">
        <f t="shared" si="20"/>
        <v>40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2" t="s">
        <v>8221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 s="5">
        <f t="shared" si="15"/>
        <v>119</v>
      </c>
      <c r="Q158" s="5" t="str">
        <f t="shared" si="16"/>
        <v>film &amp; video</v>
      </c>
      <c r="R158" s="5" t="str">
        <f t="shared" si="17"/>
        <v>science fiction</v>
      </c>
      <c r="S158" t="s">
        <v>8310</v>
      </c>
      <c r="T158" t="s">
        <v>8313</v>
      </c>
      <c r="U158" s="9">
        <f t="shared" si="18"/>
        <v>41794.124953703707</v>
      </c>
      <c r="V158" s="9">
        <f t="shared" si="19"/>
        <v>41854.124953703707</v>
      </c>
      <c r="W158">
        <f t="shared" si="20"/>
        <v>60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2" t="s">
        <v>8221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 s="5">
        <f t="shared" si="15"/>
        <v>4</v>
      </c>
      <c r="Q159" s="5" t="str">
        <f t="shared" si="16"/>
        <v>film &amp; video</v>
      </c>
      <c r="R159" s="5" t="str">
        <f t="shared" si="17"/>
        <v>science fiction</v>
      </c>
      <c r="S159" t="s">
        <v>8310</v>
      </c>
      <c r="T159" t="s">
        <v>8313</v>
      </c>
      <c r="U159" s="9">
        <f t="shared" si="18"/>
        <v>42396.911712962959</v>
      </c>
      <c r="V159" s="9">
        <f t="shared" si="19"/>
        <v>42426.911712962959</v>
      </c>
      <c r="W159">
        <f t="shared" si="20"/>
        <v>30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2" t="s">
        <v>8221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5" t="e">
        <f t="shared" si="15"/>
        <v>#DIV/0!</v>
      </c>
      <c r="Q160" s="5" t="str">
        <f t="shared" si="16"/>
        <v>film &amp; video</v>
      </c>
      <c r="R160" s="5" t="str">
        <f t="shared" si="17"/>
        <v>science fiction</v>
      </c>
      <c r="S160" t="s">
        <v>8310</v>
      </c>
      <c r="T160" t="s">
        <v>8313</v>
      </c>
      <c r="U160" s="9">
        <f t="shared" si="18"/>
        <v>41904.07671296296</v>
      </c>
      <c r="V160" s="9">
        <f t="shared" si="19"/>
        <v>41934.07671296296</v>
      </c>
      <c r="W160">
        <f t="shared" si="20"/>
        <v>30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2" t="s">
        <v>8221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 s="5">
        <f t="shared" si="15"/>
        <v>10</v>
      </c>
      <c r="Q161" s="5" t="str">
        <f t="shared" si="16"/>
        <v>film &amp; video</v>
      </c>
      <c r="R161" s="5" t="str">
        <f t="shared" si="17"/>
        <v>science fiction</v>
      </c>
      <c r="S161" t="s">
        <v>8310</v>
      </c>
      <c r="T161" t="s">
        <v>8313</v>
      </c>
      <c r="U161" s="9">
        <f t="shared" si="18"/>
        <v>42514.434548611112</v>
      </c>
      <c r="V161" s="9">
        <f t="shared" si="19"/>
        <v>42554.434548611112</v>
      </c>
      <c r="W161">
        <f t="shared" si="20"/>
        <v>40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5" t="e">
        <f t="shared" si="15"/>
        <v>#DIV/0!</v>
      </c>
      <c r="Q162" s="5" t="str">
        <f t="shared" si="16"/>
        <v>film &amp; video</v>
      </c>
      <c r="R162" s="5" t="str">
        <f t="shared" si="17"/>
        <v>drama</v>
      </c>
      <c r="S162" t="s">
        <v>8310</v>
      </c>
      <c r="T162" t="s">
        <v>8314</v>
      </c>
      <c r="U162" s="9">
        <f t="shared" si="18"/>
        <v>42171.913090277783</v>
      </c>
      <c r="V162" s="9">
        <f t="shared" si="19"/>
        <v>42231.913090277783</v>
      </c>
      <c r="W162">
        <f t="shared" si="20"/>
        <v>60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 s="5">
        <f t="shared" si="15"/>
        <v>5</v>
      </c>
      <c r="Q163" s="5" t="str">
        <f t="shared" si="16"/>
        <v>film &amp; video</v>
      </c>
      <c r="R163" s="5" t="str">
        <f t="shared" si="17"/>
        <v>drama</v>
      </c>
      <c r="S163" t="s">
        <v>8310</v>
      </c>
      <c r="T163" t="s">
        <v>8314</v>
      </c>
      <c r="U163" s="9">
        <f t="shared" si="18"/>
        <v>41792.687442129631</v>
      </c>
      <c r="V163" s="9">
        <f t="shared" si="19"/>
        <v>41822.687442129631</v>
      </c>
      <c r="W163">
        <f t="shared" si="20"/>
        <v>30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 s="5">
        <f t="shared" si="15"/>
        <v>43.5</v>
      </c>
      <c r="Q164" s="5" t="str">
        <f t="shared" si="16"/>
        <v>film &amp; video</v>
      </c>
      <c r="R164" s="5" t="str">
        <f t="shared" si="17"/>
        <v>drama</v>
      </c>
      <c r="S164" t="s">
        <v>8310</v>
      </c>
      <c r="T164" t="s">
        <v>8314</v>
      </c>
      <c r="U164" s="9">
        <f t="shared" si="18"/>
        <v>41835.126805555556</v>
      </c>
      <c r="V164" s="9">
        <f t="shared" si="19"/>
        <v>41867.987500000003</v>
      </c>
      <c r="W164">
        <f t="shared" si="20"/>
        <v>32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5" t="e">
        <f t="shared" si="15"/>
        <v>#DIV/0!</v>
      </c>
      <c r="Q165" s="5" t="str">
        <f t="shared" si="16"/>
        <v>film &amp; video</v>
      </c>
      <c r="R165" s="5" t="str">
        <f t="shared" si="17"/>
        <v>drama</v>
      </c>
      <c r="S165" t="s">
        <v>8310</v>
      </c>
      <c r="T165" t="s">
        <v>8314</v>
      </c>
      <c r="U165" s="9">
        <f t="shared" si="18"/>
        <v>42243.961273148147</v>
      </c>
      <c r="V165" s="9">
        <f t="shared" si="19"/>
        <v>42278</v>
      </c>
      <c r="W165">
        <f t="shared" si="20"/>
        <v>35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 s="5">
        <f t="shared" si="15"/>
        <v>91.43</v>
      </c>
      <c r="Q166" s="5" t="str">
        <f t="shared" si="16"/>
        <v>film &amp; video</v>
      </c>
      <c r="R166" s="5" t="str">
        <f t="shared" si="17"/>
        <v>drama</v>
      </c>
      <c r="S166" t="s">
        <v>8310</v>
      </c>
      <c r="T166" t="s">
        <v>8314</v>
      </c>
      <c r="U166" s="9">
        <f t="shared" si="18"/>
        <v>41841.762743055559</v>
      </c>
      <c r="V166" s="9">
        <f t="shared" si="19"/>
        <v>41901.762743055559</v>
      </c>
      <c r="W166">
        <f t="shared" si="20"/>
        <v>60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5" t="e">
        <f t="shared" si="15"/>
        <v>#DIV/0!</v>
      </c>
      <c r="Q167" s="5" t="str">
        <f t="shared" si="16"/>
        <v>film &amp; video</v>
      </c>
      <c r="R167" s="5" t="str">
        <f t="shared" si="17"/>
        <v>drama</v>
      </c>
      <c r="S167" t="s">
        <v>8310</v>
      </c>
      <c r="T167" t="s">
        <v>8314</v>
      </c>
      <c r="U167" s="9">
        <f t="shared" si="18"/>
        <v>42351.658842592587</v>
      </c>
      <c r="V167" s="9">
        <f t="shared" si="19"/>
        <v>42381.658842592587</v>
      </c>
      <c r="W167">
        <f t="shared" si="20"/>
        <v>30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5">
        <f t="shared" si="15"/>
        <v>3000</v>
      </c>
      <c r="Q168" s="5" t="str">
        <f t="shared" si="16"/>
        <v>film &amp; video</v>
      </c>
      <c r="R168" s="5" t="str">
        <f t="shared" si="17"/>
        <v>drama</v>
      </c>
      <c r="S168" t="s">
        <v>8310</v>
      </c>
      <c r="T168" t="s">
        <v>8314</v>
      </c>
      <c r="U168" s="9">
        <f t="shared" si="18"/>
        <v>42721.075949074075</v>
      </c>
      <c r="V168" s="9">
        <f t="shared" si="19"/>
        <v>42751.075949074075</v>
      </c>
      <c r="W168">
        <f t="shared" si="20"/>
        <v>30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 s="5">
        <f t="shared" si="15"/>
        <v>5.5</v>
      </c>
      <c r="Q169" s="5" t="str">
        <f t="shared" si="16"/>
        <v>film &amp; video</v>
      </c>
      <c r="R169" s="5" t="str">
        <f t="shared" si="17"/>
        <v>drama</v>
      </c>
      <c r="S169" t="s">
        <v>8310</v>
      </c>
      <c r="T169" t="s">
        <v>8314</v>
      </c>
      <c r="U169" s="9">
        <f t="shared" si="18"/>
        <v>42160.927488425921</v>
      </c>
      <c r="V169" s="9">
        <f t="shared" si="19"/>
        <v>42220.927488425921</v>
      </c>
      <c r="W169">
        <f t="shared" si="20"/>
        <v>60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 s="5">
        <f t="shared" si="15"/>
        <v>108.33</v>
      </c>
      <c r="Q170" s="5" t="str">
        <f t="shared" si="16"/>
        <v>film &amp; video</v>
      </c>
      <c r="R170" s="5" t="str">
        <f t="shared" si="17"/>
        <v>drama</v>
      </c>
      <c r="S170" t="s">
        <v>8310</v>
      </c>
      <c r="T170" t="s">
        <v>8314</v>
      </c>
      <c r="U170" s="9">
        <f t="shared" si="18"/>
        <v>42052.83530092593</v>
      </c>
      <c r="V170" s="9">
        <f t="shared" si="19"/>
        <v>42082.793634259258</v>
      </c>
      <c r="W170">
        <f t="shared" si="20"/>
        <v>30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 s="5">
        <f t="shared" si="15"/>
        <v>56</v>
      </c>
      <c r="Q171" s="5" t="str">
        <f t="shared" si="16"/>
        <v>film &amp; video</v>
      </c>
      <c r="R171" s="5" t="str">
        <f t="shared" si="17"/>
        <v>drama</v>
      </c>
      <c r="S171" t="s">
        <v>8310</v>
      </c>
      <c r="T171" t="s">
        <v>8314</v>
      </c>
      <c r="U171" s="9">
        <f t="shared" si="18"/>
        <v>41900.505312499998</v>
      </c>
      <c r="V171" s="9">
        <f t="shared" si="19"/>
        <v>41930.505312499998</v>
      </c>
      <c r="W171">
        <f t="shared" si="20"/>
        <v>30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 s="5">
        <f t="shared" si="15"/>
        <v>32.5</v>
      </c>
      <c r="Q172" s="5" t="str">
        <f t="shared" si="16"/>
        <v>film &amp; video</v>
      </c>
      <c r="R172" s="5" t="str">
        <f t="shared" si="17"/>
        <v>drama</v>
      </c>
      <c r="S172" t="s">
        <v>8310</v>
      </c>
      <c r="T172" t="s">
        <v>8314</v>
      </c>
      <c r="U172" s="9">
        <f t="shared" si="18"/>
        <v>42216.977812500001</v>
      </c>
      <c r="V172" s="9">
        <f t="shared" si="19"/>
        <v>42246.227777777778</v>
      </c>
      <c r="W172">
        <f t="shared" si="20"/>
        <v>30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 s="5">
        <f t="shared" si="15"/>
        <v>1</v>
      </c>
      <c r="Q173" s="5" t="str">
        <f t="shared" si="16"/>
        <v>film &amp; video</v>
      </c>
      <c r="R173" s="5" t="str">
        <f t="shared" si="17"/>
        <v>drama</v>
      </c>
      <c r="S173" t="s">
        <v>8310</v>
      </c>
      <c r="T173" t="s">
        <v>8314</v>
      </c>
      <c r="U173" s="9">
        <f t="shared" si="18"/>
        <v>42534.180717592593</v>
      </c>
      <c r="V173" s="9">
        <f t="shared" si="19"/>
        <v>42594.180717592593</v>
      </c>
      <c r="W173">
        <f t="shared" si="20"/>
        <v>60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5" t="e">
        <f t="shared" si="15"/>
        <v>#DIV/0!</v>
      </c>
      <c r="Q174" s="5" t="str">
        <f t="shared" si="16"/>
        <v>film &amp; video</v>
      </c>
      <c r="R174" s="5" t="str">
        <f t="shared" si="17"/>
        <v>drama</v>
      </c>
      <c r="S174" t="s">
        <v>8310</v>
      </c>
      <c r="T174" t="s">
        <v>8314</v>
      </c>
      <c r="U174" s="9">
        <f t="shared" si="18"/>
        <v>42047.394942129627</v>
      </c>
      <c r="V174" s="9">
        <f t="shared" si="19"/>
        <v>42082.353275462956</v>
      </c>
      <c r="W174">
        <f t="shared" si="20"/>
        <v>35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5" t="e">
        <f t="shared" si="15"/>
        <v>#DIV/0!</v>
      </c>
      <c r="Q175" s="5" t="str">
        <f t="shared" si="16"/>
        <v>film &amp; video</v>
      </c>
      <c r="R175" s="5" t="str">
        <f t="shared" si="17"/>
        <v>drama</v>
      </c>
      <c r="S175" t="s">
        <v>8310</v>
      </c>
      <c r="T175" t="s">
        <v>8314</v>
      </c>
      <c r="U175" s="9">
        <f t="shared" si="18"/>
        <v>42033.573009259257</v>
      </c>
      <c r="V175" s="9">
        <f t="shared" si="19"/>
        <v>42063.573009259257</v>
      </c>
      <c r="W175">
        <f t="shared" si="20"/>
        <v>30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5" t="e">
        <f t="shared" si="15"/>
        <v>#DIV/0!</v>
      </c>
      <c r="Q176" s="5" t="str">
        <f t="shared" si="16"/>
        <v>film &amp; video</v>
      </c>
      <c r="R176" s="5" t="str">
        <f t="shared" si="17"/>
        <v>drama</v>
      </c>
      <c r="S176" t="s">
        <v>8310</v>
      </c>
      <c r="T176" t="s">
        <v>8314</v>
      </c>
      <c r="U176" s="9">
        <f t="shared" si="18"/>
        <v>42072.758981481486</v>
      </c>
      <c r="V176" s="9">
        <f t="shared" si="19"/>
        <v>42132.758981481486</v>
      </c>
      <c r="W176">
        <f t="shared" si="20"/>
        <v>60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 s="5">
        <f t="shared" si="15"/>
        <v>49.88</v>
      </c>
      <c r="Q177" s="5" t="str">
        <f t="shared" si="16"/>
        <v>film &amp; video</v>
      </c>
      <c r="R177" s="5" t="str">
        <f t="shared" si="17"/>
        <v>drama</v>
      </c>
      <c r="S177" t="s">
        <v>8310</v>
      </c>
      <c r="T177" t="s">
        <v>8314</v>
      </c>
      <c r="U177" s="9">
        <f t="shared" si="18"/>
        <v>41855.777905092589</v>
      </c>
      <c r="V177" s="9">
        <f t="shared" si="19"/>
        <v>41880.777905092589</v>
      </c>
      <c r="W177">
        <f t="shared" si="20"/>
        <v>25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5" t="e">
        <f t="shared" si="15"/>
        <v>#DIV/0!</v>
      </c>
      <c r="Q178" s="5" t="str">
        <f t="shared" si="16"/>
        <v>film &amp; video</v>
      </c>
      <c r="R178" s="5" t="str">
        <f t="shared" si="17"/>
        <v>drama</v>
      </c>
      <c r="S178" t="s">
        <v>8310</v>
      </c>
      <c r="T178" t="s">
        <v>8314</v>
      </c>
      <c r="U178" s="9">
        <f t="shared" si="18"/>
        <v>42191.824062500003</v>
      </c>
      <c r="V178" s="9">
        <f t="shared" si="19"/>
        <v>42221.824062500003</v>
      </c>
      <c r="W178">
        <f t="shared" si="20"/>
        <v>30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5">
        <f t="shared" si="15"/>
        <v>25.71</v>
      </c>
      <c r="Q179" s="5" t="str">
        <f t="shared" si="16"/>
        <v>film &amp; video</v>
      </c>
      <c r="R179" s="5" t="str">
        <f t="shared" si="17"/>
        <v>drama</v>
      </c>
      <c r="S179" t="s">
        <v>8310</v>
      </c>
      <c r="T179" t="s">
        <v>8314</v>
      </c>
      <c r="U179" s="9">
        <f t="shared" si="18"/>
        <v>42070.047754629632</v>
      </c>
      <c r="V179" s="9">
        <f t="shared" si="19"/>
        <v>42087.00608796296</v>
      </c>
      <c r="W179">
        <f t="shared" si="20"/>
        <v>17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5" t="e">
        <f t="shared" si="15"/>
        <v>#DIV/0!</v>
      </c>
      <c r="Q180" s="5" t="str">
        <f t="shared" si="16"/>
        <v>film &amp; video</v>
      </c>
      <c r="R180" s="5" t="str">
        <f t="shared" si="17"/>
        <v>drama</v>
      </c>
      <c r="S180" t="s">
        <v>8310</v>
      </c>
      <c r="T180" t="s">
        <v>8314</v>
      </c>
      <c r="U180" s="9">
        <f t="shared" si="18"/>
        <v>42304.955381944441</v>
      </c>
      <c r="V180" s="9">
        <f t="shared" si="19"/>
        <v>42334.997048611112</v>
      </c>
      <c r="W180">
        <f t="shared" si="20"/>
        <v>30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5">
        <f t="shared" si="15"/>
        <v>100</v>
      </c>
      <c r="Q181" s="5" t="str">
        <f t="shared" si="16"/>
        <v>film &amp; video</v>
      </c>
      <c r="R181" s="5" t="str">
        <f t="shared" si="17"/>
        <v>drama</v>
      </c>
      <c r="S181" t="s">
        <v>8310</v>
      </c>
      <c r="T181" t="s">
        <v>8314</v>
      </c>
      <c r="U181" s="9">
        <f t="shared" si="18"/>
        <v>42403.080497685187</v>
      </c>
      <c r="V181" s="9">
        <f t="shared" si="19"/>
        <v>42433.080497685187</v>
      </c>
      <c r="W181">
        <f t="shared" si="20"/>
        <v>30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 s="5">
        <f t="shared" si="15"/>
        <v>30.85</v>
      </c>
      <c r="Q182" s="5" t="str">
        <f t="shared" si="16"/>
        <v>film &amp; video</v>
      </c>
      <c r="R182" s="5" t="str">
        <f t="shared" si="17"/>
        <v>drama</v>
      </c>
      <c r="S182" t="s">
        <v>8310</v>
      </c>
      <c r="T182" t="s">
        <v>8314</v>
      </c>
      <c r="U182" s="9">
        <f t="shared" si="18"/>
        <v>42067.991238425922</v>
      </c>
      <c r="V182" s="9">
        <f t="shared" si="19"/>
        <v>42107.791666666672</v>
      </c>
      <c r="W182">
        <f t="shared" si="20"/>
        <v>40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 s="5">
        <f t="shared" si="15"/>
        <v>180.5</v>
      </c>
      <c r="Q183" s="5" t="str">
        <f t="shared" si="16"/>
        <v>film &amp; video</v>
      </c>
      <c r="R183" s="5" t="str">
        <f t="shared" si="17"/>
        <v>drama</v>
      </c>
      <c r="S183" t="s">
        <v>8310</v>
      </c>
      <c r="T183" t="s">
        <v>8314</v>
      </c>
      <c r="U183" s="9">
        <f t="shared" si="18"/>
        <v>42147.741840277777</v>
      </c>
      <c r="V183" s="9">
        <f t="shared" si="19"/>
        <v>42177.741840277777</v>
      </c>
      <c r="W183">
        <f t="shared" si="20"/>
        <v>30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5" t="e">
        <f t="shared" si="15"/>
        <v>#DIV/0!</v>
      </c>
      <c r="Q184" s="5" t="str">
        <f t="shared" si="16"/>
        <v>film &amp; video</v>
      </c>
      <c r="R184" s="5" t="str">
        <f t="shared" si="17"/>
        <v>drama</v>
      </c>
      <c r="S184" t="s">
        <v>8310</v>
      </c>
      <c r="T184" t="s">
        <v>8314</v>
      </c>
      <c r="U184" s="9">
        <f t="shared" si="18"/>
        <v>42712.011944444443</v>
      </c>
      <c r="V184" s="9">
        <f t="shared" si="19"/>
        <v>42742.011944444443</v>
      </c>
      <c r="W184">
        <f t="shared" si="20"/>
        <v>30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 s="5">
        <f t="shared" si="15"/>
        <v>373.5</v>
      </c>
      <c r="Q185" s="5" t="str">
        <f t="shared" si="16"/>
        <v>film &amp; video</v>
      </c>
      <c r="R185" s="5" t="str">
        <f t="shared" si="17"/>
        <v>drama</v>
      </c>
      <c r="S185" t="s">
        <v>8310</v>
      </c>
      <c r="T185" t="s">
        <v>8314</v>
      </c>
      <c r="U185" s="9">
        <f t="shared" si="18"/>
        <v>41939.810300925928</v>
      </c>
      <c r="V185" s="9">
        <f t="shared" si="19"/>
        <v>41969.851967592593</v>
      </c>
      <c r="W185">
        <f t="shared" si="20"/>
        <v>30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 s="5">
        <f t="shared" si="15"/>
        <v>25.5</v>
      </c>
      <c r="Q186" s="5" t="str">
        <f t="shared" si="16"/>
        <v>film &amp; video</v>
      </c>
      <c r="R186" s="5" t="str">
        <f t="shared" si="17"/>
        <v>drama</v>
      </c>
      <c r="S186" t="s">
        <v>8310</v>
      </c>
      <c r="T186" t="s">
        <v>8314</v>
      </c>
      <c r="U186" s="9">
        <f t="shared" si="18"/>
        <v>41825.791226851856</v>
      </c>
      <c r="V186" s="9">
        <f t="shared" si="19"/>
        <v>41883.165972222225</v>
      </c>
      <c r="W186">
        <f t="shared" si="20"/>
        <v>58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 s="5">
        <f t="shared" si="15"/>
        <v>220</v>
      </c>
      <c r="Q187" s="5" t="str">
        <f t="shared" si="16"/>
        <v>film &amp; video</v>
      </c>
      <c r="R187" s="5" t="str">
        <f t="shared" si="17"/>
        <v>drama</v>
      </c>
      <c r="S187" t="s">
        <v>8310</v>
      </c>
      <c r="T187" t="s">
        <v>8314</v>
      </c>
      <c r="U187" s="9">
        <f t="shared" si="18"/>
        <v>42570.91133101852</v>
      </c>
      <c r="V187" s="9">
        <f t="shared" si="19"/>
        <v>42600.91133101852</v>
      </c>
      <c r="W187">
        <f t="shared" si="20"/>
        <v>30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5" t="e">
        <f t="shared" si="15"/>
        <v>#DIV/0!</v>
      </c>
      <c r="Q188" s="5" t="str">
        <f t="shared" si="16"/>
        <v>film &amp; video</v>
      </c>
      <c r="R188" s="5" t="str">
        <f t="shared" si="17"/>
        <v>drama</v>
      </c>
      <c r="S188" t="s">
        <v>8310</v>
      </c>
      <c r="T188" t="s">
        <v>8314</v>
      </c>
      <c r="U188" s="9">
        <f t="shared" si="18"/>
        <v>42767.812893518523</v>
      </c>
      <c r="V188" s="9">
        <f t="shared" si="19"/>
        <v>42797.833333333328</v>
      </c>
      <c r="W188">
        <f t="shared" si="20"/>
        <v>30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5">
        <f t="shared" si="15"/>
        <v>160</v>
      </c>
      <c r="Q189" s="5" t="str">
        <f t="shared" si="16"/>
        <v>film &amp; video</v>
      </c>
      <c r="R189" s="5" t="str">
        <f t="shared" si="17"/>
        <v>drama</v>
      </c>
      <c r="S189" t="s">
        <v>8310</v>
      </c>
      <c r="T189" t="s">
        <v>8314</v>
      </c>
      <c r="U189" s="9">
        <f t="shared" si="18"/>
        <v>42182.234456018516</v>
      </c>
      <c r="V189" s="9">
        <f t="shared" si="19"/>
        <v>42206.290972222225</v>
      </c>
      <c r="W189">
        <f t="shared" si="20"/>
        <v>24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5" t="e">
        <f t="shared" si="15"/>
        <v>#DIV/0!</v>
      </c>
      <c r="Q190" s="5" t="str">
        <f t="shared" si="16"/>
        <v>film &amp; video</v>
      </c>
      <c r="R190" s="5" t="str">
        <f t="shared" si="17"/>
        <v>drama</v>
      </c>
      <c r="S190" t="s">
        <v>8310</v>
      </c>
      <c r="T190" t="s">
        <v>8314</v>
      </c>
      <c r="U190" s="9">
        <f t="shared" si="18"/>
        <v>41857.18304398148</v>
      </c>
      <c r="V190" s="9">
        <f t="shared" si="19"/>
        <v>41887.18304398148</v>
      </c>
      <c r="W190">
        <f t="shared" si="20"/>
        <v>30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 s="5">
        <f t="shared" si="15"/>
        <v>69</v>
      </c>
      <c r="Q191" s="5" t="str">
        <f t="shared" si="16"/>
        <v>film &amp; video</v>
      </c>
      <c r="R191" s="5" t="str">
        <f t="shared" si="17"/>
        <v>drama</v>
      </c>
      <c r="S191" t="s">
        <v>8310</v>
      </c>
      <c r="T191" t="s">
        <v>8314</v>
      </c>
      <c r="U191" s="9">
        <f t="shared" si="18"/>
        <v>42556.690706018519</v>
      </c>
      <c r="V191" s="9">
        <f t="shared" si="19"/>
        <v>42616.690706018519</v>
      </c>
      <c r="W191">
        <f t="shared" si="20"/>
        <v>60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 s="5">
        <f t="shared" si="15"/>
        <v>50</v>
      </c>
      <c r="Q192" s="5" t="str">
        <f t="shared" si="16"/>
        <v>film &amp; video</v>
      </c>
      <c r="R192" s="5" t="str">
        <f t="shared" si="17"/>
        <v>drama</v>
      </c>
      <c r="S192" t="s">
        <v>8310</v>
      </c>
      <c r="T192" t="s">
        <v>8314</v>
      </c>
      <c r="U192" s="9">
        <f t="shared" si="18"/>
        <v>42527.650995370372</v>
      </c>
      <c r="V192" s="9">
        <f t="shared" si="19"/>
        <v>42537.650995370372</v>
      </c>
      <c r="W192">
        <f t="shared" si="20"/>
        <v>10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5">
        <f t="shared" si="15"/>
        <v>83.33</v>
      </c>
      <c r="Q193" s="5" t="str">
        <f t="shared" si="16"/>
        <v>film &amp; video</v>
      </c>
      <c r="R193" s="5" t="str">
        <f t="shared" si="17"/>
        <v>drama</v>
      </c>
      <c r="S193" t="s">
        <v>8310</v>
      </c>
      <c r="T193" t="s">
        <v>8314</v>
      </c>
      <c r="U193" s="9">
        <f t="shared" si="18"/>
        <v>42239.441412037035</v>
      </c>
      <c r="V193" s="9">
        <f t="shared" si="19"/>
        <v>42279.441412037035</v>
      </c>
      <c r="W193">
        <f t="shared" si="20"/>
        <v>40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21">ROUND((E194/D194)*100,0)</f>
        <v>0</v>
      </c>
      <c r="P194" s="5">
        <f t="shared" ref="P194:P257" si="22">ROUND((E194/L194),2)</f>
        <v>5.67</v>
      </c>
      <c r="Q194" s="5" t="str">
        <f t="shared" ref="Q194:Q257" si="23">LEFT(N194,SEARCH("/",N194)-1)</f>
        <v>film &amp; video</v>
      </c>
      <c r="R194" s="5" t="str">
        <f t="shared" ref="R194:R257" si="24">RIGHT(N194,LEN(N194)-SEARCH("/",N194))</f>
        <v>drama</v>
      </c>
      <c r="S194" t="s">
        <v>8310</v>
      </c>
      <c r="T194" t="s">
        <v>8314</v>
      </c>
      <c r="U194" s="9">
        <f t="shared" ref="U194:U257" si="25">(((J194/60)/60)/24)+DATE(1970,1,1)</f>
        <v>41899.792037037041</v>
      </c>
      <c r="V194" s="9">
        <f t="shared" ref="V194:V257" si="26">(((I194/60)/60)/24)+DATE(1970,1,1)</f>
        <v>41929.792037037041</v>
      </c>
      <c r="W194">
        <f t="shared" si="20"/>
        <v>30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21"/>
        <v>0</v>
      </c>
      <c r="P195" s="5" t="e">
        <f t="shared" si="22"/>
        <v>#DIV/0!</v>
      </c>
      <c r="Q195" s="5" t="str">
        <f t="shared" si="23"/>
        <v>film &amp; video</v>
      </c>
      <c r="R195" s="5" t="str">
        <f t="shared" si="24"/>
        <v>drama</v>
      </c>
      <c r="S195" t="s">
        <v>8310</v>
      </c>
      <c r="T195" t="s">
        <v>8314</v>
      </c>
      <c r="U195" s="9">
        <f t="shared" si="25"/>
        <v>41911.934791666667</v>
      </c>
      <c r="V195" s="9">
        <f t="shared" si="26"/>
        <v>41971.976458333331</v>
      </c>
      <c r="W195">
        <f t="shared" ref="W195:W258" si="27">DATEDIF(U195,V195,"d")</f>
        <v>60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 s="5">
        <f t="shared" si="22"/>
        <v>1</v>
      </c>
      <c r="Q196" s="5" t="str">
        <f t="shared" si="23"/>
        <v>film &amp; video</v>
      </c>
      <c r="R196" s="5" t="str">
        <f t="shared" si="24"/>
        <v>drama</v>
      </c>
      <c r="S196" t="s">
        <v>8310</v>
      </c>
      <c r="T196" t="s">
        <v>8314</v>
      </c>
      <c r="U196" s="9">
        <f t="shared" si="25"/>
        <v>42375.996886574074</v>
      </c>
      <c r="V196" s="9">
        <f t="shared" si="26"/>
        <v>42435.996886574074</v>
      </c>
      <c r="W196">
        <f t="shared" si="27"/>
        <v>60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5" t="e">
        <f t="shared" si="22"/>
        <v>#DIV/0!</v>
      </c>
      <c r="Q197" s="5" t="str">
        <f t="shared" si="23"/>
        <v>film &amp; video</v>
      </c>
      <c r="R197" s="5" t="str">
        <f t="shared" si="24"/>
        <v>drama</v>
      </c>
      <c r="S197" t="s">
        <v>8310</v>
      </c>
      <c r="T197" t="s">
        <v>8314</v>
      </c>
      <c r="U197" s="9">
        <f t="shared" si="25"/>
        <v>42135.67050925926</v>
      </c>
      <c r="V197" s="9">
        <f t="shared" si="26"/>
        <v>42195.67050925926</v>
      </c>
      <c r="W197">
        <f t="shared" si="27"/>
        <v>60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 s="5">
        <f t="shared" si="22"/>
        <v>77.11</v>
      </c>
      <c r="Q198" s="5" t="str">
        <f t="shared" si="23"/>
        <v>film &amp; video</v>
      </c>
      <c r="R198" s="5" t="str">
        <f t="shared" si="24"/>
        <v>drama</v>
      </c>
      <c r="S198" t="s">
        <v>8310</v>
      </c>
      <c r="T198" t="s">
        <v>8314</v>
      </c>
      <c r="U198" s="9">
        <f t="shared" si="25"/>
        <v>42259.542800925927</v>
      </c>
      <c r="V198" s="9">
        <f t="shared" si="26"/>
        <v>42287.875</v>
      </c>
      <c r="W198">
        <f t="shared" si="27"/>
        <v>28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 s="5">
        <f t="shared" si="22"/>
        <v>32.75</v>
      </c>
      <c r="Q199" s="5" t="str">
        <f t="shared" si="23"/>
        <v>film &amp; video</v>
      </c>
      <c r="R199" s="5" t="str">
        <f t="shared" si="24"/>
        <v>drama</v>
      </c>
      <c r="S199" t="s">
        <v>8310</v>
      </c>
      <c r="T199" t="s">
        <v>8314</v>
      </c>
      <c r="U199" s="9">
        <f t="shared" si="25"/>
        <v>42741.848379629635</v>
      </c>
      <c r="V199" s="9">
        <f t="shared" si="26"/>
        <v>42783.875</v>
      </c>
      <c r="W199">
        <f t="shared" si="27"/>
        <v>42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 s="5">
        <f t="shared" si="22"/>
        <v>46.5</v>
      </c>
      <c r="Q200" s="5" t="str">
        <f t="shared" si="23"/>
        <v>film &amp; video</v>
      </c>
      <c r="R200" s="5" t="str">
        <f t="shared" si="24"/>
        <v>drama</v>
      </c>
      <c r="S200" t="s">
        <v>8310</v>
      </c>
      <c r="T200" t="s">
        <v>8314</v>
      </c>
      <c r="U200" s="9">
        <f t="shared" si="25"/>
        <v>41887.383356481485</v>
      </c>
      <c r="V200" s="9">
        <f t="shared" si="26"/>
        <v>41917.383356481485</v>
      </c>
      <c r="W200">
        <f t="shared" si="27"/>
        <v>30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5" t="e">
        <f t="shared" si="22"/>
        <v>#DIV/0!</v>
      </c>
      <c r="Q201" s="5" t="str">
        <f t="shared" si="23"/>
        <v>film &amp; video</v>
      </c>
      <c r="R201" s="5" t="str">
        <f t="shared" si="24"/>
        <v>drama</v>
      </c>
      <c r="S201" t="s">
        <v>8310</v>
      </c>
      <c r="T201" t="s">
        <v>8314</v>
      </c>
      <c r="U201" s="9">
        <f t="shared" si="25"/>
        <v>42584.123865740738</v>
      </c>
      <c r="V201" s="9">
        <f t="shared" si="26"/>
        <v>42614.123865740738</v>
      </c>
      <c r="W201">
        <f t="shared" si="27"/>
        <v>30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 s="5">
        <f t="shared" si="22"/>
        <v>87.31</v>
      </c>
      <c r="Q202" s="5" t="str">
        <f t="shared" si="23"/>
        <v>film &amp; video</v>
      </c>
      <c r="R202" s="5" t="str">
        <f t="shared" si="24"/>
        <v>drama</v>
      </c>
      <c r="S202" t="s">
        <v>8310</v>
      </c>
      <c r="T202" t="s">
        <v>8314</v>
      </c>
      <c r="U202" s="9">
        <f t="shared" si="25"/>
        <v>41867.083368055559</v>
      </c>
      <c r="V202" s="9">
        <f t="shared" si="26"/>
        <v>41897.083368055559</v>
      </c>
      <c r="W202">
        <f t="shared" si="27"/>
        <v>30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 s="5">
        <f t="shared" si="22"/>
        <v>54.29</v>
      </c>
      <c r="Q203" s="5" t="str">
        <f t="shared" si="23"/>
        <v>film &amp; video</v>
      </c>
      <c r="R203" s="5" t="str">
        <f t="shared" si="24"/>
        <v>drama</v>
      </c>
      <c r="S203" t="s">
        <v>8310</v>
      </c>
      <c r="T203" t="s">
        <v>8314</v>
      </c>
      <c r="U203" s="9">
        <f t="shared" si="25"/>
        <v>42023.818622685183</v>
      </c>
      <c r="V203" s="9">
        <f t="shared" si="26"/>
        <v>42043.818622685183</v>
      </c>
      <c r="W203">
        <f t="shared" si="27"/>
        <v>20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5" t="e">
        <f t="shared" si="22"/>
        <v>#DIV/0!</v>
      </c>
      <c r="Q204" s="5" t="str">
        <f t="shared" si="23"/>
        <v>film &amp; video</v>
      </c>
      <c r="R204" s="5" t="str">
        <f t="shared" si="24"/>
        <v>drama</v>
      </c>
      <c r="S204" t="s">
        <v>8310</v>
      </c>
      <c r="T204" t="s">
        <v>8314</v>
      </c>
      <c r="U204" s="9">
        <f t="shared" si="25"/>
        <v>42255.927824074075</v>
      </c>
      <c r="V204" s="9">
        <f t="shared" si="26"/>
        <v>42285.874305555553</v>
      </c>
      <c r="W204">
        <f t="shared" si="27"/>
        <v>30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 s="5">
        <f t="shared" si="22"/>
        <v>93.25</v>
      </c>
      <c r="Q205" s="5" t="str">
        <f t="shared" si="23"/>
        <v>film &amp; video</v>
      </c>
      <c r="R205" s="5" t="str">
        <f t="shared" si="24"/>
        <v>drama</v>
      </c>
      <c r="S205" t="s">
        <v>8310</v>
      </c>
      <c r="T205" t="s">
        <v>8314</v>
      </c>
      <c r="U205" s="9">
        <f t="shared" si="25"/>
        <v>41973.847962962958</v>
      </c>
      <c r="V205" s="9">
        <f t="shared" si="26"/>
        <v>42033.847962962958</v>
      </c>
      <c r="W205">
        <f t="shared" si="27"/>
        <v>60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 s="5">
        <f t="shared" si="22"/>
        <v>117.68</v>
      </c>
      <c r="Q206" s="5" t="str">
        <f t="shared" si="23"/>
        <v>film &amp; video</v>
      </c>
      <c r="R206" s="5" t="str">
        <f t="shared" si="24"/>
        <v>drama</v>
      </c>
      <c r="S206" t="s">
        <v>8310</v>
      </c>
      <c r="T206" t="s">
        <v>8314</v>
      </c>
      <c r="U206" s="9">
        <f t="shared" si="25"/>
        <v>42556.583368055552</v>
      </c>
      <c r="V206" s="9">
        <f t="shared" si="26"/>
        <v>42586.583368055552</v>
      </c>
      <c r="W206">
        <f t="shared" si="27"/>
        <v>30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 s="5">
        <f t="shared" si="22"/>
        <v>76.47</v>
      </c>
      <c r="Q207" s="5" t="str">
        <f t="shared" si="23"/>
        <v>film &amp; video</v>
      </c>
      <c r="R207" s="5" t="str">
        <f t="shared" si="24"/>
        <v>drama</v>
      </c>
      <c r="S207" t="s">
        <v>8310</v>
      </c>
      <c r="T207" t="s">
        <v>8314</v>
      </c>
      <c r="U207" s="9">
        <f t="shared" si="25"/>
        <v>42248.632199074069</v>
      </c>
      <c r="V207" s="9">
        <f t="shared" si="26"/>
        <v>42283.632199074069</v>
      </c>
      <c r="W207">
        <f t="shared" si="27"/>
        <v>35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5" t="e">
        <f t="shared" si="22"/>
        <v>#DIV/0!</v>
      </c>
      <c r="Q208" s="5" t="str">
        <f t="shared" si="23"/>
        <v>film &amp; video</v>
      </c>
      <c r="R208" s="5" t="str">
        <f t="shared" si="24"/>
        <v>drama</v>
      </c>
      <c r="S208" t="s">
        <v>8310</v>
      </c>
      <c r="T208" t="s">
        <v>8314</v>
      </c>
      <c r="U208" s="9">
        <f t="shared" si="25"/>
        <v>42567.004432870366</v>
      </c>
      <c r="V208" s="9">
        <f t="shared" si="26"/>
        <v>42588.004432870366</v>
      </c>
      <c r="W208">
        <f t="shared" si="27"/>
        <v>21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 s="5">
        <f t="shared" si="22"/>
        <v>163.85</v>
      </c>
      <c r="Q209" s="5" t="str">
        <f t="shared" si="23"/>
        <v>film &amp; video</v>
      </c>
      <c r="R209" s="5" t="str">
        <f t="shared" si="24"/>
        <v>drama</v>
      </c>
      <c r="S209" t="s">
        <v>8310</v>
      </c>
      <c r="T209" t="s">
        <v>8314</v>
      </c>
      <c r="U209" s="9">
        <f t="shared" si="25"/>
        <v>41978.197199074071</v>
      </c>
      <c r="V209" s="9">
        <f t="shared" si="26"/>
        <v>42008.197199074071</v>
      </c>
      <c r="W209">
        <f t="shared" si="27"/>
        <v>30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5" t="e">
        <f t="shared" si="22"/>
        <v>#DIV/0!</v>
      </c>
      <c r="Q210" s="5" t="str">
        <f t="shared" si="23"/>
        <v>film &amp; video</v>
      </c>
      <c r="R210" s="5" t="str">
        <f t="shared" si="24"/>
        <v>drama</v>
      </c>
      <c r="S210" t="s">
        <v>8310</v>
      </c>
      <c r="T210" t="s">
        <v>8314</v>
      </c>
      <c r="U210" s="9">
        <f t="shared" si="25"/>
        <v>41959.369988425926</v>
      </c>
      <c r="V210" s="9">
        <f t="shared" si="26"/>
        <v>41989.369988425926</v>
      </c>
      <c r="W210">
        <f t="shared" si="27"/>
        <v>30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5" t="e">
        <f t="shared" si="22"/>
        <v>#DIV/0!</v>
      </c>
      <c r="Q211" s="5" t="str">
        <f t="shared" si="23"/>
        <v>film &amp; video</v>
      </c>
      <c r="R211" s="5" t="str">
        <f t="shared" si="24"/>
        <v>drama</v>
      </c>
      <c r="S211" t="s">
        <v>8310</v>
      </c>
      <c r="T211" t="s">
        <v>8314</v>
      </c>
      <c r="U211" s="9">
        <f t="shared" si="25"/>
        <v>42165.922858796301</v>
      </c>
      <c r="V211" s="9">
        <f t="shared" si="26"/>
        <v>42195.922858796301</v>
      </c>
      <c r="W211">
        <f t="shared" si="27"/>
        <v>30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 s="5">
        <f t="shared" si="22"/>
        <v>91.82</v>
      </c>
      <c r="Q212" s="5" t="str">
        <f t="shared" si="23"/>
        <v>film &amp; video</v>
      </c>
      <c r="R212" s="5" t="str">
        <f t="shared" si="24"/>
        <v>drama</v>
      </c>
      <c r="S212" t="s">
        <v>8310</v>
      </c>
      <c r="T212" t="s">
        <v>8314</v>
      </c>
      <c r="U212" s="9">
        <f t="shared" si="25"/>
        <v>42249.064722222218</v>
      </c>
      <c r="V212" s="9">
        <f t="shared" si="26"/>
        <v>42278.208333333328</v>
      </c>
      <c r="W212">
        <f t="shared" si="27"/>
        <v>29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 s="5">
        <f t="shared" si="22"/>
        <v>185.83</v>
      </c>
      <c r="Q213" s="5" t="str">
        <f t="shared" si="23"/>
        <v>film &amp; video</v>
      </c>
      <c r="R213" s="5" t="str">
        <f t="shared" si="24"/>
        <v>drama</v>
      </c>
      <c r="S213" t="s">
        <v>8310</v>
      </c>
      <c r="T213" t="s">
        <v>8314</v>
      </c>
      <c r="U213" s="9">
        <f t="shared" si="25"/>
        <v>42236.159918981488</v>
      </c>
      <c r="V213" s="9">
        <f t="shared" si="26"/>
        <v>42266.159918981488</v>
      </c>
      <c r="W213">
        <f t="shared" si="27"/>
        <v>30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 s="5">
        <f t="shared" si="22"/>
        <v>1</v>
      </c>
      <c r="Q214" s="5" t="str">
        <f t="shared" si="23"/>
        <v>film &amp; video</v>
      </c>
      <c r="R214" s="5" t="str">
        <f t="shared" si="24"/>
        <v>drama</v>
      </c>
      <c r="S214" t="s">
        <v>8310</v>
      </c>
      <c r="T214" t="s">
        <v>8314</v>
      </c>
      <c r="U214" s="9">
        <f t="shared" si="25"/>
        <v>42416.881018518514</v>
      </c>
      <c r="V214" s="9">
        <f t="shared" si="26"/>
        <v>42476.839351851857</v>
      </c>
      <c r="W214">
        <f t="shared" si="27"/>
        <v>60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 s="5">
        <f t="shared" si="22"/>
        <v>20</v>
      </c>
      <c r="Q215" s="5" t="str">
        <f t="shared" si="23"/>
        <v>film &amp; video</v>
      </c>
      <c r="R215" s="5" t="str">
        <f t="shared" si="24"/>
        <v>drama</v>
      </c>
      <c r="S215" t="s">
        <v>8310</v>
      </c>
      <c r="T215" t="s">
        <v>8314</v>
      </c>
      <c r="U215" s="9">
        <f t="shared" si="25"/>
        <v>42202.594293981485</v>
      </c>
      <c r="V215" s="9">
        <f t="shared" si="26"/>
        <v>42232.587974537033</v>
      </c>
      <c r="W215">
        <f t="shared" si="27"/>
        <v>30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 s="5">
        <f t="shared" si="22"/>
        <v>1</v>
      </c>
      <c r="Q216" s="5" t="str">
        <f t="shared" si="23"/>
        <v>film &amp; video</v>
      </c>
      <c r="R216" s="5" t="str">
        <f t="shared" si="24"/>
        <v>drama</v>
      </c>
      <c r="S216" t="s">
        <v>8310</v>
      </c>
      <c r="T216" t="s">
        <v>8314</v>
      </c>
      <c r="U216" s="9">
        <f t="shared" si="25"/>
        <v>42009.64061342593</v>
      </c>
      <c r="V216" s="9">
        <f t="shared" si="26"/>
        <v>42069.64061342593</v>
      </c>
      <c r="W216">
        <f t="shared" si="27"/>
        <v>60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 s="5">
        <f t="shared" si="22"/>
        <v>10</v>
      </c>
      <c r="Q217" s="5" t="str">
        <f t="shared" si="23"/>
        <v>film &amp; video</v>
      </c>
      <c r="R217" s="5" t="str">
        <f t="shared" si="24"/>
        <v>drama</v>
      </c>
      <c r="S217" t="s">
        <v>8310</v>
      </c>
      <c r="T217" t="s">
        <v>8314</v>
      </c>
      <c r="U217" s="9">
        <f t="shared" si="25"/>
        <v>42375.230115740742</v>
      </c>
      <c r="V217" s="9">
        <f t="shared" si="26"/>
        <v>42417.999305555553</v>
      </c>
      <c r="W217">
        <f t="shared" si="27"/>
        <v>42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 s="5">
        <f t="shared" si="22"/>
        <v>331.54</v>
      </c>
      <c r="Q218" s="5" t="str">
        <f t="shared" si="23"/>
        <v>film &amp; video</v>
      </c>
      <c r="R218" s="5" t="str">
        <f t="shared" si="24"/>
        <v>drama</v>
      </c>
      <c r="S218" t="s">
        <v>8310</v>
      </c>
      <c r="T218" t="s">
        <v>8314</v>
      </c>
      <c r="U218" s="9">
        <f t="shared" si="25"/>
        <v>42066.958761574075</v>
      </c>
      <c r="V218" s="9">
        <f t="shared" si="26"/>
        <v>42116.917094907403</v>
      </c>
      <c r="W218">
        <f t="shared" si="27"/>
        <v>50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 s="5">
        <f t="shared" si="22"/>
        <v>314.29000000000002</v>
      </c>
      <c r="Q219" s="5" t="str">
        <f t="shared" si="23"/>
        <v>film &amp; video</v>
      </c>
      <c r="R219" s="5" t="str">
        <f t="shared" si="24"/>
        <v>drama</v>
      </c>
      <c r="S219" t="s">
        <v>8310</v>
      </c>
      <c r="T219" t="s">
        <v>8314</v>
      </c>
      <c r="U219" s="9">
        <f t="shared" si="25"/>
        <v>41970.64061342593</v>
      </c>
      <c r="V219" s="9">
        <f t="shared" si="26"/>
        <v>42001.64061342593</v>
      </c>
      <c r="W219">
        <f t="shared" si="27"/>
        <v>31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5">
        <f t="shared" si="22"/>
        <v>100</v>
      </c>
      <c r="Q220" s="5" t="str">
        <f t="shared" si="23"/>
        <v>film &amp; video</v>
      </c>
      <c r="R220" s="5" t="str">
        <f t="shared" si="24"/>
        <v>drama</v>
      </c>
      <c r="S220" t="s">
        <v>8310</v>
      </c>
      <c r="T220" t="s">
        <v>8314</v>
      </c>
      <c r="U220" s="9">
        <f t="shared" si="25"/>
        <v>42079.628344907411</v>
      </c>
      <c r="V220" s="9">
        <f t="shared" si="26"/>
        <v>42139.628344907411</v>
      </c>
      <c r="W220">
        <f t="shared" si="27"/>
        <v>60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 s="5">
        <f t="shared" si="22"/>
        <v>115.99</v>
      </c>
      <c r="Q221" s="5" t="str">
        <f t="shared" si="23"/>
        <v>film &amp; video</v>
      </c>
      <c r="R221" s="5" t="str">
        <f t="shared" si="24"/>
        <v>drama</v>
      </c>
      <c r="S221" t="s">
        <v>8310</v>
      </c>
      <c r="T221" t="s">
        <v>8314</v>
      </c>
      <c r="U221" s="9">
        <f t="shared" si="25"/>
        <v>42429.326678240745</v>
      </c>
      <c r="V221" s="9">
        <f t="shared" si="26"/>
        <v>42461.290972222225</v>
      </c>
      <c r="W221">
        <f t="shared" si="27"/>
        <v>32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 s="5">
        <f t="shared" si="22"/>
        <v>120</v>
      </c>
      <c r="Q222" s="5" t="str">
        <f t="shared" si="23"/>
        <v>film &amp; video</v>
      </c>
      <c r="R222" s="5" t="str">
        <f t="shared" si="24"/>
        <v>drama</v>
      </c>
      <c r="S222" t="s">
        <v>8310</v>
      </c>
      <c r="T222" t="s">
        <v>8314</v>
      </c>
      <c r="U222" s="9">
        <f t="shared" si="25"/>
        <v>42195.643865740742</v>
      </c>
      <c r="V222" s="9">
        <f t="shared" si="26"/>
        <v>42236.837499999994</v>
      </c>
      <c r="W222">
        <f t="shared" si="27"/>
        <v>41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5" t="e">
        <f t="shared" si="22"/>
        <v>#DIV/0!</v>
      </c>
      <c r="Q223" s="5" t="str">
        <f t="shared" si="23"/>
        <v>film &amp; video</v>
      </c>
      <c r="R223" s="5" t="str">
        <f t="shared" si="24"/>
        <v>drama</v>
      </c>
      <c r="S223" t="s">
        <v>8310</v>
      </c>
      <c r="T223" t="s">
        <v>8314</v>
      </c>
      <c r="U223" s="9">
        <f t="shared" si="25"/>
        <v>42031.837546296301</v>
      </c>
      <c r="V223" s="9">
        <f t="shared" si="26"/>
        <v>42091.79587962963</v>
      </c>
      <c r="W223">
        <f t="shared" si="27"/>
        <v>60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5">
        <f t="shared" si="22"/>
        <v>65</v>
      </c>
      <c r="Q224" s="5" t="str">
        <f t="shared" si="23"/>
        <v>film &amp; video</v>
      </c>
      <c r="R224" s="5" t="str">
        <f t="shared" si="24"/>
        <v>drama</v>
      </c>
      <c r="S224" t="s">
        <v>8310</v>
      </c>
      <c r="T224" t="s">
        <v>8314</v>
      </c>
      <c r="U224" s="9">
        <f t="shared" si="25"/>
        <v>42031.769884259258</v>
      </c>
      <c r="V224" s="9">
        <f t="shared" si="26"/>
        <v>42090.110416666663</v>
      </c>
      <c r="W224">
        <f t="shared" si="27"/>
        <v>59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5" t="e">
        <f t="shared" si="22"/>
        <v>#DIV/0!</v>
      </c>
      <c r="Q225" s="5" t="str">
        <f t="shared" si="23"/>
        <v>film &amp; video</v>
      </c>
      <c r="R225" s="5" t="str">
        <f t="shared" si="24"/>
        <v>drama</v>
      </c>
      <c r="S225" t="s">
        <v>8310</v>
      </c>
      <c r="T225" t="s">
        <v>8314</v>
      </c>
      <c r="U225" s="9">
        <f t="shared" si="25"/>
        <v>42482.048032407409</v>
      </c>
      <c r="V225" s="9">
        <f t="shared" si="26"/>
        <v>42512.045138888891</v>
      </c>
      <c r="W225">
        <f t="shared" si="27"/>
        <v>30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5" t="e">
        <f t="shared" si="22"/>
        <v>#DIV/0!</v>
      </c>
      <c r="Q226" s="5" t="str">
        <f t="shared" si="23"/>
        <v>film &amp; video</v>
      </c>
      <c r="R226" s="5" t="str">
        <f t="shared" si="24"/>
        <v>drama</v>
      </c>
      <c r="S226" t="s">
        <v>8310</v>
      </c>
      <c r="T226" t="s">
        <v>8314</v>
      </c>
      <c r="U226" s="9">
        <f t="shared" si="25"/>
        <v>42135.235254629632</v>
      </c>
      <c r="V226" s="9">
        <f t="shared" si="26"/>
        <v>42195.235254629632</v>
      </c>
      <c r="W226">
        <f t="shared" si="27"/>
        <v>60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5" t="e">
        <f t="shared" si="22"/>
        <v>#DIV/0!</v>
      </c>
      <c r="Q227" s="5" t="str">
        <f t="shared" si="23"/>
        <v>film &amp; video</v>
      </c>
      <c r="R227" s="5" t="str">
        <f t="shared" si="24"/>
        <v>drama</v>
      </c>
      <c r="S227" t="s">
        <v>8310</v>
      </c>
      <c r="T227" t="s">
        <v>8314</v>
      </c>
      <c r="U227" s="9">
        <f t="shared" si="25"/>
        <v>42438.961273148147</v>
      </c>
      <c r="V227" s="9">
        <f t="shared" si="26"/>
        <v>42468.919606481482</v>
      </c>
      <c r="W227">
        <f t="shared" si="27"/>
        <v>30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 s="5">
        <f t="shared" si="22"/>
        <v>125</v>
      </c>
      <c r="Q228" s="5" t="str">
        <f t="shared" si="23"/>
        <v>film &amp; video</v>
      </c>
      <c r="R228" s="5" t="str">
        <f t="shared" si="24"/>
        <v>drama</v>
      </c>
      <c r="S228" t="s">
        <v>8310</v>
      </c>
      <c r="T228" t="s">
        <v>8314</v>
      </c>
      <c r="U228" s="9">
        <f t="shared" si="25"/>
        <v>42106.666018518517</v>
      </c>
      <c r="V228" s="9">
        <f t="shared" si="26"/>
        <v>42155.395138888889</v>
      </c>
      <c r="W228">
        <f t="shared" si="27"/>
        <v>49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5" t="e">
        <f t="shared" si="22"/>
        <v>#DIV/0!</v>
      </c>
      <c r="Q229" s="5" t="str">
        <f t="shared" si="23"/>
        <v>film &amp; video</v>
      </c>
      <c r="R229" s="5" t="str">
        <f t="shared" si="24"/>
        <v>drama</v>
      </c>
      <c r="S229" t="s">
        <v>8310</v>
      </c>
      <c r="T229" t="s">
        <v>8314</v>
      </c>
      <c r="U229" s="9">
        <f t="shared" si="25"/>
        <v>42164.893993055557</v>
      </c>
      <c r="V229" s="9">
        <f t="shared" si="26"/>
        <v>42194.893993055557</v>
      </c>
      <c r="W229">
        <f t="shared" si="27"/>
        <v>30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5" t="e">
        <f t="shared" si="22"/>
        <v>#DIV/0!</v>
      </c>
      <c r="Q230" s="5" t="str">
        <f t="shared" si="23"/>
        <v>film &amp; video</v>
      </c>
      <c r="R230" s="5" t="str">
        <f t="shared" si="24"/>
        <v>drama</v>
      </c>
      <c r="S230" t="s">
        <v>8310</v>
      </c>
      <c r="T230" t="s">
        <v>8314</v>
      </c>
      <c r="U230" s="9">
        <f t="shared" si="25"/>
        <v>42096.686400462961</v>
      </c>
      <c r="V230" s="9">
        <f t="shared" si="26"/>
        <v>42156.686400462961</v>
      </c>
      <c r="W230">
        <f t="shared" si="27"/>
        <v>60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5" t="e">
        <f t="shared" si="22"/>
        <v>#DIV/0!</v>
      </c>
      <c r="Q231" s="5" t="str">
        <f t="shared" si="23"/>
        <v>film &amp; video</v>
      </c>
      <c r="R231" s="5" t="str">
        <f t="shared" si="24"/>
        <v>drama</v>
      </c>
      <c r="S231" t="s">
        <v>8310</v>
      </c>
      <c r="T231" t="s">
        <v>8314</v>
      </c>
      <c r="U231" s="9">
        <f t="shared" si="25"/>
        <v>42383.933993055558</v>
      </c>
      <c r="V231" s="9">
        <f t="shared" si="26"/>
        <v>42413.933993055558</v>
      </c>
      <c r="W231">
        <f t="shared" si="27"/>
        <v>30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 s="5">
        <f t="shared" si="22"/>
        <v>30</v>
      </c>
      <c r="Q232" s="5" t="str">
        <f t="shared" si="23"/>
        <v>film &amp; video</v>
      </c>
      <c r="R232" s="5" t="str">
        <f t="shared" si="24"/>
        <v>drama</v>
      </c>
      <c r="S232" t="s">
        <v>8310</v>
      </c>
      <c r="T232" t="s">
        <v>8314</v>
      </c>
      <c r="U232" s="9">
        <f t="shared" si="25"/>
        <v>42129.777210648142</v>
      </c>
      <c r="V232" s="9">
        <f t="shared" si="26"/>
        <v>42159.777210648142</v>
      </c>
      <c r="W232">
        <f t="shared" si="27"/>
        <v>30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5" t="e">
        <f t="shared" si="22"/>
        <v>#DIV/0!</v>
      </c>
      <c r="Q233" s="5" t="str">
        <f t="shared" si="23"/>
        <v>film &amp; video</v>
      </c>
      <c r="R233" s="5" t="str">
        <f t="shared" si="24"/>
        <v>drama</v>
      </c>
      <c r="S233" t="s">
        <v>8310</v>
      </c>
      <c r="T233" t="s">
        <v>8314</v>
      </c>
      <c r="U233" s="9">
        <f t="shared" si="25"/>
        <v>42341.958923611113</v>
      </c>
      <c r="V233" s="9">
        <f t="shared" si="26"/>
        <v>42371.958923611113</v>
      </c>
      <c r="W233">
        <f t="shared" si="27"/>
        <v>30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 s="5">
        <f t="shared" si="22"/>
        <v>15.71</v>
      </c>
      <c r="Q234" s="5" t="str">
        <f t="shared" si="23"/>
        <v>film &amp; video</v>
      </c>
      <c r="R234" s="5" t="str">
        <f t="shared" si="24"/>
        <v>drama</v>
      </c>
      <c r="S234" t="s">
        <v>8310</v>
      </c>
      <c r="T234" t="s">
        <v>8314</v>
      </c>
      <c r="U234" s="9">
        <f t="shared" si="25"/>
        <v>42032.82576388889</v>
      </c>
      <c r="V234" s="9">
        <f t="shared" si="26"/>
        <v>42062.82576388889</v>
      </c>
      <c r="W234">
        <f t="shared" si="27"/>
        <v>30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5" t="e">
        <f t="shared" si="22"/>
        <v>#DIV/0!</v>
      </c>
      <c r="Q235" s="5" t="str">
        <f t="shared" si="23"/>
        <v>film &amp; video</v>
      </c>
      <c r="R235" s="5" t="str">
        <f t="shared" si="24"/>
        <v>drama</v>
      </c>
      <c r="S235" t="s">
        <v>8310</v>
      </c>
      <c r="T235" t="s">
        <v>8314</v>
      </c>
      <c r="U235" s="9">
        <f t="shared" si="25"/>
        <v>42612.911712962959</v>
      </c>
      <c r="V235" s="9">
        <f t="shared" si="26"/>
        <v>42642.911712962959</v>
      </c>
      <c r="W235">
        <f t="shared" si="27"/>
        <v>30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 s="5">
        <f t="shared" si="22"/>
        <v>80.2</v>
      </c>
      <c r="Q236" s="5" t="str">
        <f t="shared" si="23"/>
        <v>film &amp; video</v>
      </c>
      <c r="R236" s="5" t="str">
        <f t="shared" si="24"/>
        <v>drama</v>
      </c>
      <c r="S236" t="s">
        <v>8310</v>
      </c>
      <c r="T236" t="s">
        <v>8314</v>
      </c>
      <c r="U236" s="9">
        <f t="shared" si="25"/>
        <v>42136.035405092596</v>
      </c>
      <c r="V236" s="9">
        <f t="shared" si="26"/>
        <v>42176.035405092596</v>
      </c>
      <c r="W236">
        <f t="shared" si="27"/>
        <v>40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5" t="e">
        <f t="shared" si="22"/>
        <v>#DIV/0!</v>
      </c>
      <c r="Q237" s="5" t="str">
        <f t="shared" si="23"/>
        <v>film &amp; video</v>
      </c>
      <c r="R237" s="5" t="str">
        <f t="shared" si="24"/>
        <v>drama</v>
      </c>
      <c r="S237" t="s">
        <v>8310</v>
      </c>
      <c r="T237" t="s">
        <v>8314</v>
      </c>
      <c r="U237" s="9">
        <f t="shared" si="25"/>
        <v>42164.908530092594</v>
      </c>
      <c r="V237" s="9">
        <f t="shared" si="26"/>
        <v>42194.908530092594</v>
      </c>
      <c r="W237">
        <f t="shared" si="27"/>
        <v>30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5" t="e">
        <f t="shared" si="22"/>
        <v>#DIV/0!</v>
      </c>
      <c r="Q238" s="5" t="str">
        <f t="shared" si="23"/>
        <v>film &amp; video</v>
      </c>
      <c r="R238" s="5" t="str">
        <f t="shared" si="24"/>
        <v>drama</v>
      </c>
      <c r="S238" t="s">
        <v>8310</v>
      </c>
      <c r="T238" t="s">
        <v>8314</v>
      </c>
      <c r="U238" s="9">
        <f t="shared" si="25"/>
        <v>42321.08447916666</v>
      </c>
      <c r="V238" s="9">
        <f t="shared" si="26"/>
        <v>42374</v>
      </c>
      <c r="W238">
        <f t="shared" si="27"/>
        <v>53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 s="5">
        <f t="shared" si="22"/>
        <v>50</v>
      </c>
      <c r="Q239" s="5" t="str">
        <f t="shared" si="23"/>
        <v>film &amp; video</v>
      </c>
      <c r="R239" s="5" t="str">
        <f t="shared" si="24"/>
        <v>drama</v>
      </c>
      <c r="S239" t="s">
        <v>8310</v>
      </c>
      <c r="T239" t="s">
        <v>8314</v>
      </c>
      <c r="U239" s="9">
        <f t="shared" si="25"/>
        <v>42377.577187499999</v>
      </c>
      <c r="V239" s="9">
        <f t="shared" si="26"/>
        <v>42437.577187499999</v>
      </c>
      <c r="W239">
        <f t="shared" si="27"/>
        <v>60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5" t="e">
        <f t="shared" si="22"/>
        <v>#DIV/0!</v>
      </c>
      <c r="Q240" s="5" t="str">
        <f t="shared" si="23"/>
        <v>film &amp; video</v>
      </c>
      <c r="R240" s="5" t="str">
        <f t="shared" si="24"/>
        <v>drama</v>
      </c>
      <c r="S240" t="s">
        <v>8310</v>
      </c>
      <c r="T240" t="s">
        <v>8314</v>
      </c>
      <c r="U240" s="9">
        <f t="shared" si="25"/>
        <v>42713.962499999994</v>
      </c>
      <c r="V240" s="9">
        <f t="shared" si="26"/>
        <v>42734.375</v>
      </c>
      <c r="W240">
        <f t="shared" si="27"/>
        <v>21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5">
        <f t="shared" si="22"/>
        <v>50</v>
      </c>
      <c r="Q241" s="5" t="str">
        <f t="shared" si="23"/>
        <v>film &amp; video</v>
      </c>
      <c r="R241" s="5" t="str">
        <f t="shared" si="24"/>
        <v>drama</v>
      </c>
      <c r="S241" t="s">
        <v>8310</v>
      </c>
      <c r="T241" t="s">
        <v>8314</v>
      </c>
      <c r="U241" s="9">
        <f t="shared" si="25"/>
        <v>42297.110300925924</v>
      </c>
      <c r="V241" s="9">
        <f t="shared" si="26"/>
        <v>42316.5</v>
      </c>
      <c r="W241">
        <f t="shared" si="27"/>
        <v>19</v>
      </c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 s="5">
        <f t="shared" si="22"/>
        <v>117.85</v>
      </c>
      <c r="Q242" s="5" t="str">
        <f t="shared" si="23"/>
        <v>film &amp; video</v>
      </c>
      <c r="R242" s="5" t="str">
        <f t="shared" si="24"/>
        <v>documentary</v>
      </c>
      <c r="S242" t="s">
        <v>8310</v>
      </c>
      <c r="T242" t="s">
        <v>8315</v>
      </c>
      <c r="U242" s="9">
        <f t="shared" si="25"/>
        <v>41354.708460648151</v>
      </c>
      <c r="V242" s="9">
        <f t="shared" si="26"/>
        <v>41399.708460648151</v>
      </c>
      <c r="W242">
        <f t="shared" si="27"/>
        <v>45</v>
      </c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 s="5">
        <f t="shared" si="22"/>
        <v>109.04</v>
      </c>
      <c r="Q243" s="5" t="str">
        <f t="shared" si="23"/>
        <v>film &amp; video</v>
      </c>
      <c r="R243" s="5" t="str">
        <f t="shared" si="24"/>
        <v>documentary</v>
      </c>
      <c r="S243" t="s">
        <v>8310</v>
      </c>
      <c r="T243" t="s">
        <v>8315</v>
      </c>
      <c r="U243" s="9">
        <f t="shared" si="25"/>
        <v>41949.697962962964</v>
      </c>
      <c r="V243" s="9">
        <f t="shared" si="26"/>
        <v>41994.697962962964</v>
      </c>
      <c r="W243">
        <f t="shared" si="27"/>
        <v>45</v>
      </c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 s="5">
        <f t="shared" si="22"/>
        <v>73.02</v>
      </c>
      <c r="Q244" s="5" t="str">
        <f t="shared" si="23"/>
        <v>film &amp; video</v>
      </c>
      <c r="R244" s="5" t="str">
        <f t="shared" si="24"/>
        <v>documentary</v>
      </c>
      <c r="S244" t="s">
        <v>8310</v>
      </c>
      <c r="T244" t="s">
        <v>8315</v>
      </c>
      <c r="U244" s="9">
        <f t="shared" si="25"/>
        <v>40862.492939814816</v>
      </c>
      <c r="V244" s="9">
        <f t="shared" si="26"/>
        <v>40897.492939814816</v>
      </c>
      <c r="W244">
        <f t="shared" si="27"/>
        <v>35</v>
      </c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 s="5">
        <f t="shared" si="22"/>
        <v>78.2</v>
      </c>
      <c r="Q245" s="5" t="str">
        <f t="shared" si="23"/>
        <v>film &amp; video</v>
      </c>
      <c r="R245" s="5" t="str">
        <f t="shared" si="24"/>
        <v>documentary</v>
      </c>
      <c r="S245" t="s">
        <v>8310</v>
      </c>
      <c r="T245" t="s">
        <v>8315</v>
      </c>
      <c r="U245" s="9">
        <f t="shared" si="25"/>
        <v>41662.047500000001</v>
      </c>
      <c r="V245" s="9">
        <f t="shared" si="26"/>
        <v>41692.047500000001</v>
      </c>
      <c r="W245">
        <f t="shared" si="27"/>
        <v>30</v>
      </c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 s="5">
        <f t="shared" si="22"/>
        <v>47.4</v>
      </c>
      <c r="Q246" s="5" t="str">
        <f t="shared" si="23"/>
        <v>film &amp; video</v>
      </c>
      <c r="R246" s="5" t="str">
        <f t="shared" si="24"/>
        <v>documentary</v>
      </c>
      <c r="S246" t="s">
        <v>8310</v>
      </c>
      <c r="T246" t="s">
        <v>8315</v>
      </c>
      <c r="U246" s="9">
        <f t="shared" si="25"/>
        <v>40213.323599537034</v>
      </c>
      <c r="V246" s="9">
        <f t="shared" si="26"/>
        <v>40253.29583333333</v>
      </c>
      <c r="W246">
        <f t="shared" si="27"/>
        <v>40</v>
      </c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 s="5">
        <f t="shared" si="22"/>
        <v>54.02</v>
      </c>
      <c r="Q247" s="5" t="str">
        <f t="shared" si="23"/>
        <v>film &amp; video</v>
      </c>
      <c r="R247" s="5" t="str">
        <f t="shared" si="24"/>
        <v>documentary</v>
      </c>
      <c r="S247" t="s">
        <v>8310</v>
      </c>
      <c r="T247" t="s">
        <v>8315</v>
      </c>
      <c r="U247" s="9">
        <f t="shared" si="25"/>
        <v>41107.053067129629</v>
      </c>
      <c r="V247" s="9">
        <f t="shared" si="26"/>
        <v>41137.053067129629</v>
      </c>
      <c r="W247">
        <f t="shared" si="27"/>
        <v>30</v>
      </c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 s="5">
        <f t="shared" si="22"/>
        <v>68.489999999999995</v>
      </c>
      <c r="Q248" s="5" t="str">
        <f t="shared" si="23"/>
        <v>film &amp; video</v>
      </c>
      <c r="R248" s="5" t="str">
        <f t="shared" si="24"/>
        <v>documentary</v>
      </c>
      <c r="S248" t="s">
        <v>8310</v>
      </c>
      <c r="T248" t="s">
        <v>8315</v>
      </c>
      <c r="U248" s="9">
        <f t="shared" si="25"/>
        <v>40480.363483796296</v>
      </c>
      <c r="V248" s="9">
        <f t="shared" si="26"/>
        <v>40530.405150462961</v>
      </c>
      <c r="W248">
        <f t="shared" si="27"/>
        <v>50</v>
      </c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 s="5">
        <f t="shared" si="22"/>
        <v>108.15</v>
      </c>
      <c r="Q249" s="5" t="str">
        <f t="shared" si="23"/>
        <v>film &amp; video</v>
      </c>
      <c r="R249" s="5" t="str">
        <f t="shared" si="24"/>
        <v>documentary</v>
      </c>
      <c r="S249" t="s">
        <v>8310</v>
      </c>
      <c r="T249" t="s">
        <v>8315</v>
      </c>
      <c r="U249" s="9">
        <f t="shared" si="25"/>
        <v>40430.604328703703</v>
      </c>
      <c r="V249" s="9">
        <f t="shared" si="26"/>
        <v>40467.152083333334</v>
      </c>
      <c r="W249">
        <f t="shared" si="27"/>
        <v>37</v>
      </c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 s="5">
        <f t="shared" si="22"/>
        <v>589.95000000000005</v>
      </c>
      <c r="Q250" s="5" t="str">
        <f t="shared" si="23"/>
        <v>film &amp; video</v>
      </c>
      <c r="R250" s="5" t="str">
        <f t="shared" si="24"/>
        <v>documentary</v>
      </c>
      <c r="S250" t="s">
        <v>8310</v>
      </c>
      <c r="T250" t="s">
        <v>8315</v>
      </c>
      <c r="U250" s="9">
        <f t="shared" si="25"/>
        <v>40870.774409722224</v>
      </c>
      <c r="V250" s="9">
        <f t="shared" si="26"/>
        <v>40915.774409722224</v>
      </c>
      <c r="W250">
        <f t="shared" si="27"/>
        <v>45</v>
      </c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 s="5">
        <f t="shared" si="22"/>
        <v>48.05</v>
      </c>
      <c r="Q251" s="5" t="str">
        <f t="shared" si="23"/>
        <v>film &amp; video</v>
      </c>
      <c r="R251" s="5" t="str">
        <f t="shared" si="24"/>
        <v>documentary</v>
      </c>
      <c r="S251" t="s">
        <v>8310</v>
      </c>
      <c r="T251" t="s">
        <v>8315</v>
      </c>
      <c r="U251" s="9">
        <f t="shared" si="25"/>
        <v>40332.923842592594</v>
      </c>
      <c r="V251" s="9">
        <f t="shared" si="26"/>
        <v>40412.736111111109</v>
      </c>
      <c r="W251">
        <f t="shared" si="27"/>
        <v>80</v>
      </c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 s="5">
        <f t="shared" si="22"/>
        <v>72.48</v>
      </c>
      <c r="Q252" s="5" t="str">
        <f t="shared" si="23"/>
        <v>film &amp; video</v>
      </c>
      <c r="R252" s="5" t="str">
        <f t="shared" si="24"/>
        <v>documentary</v>
      </c>
      <c r="S252" t="s">
        <v>8310</v>
      </c>
      <c r="T252" t="s">
        <v>8315</v>
      </c>
      <c r="U252" s="9">
        <f t="shared" si="25"/>
        <v>41401.565868055557</v>
      </c>
      <c r="V252" s="9">
        <f t="shared" si="26"/>
        <v>41431.565868055557</v>
      </c>
      <c r="W252">
        <f t="shared" si="27"/>
        <v>30</v>
      </c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 s="5">
        <f t="shared" si="22"/>
        <v>57.08</v>
      </c>
      <c r="Q253" s="5" t="str">
        <f t="shared" si="23"/>
        <v>film &amp; video</v>
      </c>
      <c r="R253" s="5" t="str">
        <f t="shared" si="24"/>
        <v>documentary</v>
      </c>
      <c r="S253" t="s">
        <v>8310</v>
      </c>
      <c r="T253" t="s">
        <v>8315</v>
      </c>
      <c r="U253" s="9">
        <f t="shared" si="25"/>
        <v>41013.787569444445</v>
      </c>
      <c r="V253" s="9">
        <f t="shared" si="26"/>
        <v>41045.791666666664</v>
      </c>
      <c r="W253">
        <f t="shared" si="27"/>
        <v>32</v>
      </c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 s="5">
        <f t="shared" si="22"/>
        <v>85.44</v>
      </c>
      <c r="Q254" s="5" t="str">
        <f t="shared" si="23"/>
        <v>film &amp; video</v>
      </c>
      <c r="R254" s="5" t="str">
        <f t="shared" si="24"/>
        <v>documentary</v>
      </c>
      <c r="S254" t="s">
        <v>8310</v>
      </c>
      <c r="T254" t="s">
        <v>8315</v>
      </c>
      <c r="U254" s="9">
        <f t="shared" si="25"/>
        <v>40266.662708333337</v>
      </c>
      <c r="V254" s="9">
        <f t="shared" si="26"/>
        <v>40330.165972222225</v>
      </c>
      <c r="W254">
        <f t="shared" si="27"/>
        <v>64</v>
      </c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 s="5">
        <f t="shared" si="22"/>
        <v>215.86</v>
      </c>
      <c r="Q255" s="5" t="str">
        <f t="shared" si="23"/>
        <v>film &amp; video</v>
      </c>
      <c r="R255" s="5" t="str">
        <f t="shared" si="24"/>
        <v>documentary</v>
      </c>
      <c r="S255" t="s">
        <v>8310</v>
      </c>
      <c r="T255" t="s">
        <v>8315</v>
      </c>
      <c r="U255" s="9">
        <f t="shared" si="25"/>
        <v>40924.650868055556</v>
      </c>
      <c r="V255" s="9">
        <f t="shared" si="26"/>
        <v>40954.650868055556</v>
      </c>
      <c r="W255">
        <f t="shared" si="27"/>
        <v>30</v>
      </c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 s="5">
        <f t="shared" si="22"/>
        <v>89.39</v>
      </c>
      <c r="Q256" s="5" t="str">
        <f t="shared" si="23"/>
        <v>film &amp; video</v>
      </c>
      <c r="R256" s="5" t="str">
        <f t="shared" si="24"/>
        <v>documentary</v>
      </c>
      <c r="S256" t="s">
        <v>8310</v>
      </c>
      <c r="T256" t="s">
        <v>8315</v>
      </c>
      <c r="U256" s="9">
        <f t="shared" si="25"/>
        <v>42263.952662037031</v>
      </c>
      <c r="V256" s="9">
        <f t="shared" si="26"/>
        <v>42294.083333333328</v>
      </c>
      <c r="W256">
        <f t="shared" si="27"/>
        <v>31</v>
      </c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 s="5">
        <f t="shared" si="22"/>
        <v>45.42</v>
      </c>
      <c r="Q257" s="5" t="str">
        <f t="shared" si="23"/>
        <v>film &amp; video</v>
      </c>
      <c r="R257" s="5" t="str">
        <f t="shared" si="24"/>
        <v>documentary</v>
      </c>
      <c r="S257" t="s">
        <v>8310</v>
      </c>
      <c r="T257" t="s">
        <v>8315</v>
      </c>
      <c r="U257" s="9">
        <f t="shared" si="25"/>
        <v>40588.526412037041</v>
      </c>
      <c r="V257" s="9">
        <f t="shared" si="26"/>
        <v>40618.48474537037</v>
      </c>
      <c r="W257">
        <f t="shared" si="27"/>
        <v>30</v>
      </c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8">ROUND((E258/D258)*100,0)</f>
        <v>139</v>
      </c>
      <c r="P258" s="5">
        <f t="shared" ref="P258:P321" si="29">ROUND((E258/L258),2)</f>
        <v>65.760000000000005</v>
      </c>
      <c r="Q258" s="5" t="str">
        <f t="shared" ref="Q258:Q321" si="30">LEFT(N258,SEARCH("/",N258)-1)</f>
        <v>film &amp; video</v>
      </c>
      <c r="R258" s="5" t="str">
        <f t="shared" ref="R258:R321" si="31">RIGHT(N258,LEN(N258)-SEARCH("/",N258))</f>
        <v>documentary</v>
      </c>
      <c r="S258" t="s">
        <v>8310</v>
      </c>
      <c r="T258" t="s">
        <v>8315</v>
      </c>
      <c r="U258" s="9">
        <f t="shared" ref="U258:U321" si="32">(((J258/60)/60)/24)+DATE(1970,1,1)</f>
        <v>41319.769293981481</v>
      </c>
      <c r="V258" s="9">
        <f t="shared" ref="V258:V321" si="33">(((I258/60)/60)/24)+DATE(1970,1,1)</f>
        <v>41349.769293981481</v>
      </c>
      <c r="W258">
        <f t="shared" si="27"/>
        <v>30</v>
      </c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8"/>
        <v>107</v>
      </c>
      <c r="P259" s="5">
        <f t="shared" si="29"/>
        <v>66.7</v>
      </c>
      <c r="Q259" s="5" t="str">
        <f t="shared" si="30"/>
        <v>film &amp; video</v>
      </c>
      <c r="R259" s="5" t="str">
        <f t="shared" si="31"/>
        <v>documentary</v>
      </c>
      <c r="S259" t="s">
        <v>8310</v>
      </c>
      <c r="T259" t="s">
        <v>8315</v>
      </c>
      <c r="U259" s="9">
        <f t="shared" si="32"/>
        <v>42479.626875000002</v>
      </c>
      <c r="V259" s="9">
        <f t="shared" si="33"/>
        <v>42509.626875000002</v>
      </c>
      <c r="W259">
        <f t="shared" ref="W259:W322" si="34">DATEDIF(U259,V259,"d")</f>
        <v>30</v>
      </c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 s="5">
        <f t="shared" si="29"/>
        <v>83.35</v>
      </c>
      <c r="Q260" s="5" t="str">
        <f t="shared" si="30"/>
        <v>film &amp; video</v>
      </c>
      <c r="R260" s="5" t="str">
        <f t="shared" si="31"/>
        <v>documentary</v>
      </c>
      <c r="S260" t="s">
        <v>8310</v>
      </c>
      <c r="T260" t="s">
        <v>8315</v>
      </c>
      <c r="U260" s="9">
        <f t="shared" si="32"/>
        <v>40682.051689814813</v>
      </c>
      <c r="V260" s="9">
        <f t="shared" si="33"/>
        <v>40712.051689814813</v>
      </c>
      <c r="W260">
        <f t="shared" si="34"/>
        <v>30</v>
      </c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 s="5">
        <f t="shared" si="29"/>
        <v>105.05</v>
      </c>
      <c r="Q261" s="5" t="str">
        <f t="shared" si="30"/>
        <v>film &amp; video</v>
      </c>
      <c r="R261" s="5" t="str">
        <f t="shared" si="31"/>
        <v>documentary</v>
      </c>
      <c r="S261" t="s">
        <v>8310</v>
      </c>
      <c r="T261" t="s">
        <v>8315</v>
      </c>
      <c r="U261" s="9">
        <f t="shared" si="32"/>
        <v>42072.738067129627</v>
      </c>
      <c r="V261" s="9">
        <f t="shared" si="33"/>
        <v>42102.738067129627</v>
      </c>
      <c r="W261">
        <f t="shared" si="34"/>
        <v>30</v>
      </c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 s="5">
        <f t="shared" si="29"/>
        <v>120.91</v>
      </c>
      <c r="Q262" s="5" t="str">
        <f t="shared" si="30"/>
        <v>film &amp; video</v>
      </c>
      <c r="R262" s="5" t="str">
        <f t="shared" si="31"/>
        <v>documentary</v>
      </c>
      <c r="S262" t="s">
        <v>8310</v>
      </c>
      <c r="T262" t="s">
        <v>8315</v>
      </c>
      <c r="U262" s="9">
        <f t="shared" si="32"/>
        <v>40330.755543981482</v>
      </c>
      <c r="V262" s="9">
        <f t="shared" si="33"/>
        <v>40376.415972222225</v>
      </c>
      <c r="W262">
        <f t="shared" si="34"/>
        <v>46</v>
      </c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 s="5">
        <f t="shared" si="29"/>
        <v>97.64</v>
      </c>
      <c r="Q263" s="5" t="str">
        <f t="shared" si="30"/>
        <v>film &amp; video</v>
      </c>
      <c r="R263" s="5" t="str">
        <f t="shared" si="31"/>
        <v>documentary</v>
      </c>
      <c r="S263" t="s">
        <v>8310</v>
      </c>
      <c r="T263" t="s">
        <v>8315</v>
      </c>
      <c r="U263" s="9">
        <f t="shared" si="32"/>
        <v>41017.885462962964</v>
      </c>
      <c r="V263" s="9">
        <f t="shared" si="33"/>
        <v>41067.621527777781</v>
      </c>
      <c r="W263">
        <f t="shared" si="34"/>
        <v>50</v>
      </c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 s="5">
        <f t="shared" si="29"/>
        <v>41.38</v>
      </c>
      <c r="Q264" s="5" t="str">
        <f t="shared" si="30"/>
        <v>film &amp; video</v>
      </c>
      <c r="R264" s="5" t="str">
        <f t="shared" si="31"/>
        <v>documentary</v>
      </c>
      <c r="S264" t="s">
        <v>8310</v>
      </c>
      <c r="T264" t="s">
        <v>8315</v>
      </c>
      <c r="U264" s="9">
        <f t="shared" si="32"/>
        <v>40555.24800925926</v>
      </c>
      <c r="V264" s="9">
        <f t="shared" si="33"/>
        <v>40600.24800925926</v>
      </c>
      <c r="W264">
        <f t="shared" si="34"/>
        <v>45</v>
      </c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 s="5">
        <f t="shared" si="29"/>
        <v>30.65</v>
      </c>
      <c r="Q265" s="5" t="str">
        <f t="shared" si="30"/>
        <v>film &amp; video</v>
      </c>
      <c r="R265" s="5" t="str">
        <f t="shared" si="31"/>
        <v>documentary</v>
      </c>
      <c r="S265" t="s">
        <v>8310</v>
      </c>
      <c r="T265" t="s">
        <v>8315</v>
      </c>
      <c r="U265" s="9">
        <f t="shared" si="32"/>
        <v>41149.954791666663</v>
      </c>
      <c r="V265" s="9">
        <f t="shared" si="33"/>
        <v>41179.954791666663</v>
      </c>
      <c r="W265">
        <f t="shared" si="34"/>
        <v>30</v>
      </c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 s="5">
        <f t="shared" si="29"/>
        <v>64.95</v>
      </c>
      <c r="Q266" s="5" t="str">
        <f t="shared" si="30"/>
        <v>film &amp; video</v>
      </c>
      <c r="R266" s="5" t="str">
        <f t="shared" si="31"/>
        <v>documentary</v>
      </c>
      <c r="S266" t="s">
        <v>8310</v>
      </c>
      <c r="T266" t="s">
        <v>8315</v>
      </c>
      <c r="U266" s="9">
        <f t="shared" si="32"/>
        <v>41010.620312500003</v>
      </c>
      <c r="V266" s="9">
        <f t="shared" si="33"/>
        <v>41040.620312500003</v>
      </c>
      <c r="W266">
        <f t="shared" si="34"/>
        <v>30</v>
      </c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 s="5">
        <f t="shared" si="29"/>
        <v>95.78</v>
      </c>
      <c r="Q267" s="5" t="str">
        <f t="shared" si="30"/>
        <v>film &amp; video</v>
      </c>
      <c r="R267" s="5" t="str">
        <f t="shared" si="31"/>
        <v>documentary</v>
      </c>
      <c r="S267" t="s">
        <v>8310</v>
      </c>
      <c r="T267" t="s">
        <v>8315</v>
      </c>
      <c r="U267" s="9">
        <f t="shared" si="32"/>
        <v>40267.245717592588</v>
      </c>
      <c r="V267" s="9">
        <f t="shared" si="33"/>
        <v>40308.844444444447</v>
      </c>
      <c r="W267">
        <f t="shared" si="34"/>
        <v>41</v>
      </c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 s="5">
        <f t="shared" si="29"/>
        <v>40.42</v>
      </c>
      <c r="Q268" s="5" t="str">
        <f t="shared" si="30"/>
        <v>film &amp; video</v>
      </c>
      <c r="R268" s="5" t="str">
        <f t="shared" si="31"/>
        <v>documentary</v>
      </c>
      <c r="S268" t="s">
        <v>8310</v>
      </c>
      <c r="T268" t="s">
        <v>8315</v>
      </c>
      <c r="U268" s="9">
        <f t="shared" si="32"/>
        <v>40205.174849537041</v>
      </c>
      <c r="V268" s="9">
        <f t="shared" si="33"/>
        <v>40291.160416666666</v>
      </c>
      <c r="W268">
        <f t="shared" si="34"/>
        <v>86</v>
      </c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 s="5">
        <f t="shared" si="29"/>
        <v>78.58</v>
      </c>
      <c r="Q269" s="5" t="str">
        <f t="shared" si="30"/>
        <v>film &amp; video</v>
      </c>
      <c r="R269" s="5" t="str">
        <f t="shared" si="31"/>
        <v>documentary</v>
      </c>
      <c r="S269" t="s">
        <v>8310</v>
      </c>
      <c r="T269" t="s">
        <v>8315</v>
      </c>
      <c r="U269" s="9">
        <f t="shared" si="32"/>
        <v>41785.452534722222</v>
      </c>
      <c r="V269" s="9">
        <f t="shared" si="33"/>
        <v>41815.452534722222</v>
      </c>
      <c r="W269">
        <f t="shared" si="34"/>
        <v>30</v>
      </c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 s="5">
        <f t="shared" si="29"/>
        <v>50.18</v>
      </c>
      <c r="Q270" s="5" t="str">
        <f t="shared" si="30"/>
        <v>film &amp; video</v>
      </c>
      <c r="R270" s="5" t="str">
        <f t="shared" si="31"/>
        <v>documentary</v>
      </c>
      <c r="S270" t="s">
        <v>8310</v>
      </c>
      <c r="T270" t="s">
        <v>8315</v>
      </c>
      <c r="U270" s="9">
        <f t="shared" si="32"/>
        <v>40809.15252314815</v>
      </c>
      <c r="V270" s="9">
        <f t="shared" si="33"/>
        <v>40854.194189814814</v>
      </c>
      <c r="W270">
        <f t="shared" si="34"/>
        <v>45</v>
      </c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 s="5">
        <f t="shared" si="29"/>
        <v>92.25</v>
      </c>
      <c r="Q271" s="5" t="str">
        <f t="shared" si="30"/>
        <v>film &amp; video</v>
      </c>
      <c r="R271" s="5" t="str">
        <f t="shared" si="31"/>
        <v>documentary</v>
      </c>
      <c r="S271" t="s">
        <v>8310</v>
      </c>
      <c r="T271" t="s">
        <v>8315</v>
      </c>
      <c r="U271" s="9">
        <f t="shared" si="32"/>
        <v>42758.197013888886</v>
      </c>
      <c r="V271" s="9">
        <f t="shared" si="33"/>
        <v>42788.197013888886</v>
      </c>
      <c r="W271">
        <f t="shared" si="34"/>
        <v>30</v>
      </c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 s="5">
        <f t="shared" si="29"/>
        <v>57.54</v>
      </c>
      <c r="Q272" s="5" t="str">
        <f t="shared" si="30"/>
        <v>film &amp; video</v>
      </c>
      <c r="R272" s="5" t="str">
        <f t="shared" si="31"/>
        <v>documentary</v>
      </c>
      <c r="S272" t="s">
        <v>8310</v>
      </c>
      <c r="T272" t="s">
        <v>8315</v>
      </c>
      <c r="U272" s="9">
        <f t="shared" si="32"/>
        <v>40637.866550925923</v>
      </c>
      <c r="V272" s="9">
        <f t="shared" si="33"/>
        <v>40688.166666666664</v>
      </c>
      <c r="W272">
        <f t="shared" si="34"/>
        <v>51</v>
      </c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 s="5">
        <f t="shared" si="29"/>
        <v>109.42</v>
      </c>
      <c r="Q273" s="5" t="str">
        <f t="shared" si="30"/>
        <v>film &amp; video</v>
      </c>
      <c r="R273" s="5" t="str">
        <f t="shared" si="31"/>
        <v>documentary</v>
      </c>
      <c r="S273" t="s">
        <v>8310</v>
      </c>
      <c r="T273" t="s">
        <v>8315</v>
      </c>
      <c r="U273" s="9">
        <f t="shared" si="32"/>
        <v>41612.10024305556</v>
      </c>
      <c r="V273" s="9">
        <f t="shared" si="33"/>
        <v>41641.333333333336</v>
      </c>
      <c r="W273">
        <f t="shared" si="34"/>
        <v>29</v>
      </c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 s="5">
        <f t="shared" si="29"/>
        <v>81.89</v>
      </c>
      <c r="Q274" s="5" t="str">
        <f t="shared" si="30"/>
        <v>film &amp; video</v>
      </c>
      <c r="R274" s="5" t="str">
        <f t="shared" si="31"/>
        <v>documentary</v>
      </c>
      <c r="S274" t="s">
        <v>8310</v>
      </c>
      <c r="T274" t="s">
        <v>8315</v>
      </c>
      <c r="U274" s="9">
        <f t="shared" si="32"/>
        <v>40235.900358796294</v>
      </c>
      <c r="V274" s="9">
        <f t="shared" si="33"/>
        <v>40296.78402777778</v>
      </c>
      <c r="W274">
        <f t="shared" si="34"/>
        <v>61</v>
      </c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 s="5">
        <f t="shared" si="29"/>
        <v>45.67</v>
      </c>
      <c r="Q275" s="5" t="str">
        <f t="shared" si="30"/>
        <v>film &amp; video</v>
      </c>
      <c r="R275" s="5" t="str">
        <f t="shared" si="31"/>
        <v>documentary</v>
      </c>
      <c r="S275" t="s">
        <v>8310</v>
      </c>
      <c r="T275" t="s">
        <v>8315</v>
      </c>
      <c r="U275" s="9">
        <f t="shared" si="32"/>
        <v>40697.498449074075</v>
      </c>
      <c r="V275" s="9">
        <f t="shared" si="33"/>
        <v>40727.498449074075</v>
      </c>
      <c r="W275">
        <f t="shared" si="34"/>
        <v>30</v>
      </c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 s="5">
        <f t="shared" si="29"/>
        <v>55.22</v>
      </c>
      <c r="Q276" s="5" t="str">
        <f t="shared" si="30"/>
        <v>film &amp; video</v>
      </c>
      <c r="R276" s="5" t="str">
        <f t="shared" si="31"/>
        <v>documentary</v>
      </c>
      <c r="S276" t="s">
        <v>8310</v>
      </c>
      <c r="T276" t="s">
        <v>8315</v>
      </c>
      <c r="U276" s="9">
        <f t="shared" si="32"/>
        <v>40969.912372685183</v>
      </c>
      <c r="V276" s="9">
        <f t="shared" si="33"/>
        <v>41004.290972222225</v>
      </c>
      <c r="W276">
        <f t="shared" si="34"/>
        <v>35</v>
      </c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 s="5">
        <f t="shared" si="29"/>
        <v>65.3</v>
      </c>
      <c r="Q277" s="5" t="str">
        <f t="shared" si="30"/>
        <v>film &amp; video</v>
      </c>
      <c r="R277" s="5" t="str">
        <f t="shared" si="31"/>
        <v>documentary</v>
      </c>
      <c r="S277" t="s">
        <v>8310</v>
      </c>
      <c r="T277" t="s">
        <v>8315</v>
      </c>
      <c r="U277" s="9">
        <f t="shared" si="32"/>
        <v>41193.032013888893</v>
      </c>
      <c r="V277" s="9">
        <f t="shared" si="33"/>
        <v>41223.073680555557</v>
      </c>
      <c r="W277">
        <f t="shared" si="34"/>
        <v>30</v>
      </c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 s="5">
        <f t="shared" si="29"/>
        <v>95.23</v>
      </c>
      <c r="Q278" s="5" t="str">
        <f t="shared" si="30"/>
        <v>film &amp; video</v>
      </c>
      <c r="R278" s="5" t="str">
        <f t="shared" si="31"/>
        <v>documentary</v>
      </c>
      <c r="S278" t="s">
        <v>8310</v>
      </c>
      <c r="T278" t="s">
        <v>8315</v>
      </c>
      <c r="U278" s="9">
        <f t="shared" si="32"/>
        <v>40967.081874999996</v>
      </c>
      <c r="V278" s="9">
        <f t="shared" si="33"/>
        <v>41027.040208333332</v>
      </c>
      <c r="W278">
        <f t="shared" si="34"/>
        <v>60</v>
      </c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 s="5">
        <f t="shared" si="29"/>
        <v>75.44</v>
      </c>
      <c r="Q279" s="5" t="str">
        <f t="shared" si="30"/>
        <v>film &amp; video</v>
      </c>
      <c r="R279" s="5" t="str">
        <f t="shared" si="31"/>
        <v>documentary</v>
      </c>
      <c r="S279" t="s">
        <v>8310</v>
      </c>
      <c r="T279" t="s">
        <v>8315</v>
      </c>
      <c r="U279" s="9">
        <f t="shared" si="32"/>
        <v>42117.891423611116</v>
      </c>
      <c r="V279" s="9">
        <f t="shared" si="33"/>
        <v>42147.891423611116</v>
      </c>
      <c r="W279">
        <f t="shared" si="34"/>
        <v>30</v>
      </c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 s="5">
        <f t="shared" si="29"/>
        <v>97.82</v>
      </c>
      <c r="Q280" s="5" t="str">
        <f t="shared" si="30"/>
        <v>film &amp; video</v>
      </c>
      <c r="R280" s="5" t="str">
        <f t="shared" si="31"/>
        <v>documentary</v>
      </c>
      <c r="S280" t="s">
        <v>8310</v>
      </c>
      <c r="T280" t="s">
        <v>8315</v>
      </c>
      <c r="U280" s="9">
        <f t="shared" si="32"/>
        <v>41164.040960648148</v>
      </c>
      <c r="V280" s="9">
        <f t="shared" si="33"/>
        <v>41194.040960648148</v>
      </c>
      <c r="W280">
        <f t="shared" si="34"/>
        <v>30</v>
      </c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 s="5">
        <f t="shared" si="29"/>
        <v>87.69</v>
      </c>
      <c r="Q281" s="5" t="str">
        <f t="shared" si="30"/>
        <v>film &amp; video</v>
      </c>
      <c r="R281" s="5" t="str">
        <f t="shared" si="31"/>
        <v>documentary</v>
      </c>
      <c r="S281" t="s">
        <v>8310</v>
      </c>
      <c r="T281" t="s">
        <v>8315</v>
      </c>
      <c r="U281" s="9">
        <f t="shared" si="32"/>
        <v>42759.244166666671</v>
      </c>
      <c r="V281" s="9">
        <f t="shared" si="33"/>
        <v>42793.084027777775</v>
      </c>
      <c r="W281">
        <f t="shared" si="34"/>
        <v>34</v>
      </c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 s="5">
        <f t="shared" si="29"/>
        <v>54.75</v>
      </c>
      <c r="Q282" s="5" t="str">
        <f t="shared" si="30"/>
        <v>film &amp; video</v>
      </c>
      <c r="R282" s="5" t="str">
        <f t="shared" si="31"/>
        <v>documentary</v>
      </c>
      <c r="S282" t="s">
        <v>8310</v>
      </c>
      <c r="T282" t="s">
        <v>8315</v>
      </c>
      <c r="U282" s="9">
        <f t="shared" si="32"/>
        <v>41744.590682870366</v>
      </c>
      <c r="V282" s="9">
        <f t="shared" si="33"/>
        <v>41789.590682870366</v>
      </c>
      <c r="W282">
        <f t="shared" si="34"/>
        <v>45</v>
      </c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 s="5">
        <f t="shared" si="29"/>
        <v>83.95</v>
      </c>
      <c r="Q283" s="5" t="str">
        <f t="shared" si="30"/>
        <v>film &amp; video</v>
      </c>
      <c r="R283" s="5" t="str">
        <f t="shared" si="31"/>
        <v>documentary</v>
      </c>
      <c r="S283" t="s">
        <v>8310</v>
      </c>
      <c r="T283" t="s">
        <v>8315</v>
      </c>
      <c r="U283" s="9">
        <f t="shared" si="32"/>
        <v>39950.163344907407</v>
      </c>
      <c r="V283" s="9">
        <f t="shared" si="33"/>
        <v>40035.80972222222</v>
      </c>
      <c r="W283">
        <f t="shared" si="34"/>
        <v>85</v>
      </c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 s="5">
        <f t="shared" si="29"/>
        <v>254.39</v>
      </c>
      <c r="Q284" s="5" t="str">
        <f t="shared" si="30"/>
        <v>film &amp; video</v>
      </c>
      <c r="R284" s="5" t="str">
        <f t="shared" si="31"/>
        <v>documentary</v>
      </c>
      <c r="S284" t="s">
        <v>8310</v>
      </c>
      <c r="T284" t="s">
        <v>8315</v>
      </c>
      <c r="U284" s="9">
        <f t="shared" si="32"/>
        <v>40194.920046296298</v>
      </c>
      <c r="V284" s="9">
        <f t="shared" si="33"/>
        <v>40231.916666666664</v>
      </c>
      <c r="W284">
        <f t="shared" si="34"/>
        <v>37</v>
      </c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 s="5">
        <f t="shared" si="29"/>
        <v>101.83</v>
      </c>
      <c r="Q285" s="5" t="str">
        <f t="shared" si="30"/>
        <v>film &amp; video</v>
      </c>
      <c r="R285" s="5" t="str">
        <f t="shared" si="31"/>
        <v>documentary</v>
      </c>
      <c r="S285" t="s">
        <v>8310</v>
      </c>
      <c r="T285" t="s">
        <v>8315</v>
      </c>
      <c r="U285" s="9">
        <f t="shared" si="32"/>
        <v>40675.71</v>
      </c>
      <c r="V285" s="9">
        <f t="shared" si="33"/>
        <v>40695.207638888889</v>
      </c>
      <c r="W285">
        <f t="shared" si="34"/>
        <v>20</v>
      </c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 s="5">
        <f t="shared" si="29"/>
        <v>55.07</v>
      </c>
      <c r="Q286" s="5" t="str">
        <f t="shared" si="30"/>
        <v>film &amp; video</v>
      </c>
      <c r="R286" s="5" t="str">
        <f t="shared" si="31"/>
        <v>documentary</v>
      </c>
      <c r="S286" t="s">
        <v>8310</v>
      </c>
      <c r="T286" t="s">
        <v>8315</v>
      </c>
      <c r="U286" s="9">
        <f t="shared" si="32"/>
        <v>40904.738194444442</v>
      </c>
      <c r="V286" s="9">
        <f t="shared" si="33"/>
        <v>40929.738194444442</v>
      </c>
      <c r="W286">
        <f t="shared" si="34"/>
        <v>25</v>
      </c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 s="5">
        <f t="shared" si="29"/>
        <v>56.9</v>
      </c>
      <c r="Q287" s="5" t="str">
        <f t="shared" si="30"/>
        <v>film &amp; video</v>
      </c>
      <c r="R287" s="5" t="str">
        <f t="shared" si="31"/>
        <v>documentary</v>
      </c>
      <c r="S287" t="s">
        <v>8310</v>
      </c>
      <c r="T287" t="s">
        <v>8315</v>
      </c>
      <c r="U287" s="9">
        <f t="shared" si="32"/>
        <v>41506.756111111114</v>
      </c>
      <c r="V287" s="9">
        <f t="shared" si="33"/>
        <v>41536.756111111114</v>
      </c>
      <c r="W287">
        <f t="shared" si="34"/>
        <v>30</v>
      </c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 s="5">
        <f t="shared" si="29"/>
        <v>121.28</v>
      </c>
      <c r="Q288" s="5" t="str">
        <f t="shared" si="30"/>
        <v>film &amp; video</v>
      </c>
      <c r="R288" s="5" t="str">
        <f t="shared" si="31"/>
        <v>documentary</v>
      </c>
      <c r="S288" t="s">
        <v>8310</v>
      </c>
      <c r="T288" t="s">
        <v>8315</v>
      </c>
      <c r="U288" s="9">
        <f t="shared" si="32"/>
        <v>41313.816249999996</v>
      </c>
      <c r="V288" s="9">
        <f t="shared" si="33"/>
        <v>41358.774583333332</v>
      </c>
      <c r="W288">
        <f t="shared" si="34"/>
        <v>45</v>
      </c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 s="5">
        <f t="shared" si="29"/>
        <v>91.19</v>
      </c>
      <c r="Q289" s="5" t="str">
        <f t="shared" si="30"/>
        <v>film &amp; video</v>
      </c>
      <c r="R289" s="5" t="str">
        <f t="shared" si="31"/>
        <v>documentary</v>
      </c>
      <c r="S289" t="s">
        <v>8310</v>
      </c>
      <c r="T289" t="s">
        <v>8315</v>
      </c>
      <c r="U289" s="9">
        <f t="shared" si="32"/>
        <v>41184.277986111112</v>
      </c>
      <c r="V289" s="9">
        <f t="shared" si="33"/>
        <v>41215.166666666664</v>
      </c>
      <c r="W289">
        <f t="shared" si="34"/>
        <v>31</v>
      </c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 s="5">
        <f t="shared" si="29"/>
        <v>115.45</v>
      </c>
      <c r="Q290" s="5" t="str">
        <f t="shared" si="30"/>
        <v>film &amp; video</v>
      </c>
      <c r="R290" s="5" t="str">
        <f t="shared" si="31"/>
        <v>documentary</v>
      </c>
      <c r="S290" t="s">
        <v>8310</v>
      </c>
      <c r="T290" t="s">
        <v>8315</v>
      </c>
      <c r="U290" s="9">
        <f t="shared" si="32"/>
        <v>41051.168900462959</v>
      </c>
      <c r="V290" s="9">
        <f t="shared" si="33"/>
        <v>41086.168900462959</v>
      </c>
      <c r="W290">
        <f t="shared" si="34"/>
        <v>35</v>
      </c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 s="5">
        <f t="shared" si="29"/>
        <v>67.77</v>
      </c>
      <c r="Q291" s="5" t="str">
        <f t="shared" si="30"/>
        <v>film &amp; video</v>
      </c>
      <c r="R291" s="5" t="str">
        <f t="shared" si="31"/>
        <v>documentary</v>
      </c>
      <c r="S291" t="s">
        <v>8310</v>
      </c>
      <c r="T291" t="s">
        <v>8315</v>
      </c>
      <c r="U291" s="9">
        <f t="shared" si="32"/>
        <v>41550.456412037034</v>
      </c>
      <c r="V291" s="9">
        <f t="shared" si="33"/>
        <v>41580.456412037034</v>
      </c>
      <c r="W291">
        <f t="shared" si="34"/>
        <v>30</v>
      </c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 s="5">
        <f t="shared" si="29"/>
        <v>28.58</v>
      </c>
      <c r="Q292" s="5" t="str">
        <f t="shared" si="30"/>
        <v>film &amp; video</v>
      </c>
      <c r="R292" s="5" t="str">
        <f t="shared" si="31"/>
        <v>documentary</v>
      </c>
      <c r="S292" t="s">
        <v>8310</v>
      </c>
      <c r="T292" t="s">
        <v>8315</v>
      </c>
      <c r="U292" s="9">
        <f t="shared" si="32"/>
        <v>40526.36917824074</v>
      </c>
      <c r="V292" s="9">
        <f t="shared" si="33"/>
        <v>40576.332638888889</v>
      </c>
      <c r="W292">
        <f t="shared" si="34"/>
        <v>50</v>
      </c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 s="5">
        <f t="shared" si="29"/>
        <v>46.88</v>
      </c>
      <c r="Q293" s="5" t="str">
        <f t="shared" si="30"/>
        <v>film &amp; video</v>
      </c>
      <c r="R293" s="5" t="str">
        <f t="shared" si="31"/>
        <v>documentary</v>
      </c>
      <c r="S293" t="s">
        <v>8310</v>
      </c>
      <c r="T293" t="s">
        <v>8315</v>
      </c>
      <c r="U293" s="9">
        <f t="shared" si="32"/>
        <v>41376.769050925926</v>
      </c>
      <c r="V293" s="9">
        <f t="shared" si="33"/>
        <v>41395.000694444447</v>
      </c>
      <c r="W293">
        <f t="shared" si="34"/>
        <v>19</v>
      </c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 s="5">
        <f t="shared" si="29"/>
        <v>154.41999999999999</v>
      </c>
      <c r="Q294" s="5" t="str">
        <f t="shared" si="30"/>
        <v>film &amp; video</v>
      </c>
      <c r="R294" s="5" t="str">
        <f t="shared" si="31"/>
        <v>documentary</v>
      </c>
      <c r="S294" t="s">
        <v>8310</v>
      </c>
      <c r="T294" t="s">
        <v>8315</v>
      </c>
      <c r="U294" s="9">
        <f t="shared" si="32"/>
        <v>40812.803229166668</v>
      </c>
      <c r="V294" s="9">
        <f t="shared" si="33"/>
        <v>40845.165972222225</v>
      </c>
      <c r="W294">
        <f t="shared" si="34"/>
        <v>33</v>
      </c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 s="5">
        <f t="shared" si="29"/>
        <v>201.22</v>
      </c>
      <c r="Q295" s="5" t="str">
        <f t="shared" si="30"/>
        <v>film &amp; video</v>
      </c>
      <c r="R295" s="5" t="str">
        <f t="shared" si="31"/>
        <v>documentary</v>
      </c>
      <c r="S295" t="s">
        <v>8310</v>
      </c>
      <c r="T295" t="s">
        <v>8315</v>
      </c>
      <c r="U295" s="9">
        <f t="shared" si="32"/>
        <v>41719.667986111112</v>
      </c>
      <c r="V295" s="9">
        <f t="shared" si="33"/>
        <v>41749.667986111112</v>
      </c>
      <c r="W295">
        <f t="shared" si="34"/>
        <v>30</v>
      </c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 s="5">
        <f t="shared" si="29"/>
        <v>100</v>
      </c>
      <c r="Q296" s="5" t="str">
        <f t="shared" si="30"/>
        <v>film &amp; video</v>
      </c>
      <c r="R296" s="5" t="str">
        <f t="shared" si="31"/>
        <v>documentary</v>
      </c>
      <c r="S296" t="s">
        <v>8310</v>
      </c>
      <c r="T296" t="s">
        <v>8315</v>
      </c>
      <c r="U296" s="9">
        <f t="shared" si="32"/>
        <v>40343.084421296298</v>
      </c>
      <c r="V296" s="9">
        <f t="shared" si="33"/>
        <v>40378.666666666664</v>
      </c>
      <c r="W296">
        <f t="shared" si="34"/>
        <v>35</v>
      </c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 s="5">
        <f t="shared" si="29"/>
        <v>100.08</v>
      </c>
      <c r="Q297" s="5" t="str">
        <f t="shared" si="30"/>
        <v>film &amp; video</v>
      </c>
      <c r="R297" s="5" t="str">
        <f t="shared" si="31"/>
        <v>documentary</v>
      </c>
      <c r="S297" t="s">
        <v>8310</v>
      </c>
      <c r="T297" t="s">
        <v>8315</v>
      </c>
      <c r="U297" s="9">
        <f t="shared" si="32"/>
        <v>41519.004733796297</v>
      </c>
      <c r="V297" s="9">
        <f t="shared" si="33"/>
        <v>41579</v>
      </c>
      <c r="W297">
        <f t="shared" si="34"/>
        <v>60</v>
      </c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 s="5">
        <f t="shared" si="29"/>
        <v>230.09</v>
      </c>
      <c r="Q298" s="5" t="str">
        <f t="shared" si="30"/>
        <v>film &amp; video</v>
      </c>
      <c r="R298" s="5" t="str">
        <f t="shared" si="31"/>
        <v>documentary</v>
      </c>
      <c r="S298" t="s">
        <v>8310</v>
      </c>
      <c r="T298" t="s">
        <v>8315</v>
      </c>
      <c r="U298" s="9">
        <f t="shared" si="32"/>
        <v>41134.475497685184</v>
      </c>
      <c r="V298" s="9">
        <f t="shared" si="33"/>
        <v>41159.475497685184</v>
      </c>
      <c r="W298">
        <f t="shared" si="34"/>
        <v>25</v>
      </c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 s="5">
        <f t="shared" si="29"/>
        <v>141.75</v>
      </c>
      <c r="Q299" s="5" t="str">
        <f t="shared" si="30"/>
        <v>film &amp; video</v>
      </c>
      <c r="R299" s="5" t="str">
        <f t="shared" si="31"/>
        <v>documentary</v>
      </c>
      <c r="S299" t="s">
        <v>8310</v>
      </c>
      <c r="T299" t="s">
        <v>8315</v>
      </c>
      <c r="U299" s="9">
        <f t="shared" si="32"/>
        <v>42089.72802083334</v>
      </c>
      <c r="V299" s="9">
        <f t="shared" si="33"/>
        <v>42125.165972222225</v>
      </c>
      <c r="W299">
        <f t="shared" si="34"/>
        <v>36</v>
      </c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 s="5">
        <f t="shared" si="29"/>
        <v>56.34</v>
      </c>
      <c r="Q300" s="5" t="str">
        <f t="shared" si="30"/>
        <v>film &amp; video</v>
      </c>
      <c r="R300" s="5" t="str">
        <f t="shared" si="31"/>
        <v>documentary</v>
      </c>
      <c r="S300" t="s">
        <v>8310</v>
      </c>
      <c r="T300" t="s">
        <v>8315</v>
      </c>
      <c r="U300" s="9">
        <f t="shared" si="32"/>
        <v>41709.463518518518</v>
      </c>
      <c r="V300" s="9">
        <f t="shared" si="33"/>
        <v>41768.875</v>
      </c>
      <c r="W300">
        <f t="shared" si="34"/>
        <v>59</v>
      </c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 s="5">
        <f t="shared" si="29"/>
        <v>73.34</v>
      </c>
      <c r="Q301" s="5" t="str">
        <f t="shared" si="30"/>
        <v>film &amp; video</v>
      </c>
      <c r="R301" s="5" t="str">
        <f t="shared" si="31"/>
        <v>documentary</v>
      </c>
      <c r="S301" t="s">
        <v>8310</v>
      </c>
      <c r="T301" t="s">
        <v>8315</v>
      </c>
      <c r="U301" s="9">
        <f t="shared" si="32"/>
        <v>40469.225231481483</v>
      </c>
      <c r="V301" s="9">
        <f t="shared" si="33"/>
        <v>40499.266898148147</v>
      </c>
      <c r="W301">
        <f t="shared" si="34"/>
        <v>30</v>
      </c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 s="5">
        <f t="shared" si="29"/>
        <v>85.34</v>
      </c>
      <c r="Q302" s="5" t="str">
        <f t="shared" si="30"/>
        <v>film &amp; video</v>
      </c>
      <c r="R302" s="5" t="str">
        <f t="shared" si="31"/>
        <v>documentary</v>
      </c>
      <c r="S302" t="s">
        <v>8310</v>
      </c>
      <c r="T302" t="s">
        <v>8315</v>
      </c>
      <c r="U302" s="9">
        <f t="shared" si="32"/>
        <v>40626.959930555553</v>
      </c>
      <c r="V302" s="9">
        <f t="shared" si="33"/>
        <v>40657.959930555553</v>
      </c>
      <c r="W302">
        <f t="shared" si="34"/>
        <v>31</v>
      </c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 s="5">
        <f t="shared" si="29"/>
        <v>61.5</v>
      </c>
      <c r="Q303" s="5" t="str">
        <f t="shared" si="30"/>
        <v>film &amp; video</v>
      </c>
      <c r="R303" s="5" t="str">
        <f t="shared" si="31"/>
        <v>documentary</v>
      </c>
      <c r="S303" t="s">
        <v>8310</v>
      </c>
      <c r="T303" t="s">
        <v>8315</v>
      </c>
      <c r="U303" s="9">
        <f t="shared" si="32"/>
        <v>41312.737673611111</v>
      </c>
      <c r="V303" s="9">
        <f t="shared" si="33"/>
        <v>41352.696006944447</v>
      </c>
      <c r="W303">
        <f t="shared" si="34"/>
        <v>40</v>
      </c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 s="5">
        <f t="shared" si="29"/>
        <v>93.02</v>
      </c>
      <c r="Q304" s="5" t="str">
        <f t="shared" si="30"/>
        <v>film &amp; video</v>
      </c>
      <c r="R304" s="5" t="str">
        <f t="shared" si="31"/>
        <v>documentary</v>
      </c>
      <c r="S304" t="s">
        <v>8310</v>
      </c>
      <c r="T304" t="s">
        <v>8315</v>
      </c>
      <c r="U304" s="9">
        <f t="shared" si="32"/>
        <v>40933.856921296298</v>
      </c>
      <c r="V304" s="9">
        <f t="shared" si="33"/>
        <v>40963.856921296298</v>
      </c>
      <c r="W304">
        <f t="shared" si="34"/>
        <v>30</v>
      </c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 s="5">
        <f t="shared" si="29"/>
        <v>50.29</v>
      </c>
      <c r="Q305" s="5" t="str">
        <f t="shared" si="30"/>
        <v>film &amp; video</v>
      </c>
      <c r="R305" s="5" t="str">
        <f t="shared" si="31"/>
        <v>documentary</v>
      </c>
      <c r="S305" t="s">
        <v>8310</v>
      </c>
      <c r="T305" t="s">
        <v>8315</v>
      </c>
      <c r="U305" s="9">
        <f t="shared" si="32"/>
        <v>41032.071134259262</v>
      </c>
      <c r="V305" s="9">
        <f t="shared" si="33"/>
        <v>41062.071134259262</v>
      </c>
      <c r="W305">
        <f t="shared" si="34"/>
        <v>30</v>
      </c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 s="5">
        <f t="shared" si="29"/>
        <v>106.43</v>
      </c>
      <c r="Q306" s="5" t="str">
        <f t="shared" si="30"/>
        <v>film &amp; video</v>
      </c>
      <c r="R306" s="5" t="str">
        <f t="shared" si="31"/>
        <v>documentary</v>
      </c>
      <c r="S306" t="s">
        <v>8310</v>
      </c>
      <c r="T306" t="s">
        <v>8315</v>
      </c>
      <c r="U306" s="9">
        <f t="shared" si="32"/>
        <v>41114.094872685186</v>
      </c>
      <c r="V306" s="9">
        <f t="shared" si="33"/>
        <v>41153.083333333336</v>
      </c>
      <c r="W306">
        <f t="shared" si="34"/>
        <v>39</v>
      </c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 s="5">
        <f t="shared" si="29"/>
        <v>51.72</v>
      </c>
      <c r="Q307" s="5" t="str">
        <f t="shared" si="30"/>
        <v>film &amp; video</v>
      </c>
      <c r="R307" s="5" t="str">
        <f t="shared" si="31"/>
        <v>documentary</v>
      </c>
      <c r="S307" t="s">
        <v>8310</v>
      </c>
      <c r="T307" t="s">
        <v>8315</v>
      </c>
      <c r="U307" s="9">
        <f t="shared" si="32"/>
        <v>40948.630196759259</v>
      </c>
      <c r="V307" s="9">
        <f t="shared" si="33"/>
        <v>40978.630196759259</v>
      </c>
      <c r="W307">
        <f t="shared" si="34"/>
        <v>30</v>
      </c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 s="5">
        <f t="shared" si="29"/>
        <v>36.61</v>
      </c>
      <c r="Q308" s="5" t="str">
        <f t="shared" si="30"/>
        <v>film &amp; video</v>
      </c>
      <c r="R308" s="5" t="str">
        <f t="shared" si="31"/>
        <v>documentary</v>
      </c>
      <c r="S308" t="s">
        <v>8310</v>
      </c>
      <c r="T308" t="s">
        <v>8315</v>
      </c>
      <c r="U308" s="9">
        <f t="shared" si="32"/>
        <v>41333.837187500001</v>
      </c>
      <c r="V308" s="9">
        <f t="shared" si="33"/>
        <v>41353.795520833337</v>
      </c>
      <c r="W308">
        <f t="shared" si="34"/>
        <v>20</v>
      </c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 s="5">
        <f t="shared" si="29"/>
        <v>42.52</v>
      </c>
      <c r="Q309" s="5" t="str">
        <f t="shared" si="30"/>
        <v>film &amp; video</v>
      </c>
      <c r="R309" s="5" t="str">
        <f t="shared" si="31"/>
        <v>documentary</v>
      </c>
      <c r="S309" t="s">
        <v>8310</v>
      </c>
      <c r="T309" t="s">
        <v>8315</v>
      </c>
      <c r="U309" s="9">
        <f t="shared" si="32"/>
        <v>41282.944456018515</v>
      </c>
      <c r="V309" s="9">
        <f t="shared" si="33"/>
        <v>41312.944456018515</v>
      </c>
      <c r="W309">
        <f t="shared" si="34"/>
        <v>30</v>
      </c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 s="5">
        <f t="shared" si="29"/>
        <v>62.71</v>
      </c>
      <c r="Q310" s="5" t="str">
        <f t="shared" si="30"/>
        <v>film &amp; video</v>
      </c>
      <c r="R310" s="5" t="str">
        <f t="shared" si="31"/>
        <v>documentary</v>
      </c>
      <c r="S310" t="s">
        <v>8310</v>
      </c>
      <c r="T310" t="s">
        <v>8315</v>
      </c>
      <c r="U310" s="9">
        <f t="shared" si="32"/>
        <v>40567.694560185184</v>
      </c>
      <c r="V310" s="9">
        <f t="shared" si="33"/>
        <v>40612.694560185184</v>
      </c>
      <c r="W310">
        <f t="shared" si="34"/>
        <v>45</v>
      </c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 s="5">
        <f t="shared" si="29"/>
        <v>89.96</v>
      </c>
      <c r="Q311" s="5" t="str">
        <f t="shared" si="30"/>
        <v>film &amp; video</v>
      </c>
      <c r="R311" s="5" t="str">
        <f t="shared" si="31"/>
        <v>documentary</v>
      </c>
      <c r="S311" t="s">
        <v>8310</v>
      </c>
      <c r="T311" t="s">
        <v>8315</v>
      </c>
      <c r="U311" s="9">
        <f t="shared" si="32"/>
        <v>41134.751550925925</v>
      </c>
      <c r="V311" s="9">
        <f t="shared" si="33"/>
        <v>41155.751550925925</v>
      </c>
      <c r="W311">
        <f t="shared" si="34"/>
        <v>21</v>
      </c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 s="5">
        <f t="shared" si="29"/>
        <v>28.92</v>
      </c>
      <c r="Q312" s="5" t="str">
        <f t="shared" si="30"/>
        <v>film &amp; video</v>
      </c>
      <c r="R312" s="5" t="str">
        <f t="shared" si="31"/>
        <v>documentary</v>
      </c>
      <c r="S312" t="s">
        <v>8310</v>
      </c>
      <c r="T312" t="s">
        <v>8315</v>
      </c>
      <c r="U312" s="9">
        <f t="shared" si="32"/>
        <v>40821.183136574073</v>
      </c>
      <c r="V312" s="9">
        <f t="shared" si="33"/>
        <v>40836.083333333336</v>
      </c>
      <c r="W312">
        <f t="shared" si="34"/>
        <v>15</v>
      </c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 s="5">
        <f t="shared" si="29"/>
        <v>138.80000000000001</v>
      </c>
      <c r="Q313" s="5" t="str">
        <f t="shared" si="30"/>
        <v>film &amp; video</v>
      </c>
      <c r="R313" s="5" t="str">
        <f t="shared" si="31"/>
        <v>documentary</v>
      </c>
      <c r="S313" t="s">
        <v>8310</v>
      </c>
      <c r="T313" t="s">
        <v>8315</v>
      </c>
      <c r="U313" s="9">
        <f t="shared" si="32"/>
        <v>40868.219814814816</v>
      </c>
      <c r="V313" s="9">
        <f t="shared" si="33"/>
        <v>40909.332638888889</v>
      </c>
      <c r="W313">
        <f t="shared" si="34"/>
        <v>41</v>
      </c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 s="5">
        <f t="shared" si="29"/>
        <v>61.3</v>
      </c>
      <c r="Q314" s="5" t="str">
        <f t="shared" si="30"/>
        <v>film &amp; video</v>
      </c>
      <c r="R314" s="5" t="str">
        <f t="shared" si="31"/>
        <v>documentary</v>
      </c>
      <c r="S314" t="s">
        <v>8310</v>
      </c>
      <c r="T314" t="s">
        <v>8315</v>
      </c>
      <c r="U314" s="9">
        <f t="shared" si="32"/>
        <v>41348.877685185187</v>
      </c>
      <c r="V314" s="9">
        <f t="shared" si="33"/>
        <v>41378.877685185187</v>
      </c>
      <c r="W314">
        <f t="shared" si="34"/>
        <v>30</v>
      </c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 s="5">
        <f t="shared" si="29"/>
        <v>80.2</v>
      </c>
      <c r="Q315" s="5" t="str">
        <f t="shared" si="30"/>
        <v>film &amp; video</v>
      </c>
      <c r="R315" s="5" t="str">
        <f t="shared" si="31"/>
        <v>documentary</v>
      </c>
      <c r="S315" t="s">
        <v>8310</v>
      </c>
      <c r="T315" t="s">
        <v>8315</v>
      </c>
      <c r="U315" s="9">
        <f t="shared" si="32"/>
        <v>40357.227939814817</v>
      </c>
      <c r="V315" s="9">
        <f t="shared" si="33"/>
        <v>40401.665972222225</v>
      </c>
      <c r="W315">
        <f t="shared" si="34"/>
        <v>44</v>
      </c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 s="5">
        <f t="shared" si="29"/>
        <v>32.1</v>
      </c>
      <c r="Q316" s="5" t="str">
        <f t="shared" si="30"/>
        <v>film &amp; video</v>
      </c>
      <c r="R316" s="5" t="str">
        <f t="shared" si="31"/>
        <v>documentary</v>
      </c>
      <c r="S316" t="s">
        <v>8310</v>
      </c>
      <c r="T316" t="s">
        <v>8315</v>
      </c>
      <c r="U316" s="9">
        <f t="shared" si="32"/>
        <v>41304.833194444444</v>
      </c>
      <c r="V316" s="9">
        <f t="shared" si="33"/>
        <v>41334.833194444444</v>
      </c>
      <c r="W316">
        <f t="shared" si="34"/>
        <v>30</v>
      </c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 s="5">
        <f t="shared" si="29"/>
        <v>200.89</v>
      </c>
      <c r="Q317" s="5" t="str">
        <f t="shared" si="30"/>
        <v>film &amp; video</v>
      </c>
      <c r="R317" s="5" t="str">
        <f t="shared" si="31"/>
        <v>documentary</v>
      </c>
      <c r="S317" t="s">
        <v>8310</v>
      </c>
      <c r="T317" t="s">
        <v>8315</v>
      </c>
      <c r="U317" s="9">
        <f t="shared" si="32"/>
        <v>41113.77238425926</v>
      </c>
      <c r="V317" s="9">
        <f t="shared" si="33"/>
        <v>41143.77238425926</v>
      </c>
      <c r="W317">
        <f t="shared" si="34"/>
        <v>30</v>
      </c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 s="5">
        <f t="shared" si="29"/>
        <v>108.01</v>
      </c>
      <c r="Q318" s="5" t="str">
        <f t="shared" si="30"/>
        <v>film &amp; video</v>
      </c>
      <c r="R318" s="5" t="str">
        <f t="shared" si="31"/>
        <v>documentary</v>
      </c>
      <c r="S318" t="s">
        <v>8310</v>
      </c>
      <c r="T318" t="s">
        <v>8315</v>
      </c>
      <c r="U318" s="9">
        <f t="shared" si="32"/>
        <v>41950.923576388886</v>
      </c>
      <c r="V318" s="9">
        <f t="shared" si="33"/>
        <v>41984.207638888889</v>
      </c>
      <c r="W318">
        <f t="shared" si="34"/>
        <v>34</v>
      </c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 s="5">
        <f t="shared" si="29"/>
        <v>95.7</v>
      </c>
      <c r="Q319" s="5" t="str">
        <f t="shared" si="30"/>
        <v>film &amp; video</v>
      </c>
      <c r="R319" s="5" t="str">
        <f t="shared" si="31"/>
        <v>documentary</v>
      </c>
      <c r="S319" t="s">
        <v>8310</v>
      </c>
      <c r="T319" t="s">
        <v>8315</v>
      </c>
      <c r="U319" s="9">
        <f t="shared" si="32"/>
        <v>41589.676886574074</v>
      </c>
      <c r="V319" s="9">
        <f t="shared" si="33"/>
        <v>41619.676886574074</v>
      </c>
      <c r="W319">
        <f t="shared" si="34"/>
        <v>30</v>
      </c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 s="5">
        <f t="shared" si="29"/>
        <v>49.88</v>
      </c>
      <c r="Q320" s="5" t="str">
        <f t="shared" si="30"/>
        <v>film &amp; video</v>
      </c>
      <c r="R320" s="5" t="str">
        <f t="shared" si="31"/>
        <v>documentary</v>
      </c>
      <c r="S320" t="s">
        <v>8310</v>
      </c>
      <c r="T320" t="s">
        <v>8315</v>
      </c>
      <c r="U320" s="9">
        <f t="shared" si="32"/>
        <v>41330.038784722223</v>
      </c>
      <c r="V320" s="9">
        <f t="shared" si="33"/>
        <v>41359.997118055559</v>
      </c>
      <c r="W320">
        <f t="shared" si="34"/>
        <v>29</v>
      </c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 s="5">
        <f t="shared" si="29"/>
        <v>110.47</v>
      </c>
      <c r="Q321" s="5" t="str">
        <f t="shared" si="30"/>
        <v>film &amp; video</v>
      </c>
      <c r="R321" s="5" t="str">
        <f t="shared" si="31"/>
        <v>documentary</v>
      </c>
      <c r="S321" t="s">
        <v>8310</v>
      </c>
      <c r="T321" t="s">
        <v>8315</v>
      </c>
      <c r="U321" s="9">
        <f t="shared" si="32"/>
        <v>40123.83829861111</v>
      </c>
      <c r="V321" s="9">
        <f t="shared" si="33"/>
        <v>40211.332638888889</v>
      </c>
      <c r="W321">
        <f t="shared" si="34"/>
        <v>88</v>
      </c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5">ROUND((E322/D322)*100,0)</f>
        <v>107</v>
      </c>
      <c r="P322" s="5">
        <f t="shared" ref="P322:P385" si="36">ROUND((E322/L322),2)</f>
        <v>134.91</v>
      </c>
      <c r="Q322" s="5" t="str">
        <f t="shared" ref="Q322:Q385" si="37">LEFT(N322,SEARCH("/",N322)-1)</f>
        <v>film &amp; video</v>
      </c>
      <c r="R322" s="5" t="str">
        <f t="shared" ref="R322:R385" si="38">RIGHT(N322,LEN(N322)-SEARCH("/",N322))</f>
        <v>documentary</v>
      </c>
      <c r="S322" t="s">
        <v>8310</v>
      </c>
      <c r="T322" t="s">
        <v>8315</v>
      </c>
      <c r="U322" s="9">
        <f t="shared" ref="U322:U385" si="39">(((J322/60)/60)/24)+DATE(1970,1,1)</f>
        <v>42331.551307870366</v>
      </c>
      <c r="V322" s="9">
        <f t="shared" ref="V322:V385" si="40">(((I322/60)/60)/24)+DATE(1970,1,1)</f>
        <v>42360.958333333328</v>
      </c>
      <c r="W322">
        <f t="shared" si="34"/>
        <v>29</v>
      </c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5"/>
        <v>103</v>
      </c>
      <c r="P323" s="5">
        <f t="shared" si="36"/>
        <v>106.62</v>
      </c>
      <c r="Q323" s="5" t="str">
        <f t="shared" si="37"/>
        <v>film &amp; video</v>
      </c>
      <c r="R323" s="5" t="str">
        <f t="shared" si="38"/>
        <v>documentary</v>
      </c>
      <c r="S323" t="s">
        <v>8310</v>
      </c>
      <c r="T323" t="s">
        <v>8315</v>
      </c>
      <c r="U323" s="9">
        <f t="shared" si="39"/>
        <v>42647.446597222224</v>
      </c>
      <c r="V323" s="9">
        <f t="shared" si="40"/>
        <v>42682.488263888896</v>
      </c>
      <c r="W323">
        <f t="shared" ref="W323:W386" si="41">DATEDIF(U323,V323,"d")</f>
        <v>35</v>
      </c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 s="5">
        <f t="shared" si="36"/>
        <v>145.04</v>
      </c>
      <c r="Q324" s="5" t="str">
        <f t="shared" si="37"/>
        <v>film &amp; video</v>
      </c>
      <c r="R324" s="5" t="str">
        <f t="shared" si="38"/>
        <v>documentary</v>
      </c>
      <c r="S324" t="s">
        <v>8310</v>
      </c>
      <c r="T324" t="s">
        <v>8315</v>
      </c>
      <c r="U324" s="9">
        <f t="shared" si="39"/>
        <v>42473.57</v>
      </c>
      <c r="V324" s="9">
        <f t="shared" si="40"/>
        <v>42503.57</v>
      </c>
      <c r="W324">
        <f t="shared" si="41"/>
        <v>30</v>
      </c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 s="5">
        <f t="shared" si="36"/>
        <v>114.59</v>
      </c>
      <c r="Q325" s="5" t="str">
        <f t="shared" si="37"/>
        <v>film &amp; video</v>
      </c>
      <c r="R325" s="5" t="str">
        <f t="shared" si="38"/>
        <v>documentary</v>
      </c>
      <c r="S325" t="s">
        <v>8310</v>
      </c>
      <c r="T325" t="s">
        <v>8315</v>
      </c>
      <c r="U325" s="9">
        <f t="shared" si="39"/>
        <v>42697.32136574074</v>
      </c>
      <c r="V325" s="9">
        <f t="shared" si="40"/>
        <v>42725.332638888889</v>
      </c>
      <c r="W325">
        <f t="shared" si="41"/>
        <v>28</v>
      </c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 s="5">
        <f t="shared" si="36"/>
        <v>105.32</v>
      </c>
      <c r="Q326" s="5" t="str">
        <f t="shared" si="37"/>
        <v>film &amp; video</v>
      </c>
      <c r="R326" s="5" t="str">
        <f t="shared" si="38"/>
        <v>documentary</v>
      </c>
      <c r="S326" t="s">
        <v>8310</v>
      </c>
      <c r="T326" t="s">
        <v>8315</v>
      </c>
      <c r="U326" s="9">
        <f t="shared" si="39"/>
        <v>42184.626250000001</v>
      </c>
      <c r="V326" s="9">
        <f t="shared" si="40"/>
        <v>42217.626250000001</v>
      </c>
      <c r="W326">
        <f t="shared" si="41"/>
        <v>33</v>
      </c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 s="5">
        <f t="shared" si="36"/>
        <v>70.92</v>
      </c>
      <c r="Q327" s="5" t="str">
        <f t="shared" si="37"/>
        <v>film &amp; video</v>
      </c>
      <c r="R327" s="5" t="str">
        <f t="shared" si="38"/>
        <v>documentary</v>
      </c>
      <c r="S327" t="s">
        <v>8310</v>
      </c>
      <c r="T327" t="s">
        <v>8315</v>
      </c>
      <c r="U327" s="9">
        <f t="shared" si="39"/>
        <v>42689.187881944439</v>
      </c>
      <c r="V327" s="9">
        <f t="shared" si="40"/>
        <v>42724.187881944439</v>
      </c>
      <c r="W327">
        <f t="shared" si="41"/>
        <v>35</v>
      </c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 s="5">
        <f t="shared" si="36"/>
        <v>147.16999999999999</v>
      </c>
      <c r="Q328" s="5" t="str">
        <f t="shared" si="37"/>
        <v>film &amp; video</v>
      </c>
      <c r="R328" s="5" t="str">
        <f t="shared" si="38"/>
        <v>documentary</v>
      </c>
      <c r="S328" t="s">
        <v>8310</v>
      </c>
      <c r="T328" t="s">
        <v>8315</v>
      </c>
      <c r="U328" s="9">
        <f t="shared" si="39"/>
        <v>42775.314884259264</v>
      </c>
      <c r="V328" s="9">
        <f t="shared" si="40"/>
        <v>42808.956250000003</v>
      </c>
      <c r="W328">
        <f t="shared" si="41"/>
        <v>33</v>
      </c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 s="5">
        <f t="shared" si="36"/>
        <v>160.47</v>
      </c>
      <c r="Q329" s="5" t="str">
        <f t="shared" si="37"/>
        <v>film &amp; video</v>
      </c>
      <c r="R329" s="5" t="str">
        <f t="shared" si="38"/>
        <v>documentary</v>
      </c>
      <c r="S329" t="s">
        <v>8310</v>
      </c>
      <c r="T329" t="s">
        <v>8315</v>
      </c>
      <c r="U329" s="9">
        <f t="shared" si="39"/>
        <v>42058.235289351855</v>
      </c>
      <c r="V329" s="9">
        <f t="shared" si="40"/>
        <v>42085.333333333328</v>
      </c>
      <c r="W329">
        <f t="shared" si="41"/>
        <v>27</v>
      </c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 s="5">
        <f t="shared" si="36"/>
        <v>156.05000000000001</v>
      </c>
      <c r="Q330" s="5" t="str">
        <f t="shared" si="37"/>
        <v>film &amp; video</v>
      </c>
      <c r="R330" s="5" t="str">
        <f t="shared" si="38"/>
        <v>documentary</v>
      </c>
      <c r="S330" t="s">
        <v>8310</v>
      </c>
      <c r="T330" t="s">
        <v>8315</v>
      </c>
      <c r="U330" s="9">
        <f t="shared" si="39"/>
        <v>42278.946620370371</v>
      </c>
      <c r="V330" s="9">
        <f t="shared" si="40"/>
        <v>42309.166666666672</v>
      </c>
      <c r="W330">
        <f t="shared" si="41"/>
        <v>31</v>
      </c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 s="5">
        <f t="shared" si="36"/>
        <v>63.17</v>
      </c>
      <c r="Q331" s="5" t="str">
        <f t="shared" si="37"/>
        <v>film &amp; video</v>
      </c>
      <c r="R331" s="5" t="str">
        <f t="shared" si="38"/>
        <v>documentary</v>
      </c>
      <c r="S331" t="s">
        <v>8310</v>
      </c>
      <c r="T331" t="s">
        <v>8315</v>
      </c>
      <c r="U331" s="9">
        <f t="shared" si="39"/>
        <v>42291.46674768519</v>
      </c>
      <c r="V331" s="9">
        <f t="shared" si="40"/>
        <v>42315.166666666672</v>
      </c>
      <c r="W331">
        <f t="shared" si="41"/>
        <v>24</v>
      </c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 s="5">
        <f t="shared" si="36"/>
        <v>104.82</v>
      </c>
      <c r="Q332" s="5" t="str">
        <f t="shared" si="37"/>
        <v>film &amp; video</v>
      </c>
      <c r="R332" s="5" t="str">
        <f t="shared" si="38"/>
        <v>documentary</v>
      </c>
      <c r="S332" t="s">
        <v>8310</v>
      </c>
      <c r="T332" t="s">
        <v>8315</v>
      </c>
      <c r="U332" s="9">
        <f t="shared" si="39"/>
        <v>41379.515775462962</v>
      </c>
      <c r="V332" s="9">
        <f t="shared" si="40"/>
        <v>41411.165972222225</v>
      </c>
      <c r="W332">
        <f t="shared" si="41"/>
        <v>32</v>
      </c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 s="5">
        <f t="shared" si="36"/>
        <v>97.36</v>
      </c>
      <c r="Q333" s="5" t="str">
        <f t="shared" si="37"/>
        <v>film &amp; video</v>
      </c>
      <c r="R333" s="5" t="str">
        <f t="shared" si="38"/>
        <v>documentary</v>
      </c>
      <c r="S333" t="s">
        <v>8310</v>
      </c>
      <c r="T333" t="s">
        <v>8315</v>
      </c>
      <c r="U333" s="9">
        <f t="shared" si="39"/>
        <v>42507.581412037034</v>
      </c>
      <c r="V333" s="9">
        <f t="shared" si="40"/>
        <v>42538.581412037034</v>
      </c>
      <c r="W333">
        <f t="shared" si="41"/>
        <v>31</v>
      </c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 s="5">
        <f t="shared" si="36"/>
        <v>203.63</v>
      </c>
      <c r="Q334" s="5" t="str">
        <f t="shared" si="37"/>
        <v>film &amp; video</v>
      </c>
      <c r="R334" s="5" t="str">
        <f t="shared" si="38"/>
        <v>documentary</v>
      </c>
      <c r="S334" t="s">
        <v>8310</v>
      </c>
      <c r="T334" t="s">
        <v>8315</v>
      </c>
      <c r="U334" s="9">
        <f t="shared" si="39"/>
        <v>42263.680289351847</v>
      </c>
      <c r="V334" s="9">
        <f t="shared" si="40"/>
        <v>42305.333333333328</v>
      </c>
      <c r="W334">
        <f t="shared" si="41"/>
        <v>42</v>
      </c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 s="5">
        <f t="shared" si="36"/>
        <v>188.31</v>
      </c>
      <c r="Q335" s="5" t="str">
        <f t="shared" si="37"/>
        <v>film &amp; video</v>
      </c>
      <c r="R335" s="5" t="str">
        <f t="shared" si="38"/>
        <v>documentary</v>
      </c>
      <c r="S335" t="s">
        <v>8310</v>
      </c>
      <c r="T335" t="s">
        <v>8315</v>
      </c>
      <c r="U335" s="9">
        <f t="shared" si="39"/>
        <v>42437.636469907404</v>
      </c>
      <c r="V335" s="9">
        <f t="shared" si="40"/>
        <v>42467.59480324074</v>
      </c>
      <c r="W335">
        <f t="shared" si="41"/>
        <v>30</v>
      </c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 s="5">
        <f t="shared" si="36"/>
        <v>146.65</v>
      </c>
      <c r="Q336" s="5" t="str">
        <f t="shared" si="37"/>
        <v>film &amp; video</v>
      </c>
      <c r="R336" s="5" t="str">
        <f t="shared" si="38"/>
        <v>documentary</v>
      </c>
      <c r="S336" t="s">
        <v>8310</v>
      </c>
      <c r="T336" t="s">
        <v>8315</v>
      </c>
      <c r="U336" s="9">
        <f t="shared" si="39"/>
        <v>42101.682372685187</v>
      </c>
      <c r="V336" s="9">
        <f t="shared" si="40"/>
        <v>42139.791666666672</v>
      </c>
      <c r="W336">
        <f t="shared" si="41"/>
        <v>38</v>
      </c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 s="5">
        <f t="shared" si="36"/>
        <v>109.19</v>
      </c>
      <c r="Q337" s="5" t="str">
        <f t="shared" si="37"/>
        <v>film &amp; video</v>
      </c>
      <c r="R337" s="5" t="str">
        <f t="shared" si="38"/>
        <v>documentary</v>
      </c>
      <c r="S337" t="s">
        <v>8310</v>
      </c>
      <c r="T337" t="s">
        <v>8315</v>
      </c>
      <c r="U337" s="9">
        <f t="shared" si="39"/>
        <v>42101.737442129626</v>
      </c>
      <c r="V337" s="9">
        <f t="shared" si="40"/>
        <v>42132.916666666672</v>
      </c>
      <c r="W337">
        <f t="shared" si="41"/>
        <v>31</v>
      </c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 s="5">
        <f t="shared" si="36"/>
        <v>59.25</v>
      </c>
      <c r="Q338" s="5" t="str">
        <f t="shared" si="37"/>
        <v>film &amp; video</v>
      </c>
      <c r="R338" s="5" t="str">
        <f t="shared" si="38"/>
        <v>documentary</v>
      </c>
      <c r="S338" t="s">
        <v>8310</v>
      </c>
      <c r="T338" t="s">
        <v>8315</v>
      </c>
      <c r="U338" s="9">
        <f t="shared" si="39"/>
        <v>42291.596273148149</v>
      </c>
      <c r="V338" s="9">
        <f t="shared" si="40"/>
        <v>42321.637939814813</v>
      </c>
      <c r="W338">
        <f t="shared" si="41"/>
        <v>30</v>
      </c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 s="5">
        <f t="shared" si="36"/>
        <v>97.9</v>
      </c>
      <c r="Q339" s="5" t="str">
        <f t="shared" si="37"/>
        <v>film &amp; video</v>
      </c>
      <c r="R339" s="5" t="str">
        <f t="shared" si="38"/>
        <v>documentary</v>
      </c>
      <c r="S339" t="s">
        <v>8310</v>
      </c>
      <c r="T339" t="s">
        <v>8315</v>
      </c>
      <c r="U339" s="9">
        <f t="shared" si="39"/>
        <v>42047.128564814819</v>
      </c>
      <c r="V339" s="9">
        <f t="shared" si="40"/>
        <v>42077.086898148147</v>
      </c>
      <c r="W339">
        <f t="shared" si="41"/>
        <v>30</v>
      </c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 s="5">
        <f t="shared" si="36"/>
        <v>70</v>
      </c>
      <c r="Q340" s="5" t="str">
        <f t="shared" si="37"/>
        <v>film &amp; video</v>
      </c>
      <c r="R340" s="5" t="str">
        <f t="shared" si="38"/>
        <v>documentary</v>
      </c>
      <c r="S340" t="s">
        <v>8310</v>
      </c>
      <c r="T340" t="s">
        <v>8315</v>
      </c>
      <c r="U340" s="9">
        <f t="shared" si="39"/>
        <v>42559.755671296298</v>
      </c>
      <c r="V340" s="9">
        <f t="shared" si="40"/>
        <v>42616.041666666672</v>
      </c>
      <c r="W340">
        <f t="shared" si="41"/>
        <v>57</v>
      </c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 s="5">
        <f t="shared" si="36"/>
        <v>72.87</v>
      </c>
      <c r="Q341" s="5" t="str">
        <f t="shared" si="37"/>
        <v>film &amp; video</v>
      </c>
      <c r="R341" s="5" t="str">
        <f t="shared" si="38"/>
        <v>documentary</v>
      </c>
      <c r="S341" t="s">
        <v>8310</v>
      </c>
      <c r="T341" t="s">
        <v>8315</v>
      </c>
      <c r="U341" s="9">
        <f t="shared" si="39"/>
        <v>42093.760046296295</v>
      </c>
      <c r="V341" s="9">
        <f t="shared" si="40"/>
        <v>42123.760046296295</v>
      </c>
      <c r="W341">
        <f t="shared" si="41"/>
        <v>30</v>
      </c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 s="5">
        <f t="shared" si="36"/>
        <v>146.35</v>
      </c>
      <c r="Q342" s="5" t="str">
        <f t="shared" si="37"/>
        <v>film &amp; video</v>
      </c>
      <c r="R342" s="5" t="str">
        <f t="shared" si="38"/>
        <v>documentary</v>
      </c>
      <c r="S342" t="s">
        <v>8310</v>
      </c>
      <c r="T342" t="s">
        <v>8315</v>
      </c>
      <c r="U342" s="9">
        <f t="shared" si="39"/>
        <v>42772.669062500005</v>
      </c>
      <c r="V342" s="9">
        <f t="shared" si="40"/>
        <v>42802.875</v>
      </c>
      <c r="W342">
        <f t="shared" si="41"/>
        <v>30</v>
      </c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 s="5">
        <f t="shared" si="36"/>
        <v>67.91</v>
      </c>
      <c r="Q343" s="5" t="str">
        <f t="shared" si="37"/>
        <v>film &amp; video</v>
      </c>
      <c r="R343" s="5" t="str">
        <f t="shared" si="38"/>
        <v>documentary</v>
      </c>
      <c r="S343" t="s">
        <v>8310</v>
      </c>
      <c r="T343" t="s">
        <v>8315</v>
      </c>
      <c r="U343" s="9">
        <f t="shared" si="39"/>
        <v>41894.879606481481</v>
      </c>
      <c r="V343" s="9">
        <f t="shared" si="40"/>
        <v>41913.165972222225</v>
      </c>
      <c r="W343">
        <f t="shared" si="41"/>
        <v>19</v>
      </c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 s="5">
        <f t="shared" si="36"/>
        <v>169.85</v>
      </c>
      <c r="Q344" s="5" t="str">
        <f t="shared" si="37"/>
        <v>film &amp; video</v>
      </c>
      <c r="R344" s="5" t="str">
        <f t="shared" si="38"/>
        <v>documentary</v>
      </c>
      <c r="S344" t="s">
        <v>8310</v>
      </c>
      <c r="T344" t="s">
        <v>8315</v>
      </c>
      <c r="U344" s="9">
        <f t="shared" si="39"/>
        <v>42459.780844907407</v>
      </c>
      <c r="V344" s="9">
        <f t="shared" si="40"/>
        <v>42489.780844907407</v>
      </c>
      <c r="W344">
        <f t="shared" si="41"/>
        <v>30</v>
      </c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 s="5">
        <f t="shared" si="36"/>
        <v>58.41</v>
      </c>
      <c r="Q345" s="5" t="str">
        <f t="shared" si="37"/>
        <v>film &amp; video</v>
      </c>
      <c r="R345" s="5" t="str">
        <f t="shared" si="38"/>
        <v>documentary</v>
      </c>
      <c r="S345" t="s">
        <v>8310</v>
      </c>
      <c r="T345" t="s">
        <v>8315</v>
      </c>
      <c r="U345" s="9">
        <f t="shared" si="39"/>
        <v>41926.73778935185</v>
      </c>
      <c r="V345" s="9">
        <f t="shared" si="40"/>
        <v>41957.125</v>
      </c>
      <c r="W345">
        <f t="shared" si="41"/>
        <v>31</v>
      </c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 s="5">
        <f t="shared" si="36"/>
        <v>119.99</v>
      </c>
      <c r="Q346" s="5" t="str">
        <f t="shared" si="37"/>
        <v>film &amp; video</v>
      </c>
      <c r="R346" s="5" t="str">
        <f t="shared" si="38"/>
        <v>documentary</v>
      </c>
      <c r="S346" t="s">
        <v>8310</v>
      </c>
      <c r="T346" t="s">
        <v>8315</v>
      </c>
      <c r="U346" s="9">
        <f t="shared" si="39"/>
        <v>42111.970995370371</v>
      </c>
      <c r="V346" s="9">
        <f t="shared" si="40"/>
        <v>42156.097222222219</v>
      </c>
      <c r="W346">
        <f t="shared" si="41"/>
        <v>45</v>
      </c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 s="5">
        <f t="shared" si="36"/>
        <v>99.86</v>
      </c>
      <c r="Q347" s="5" t="str">
        <f t="shared" si="37"/>
        <v>film &amp; video</v>
      </c>
      <c r="R347" s="5" t="str">
        <f t="shared" si="38"/>
        <v>documentary</v>
      </c>
      <c r="S347" t="s">
        <v>8310</v>
      </c>
      <c r="T347" t="s">
        <v>8315</v>
      </c>
      <c r="U347" s="9">
        <f t="shared" si="39"/>
        <v>42114.944328703699</v>
      </c>
      <c r="V347" s="9">
        <f t="shared" si="40"/>
        <v>42144.944328703699</v>
      </c>
      <c r="W347">
        <f t="shared" si="41"/>
        <v>30</v>
      </c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 s="5">
        <f t="shared" si="36"/>
        <v>90.58</v>
      </c>
      <c r="Q348" s="5" t="str">
        <f t="shared" si="37"/>
        <v>film &amp; video</v>
      </c>
      <c r="R348" s="5" t="str">
        <f t="shared" si="38"/>
        <v>documentary</v>
      </c>
      <c r="S348" t="s">
        <v>8310</v>
      </c>
      <c r="T348" t="s">
        <v>8315</v>
      </c>
      <c r="U348" s="9">
        <f t="shared" si="39"/>
        <v>42261.500243055561</v>
      </c>
      <c r="V348" s="9">
        <f t="shared" si="40"/>
        <v>42291.500243055561</v>
      </c>
      <c r="W348">
        <f t="shared" si="41"/>
        <v>30</v>
      </c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 s="5">
        <f t="shared" si="36"/>
        <v>117.77</v>
      </c>
      <c r="Q349" s="5" t="str">
        <f t="shared" si="37"/>
        <v>film &amp; video</v>
      </c>
      <c r="R349" s="5" t="str">
        <f t="shared" si="38"/>
        <v>documentary</v>
      </c>
      <c r="S349" t="s">
        <v>8310</v>
      </c>
      <c r="T349" t="s">
        <v>8315</v>
      </c>
      <c r="U349" s="9">
        <f t="shared" si="39"/>
        <v>42292.495474537034</v>
      </c>
      <c r="V349" s="9">
        <f t="shared" si="40"/>
        <v>42322.537141203706</v>
      </c>
      <c r="W349">
        <f t="shared" si="41"/>
        <v>30</v>
      </c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 s="5">
        <f t="shared" si="36"/>
        <v>86.55</v>
      </c>
      <c r="Q350" s="5" t="str">
        <f t="shared" si="37"/>
        <v>film &amp; video</v>
      </c>
      <c r="R350" s="5" t="str">
        <f t="shared" si="38"/>
        <v>documentary</v>
      </c>
      <c r="S350" t="s">
        <v>8310</v>
      </c>
      <c r="T350" t="s">
        <v>8315</v>
      </c>
      <c r="U350" s="9">
        <f t="shared" si="39"/>
        <v>42207.58699074074</v>
      </c>
      <c r="V350" s="9">
        <f t="shared" si="40"/>
        <v>42237.58699074074</v>
      </c>
      <c r="W350">
        <f t="shared" si="41"/>
        <v>30</v>
      </c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 s="5">
        <f t="shared" si="36"/>
        <v>71.900000000000006</v>
      </c>
      <c r="Q351" s="5" t="str">
        <f t="shared" si="37"/>
        <v>film &amp; video</v>
      </c>
      <c r="R351" s="5" t="str">
        <f t="shared" si="38"/>
        <v>documentary</v>
      </c>
      <c r="S351" t="s">
        <v>8310</v>
      </c>
      <c r="T351" t="s">
        <v>8315</v>
      </c>
      <c r="U351" s="9">
        <f t="shared" si="39"/>
        <v>42760.498935185184</v>
      </c>
      <c r="V351" s="9">
        <f t="shared" si="40"/>
        <v>42790.498935185184</v>
      </c>
      <c r="W351">
        <f t="shared" si="41"/>
        <v>30</v>
      </c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 s="5">
        <f t="shared" si="36"/>
        <v>129.82</v>
      </c>
      <c r="Q352" s="5" t="str">
        <f t="shared" si="37"/>
        <v>film &amp; video</v>
      </c>
      <c r="R352" s="5" t="str">
        <f t="shared" si="38"/>
        <v>documentary</v>
      </c>
      <c r="S352" t="s">
        <v>8310</v>
      </c>
      <c r="T352" t="s">
        <v>8315</v>
      </c>
      <c r="U352" s="9">
        <f t="shared" si="39"/>
        <v>42586.066076388888</v>
      </c>
      <c r="V352" s="9">
        <f t="shared" si="40"/>
        <v>42624.165972222225</v>
      </c>
      <c r="W352">
        <f t="shared" si="41"/>
        <v>38</v>
      </c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 s="5">
        <f t="shared" si="36"/>
        <v>44.91</v>
      </c>
      <c r="Q353" s="5" t="str">
        <f t="shared" si="37"/>
        <v>film &amp; video</v>
      </c>
      <c r="R353" s="5" t="str">
        <f t="shared" si="38"/>
        <v>documentary</v>
      </c>
      <c r="S353" t="s">
        <v>8310</v>
      </c>
      <c r="T353" t="s">
        <v>8315</v>
      </c>
      <c r="U353" s="9">
        <f t="shared" si="39"/>
        <v>42427.964745370366</v>
      </c>
      <c r="V353" s="9">
        <f t="shared" si="40"/>
        <v>42467.923078703709</v>
      </c>
      <c r="W353">
        <f t="shared" si="41"/>
        <v>40</v>
      </c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 s="5">
        <f t="shared" si="36"/>
        <v>40.76</v>
      </c>
      <c r="Q354" s="5" t="str">
        <f t="shared" si="37"/>
        <v>film &amp; video</v>
      </c>
      <c r="R354" s="5" t="str">
        <f t="shared" si="38"/>
        <v>documentary</v>
      </c>
      <c r="S354" t="s">
        <v>8310</v>
      </c>
      <c r="T354" t="s">
        <v>8315</v>
      </c>
      <c r="U354" s="9">
        <f t="shared" si="39"/>
        <v>41890.167453703703</v>
      </c>
      <c r="V354" s="9">
        <f t="shared" si="40"/>
        <v>41920.167453703703</v>
      </c>
      <c r="W354">
        <f t="shared" si="41"/>
        <v>30</v>
      </c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 s="5">
        <f t="shared" si="36"/>
        <v>103.52</v>
      </c>
      <c r="Q355" s="5" t="str">
        <f t="shared" si="37"/>
        <v>film &amp; video</v>
      </c>
      <c r="R355" s="5" t="str">
        <f t="shared" si="38"/>
        <v>documentary</v>
      </c>
      <c r="S355" t="s">
        <v>8310</v>
      </c>
      <c r="T355" t="s">
        <v>8315</v>
      </c>
      <c r="U355" s="9">
        <f t="shared" si="39"/>
        <v>42297.791886574079</v>
      </c>
      <c r="V355" s="9">
        <f t="shared" si="40"/>
        <v>42327.833553240736</v>
      </c>
      <c r="W355">
        <f t="shared" si="41"/>
        <v>30</v>
      </c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 s="5">
        <f t="shared" si="36"/>
        <v>125.45</v>
      </c>
      <c r="Q356" s="5" t="str">
        <f t="shared" si="37"/>
        <v>film &amp; video</v>
      </c>
      <c r="R356" s="5" t="str">
        <f t="shared" si="38"/>
        <v>documentary</v>
      </c>
      <c r="S356" t="s">
        <v>8310</v>
      </c>
      <c r="T356" t="s">
        <v>8315</v>
      </c>
      <c r="U356" s="9">
        <f t="shared" si="39"/>
        <v>42438.827789351853</v>
      </c>
      <c r="V356" s="9">
        <f t="shared" si="40"/>
        <v>42468.786122685182</v>
      </c>
      <c r="W356">
        <f t="shared" si="41"/>
        <v>30</v>
      </c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 s="5">
        <f t="shared" si="36"/>
        <v>246.61</v>
      </c>
      <c r="Q357" s="5" t="str">
        <f t="shared" si="37"/>
        <v>film &amp; video</v>
      </c>
      <c r="R357" s="5" t="str">
        <f t="shared" si="38"/>
        <v>documentary</v>
      </c>
      <c r="S357" t="s">
        <v>8310</v>
      </c>
      <c r="T357" t="s">
        <v>8315</v>
      </c>
      <c r="U357" s="9">
        <f t="shared" si="39"/>
        <v>41943.293912037036</v>
      </c>
      <c r="V357" s="9">
        <f t="shared" si="40"/>
        <v>41974.3355787037</v>
      </c>
      <c r="W357">
        <f t="shared" si="41"/>
        <v>31</v>
      </c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 s="5">
        <f t="shared" si="36"/>
        <v>79.400000000000006</v>
      </c>
      <c r="Q358" s="5" t="str">
        <f t="shared" si="37"/>
        <v>film &amp; video</v>
      </c>
      <c r="R358" s="5" t="str">
        <f t="shared" si="38"/>
        <v>documentary</v>
      </c>
      <c r="S358" t="s">
        <v>8310</v>
      </c>
      <c r="T358" t="s">
        <v>8315</v>
      </c>
      <c r="U358" s="9">
        <f t="shared" si="39"/>
        <v>42415.803159722222</v>
      </c>
      <c r="V358" s="9">
        <f t="shared" si="40"/>
        <v>42445.761493055557</v>
      </c>
      <c r="W358">
        <f t="shared" si="41"/>
        <v>30</v>
      </c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 s="5">
        <f t="shared" si="36"/>
        <v>86.14</v>
      </c>
      <c r="Q359" s="5" t="str">
        <f t="shared" si="37"/>
        <v>film &amp; video</v>
      </c>
      <c r="R359" s="5" t="str">
        <f t="shared" si="38"/>
        <v>documentary</v>
      </c>
      <c r="S359" t="s">
        <v>8310</v>
      </c>
      <c r="T359" t="s">
        <v>8315</v>
      </c>
      <c r="U359" s="9">
        <f t="shared" si="39"/>
        <v>42078.222187499996</v>
      </c>
      <c r="V359" s="9">
        <f t="shared" si="40"/>
        <v>42118.222187499996</v>
      </c>
      <c r="W359">
        <f t="shared" si="41"/>
        <v>40</v>
      </c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 s="5">
        <f t="shared" si="36"/>
        <v>193.05</v>
      </c>
      <c r="Q360" s="5" t="str">
        <f t="shared" si="37"/>
        <v>film &amp; video</v>
      </c>
      <c r="R360" s="5" t="str">
        <f t="shared" si="38"/>
        <v>documentary</v>
      </c>
      <c r="S360" t="s">
        <v>8310</v>
      </c>
      <c r="T360" t="s">
        <v>8315</v>
      </c>
      <c r="U360" s="9">
        <f t="shared" si="39"/>
        <v>42507.860196759255</v>
      </c>
      <c r="V360" s="9">
        <f t="shared" si="40"/>
        <v>42536.625</v>
      </c>
      <c r="W360">
        <f t="shared" si="41"/>
        <v>29</v>
      </c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 s="5">
        <f t="shared" si="36"/>
        <v>84.02</v>
      </c>
      <c r="Q361" s="5" t="str">
        <f t="shared" si="37"/>
        <v>film &amp; video</v>
      </c>
      <c r="R361" s="5" t="str">
        <f t="shared" si="38"/>
        <v>documentary</v>
      </c>
      <c r="S361" t="s">
        <v>8310</v>
      </c>
      <c r="T361" t="s">
        <v>8315</v>
      </c>
      <c r="U361" s="9">
        <f t="shared" si="39"/>
        <v>41935.070486111108</v>
      </c>
      <c r="V361" s="9">
        <f t="shared" si="40"/>
        <v>41957.216666666667</v>
      </c>
      <c r="W361">
        <f t="shared" si="41"/>
        <v>22</v>
      </c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 s="5">
        <f t="shared" si="36"/>
        <v>139.83000000000001</v>
      </c>
      <c r="Q362" s="5" t="str">
        <f t="shared" si="37"/>
        <v>film &amp; video</v>
      </c>
      <c r="R362" s="5" t="str">
        <f t="shared" si="38"/>
        <v>documentary</v>
      </c>
      <c r="S362" t="s">
        <v>8310</v>
      </c>
      <c r="T362" t="s">
        <v>8315</v>
      </c>
      <c r="U362" s="9">
        <f t="shared" si="39"/>
        <v>42163.897916666669</v>
      </c>
      <c r="V362" s="9">
        <f t="shared" si="40"/>
        <v>42208.132638888885</v>
      </c>
      <c r="W362">
        <f t="shared" si="41"/>
        <v>45</v>
      </c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 s="5">
        <f t="shared" si="36"/>
        <v>109.82</v>
      </c>
      <c r="Q363" s="5" t="str">
        <f t="shared" si="37"/>
        <v>film &amp; video</v>
      </c>
      <c r="R363" s="5" t="str">
        <f t="shared" si="38"/>
        <v>documentary</v>
      </c>
      <c r="S363" t="s">
        <v>8310</v>
      </c>
      <c r="T363" t="s">
        <v>8315</v>
      </c>
      <c r="U363" s="9">
        <f t="shared" si="39"/>
        <v>41936.001226851848</v>
      </c>
      <c r="V363" s="9">
        <f t="shared" si="40"/>
        <v>41966.042893518519</v>
      </c>
      <c r="W363">
        <f t="shared" si="41"/>
        <v>30</v>
      </c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 s="5">
        <f t="shared" si="36"/>
        <v>139.53</v>
      </c>
      <c r="Q364" s="5" t="str">
        <f t="shared" si="37"/>
        <v>film &amp; video</v>
      </c>
      <c r="R364" s="5" t="str">
        <f t="shared" si="38"/>
        <v>documentary</v>
      </c>
      <c r="S364" t="s">
        <v>8310</v>
      </c>
      <c r="T364" t="s">
        <v>8315</v>
      </c>
      <c r="U364" s="9">
        <f t="shared" si="39"/>
        <v>41837.210543981484</v>
      </c>
      <c r="V364" s="9">
        <f t="shared" si="40"/>
        <v>41859</v>
      </c>
      <c r="W364">
        <f t="shared" si="41"/>
        <v>22</v>
      </c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 s="5">
        <f t="shared" si="36"/>
        <v>347.85</v>
      </c>
      <c r="Q365" s="5" t="str">
        <f t="shared" si="37"/>
        <v>film &amp; video</v>
      </c>
      <c r="R365" s="5" t="str">
        <f t="shared" si="38"/>
        <v>documentary</v>
      </c>
      <c r="S365" t="s">
        <v>8310</v>
      </c>
      <c r="T365" t="s">
        <v>8315</v>
      </c>
      <c r="U365" s="9">
        <f t="shared" si="39"/>
        <v>40255.744629629626</v>
      </c>
      <c r="V365" s="9">
        <f t="shared" si="40"/>
        <v>40300.806944444441</v>
      </c>
      <c r="W365">
        <f t="shared" si="41"/>
        <v>45</v>
      </c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 s="5">
        <f t="shared" si="36"/>
        <v>68.239999999999995</v>
      </c>
      <c r="Q366" s="5" t="str">
        <f t="shared" si="37"/>
        <v>film &amp; video</v>
      </c>
      <c r="R366" s="5" t="str">
        <f t="shared" si="38"/>
        <v>documentary</v>
      </c>
      <c r="S366" t="s">
        <v>8310</v>
      </c>
      <c r="T366" t="s">
        <v>8315</v>
      </c>
      <c r="U366" s="9">
        <f t="shared" si="39"/>
        <v>41780.859629629631</v>
      </c>
      <c r="V366" s="9">
        <f t="shared" si="40"/>
        <v>41811.165972222225</v>
      </c>
      <c r="W366">
        <f t="shared" si="41"/>
        <v>31</v>
      </c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 s="5">
        <f t="shared" si="36"/>
        <v>239.94</v>
      </c>
      <c r="Q367" s="5" t="str">
        <f t="shared" si="37"/>
        <v>film &amp; video</v>
      </c>
      <c r="R367" s="5" t="str">
        <f t="shared" si="38"/>
        <v>documentary</v>
      </c>
      <c r="S367" t="s">
        <v>8310</v>
      </c>
      <c r="T367" t="s">
        <v>8315</v>
      </c>
      <c r="U367" s="9">
        <f t="shared" si="39"/>
        <v>41668.606469907405</v>
      </c>
      <c r="V367" s="9">
        <f t="shared" si="40"/>
        <v>41698.606469907405</v>
      </c>
      <c r="W367">
        <f t="shared" si="41"/>
        <v>30</v>
      </c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 s="5">
        <f t="shared" si="36"/>
        <v>287.31</v>
      </c>
      <c r="Q368" s="5" t="str">
        <f t="shared" si="37"/>
        <v>film &amp; video</v>
      </c>
      <c r="R368" s="5" t="str">
        <f t="shared" si="38"/>
        <v>documentary</v>
      </c>
      <c r="S368" t="s">
        <v>8310</v>
      </c>
      <c r="T368" t="s">
        <v>8315</v>
      </c>
      <c r="U368" s="9">
        <f t="shared" si="39"/>
        <v>41019.793032407404</v>
      </c>
      <c r="V368" s="9">
        <f t="shared" si="40"/>
        <v>41049.793032407404</v>
      </c>
      <c r="W368">
        <f t="shared" si="41"/>
        <v>30</v>
      </c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 s="5">
        <f t="shared" si="36"/>
        <v>86.85</v>
      </c>
      <c r="Q369" s="5" t="str">
        <f t="shared" si="37"/>
        <v>film &amp; video</v>
      </c>
      <c r="R369" s="5" t="str">
        <f t="shared" si="38"/>
        <v>documentary</v>
      </c>
      <c r="S369" t="s">
        <v>8310</v>
      </c>
      <c r="T369" t="s">
        <v>8315</v>
      </c>
      <c r="U369" s="9">
        <f t="shared" si="39"/>
        <v>41355.577291666668</v>
      </c>
      <c r="V369" s="9">
        <f t="shared" si="40"/>
        <v>41395.207638888889</v>
      </c>
      <c r="W369">
        <f t="shared" si="41"/>
        <v>40</v>
      </c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 s="5">
        <f t="shared" si="36"/>
        <v>81.849999999999994</v>
      </c>
      <c r="Q370" s="5" t="str">
        <f t="shared" si="37"/>
        <v>film &amp; video</v>
      </c>
      <c r="R370" s="5" t="str">
        <f t="shared" si="38"/>
        <v>documentary</v>
      </c>
      <c r="S370" t="s">
        <v>8310</v>
      </c>
      <c r="T370" t="s">
        <v>8315</v>
      </c>
      <c r="U370" s="9">
        <f t="shared" si="39"/>
        <v>42043.605578703704</v>
      </c>
      <c r="V370" s="9">
        <f t="shared" si="40"/>
        <v>42078.563912037032</v>
      </c>
      <c r="W370">
        <f t="shared" si="41"/>
        <v>35</v>
      </c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 s="5">
        <f t="shared" si="36"/>
        <v>42.87</v>
      </c>
      <c r="Q371" s="5" t="str">
        <f t="shared" si="37"/>
        <v>film &amp; video</v>
      </c>
      <c r="R371" s="5" t="str">
        <f t="shared" si="38"/>
        <v>documentary</v>
      </c>
      <c r="S371" t="s">
        <v>8310</v>
      </c>
      <c r="T371" t="s">
        <v>8315</v>
      </c>
      <c r="U371" s="9">
        <f t="shared" si="39"/>
        <v>40893.551724537036</v>
      </c>
      <c r="V371" s="9">
        <f t="shared" si="40"/>
        <v>40923.551724537036</v>
      </c>
      <c r="W371">
        <f t="shared" si="41"/>
        <v>30</v>
      </c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 s="5">
        <f t="shared" si="36"/>
        <v>709.42</v>
      </c>
      <c r="Q372" s="5" t="str">
        <f t="shared" si="37"/>
        <v>film &amp; video</v>
      </c>
      <c r="R372" s="5" t="str">
        <f t="shared" si="38"/>
        <v>documentary</v>
      </c>
      <c r="S372" t="s">
        <v>8310</v>
      </c>
      <c r="T372" t="s">
        <v>8315</v>
      </c>
      <c r="U372" s="9">
        <f t="shared" si="39"/>
        <v>42711.795138888891</v>
      </c>
      <c r="V372" s="9">
        <f t="shared" si="40"/>
        <v>42741.795138888891</v>
      </c>
      <c r="W372">
        <f t="shared" si="41"/>
        <v>30</v>
      </c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 s="5">
        <f t="shared" si="36"/>
        <v>161.26</v>
      </c>
      <c r="Q373" s="5" t="str">
        <f t="shared" si="37"/>
        <v>film &amp; video</v>
      </c>
      <c r="R373" s="5" t="str">
        <f t="shared" si="38"/>
        <v>documentary</v>
      </c>
      <c r="S373" t="s">
        <v>8310</v>
      </c>
      <c r="T373" t="s">
        <v>8315</v>
      </c>
      <c r="U373" s="9">
        <f t="shared" si="39"/>
        <v>41261.767812500002</v>
      </c>
      <c r="V373" s="9">
        <f t="shared" si="40"/>
        <v>41306.767812500002</v>
      </c>
      <c r="W373">
        <f t="shared" si="41"/>
        <v>45</v>
      </c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 s="5">
        <f t="shared" si="36"/>
        <v>41.78</v>
      </c>
      <c r="Q374" s="5" t="str">
        <f t="shared" si="37"/>
        <v>film &amp; video</v>
      </c>
      <c r="R374" s="5" t="str">
        <f t="shared" si="38"/>
        <v>documentary</v>
      </c>
      <c r="S374" t="s">
        <v>8310</v>
      </c>
      <c r="T374" t="s">
        <v>8315</v>
      </c>
      <c r="U374" s="9">
        <f t="shared" si="39"/>
        <v>42425.576898148152</v>
      </c>
      <c r="V374" s="9">
        <f t="shared" si="40"/>
        <v>42465.666666666672</v>
      </c>
      <c r="W374">
        <f t="shared" si="41"/>
        <v>40</v>
      </c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 s="5">
        <f t="shared" si="36"/>
        <v>89.89</v>
      </c>
      <c r="Q375" s="5" t="str">
        <f t="shared" si="37"/>
        <v>film &amp; video</v>
      </c>
      <c r="R375" s="5" t="str">
        <f t="shared" si="38"/>
        <v>documentary</v>
      </c>
      <c r="S375" t="s">
        <v>8310</v>
      </c>
      <c r="T375" t="s">
        <v>8315</v>
      </c>
      <c r="U375" s="9">
        <f t="shared" si="39"/>
        <v>41078.91201388889</v>
      </c>
      <c r="V375" s="9">
        <f t="shared" si="40"/>
        <v>41108.91201388889</v>
      </c>
      <c r="W375">
        <f t="shared" si="41"/>
        <v>30</v>
      </c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 s="5">
        <f t="shared" si="36"/>
        <v>45.05</v>
      </c>
      <c r="Q376" s="5" t="str">
        <f t="shared" si="37"/>
        <v>film &amp; video</v>
      </c>
      <c r="R376" s="5" t="str">
        <f t="shared" si="38"/>
        <v>documentary</v>
      </c>
      <c r="S376" t="s">
        <v>8310</v>
      </c>
      <c r="T376" t="s">
        <v>8315</v>
      </c>
      <c r="U376" s="9">
        <f t="shared" si="39"/>
        <v>40757.889247685183</v>
      </c>
      <c r="V376" s="9">
        <f t="shared" si="40"/>
        <v>40802.889247685183</v>
      </c>
      <c r="W376">
        <f t="shared" si="41"/>
        <v>45</v>
      </c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 s="5">
        <f t="shared" si="36"/>
        <v>42.86</v>
      </c>
      <c r="Q377" s="5" t="str">
        <f t="shared" si="37"/>
        <v>film &amp; video</v>
      </c>
      <c r="R377" s="5" t="str">
        <f t="shared" si="38"/>
        <v>documentary</v>
      </c>
      <c r="S377" t="s">
        <v>8310</v>
      </c>
      <c r="T377" t="s">
        <v>8315</v>
      </c>
      <c r="U377" s="9">
        <f t="shared" si="39"/>
        <v>41657.985081018516</v>
      </c>
      <c r="V377" s="9">
        <f t="shared" si="40"/>
        <v>41699.720833333333</v>
      </c>
      <c r="W377">
        <f t="shared" si="41"/>
        <v>42</v>
      </c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 s="5">
        <f t="shared" si="36"/>
        <v>54.08</v>
      </c>
      <c r="Q378" s="5" t="str">
        <f t="shared" si="37"/>
        <v>film &amp; video</v>
      </c>
      <c r="R378" s="5" t="str">
        <f t="shared" si="38"/>
        <v>documentary</v>
      </c>
      <c r="S378" t="s">
        <v>8310</v>
      </c>
      <c r="T378" t="s">
        <v>8315</v>
      </c>
      <c r="U378" s="9">
        <f t="shared" si="39"/>
        <v>42576.452731481477</v>
      </c>
      <c r="V378" s="9">
        <f t="shared" si="40"/>
        <v>42607.452731481477</v>
      </c>
      <c r="W378">
        <f t="shared" si="41"/>
        <v>31</v>
      </c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 s="5">
        <f t="shared" si="36"/>
        <v>103.22</v>
      </c>
      <c r="Q379" s="5" t="str">
        <f t="shared" si="37"/>
        <v>film &amp; video</v>
      </c>
      <c r="R379" s="5" t="str">
        <f t="shared" si="38"/>
        <v>documentary</v>
      </c>
      <c r="S379" t="s">
        <v>8310</v>
      </c>
      <c r="T379" t="s">
        <v>8315</v>
      </c>
      <c r="U379" s="9">
        <f t="shared" si="39"/>
        <v>42292.250787037032</v>
      </c>
      <c r="V379" s="9">
        <f t="shared" si="40"/>
        <v>42322.292361111111</v>
      </c>
      <c r="W379">
        <f t="shared" si="41"/>
        <v>30</v>
      </c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 s="5">
        <f t="shared" si="36"/>
        <v>40.4</v>
      </c>
      <c r="Q380" s="5" t="str">
        <f t="shared" si="37"/>
        <v>film &amp; video</v>
      </c>
      <c r="R380" s="5" t="str">
        <f t="shared" si="38"/>
        <v>documentary</v>
      </c>
      <c r="S380" t="s">
        <v>8310</v>
      </c>
      <c r="T380" t="s">
        <v>8315</v>
      </c>
      <c r="U380" s="9">
        <f t="shared" si="39"/>
        <v>42370.571851851855</v>
      </c>
      <c r="V380" s="9">
        <f t="shared" si="40"/>
        <v>42394.994444444441</v>
      </c>
      <c r="W380">
        <f t="shared" si="41"/>
        <v>24</v>
      </c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 s="5">
        <f t="shared" si="36"/>
        <v>116.86</v>
      </c>
      <c r="Q381" s="5" t="str">
        <f t="shared" si="37"/>
        <v>film &amp; video</v>
      </c>
      <c r="R381" s="5" t="str">
        <f t="shared" si="38"/>
        <v>documentary</v>
      </c>
      <c r="S381" t="s">
        <v>8310</v>
      </c>
      <c r="T381" t="s">
        <v>8315</v>
      </c>
      <c r="U381" s="9">
        <f t="shared" si="39"/>
        <v>40987.688333333332</v>
      </c>
      <c r="V381" s="9">
        <f t="shared" si="40"/>
        <v>41032.688333333332</v>
      </c>
      <c r="W381">
        <f t="shared" si="41"/>
        <v>45</v>
      </c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 s="5">
        <f t="shared" si="36"/>
        <v>115.51</v>
      </c>
      <c r="Q382" s="5" t="str">
        <f t="shared" si="37"/>
        <v>film &amp; video</v>
      </c>
      <c r="R382" s="5" t="str">
        <f t="shared" si="38"/>
        <v>documentary</v>
      </c>
      <c r="S382" t="s">
        <v>8310</v>
      </c>
      <c r="T382" t="s">
        <v>8315</v>
      </c>
      <c r="U382" s="9">
        <f t="shared" si="39"/>
        <v>42367.719814814816</v>
      </c>
      <c r="V382" s="9">
        <f t="shared" si="40"/>
        <v>42392.719814814816</v>
      </c>
      <c r="W382">
        <f t="shared" si="41"/>
        <v>25</v>
      </c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 s="5">
        <f t="shared" si="36"/>
        <v>104.31</v>
      </c>
      <c r="Q383" s="5" t="str">
        <f t="shared" si="37"/>
        <v>film &amp; video</v>
      </c>
      <c r="R383" s="5" t="str">
        <f t="shared" si="38"/>
        <v>documentary</v>
      </c>
      <c r="S383" t="s">
        <v>8310</v>
      </c>
      <c r="T383" t="s">
        <v>8315</v>
      </c>
      <c r="U383" s="9">
        <f t="shared" si="39"/>
        <v>41085.698113425926</v>
      </c>
      <c r="V383" s="9">
        <f t="shared" si="40"/>
        <v>41120.208333333336</v>
      </c>
      <c r="W383">
        <f t="shared" si="41"/>
        <v>35</v>
      </c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 s="5">
        <f t="shared" si="36"/>
        <v>69.77</v>
      </c>
      <c r="Q384" s="5" t="str">
        <f t="shared" si="37"/>
        <v>film &amp; video</v>
      </c>
      <c r="R384" s="5" t="str">
        <f t="shared" si="38"/>
        <v>documentary</v>
      </c>
      <c r="S384" t="s">
        <v>8310</v>
      </c>
      <c r="T384" t="s">
        <v>8315</v>
      </c>
      <c r="U384" s="9">
        <f t="shared" si="39"/>
        <v>41144.709490740745</v>
      </c>
      <c r="V384" s="9">
        <f t="shared" si="40"/>
        <v>41158.709490740745</v>
      </c>
      <c r="W384">
        <f t="shared" si="41"/>
        <v>14</v>
      </c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 s="5">
        <f t="shared" si="36"/>
        <v>43.02</v>
      </c>
      <c r="Q385" s="5" t="str">
        <f t="shared" si="37"/>
        <v>film &amp; video</v>
      </c>
      <c r="R385" s="5" t="str">
        <f t="shared" si="38"/>
        <v>documentary</v>
      </c>
      <c r="S385" t="s">
        <v>8310</v>
      </c>
      <c r="T385" t="s">
        <v>8315</v>
      </c>
      <c r="U385" s="9">
        <f t="shared" si="39"/>
        <v>41755.117581018516</v>
      </c>
      <c r="V385" s="9">
        <f t="shared" si="40"/>
        <v>41778.117581018516</v>
      </c>
      <c r="W385">
        <f t="shared" si="41"/>
        <v>23</v>
      </c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42">ROUND((E386/D386)*100,0)</f>
        <v>112</v>
      </c>
      <c r="P386" s="5">
        <f t="shared" ref="P386:P449" si="43">ROUND((E386/L386),2)</f>
        <v>58.54</v>
      </c>
      <c r="Q386" s="5" t="str">
        <f t="shared" ref="Q386:Q449" si="44">LEFT(N386,SEARCH("/",N386)-1)</f>
        <v>film &amp; video</v>
      </c>
      <c r="R386" s="5" t="str">
        <f t="shared" ref="R386:R449" si="45">RIGHT(N386,LEN(N386)-SEARCH("/",N386))</f>
        <v>documentary</v>
      </c>
      <c r="S386" t="s">
        <v>8310</v>
      </c>
      <c r="T386" t="s">
        <v>8315</v>
      </c>
      <c r="U386" s="9">
        <f t="shared" ref="U386:U449" si="46">(((J386/60)/60)/24)+DATE(1970,1,1)</f>
        <v>41980.781793981485</v>
      </c>
      <c r="V386" s="9">
        <f t="shared" ref="V386:V449" si="47">(((I386/60)/60)/24)+DATE(1970,1,1)</f>
        <v>42010.781793981485</v>
      </c>
      <c r="W386">
        <f t="shared" si="41"/>
        <v>30</v>
      </c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42"/>
        <v>106</v>
      </c>
      <c r="P387" s="5">
        <f t="shared" si="43"/>
        <v>111.8</v>
      </c>
      <c r="Q387" s="5" t="str">
        <f t="shared" si="44"/>
        <v>film &amp; video</v>
      </c>
      <c r="R387" s="5" t="str">
        <f t="shared" si="45"/>
        <v>documentary</v>
      </c>
      <c r="S387" t="s">
        <v>8310</v>
      </c>
      <c r="T387" t="s">
        <v>8315</v>
      </c>
      <c r="U387" s="9">
        <f t="shared" si="46"/>
        <v>41934.584502314814</v>
      </c>
      <c r="V387" s="9">
        <f t="shared" si="47"/>
        <v>41964.626168981486</v>
      </c>
      <c r="W387">
        <f t="shared" ref="W387:W450" si="48">DATEDIF(U387,V387,"d")</f>
        <v>30</v>
      </c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 s="5">
        <f t="shared" si="43"/>
        <v>46.23</v>
      </c>
      <c r="Q388" s="5" t="str">
        <f t="shared" si="44"/>
        <v>film &amp; video</v>
      </c>
      <c r="R388" s="5" t="str">
        <f t="shared" si="45"/>
        <v>documentary</v>
      </c>
      <c r="S388" t="s">
        <v>8310</v>
      </c>
      <c r="T388" t="s">
        <v>8315</v>
      </c>
      <c r="U388" s="9">
        <f t="shared" si="46"/>
        <v>42211.951284722221</v>
      </c>
      <c r="V388" s="9">
        <f t="shared" si="47"/>
        <v>42226.951284722221</v>
      </c>
      <c r="W388">
        <f t="shared" si="48"/>
        <v>15</v>
      </c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 s="5">
        <f t="shared" si="43"/>
        <v>144.69</v>
      </c>
      <c r="Q389" s="5" t="str">
        <f t="shared" si="44"/>
        <v>film &amp; video</v>
      </c>
      <c r="R389" s="5" t="str">
        <f t="shared" si="45"/>
        <v>documentary</v>
      </c>
      <c r="S389" t="s">
        <v>8310</v>
      </c>
      <c r="T389" t="s">
        <v>8315</v>
      </c>
      <c r="U389" s="9">
        <f t="shared" si="46"/>
        <v>42200.67659722222</v>
      </c>
      <c r="V389" s="9">
        <f t="shared" si="47"/>
        <v>42231.25</v>
      </c>
      <c r="W389">
        <f t="shared" si="48"/>
        <v>31</v>
      </c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 s="5">
        <f t="shared" si="43"/>
        <v>88.85</v>
      </c>
      <c r="Q390" s="5" t="str">
        <f t="shared" si="44"/>
        <v>film &amp; video</v>
      </c>
      <c r="R390" s="5" t="str">
        <f t="shared" si="45"/>
        <v>documentary</v>
      </c>
      <c r="S390" t="s">
        <v>8310</v>
      </c>
      <c r="T390" t="s">
        <v>8315</v>
      </c>
      <c r="U390" s="9">
        <f t="shared" si="46"/>
        <v>42549.076157407413</v>
      </c>
      <c r="V390" s="9">
        <f t="shared" si="47"/>
        <v>42579.076157407413</v>
      </c>
      <c r="W390">
        <f t="shared" si="48"/>
        <v>30</v>
      </c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 s="5">
        <f t="shared" si="43"/>
        <v>81.75</v>
      </c>
      <c r="Q391" s="5" t="str">
        <f t="shared" si="44"/>
        <v>film &amp; video</v>
      </c>
      <c r="R391" s="5" t="str">
        <f t="shared" si="45"/>
        <v>documentary</v>
      </c>
      <c r="S391" t="s">
        <v>8310</v>
      </c>
      <c r="T391" t="s">
        <v>8315</v>
      </c>
      <c r="U391" s="9">
        <f t="shared" si="46"/>
        <v>41674.063078703701</v>
      </c>
      <c r="V391" s="9">
        <f t="shared" si="47"/>
        <v>41705.957638888889</v>
      </c>
      <c r="W391">
        <f t="shared" si="48"/>
        <v>31</v>
      </c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 s="5">
        <f t="shared" si="43"/>
        <v>71.430000000000007</v>
      </c>
      <c r="Q392" s="5" t="str">
        <f t="shared" si="44"/>
        <v>film &amp; video</v>
      </c>
      <c r="R392" s="5" t="str">
        <f t="shared" si="45"/>
        <v>documentary</v>
      </c>
      <c r="S392" t="s">
        <v>8310</v>
      </c>
      <c r="T392" t="s">
        <v>8315</v>
      </c>
      <c r="U392" s="9">
        <f t="shared" si="46"/>
        <v>42112.036712962959</v>
      </c>
      <c r="V392" s="9">
        <f t="shared" si="47"/>
        <v>42132.036712962959</v>
      </c>
      <c r="W392">
        <f t="shared" si="48"/>
        <v>20</v>
      </c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 s="5">
        <f t="shared" si="43"/>
        <v>104.26</v>
      </c>
      <c r="Q393" s="5" t="str">
        <f t="shared" si="44"/>
        <v>film &amp; video</v>
      </c>
      <c r="R393" s="5" t="str">
        <f t="shared" si="45"/>
        <v>documentary</v>
      </c>
      <c r="S393" t="s">
        <v>8310</v>
      </c>
      <c r="T393" t="s">
        <v>8315</v>
      </c>
      <c r="U393" s="9">
        <f t="shared" si="46"/>
        <v>40865.042256944449</v>
      </c>
      <c r="V393" s="9">
        <f t="shared" si="47"/>
        <v>40895.040972222225</v>
      </c>
      <c r="W393">
        <f t="shared" si="48"/>
        <v>30</v>
      </c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 s="5">
        <f t="shared" si="43"/>
        <v>90.62</v>
      </c>
      <c r="Q394" s="5" t="str">
        <f t="shared" si="44"/>
        <v>film &amp; video</v>
      </c>
      <c r="R394" s="5" t="str">
        <f t="shared" si="45"/>
        <v>documentary</v>
      </c>
      <c r="S394" t="s">
        <v>8310</v>
      </c>
      <c r="T394" t="s">
        <v>8315</v>
      </c>
      <c r="U394" s="9">
        <f t="shared" si="46"/>
        <v>40763.717256944445</v>
      </c>
      <c r="V394" s="9">
        <f t="shared" si="47"/>
        <v>40794.125</v>
      </c>
      <c r="W394">
        <f t="shared" si="48"/>
        <v>31</v>
      </c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 s="5">
        <f t="shared" si="43"/>
        <v>157.33000000000001</v>
      </c>
      <c r="Q395" s="5" t="str">
        <f t="shared" si="44"/>
        <v>film &amp; video</v>
      </c>
      <c r="R395" s="5" t="str">
        <f t="shared" si="45"/>
        <v>documentary</v>
      </c>
      <c r="S395" t="s">
        <v>8310</v>
      </c>
      <c r="T395" t="s">
        <v>8315</v>
      </c>
      <c r="U395" s="9">
        <f t="shared" si="46"/>
        <v>41526.708935185183</v>
      </c>
      <c r="V395" s="9">
        <f t="shared" si="47"/>
        <v>41557.708935185183</v>
      </c>
      <c r="W395">
        <f t="shared" si="48"/>
        <v>31</v>
      </c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 s="5">
        <f t="shared" si="43"/>
        <v>105.18</v>
      </c>
      <c r="Q396" s="5" t="str">
        <f t="shared" si="44"/>
        <v>film &amp; video</v>
      </c>
      <c r="R396" s="5" t="str">
        <f t="shared" si="45"/>
        <v>documentary</v>
      </c>
      <c r="S396" t="s">
        <v>8310</v>
      </c>
      <c r="T396" t="s">
        <v>8315</v>
      </c>
      <c r="U396" s="9">
        <f t="shared" si="46"/>
        <v>42417.818078703705</v>
      </c>
      <c r="V396" s="9">
        <f t="shared" si="47"/>
        <v>42477.776412037041</v>
      </c>
      <c r="W396">
        <f t="shared" si="48"/>
        <v>60</v>
      </c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 s="5">
        <f t="shared" si="43"/>
        <v>58.72</v>
      </c>
      <c r="Q397" s="5" t="str">
        <f t="shared" si="44"/>
        <v>film &amp; video</v>
      </c>
      <c r="R397" s="5" t="str">
        <f t="shared" si="45"/>
        <v>documentary</v>
      </c>
      <c r="S397" t="s">
        <v>8310</v>
      </c>
      <c r="T397" t="s">
        <v>8315</v>
      </c>
      <c r="U397" s="9">
        <f t="shared" si="46"/>
        <v>40990.909259259257</v>
      </c>
      <c r="V397" s="9">
        <f t="shared" si="47"/>
        <v>41026.897222222222</v>
      </c>
      <c r="W397">
        <f t="shared" si="48"/>
        <v>36</v>
      </c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 s="5">
        <f t="shared" si="43"/>
        <v>81.63</v>
      </c>
      <c r="Q398" s="5" t="str">
        <f t="shared" si="44"/>
        <v>film &amp; video</v>
      </c>
      <c r="R398" s="5" t="str">
        <f t="shared" si="45"/>
        <v>documentary</v>
      </c>
      <c r="S398" t="s">
        <v>8310</v>
      </c>
      <c r="T398" t="s">
        <v>8315</v>
      </c>
      <c r="U398" s="9">
        <f t="shared" si="46"/>
        <v>41082.564884259256</v>
      </c>
      <c r="V398" s="9">
        <f t="shared" si="47"/>
        <v>41097.564884259256</v>
      </c>
      <c r="W398">
        <f t="shared" si="48"/>
        <v>15</v>
      </c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 s="5">
        <f t="shared" si="43"/>
        <v>56.46</v>
      </c>
      <c r="Q399" s="5" t="str">
        <f t="shared" si="44"/>
        <v>film &amp; video</v>
      </c>
      <c r="R399" s="5" t="str">
        <f t="shared" si="45"/>
        <v>documentary</v>
      </c>
      <c r="S399" t="s">
        <v>8310</v>
      </c>
      <c r="T399" t="s">
        <v>8315</v>
      </c>
      <c r="U399" s="9">
        <f t="shared" si="46"/>
        <v>40379.776435185187</v>
      </c>
      <c r="V399" s="9">
        <f t="shared" si="47"/>
        <v>40422.155555555553</v>
      </c>
      <c r="W399">
        <f t="shared" si="48"/>
        <v>43</v>
      </c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 s="5">
        <f t="shared" si="43"/>
        <v>140.1</v>
      </c>
      <c r="Q400" s="5" t="str">
        <f t="shared" si="44"/>
        <v>film &amp; video</v>
      </c>
      <c r="R400" s="5" t="str">
        <f t="shared" si="45"/>
        <v>documentary</v>
      </c>
      <c r="S400" t="s">
        <v>8310</v>
      </c>
      <c r="T400" t="s">
        <v>8315</v>
      </c>
      <c r="U400" s="9">
        <f t="shared" si="46"/>
        <v>42078.793124999997</v>
      </c>
      <c r="V400" s="9">
        <f t="shared" si="47"/>
        <v>42123.793124999997</v>
      </c>
      <c r="W400">
        <f t="shared" si="48"/>
        <v>45</v>
      </c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 s="5">
        <f t="shared" si="43"/>
        <v>224.85</v>
      </c>
      <c r="Q401" s="5" t="str">
        <f t="shared" si="44"/>
        <v>film &amp; video</v>
      </c>
      <c r="R401" s="5" t="str">
        <f t="shared" si="45"/>
        <v>documentary</v>
      </c>
      <c r="S401" t="s">
        <v>8310</v>
      </c>
      <c r="T401" t="s">
        <v>8315</v>
      </c>
      <c r="U401" s="9">
        <f t="shared" si="46"/>
        <v>42687.875775462962</v>
      </c>
      <c r="V401" s="9">
        <f t="shared" si="47"/>
        <v>42718.5</v>
      </c>
      <c r="W401">
        <f t="shared" si="48"/>
        <v>31</v>
      </c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 s="5">
        <f t="shared" si="43"/>
        <v>181.13</v>
      </c>
      <c r="Q402" s="5" t="str">
        <f t="shared" si="44"/>
        <v>film &amp; video</v>
      </c>
      <c r="R402" s="5" t="str">
        <f t="shared" si="45"/>
        <v>documentary</v>
      </c>
      <c r="S402" t="s">
        <v>8310</v>
      </c>
      <c r="T402" t="s">
        <v>8315</v>
      </c>
      <c r="U402" s="9">
        <f t="shared" si="46"/>
        <v>41745.635960648149</v>
      </c>
      <c r="V402" s="9">
        <f t="shared" si="47"/>
        <v>41776.145833333336</v>
      </c>
      <c r="W402">
        <f t="shared" si="48"/>
        <v>31</v>
      </c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 s="5">
        <f t="shared" si="43"/>
        <v>711.04</v>
      </c>
      <c r="Q403" s="5" t="str">
        <f t="shared" si="44"/>
        <v>film &amp; video</v>
      </c>
      <c r="R403" s="5" t="str">
        <f t="shared" si="45"/>
        <v>documentary</v>
      </c>
      <c r="S403" t="s">
        <v>8310</v>
      </c>
      <c r="T403" t="s">
        <v>8315</v>
      </c>
      <c r="U403" s="9">
        <f t="shared" si="46"/>
        <v>40732.842245370368</v>
      </c>
      <c r="V403" s="9">
        <f t="shared" si="47"/>
        <v>40762.842245370368</v>
      </c>
      <c r="W403">
        <f t="shared" si="48"/>
        <v>30</v>
      </c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 s="5">
        <f t="shared" si="43"/>
        <v>65.88</v>
      </c>
      <c r="Q404" s="5" t="str">
        <f t="shared" si="44"/>
        <v>film &amp; video</v>
      </c>
      <c r="R404" s="5" t="str">
        <f t="shared" si="45"/>
        <v>documentary</v>
      </c>
      <c r="S404" t="s">
        <v>8310</v>
      </c>
      <c r="T404" t="s">
        <v>8315</v>
      </c>
      <c r="U404" s="9">
        <f t="shared" si="46"/>
        <v>42292.539548611108</v>
      </c>
      <c r="V404" s="9">
        <f t="shared" si="47"/>
        <v>42313.58121527778</v>
      </c>
      <c r="W404">
        <f t="shared" si="48"/>
        <v>21</v>
      </c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 s="5">
        <f t="shared" si="43"/>
        <v>75.19</v>
      </c>
      <c r="Q405" s="5" t="str">
        <f t="shared" si="44"/>
        <v>film &amp; video</v>
      </c>
      <c r="R405" s="5" t="str">
        <f t="shared" si="45"/>
        <v>documentary</v>
      </c>
      <c r="S405" t="s">
        <v>8310</v>
      </c>
      <c r="T405" t="s">
        <v>8315</v>
      </c>
      <c r="U405" s="9">
        <f t="shared" si="46"/>
        <v>40718.310659722221</v>
      </c>
      <c r="V405" s="9">
        <f t="shared" si="47"/>
        <v>40765.297222222223</v>
      </c>
      <c r="W405">
        <f t="shared" si="48"/>
        <v>47</v>
      </c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 s="5">
        <f t="shared" si="43"/>
        <v>133.13999999999999</v>
      </c>
      <c r="Q406" s="5" t="str">
        <f t="shared" si="44"/>
        <v>film &amp; video</v>
      </c>
      <c r="R406" s="5" t="str">
        <f t="shared" si="45"/>
        <v>documentary</v>
      </c>
      <c r="S406" t="s">
        <v>8310</v>
      </c>
      <c r="T406" t="s">
        <v>8315</v>
      </c>
      <c r="U406" s="9">
        <f t="shared" si="46"/>
        <v>41646.628032407411</v>
      </c>
      <c r="V406" s="9">
        <f t="shared" si="47"/>
        <v>41675.961111111108</v>
      </c>
      <c r="W406">
        <f t="shared" si="48"/>
        <v>29</v>
      </c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 s="5">
        <f t="shared" si="43"/>
        <v>55.2</v>
      </c>
      <c r="Q407" s="5" t="str">
        <f t="shared" si="44"/>
        <v>film &amp; video</v>
      </c>
      <c r="R407" s="5" t="str">
        <f t="shared" si="45"/>
        <v>documentary</v>
      </c>
      <c r="S407" t="s">
        <v>8310</v>
      </c>
      <c r="T407" t="s">
        <v>8315</v>
      </c>
      <c r="U407" s="9">
        <f t="shared" si="46"/>
        <v>41674.08494212963</v>
      </c>
      <c r="V407" s="9">
        <f t="shared" si="47"/>
        <v>41704.08494212963</v>
      </c>
      <c r="W407">
        <f t="shared" si="48"/>
        <v>30</v>
      </c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 s="5">
        <f t="shared" si="43"/>
        <v>86.16</v>
      </c>
      <c r="Q408" s="5" t="str">
        <f t="shared" si="44"/>
        <v>film &amp; video</v>
      </c>
      <c r="R408" s="5" t="str">
        <f t="shared" si="45"/>
        <v>documentary</v>
      </c>
      <c r="S408" t="s">
        <v>8310</v>
      </c>
      <c r="T408" t="s">
        <v>8315</v>
      </c>
      <c r="U408" s="9">
        <f t="shared" si="46"/>
        <v>40638.162465277775</v>
      </c>
      <c r="V408" s="9">
        <f t="shared" si="47"/>
        <v>40672.249305555553</v>
      </c>
      <c r="W408">
        <f t="shared" si="48"/>
        <v>34</v>
      </c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 s="5">
        <f t="shared" si="43"/>
        <v>92.32</v>
      </c>
      <c r="Q409" s="5" t="str">
        <f t="shared" si="44"/>
        <v>film &amp; video</v>
      </c>
      <c r="R409" s="5" t="str">
        <f t="shared" si="45"/>
        <v>documentary</v>
      </c>
      <c r="S409" t="s">
        <v>8310</v>
      </c>
      <c r="T409" t="s">
        <v>8315</v>
      </c>
      <c r="U409" s="9">
        <f t="shared" si="46"/>
        <v>40806.870949074073</v>
      </c>
      <c r="V409" s="9">
        <f t="shared" si="47"/>
        <v>40866.912615740745</v>
      </c>
      <c r="W409">
        <f t="shared" si="48"/>
        <v>60</v>
      </c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 s="5">
        <f t="shared" si="43"/>
        <v>160.16</v>
      </c>
      <c r="Q410" s="5" t="str">
        <f t="shared" si="44"/>
        <v>film &amp; video</v>
      </c>
      <c r="R410" s="5" t="str">
        <f t="shared" si="45"/>
        <v>documentary</v>
      </c>
      <c r="S410" t="s">
        <v>8310</v>
      </c>
      <c r="T410" t="s">
        <v>8315</v>
      </c>
      <c r="U410" s="9">
        <f t="shared" si="46"/>
        <v>41543.735995370371</v>
      </c>
      <c r="V410" s="9">
        <f t="shared" si="47"/>
        <v>41583.777662037035</v>
      </c>
      <c r="W410">
        <f t="shared" si="48"/>
        <v>40</v>
      </c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 s="5">
        <f t="shared" si="43"/>
        <v>45.6</v>
      </c>
      <c r="Q411" s="5" t="str">
        <f t="shared" si="44"/>
        <v>film &amp; video</v>
      </c>
      <c r="R411" s="5" t="str">
        <f t="shared" si="45"/>
        <v>documentary</v>
      </c>
      <c r="S411" t="s">
        <v>8310</v>
      </c>
      <c r="T411" t="s">
        <v>8315</v>
      </c>
      <c r="U411" s="9">
        <f t="shared" si="46"/>
        <v>42543.862777777773</v>
      </c>
      <c r="V411" s="9">
        <f t="shared" si="47"/>
        <v>42573.862777777773</v>
      </c>
      <c r="W411">
        <f t="shared" si="48"/>
        <v>30</v>
      </c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 s="5">
        <f t="shared" si="43"/>
        <v>183.29</v>
      </c>
      <c r="Q412" s="5" t="str">
        <f t="shared" si="44"/>
        <v>film &amp; video</v>
      </c>
      <c r="R412" s="5" t="str">
        <f t="shared" si="45"/>
        <v>documentary</v>
      </c>
      <c r="S412" t="s">
        <v>8310</v>
      </c>
      <c r="T412" t="s">
        <v>8315</v>
      </c>
      <c r="U412" s="9">
        <f t="shared" si="46"/>
        <v>42113.981446759266</v>
      </c>
      <c r="V412" s="9">
        <f t="shared" si="47"/>
        <v>42173.981446759266</v>
      </c>
      <c r="W412">
        <f t="shared" si="48"/>
        <v>60</v>
      </c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 s="5">
        <f t="shared" si="43"/>
        <v>125.79</v>
      </c>
      <c r="Q413" s="5" t="str">
        <f t="shared" si="44"/>
        <v>film &amp; video</v>
      </c>
      <c r="R413" s="5" t="str">
        <f t="shared" si="45"/>
        <v>documentary</v>
      </c>
      <c r="S413" t="s">
        <v>8310</v>
      </c>
      <c r="T413" t="s">
        <v>8315</v>
      </c>
      <c r="U413" s="9">
        <f t="shared" si="46"/>
        <v>41598.17597222222</v>
      </c>
      <c r="V413" s="9">
        <f t="shared" si="47"/>
        <v>41630.208333333336</v>
      </c>
      <c r="W413">
        <f t="shared" si="48"/>
        <v>32</v>
      </c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 s="5">
        <f t="shared" si="43"/>
        <v>57.65</v>
      </c>
      <c r="Q414" s="5" t="str">
        <f t="shared" si="44"/>
        <v>film &amp; video</v>
      </c>
      <c r="R414" s="5" t="str">
        <f t="shared" si="45"/>
        <v>documentary</v>
      </c>
      <c r="S414" t="s">
        <v>8310</v>
      </c>
      <c r="T414" t="s">
        <v>8315</v>
      </c>
      <c r="U414" s="9">
        <f t="shared" si="46"/>
        <v>41099.742800925924</v>
      </c>
      <c r="V414" s="9">
        <f t="shared" si="47"/>
        <v>41115.742800925924</v>
      </c>
      <c r="W414">
        <f t="shared" si="48"/>
        <v>16</v>
      </c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 s="5">
        <f t="shared" si="43"/>
        <v>78.66</v>
      </c>
      <c r="Q415" s="5" t="str">
        <f t="shared" si="44"/>
        <v>film &amp; video</v>
      </c>
      <c r="R415" s="5" t="str">
        <f t="shared" si="45"/>
        <v>documentary</v>
      </c>
      <c r="S415" t="s">
        <v>8310</v>
      </c>
      <c r="T415" t="s">
        <v>8315</v>
      </c>
      <c r="U415" s="9">
        <f t="shared" si="46"/>
        <v>41079.877442129626</v>
      </c>
      <c r="V415" s="9">
        <f t="shared" si="47"/>
        <v>41109.877442129626</v>
      </c>
      <c r="W415">
        <f t="shared" si="48"/>
        <v>30</v>
      </c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 s="5">
        <f t="shared" si="43"/>
        <v>91.48</v>
      </c>
      <c r="Q416" s="5" t="str">
        <f t="shared" si="44"/>
        <v>film &amp; video</v>
      </c>
      <c r="R416" s="5" t="str">
        <f t="shared" si="45"/>
        <v>documentary</v>
      </c>
      <c r="S416" t="s">
        <v>8310</v>
      </c>
      <c r="T416" t="s">
        <v>8315</v>
      </c>
      <c r="U416" s="9">
        <f t="shared" si="46"/>
        <v>41529.063252314816</v>
      </c>
      <c r="V416" s="9">
        <f t="shared" si="47"/>
        <v>41559.063252314816</v>
      </c>
      <c r="W416">
        <f t="shared" si="48"/>
        <v>30</v>
      </c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 s="5">
        <f t="shared" si="43"/>
        <v>68.099999999999994</v>
      </c>
      <c r="Q417" s="5" t="str">
        <f t="shared" si="44"/>
        <v>film &amp; video</v>
      </c>
      <c r="R417" s="5" t="str">
        <f t="shared" si="45"/>
        <v>documentary</v>
      </c>
      <c r="S417" t="s">
        <v>8310</v>
      </c>
      <c r="T417" t="s">
        <v>8315</v>
      </c>
      <c r="U417" s="9">
        <f t="shared" si="46"/>
        <v>41904.851875</v>
      </c>
      <c r="V417" s="9">
        <f t="shared" si="47"/>
        <v>41929.5</v>
      </c>
      <c r="W417">
        <f t="shared" si="48"/>
        <v>25</v>
      </c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 s="5">
        <f t="shared" si="43"/>
        <v>48.09</v>
      </c>
      <c r="Q418" s="5" t="str">
        <f t="shared" si="44"/>
        <v>film &amp; video</v>
      </c>
      <c r="R418" s="5" t="str">
        <f t="shared" si="45"/>
        <v>documentary</v>
      </c>
      <c r="S418" t="s">
        <v>8310</v>
      </c>
      <c r="T418" t="s">
        <v>8315</v>
      </c>
      <c r="U418" s="9">
        <f t="shared" si="46"/>
        <v>41648.396192129629</v>
      </c>
      <c r="V418" s="9">
        <f t="shared" si="47"/>
        <v>41678.396192129629</v>
      </c>
      <c r="W418">
        <f t="shared" si="48"/>
        <v>30</v>
      </c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 s="5">
        <f t="shared" si="43"/>
        <v>202.42</v>
      </c>
      <c r="Q419" s="5" t="str">
        <f t="shared" si="44"/>
        <v>film &amp; video</v>
      </c>
      <c r="R419" s="5" t="str">
        <f t="shared" si="45"/>
        <v>documentary</v>
      </c>
      <c r="S419" t="s">
        <v>8310</v>
      </c>
      <c r="T419" t="s">
        <v>8315</v>
      </c>
      <c r="U419" s="9">
        <f t="shared" si="46"/>
        <v>41360.970601851855</v>
      </c>
      <c r="V419" s="9">
        <f t="shared" si="47"/>
        <v>41372.189583333333</v>
      </c>
      <c r="W419">
        <f t="shared" si="48"/>
        <v>12</v>
      </c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 s="5">
        <f t="shared" si="43"/>
        <v>216.75</v>
      </c>
      <c r="Q420" s="5" t="str">
        <f t="shared" si="44"/>
        <v>film &amp; video</v>
      </c>
      <c r="R420" s="5" t="str">
        <f t="shared" si="45"/>
        <v>documentary</v>
      </c>
      <c r="S420" t="s">
        <v>8310</v>
      </c>
      <c r="T420" t="s">
        <v>8315</v>
      </c>
      <c r="U420" s="9">
        <f t="shared" si="46"/>
        <v>42178.282372685186</v>
      </c>
      <c r="V420" s="9">
        <f t="shared" si="47"/>
        <v>42208.282372685186</v>
      </c>
      <c r="W420">
        <f t="shared" si="48"/>
        <v>30</v>
      </c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 s="5">
        <f t="shared" si="43"/>
        <v>110.07</v>
      </c>
      <c r="Q421" s="5" t="str">
        <f t="shared" si="44"/>
        <v>film &amp; video</v>
      </c>
      <c r="R421" s="5" t="str">
        <f t="shared" si="45"/>
        <v>documentary</v>
      </c>
      <c r="S421" t="s">
        <v>8310</v>
      </c>
      <c r="T421" t="s">
        <v>8315</v>
      </c>
      <c r="U421" s="9">
        <f t="shared" si="46"/>
        <v>41394.842442129629</v>
      </c>
      <c r="V421" s="9">
        <f t="shared" si="47"/>
        <v>41454.842442129629</v>
      </c>
      <c r="W421">
        <f t="shared" si="48"/>
        <v>60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 s="5">
        <f t="shared" si="43"/>
        <v>4.83</v>
      </c>
      <c r="Q422" s="5" t="str">
        <f t="shared" si="44"/>
        <v>film &amp; video</v>
      </c>
      <c r="R422" s="5" t="str">
        <f t="shared" si="45"/>
        <v>animation</v>
      </c>
      <c r="S422" t="s">
        <v>8310</v>
      </c>
      <c r="T422" t="s">
        <v>8316</v>
      </c>
      <c r="U422" s="9">
        <f t="shared" si="46"/>
        <v>41682.23646990741</v>
      </c>
      <c r="V422" s="9">
        <f t="shared" si="47"/>
        <v>41712.194803240738</v>
      </c>
      <c r="W422">
        <f t="shared" si="48"/>
        <v>30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 s="5">
        <f t="shared" si="43"/>
        <v>50.17</v>
      </c>
      <c r="Q423" s="5" t="str">
        <f t="shared" si="44"/>
        <v>film &amp; video</v>
      </c>
      <c r="R423" s="5" t="str">
        <f t="shared" si="45"/>
        <v>animation</v>
      </c>
      <c r="S423" t="s">
        <v>8310</v>
      </c>
      <c r="T423" t="s">
        <v>8316</v>
      </c>
      <c r="U423" s="9">
        <f t="shared" si="46"/>
        <v>42177.491388888884</v>
      </c>
      <c r="V423" s="9">
        <f t="shared" si="47"/>
        <v>42237.491388888884</v>
      </c>
      <c r="W423">
        <f t="shared" si="48"/>
        <v>60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 s="5">
        <f t="shared" si="43"/>
        <v>35.83</v>
      </c>
      <c r="Q424" s="5" t="str">
        <f t="shared" si="44"/>
        <v>film &amp; video</v>
      </c>
      <c r="R424" s="5" t="str">
        <f t="shared" si="45"/>
        <v>animation</v>
      </c>
      <c r="S424" t="s">
        <v>8310</v>
      </c>
      <c r="T424" t="s">
        <v>8316</v>
      </c>
      <c r="U424" s="9">
        <f t="shared" si="46"/>
        <v>41863.260381944441</v>
      </c>
      <c r="V424" s="9">
        <f t="shared" si="47"/>
        <v>41893.260381944441</v>
      </c>
      <c r="W424">
        <f t="shared" si="48"/>
        <v>30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 s="5">
        <f t="shared" si="43"/>
        <v>11.77</v>
      </c>
      <c r="Q425" s="5" t="str">
        <f t="shared" si="44"/>
        <v>film &amp; video</v>
      </c>
      <c r="R425" s="5" t="str">
        <f t="shared" si="45"/>
        <v>animation</v>
      </c>
      <c r="S425" t="s">
        <v>8310</v>
      </c>
      <c r="T425" t="s">
        <v>8316</v>
      </c>
      <c r="U425" s="9">
        <f t="shared" si="46"/>
        <v>41400.92627314815</v>
      </c>
      <c r="V425" s="9">
        <f t="shared" si="47"/>
        <v>41430.92627314815</v>
      </c>
      <c r="W425">
        <f t="shared" si="48"/>
        <v>30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 s="5">
        <f t="shared" si="43"/>
        <v>40.78</v>
      </c>
      <c r="Q426" s="5" t="str">
        <f t="shared" si="44"/>
        <v>film &amp; video</v>
      </c>
      <c r="R426" s="5" t="str">
        <f t="shared" si="45"/>
        <v>animation</v>
      </c>
      <c r="S426" t="s">
        <v>8310</v>
      </c>
      <c r="T426" t="s">
        <v>8316</v>
      </c>
      <c r="U426" s="9">
        <f t="shared" si="46"/>
        <v>40934.376145833332</v>
      </c>
      <c r="V426" s="9">
        <f t="shared" si="47"/>
        <v>40994.334479166668</v>
      </c>
      <c r="W426">
        <f t="shared" si="48"/>
        <v>60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 s="5">
        <f t="shared" si="43"/>
        <v>3</v>
      </c>
      <c r="Q427" s="5" t="str">
        <f t="shared" si="44"/>
        <v>film &amp; video</v>
      </c>
      <c r="R427" s="5" t="str">
        <f t="shared" si="45"/>
        <v>animation</v>
      </c>
      <c r="S427" t="s">
        <v>8310</v>
      </c>
      <c r="T427" t="s">
        <v>8316</v>
      </c>
      <c r="U427" s="9">
        <f t="shared" si="46"/>
        <v>42275.861157407402</v>
      </c>
      <c r="V427" s="9">
        <f t="shared" si="47"/>
        <v>42335.902824074074</v>
      </c>
      <c r="W427">
        <f t="shared" si="48"/>
        <v>60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 s="5">
        <f t="shared" si="43"/>
        <v>16.63</v>
      </c>
      <c r="Q428" s="5" t="str">
        <f t="shared" si="44"/>
        <v>film &amp; video</v>
      </c>
      <c r="R428" s="5" t="str">
        <f t="shared" si="45"/>
        <v>animation</v>
      </c>
      <c r="S428" t="s">
        <v>8310</v>
      </c>
      <c r="T428" t="s">
        <v>8316</v>
      </c>
      <c r="U428" s="9">
        <f t="shared" si="46"/>
        <v>42400.711967592593</v>
      </c>
      <c r="V428" s="9">
        <f t="shared" si="47"/>
        <v>42430.711967592593</v>
      </c>
      <c r="W428">
        <f t="shared" si="48"/>
        <v>30</v>
      </c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s="5" t="e">
        <f t="shared" si="43"/>
        <v>#DIV/0!</v>
      </c>
      <c r="Q429" s="5" t="str">
        <f t="shared" si="44"/>
        <v>film &amp; video</v>
      </c>
      <c r="R429" s="5" t="str">
        <f t="shared" si="45"/>
        <v>animation</v>
      </c>
      <c r="S429" t="s">
        <v>8310</v>
      </c>
      <c r="T429" t="s">
        <v>8316</v>
      </c>
      <c r="U429" s="9">
        <f t="shared" si="46"/>
        <v>42285.909027777772</v>
      </c>
      <c r="V429" s="9">
        <f t="shared" si="47"/>
        <v>42299.790972222225</v>
      </c>
      <c r="W429">
        <f t="shared" si="48"/>
        <v>14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 s="5">
        <f t="shared" si="43"/>
        <v>52</v>
      </c>
      <c r="Q430" s="5" t="str">
        <f t="shared" si="44"/>
        <v>film &amp; video</v>
      </c>
      <c r="R430" s="5" t="str">
        <f t="shared" si="45"/>
        <v>animation</v>
      </c>
      <c r="S430" t="s">
        <v>8310</v>
      </c>
      <c r="T430" t="s">
        <v>8316</v>
      </c>
      <c r="U430" s="9">
        <f t="shared" si="46"/>
        <v>41778.766724537039</v>
      </c>
      <c r="V430" s="9">
        <f t="shared" si="47"/>
        <v>41806.916666666664</v>
      </c>
      <c r="W430">
        <f t="shared" si="48"/>
        <v>28</v>
      </c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s="5" t="e">
        <f t="shared" si="43"/>
        <v>#DIV/0!</v>
      </c>
      <c r="Q431" s="5" t="str">
        <f t="shared" si="44"/>
        <v>film &amp; video</v>
      </c>
      <c r="R431" s="5" t="str">
        <f t="shared" si="45"/>
        <v>animation</v>
      </c>
      <c r="S431" t="s">
        <v>8310</v>
      </c>
      <c r="T431" t="s">
        <v>8316</v>
      </c>
      <c r="U431" s="9">
        <f t="shared" si="46"/>
        <v>40070.901412037041</v>
      </c>
      <c r="V431" s="9">
        <f t="shared" si="47"/>
        <v>40144.207638888889</v>
      </c>
      <c r="W431">
        <f t="shared" si="48"/>
        <v>74</v>
      </c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 s="5">
        <f t="shared" si="43"/>
        <v>4.8</v>
      </c>
      <c r="Q432" s="5" t="str">
        <f t="shared" si="44"/>
        <v>film &amp; video</v>
      </c>
      <c r="R432" s="5" t="str">
        <f t="shared" si="45"/>
        <v>animation</v>
      </c>
      <c r="S432" t="s">
        <v>8310</v>
      </c>
      <c r="T432" t="s">
        <v>8316</v>
      </c>
      <c r="U432" s="9">
        <f t="shared" si="46"/>
        <v>41513.107256944444</v>
      </c>
      <c r="V432" s="9">
        <f t="shared" si="47"/>
        <v>41528.107256944444</v>
      </c>
      <c r="W432">
        <f t="shared" si="48"/>
        <v>15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 s="5">
        <f t="shared" si="43"/>
        <v>51.88</v>
      </c>
      <c r="Q433" s="5" t="str">
        <f t="shared" si="44"/>
        <v>film &amp; video</v>
      </c>
      <c r="R433" s="5" t="str">
        <f t="shared" si="45"/>
        <v>animation</v>
      </c>
      <c r="S433" t="s">
        <v>8310</v>
      </c>
      <c r="T433" t="s">
        <v>8316</v>
      </c>
      <c r="U433" s="9">
        <f t="shared" si="46"/>
        <v>42526.871331018512</v>
      </c>
      <c r="V433" s="9">
        <f t="shared" si="47"/>
        <v>42556.871331018512</v>
      </c>
      <c r="W433">
        <f t="shared" si="48"/>
        <v>30</v>
      </c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 s="5">
        <f t="shared" si="43"/>
        <v>71.25</v>
      </c>
      <c r="Q434" s="5" t="str">
        <f t="shared" si="44"/>
        <v>film &amp; video</v>
      </c>
      <c r="R434" s="5" t="str">
        <f t="shared" si="45"/>
        <v>animation</v>
      </c>
      <c r="S434" t="s">
        <v>8310</v>
      </c>
      <c r="T434" t="s">
        <v>8316</v>
      </c>
      <c r="U434" s="9">
        <f t="shared" si="46"/>
        <v>42238.726631944446</v>
      </c>
      <c r="V434" s="9">
        <f t="shared" si="47"/>
        <v>42298.726631944446</v>
      </c>
      <c r="W434">
        <f t="shared" si="48"/>
        <v>60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s="5" t="e">
        <f t="shared" si="43"/>
        <v>#DIV/0!</v>
      </c>
      <c r="Q435" s="5" t="str">
        <f t="shared" si="44"/>
        <v>film &amp; video</v>
      </c>
      <c r="R435" s="5" t="str">
        <f t="shared" si="45"/>
        <v>animation</v>
      </c>
      <c r="S435" t="s">
        <v>8310</v>
      </c>
      <c r="T435" t="s">
        <v>8316</v>
      </c>
      <c r="U435" s="9">
        <f t="shared" si="46"/>
        <v>42228.629884259266</v>
      </c>
      <c r="V435" s="9">
        <f t="shared" si="47"/>
        <v>42288.629884259266</v>
      </c>
      <c r="W435">
        <f t="shared" si="48"/>
        <v>60</v>
      </c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 s="5">
        <f t="shared" si="43"/>
        <v>62.5</v>
      </c>
      <c r="Q436" s="5" t="str">
        <f t="shared" si="44"/>
        <v>film &amp; video</v>
      </c>
      <c r="R436" s="5" t="str">
        <f t="shared" si="45"/>
        <v>animation</v>
      </c>
      <c r="S436" t="s">
        <v>8310</v>
      </c>
      <c r="T436" t="s">
        <v>8316</v>
      </c>
      <c r="U436" s="9">
        <f t="shared" si="46"/>
        <v>41576.834513888891</v>
      </c>
      <c r="V436" s="9">
        <f t="shared" si="47"/>
        <v>41609.876180555555</v>
      </c>
      <c r="W436">
        <f t="shared" si="48"/>
        <v>33</v>
      </c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 s="5">
        <f t="shared" si="43"/>
        <v>1</v>
      </c>
      <c r="Q437" s="5" t="str">
        <f t="shared" si="44"/>
        <v>film &amp; video</v>
      </c>
      <c r="R437" s="5" t="str">
        <f t="shared" si="45"/>
        <v>animation</v>
      </c>
      <c r="S437" t="s">
        <v>8310</v>
      </c>
      <c r="T437" t="s">
        <v>8316</v>
      </c>
      <c r="U437" s="9">
        <f t="shared" si="46"/>
        <v>41500.747453703705</v>
      </c>
      <c r="V437" s="9">
        <f t="shared" si="47"/>
        <v>41530.747453703705</v>
      </c>
      <c r="W437">
        <f t="shared" si="48"/>
        <v>30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s="5" t="e">
        <f t="shared" si="43"/>
        <v>#DIV/0!</v>
      </c>
      <c r="Q438" s="5" t="str">
        <f t="shared" si="44"/>
        <v>film &amp; video</v>
      </c>
      <c r="R438" s="5" t="str">
        <f t="shared" si="45"/>
        <v>animation</v>
      </c>
      <c r="S438" t="s">
        <v>8310</v>
      </c>
      <c r="T438" t="s">
        <v>8316</v>
      </c>
      <c r="U438" s="9">
        <f t="shared" si="46"/>
        <v>41456.36241898148</v>
      </c>
      <c r="V438" s="9">
        <f t="shared" si="47"/>
        <v>41486.36241898148</v>
      </c>
      <c r="W438">
        <f t="shared" si="48"/>
        <v>30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s="5" t="e">
        <f t="shared" si="43"/>
        <v>#DIV/0!</v>
      </c>
      <c r="Q439" s="5" t="str">
        <f t="shared" si="44"/>
        <v>film &amp; video</v>
      </c>
      <c r="R439" s="5" t="str">
        <f t="shared" si="45"/>
        <v>animation</v>
      </c>
      <c r="S439" t="s">
        <v>8310</v>
      </c>
      <c r="T439" t="s">
        <v>8316</v>
      </c>
      <c r="U439" s="9">
        <f t="shared" si="46"/>
        <v>42591.31858796296</v>
      </c>
      <c r="V439" s="9">
        <f t="shared" si="47"/>
        <v>42651.31858796296</v>
      </c>
      <c r="W439">
        <f t="shared" si="48"/>
        <v>60</v>
      </c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 s="5">
        <f t="shared" si="43"/>
        <v>170.55</v>
      </c>
      <c r="Q440" s="5" t="str">
        <f t="shared" si="44"/>
        <v>film &amp; video</v>
      </c>
      <c r="R440" s="5" t="str">
        <f t="shared" si="45"/>
        <v>animation</v>
      </c>
      <c r="S440" t="s">
        <v>8310</v>
      </c>
      <c r="T440" t="s">
        <v>8316</v>
      </c>
      <c r="U440" s="9">
        <f t="shared" si="46"/>
        <v>42296.261087962965</v>
      </c>
      <c r="V440" s="9">
        <f t="shared" si="47"/>
        <v>42326.302754629629</v>
      </c>
      <c r="W440">
        <f t="shared" si="48"/>
        <v>30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s="5" t="e">
        <f t="shared" si="43"/>
        <v>#DIV/0!</v>
      </c>
      <c r="Q441" s="5" t="str">
        <f t="shared" si="44"/>
        <v>film &amp; video</v>
      </c>
      <c r="R441" s="5" t="str">
        <f t="shared" si="45"/>
        <v>animation</v>
      </c>
      <c r="S441" t="s">
        <v>8310</v>
      </c>
      <c r="T441" t="s">
        <v>8316</v>
      </c>
      <c r="U441" s="9">
        <f t="shared" si="46"/>
        <v>41919.761782407404</v>
      </c>
      <c r="V441" s="9">
        <f t="shared" si="47"/>
        <v>41929.761782407404</v>
      </c>
      <c r="W441">
        <f t="shared" si="48"/>
        <v>10</v>
      </c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 s="5">
        <f t="shared" si="43"/>
        <v>5</v>
      </c>
      <c r="Q442" s="5" t="str">
        <f t="shared" si="44"/>
        <v>film &amp; video</v>
      </c>
      <c r="R442" s="5" t="str">
        <f t="shared" si="45"/>
        <v>animation</v>
      </c>
      <c r="S442" t="s">
        <v>8310</v>
      </c>
      <c r="T442" t="s">
        <v>8316</v>
      </c>
      <c r="U442" s="9">
        <f t="shared" si="46"/>
        <v>42423.985567129625</v>
      </c>
      <c r="V442" s="9">
        <f t="shared" si="47"/>
        <v>42453.943900462968</v>
      </c>
      <c r="W442">
        <f t="shared" si="48"/>
        <v>30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s="5" t="e">
        <f t="shared" si="43"/>
        <v>#DIV/0!</v>
      </c>
      <c r="Q443" s="5" t="str">
        <f t="shared" si="44"/>
        <v>film &amp; video</v>
      </c>
      <c r="R443" s="5" t="str">
        <f t="shared" si="45"/>
        <v>animation</v>
      </c>
      <c r="S443" t="s">
        <v>8310</v>
      </c>
      <c r="T443" t="s">
        <v>8316</v>
      </c>
      <c r="U443" s="9">
        <f t="shared" si="46"/>
        <v>41550.793935185182</v>
      </c>
      <c r="V443" s="9">
        <f t="shared" si="47"/>
        <v>41580.793935185182</v>
      </c>
      <c r="W443">
        <f t="shared" si="48"/>
        <v>30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 s="5">
        <f t="shared" si="43"/>
        <v>393.59</v>
      </c>
      <c r="Q444" s="5" t="str">
        <f t="shared" si="44"/>
        <v>film &amp; video</v>
      </c>
      <c r="R444" s="5" t="str">
        <f t="shared" si="45"/>
        <v>animation</v>
      </c>
      <c r="S444" t="s">
        <v>8310</v>
      </c>
      <c r="T444" t="s">
        <v>8316</v>
      </c>
      <c r="U444" s="9">
        <f t="shared" si="46"/>
        <v>42024.888692129629</v>
      </c>
      <c r="V444" s="9">
        <f t="shared" si="47"/>
        <v>42054.888692129629</v>
      </c>
      <c r="W444">
        <f t="shared" si="48"/>
        <v>30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 s="5">
        <f t="shared" si="43"/>
        <v>5</v>
      </c>
      <c r="Q445" s="5" t="str">
        <f t="shared" si="44"/>
        <v>film &amp; video</v>
      </c>
      <c r="R445" s="5" t="str">
        <f t="shared" si="45"/>
        <v>animation</v>
      </c>
      <c r="S445" t="s">
        <v>8310</v>
      </c>
      <c r="T445" t="s">
        <v>8316</v>
      </c>
      <c r="U445" s="9">
        <f t="shared" si="46"/>
        <v>41650.015057870369</v>
      </c>
      <c r="V445" s="9">
        <f t="shared" si="47"/>
        <v>41680.015057870369</v>
      </c>
      <c r="W445">
        <f t="shared" si="48"/>
        <v>30</v>
      </c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 s="5">
        <f t="shared" si="43"/>
        <v>50</v>
      </c>
      <c r="Q446" s="5" t="str">
        <f t="shared" si="44"/>
        <v>film &amp; video</v>
      </c>
      <c r="R446" s="5" t="str">
        <f t="shared" si="45"/>
        <v>animation</v>
      </c>
      <c r="S446" t="s">
        <v>8310</v>
      </c>
      <c r="T446" t="s">
        <v>8316</v>
      </c>
      <c r="U446" s="9">
        <f t="shared" si="46"/>
        <v>40894.906956018516</v>
      </c>
      <c r="V446" s="9">
        <f t="shared" si="47"/>
        <v>40954.906956018516</v>
      </c>
      <c r="W446">
        <f t="shared" si="48"/>
        <v>60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 s="5">
        <f t="shared" si="43"/>
        <v>1</v>
      </c>
      <c r="Q447" s="5" t="str">
        <f t="shared" si="44"/>
        <v>film &amp; video</v>
      </c>
      <c r="R447" s="5" t="str">
        <f t="shared" si="45"/>
        <v>animation</v>
      </c>
      <c r="S447" t="s">
        <v>8310</v>
      </c>
      <c r="T447" t="s">
        <v>8316</v>
      </c>
      <c r="U447" s="9">
        <f t="shared" si="46"/>
        <v>42130.335358796292</v>
      </c>
      <c r="V447" s="9">
        <f t="shared" si="47"/>
        <v>42145.335358796292</v>
      </c>
      <c r="W447">
        <f t="shared" si="48"/>
        <v>15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 s="5">
        <f t="shared" si="43"/>
        <v>47.88</v>
      </c>
      <c r="Q448" s="5" t="str">
        <f t="shared" si="44"/>
        <v>film &amp; video</v>
      </c>
      <c r="R448" s="5" t="str">
        <f t="shared" si="45"/>
        <v>animation</v>
      </c>
      <c r="S448" t="s">
        <v>8310</v>
      </c>
      <c r="T448" t="s">
        <v>8316</v>
      </c>
      <c r="U448" s="9">
        <f t="shared" si="46"/>
        <v>42037.083564814813</v>
      </c>
      <c r="V448" s="9">
        <f t="shared" si="47"/>
        <v>42067.083564814813</v>
      </c>
      <c r="W448">
        <f t="shared" si="48"/>
        <v>30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 s="5">
        <f t="shared" si="43"/>
        <v>5</v>
      </c>
      <c r="Q449" s="5" t="str">
        <f t="shared" si="44"/>
        <v>film &amp; video</v>
      </c>
      <c r="R449" s="5" t="str">
        <f t="shared" si="45"/>
        <v>animation</v>
      </c>
      <c r="S449" t="s">
        <v>8310</v>
      </c>
      <c r="T449" t="s">
        <v>8316</v>
      </c>
      <c r="U449" s="9">
        <f t="shared" si="46"/>
        <v>41331.555127314816</v>
      </c>
      <c r="V449" s="9">
        <f t="shared" si="47"/>
        <v>41356.513460648144</v>
      </c>
      <c r="W449">
        <f t="shared" si="48"/>
        <v>25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9">ROUND((E450/D450)*100,0)</f>
        <v>3</v>
      </c>
      <c r="P450" s="5">
        <f t="shared" ref="P450:P513" si="50">ROUND((E450/L450),2)</f>
        <v>20.5</v>
      </c>
      <c r="Q450" s="5" t="str">
        <f t="shared" ref="Q450:Q513" si="51">LEFT(N450,SEARCH("/",N450)-1)</f>
        <v>film &amp; video</v>
      </c>
      <c r="R450" s="5" t="str">
        <f t="shared" ref="R450:R513" si="52">RIGHT(N450,LEN(N450)-SEARCH("/",N450))</f>
        <v>animation</v>
      </c>
      <c r="S450" t="s">
        <v>8310</v>
      </c>
      <c r="T450" t="s">
        <v>8316</v>
      </c>
      <c r="U450" s="9">
        <f t="shared" ref="U450:U513" si="53">(((J450/60)/60)/24)+DATE(1970,1,1)</f>
        <v>41753.758043981477</v>
      </c>
      <c r="V450" s="9">
        <f t="shared" ref="V450:V513" si="54">(((I450/60)/60)/24)+DATE(1970,1,1)</f>
        <v>41773.758043981477</v>
      </c>
      <c r="W450">
        <f t="shared" si="48"/>
        <v>20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9"/>
        <v>2</v>
      </c>
      <c r="P451" s="5">
        <f t="shared" si="50"/>
        <v>9</v>
      </c>
      <c r="Q451" s="5" t="str">
        <f t="shared" si="51"/>
        <v>film &amp; video</v>
      </c>
      <c r="R451" s="5" t="str">
        <f t="shared" si="52"/>
        <v>animation</v>
      </c>
      <c r="S451" t="s">
        <v>8310</v>
      </c>
      <c r="T451" t="s">
        <v>8316</v>
      </c>
      <c r="U451" s="9">
        <f t="shared" si="53"/>
        <v>41534.568113425928</v>
      </c>
      <c r="V451" s="9">
        <f t="shared" si="54"/>
        <v>41564.568113425928</v>
      </c>
      <c r="W451">
        <f t="shared" ref="W451:W514" si="55">DATEDIF(U451,V451,"d")</f>
        <v>30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 s="5">
        <f t="shared" si="50"/>
        <v>56.57</v>
      </c>
      <c r="Q452" s="5" t="str">
        <f t="shared" si="51"/>
        <v>film &amp; video</v>
      </c>
      <c r="R452" s="5" t="str">
        <f t="shared" si="52"/>
        <v>animation</v>
      </c>
      <c r="S452" t="s">
        <v>8310</v>
      </c>
      <c r="T452" t="s">
        <v>8316</v>
      </c>
      <c r="U452" s="9">
        <f t="shared" si="53"/>
        <v>41654.946759259255</v>
      </c>
      <c r="V452" s="9">
        <f t="shared" si="54"/>
        <v>41684.946759259255</v>
      </c>
      <c r="W452">
        <f t="shared" si="55"/>
        <v>30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s="5" t="e">
        <f t="shared" si="50"/>
        <v>#DIV/0!</v>
      </c>
      <c r="Q453" s="5" t="str">
        <f t="shared" si="51"/>
        <v>film &amp; video</v>
      </c>
      <c r="R453" s="5" t="str">
        <f t="shared" si="52"/>
        <v>animation</v>
      </c>
      <c r="S453" t="s">
        <v>8310</v>
      </c>
      <c r="T453" t="s">
        <v>8316</v>
      </c>
      <c r="U453" s="9">
        <f t="shared" si="53"/>
        <v>41634.715173611112</v>
      </c>
      <c r="V453" s="9">
        <f t="shared" si="54"/>
        <v>41664.715173611112</v>
      </c>
      <c r="W453">
        <f t="shared" si="55"/>
        <v>30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 s="5">
        <f t="shared" si="50"/>
        <v>40</v>
      </c>
      <c r="Q454" s="5" t="str">
        <f t="shared" si="51"/>
        <v>film &amp; video</v>
      </c>
      <c r="R454" s="5" t="str">
        <f t="shared" si="52"/>
        <v>animation</v>
      </c>
      <c r="S454" t="s">
        <v>8310</v>
      </c>
      <c r="T454" t="s">
        <v>8316</v>
      </c>
      <c r="U454" s="9">
        <f t="shared" si="53"/>
        <v>42107.703877314809</v>
      </c>
      <c r="V454" s="9">
        <f t="shared" si="54"/>
        <v>42137.703877314809</v>
      </c>
      <c r="W454">
        <f t="shared" si="55"/>
        <v>30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 s="5">
        <f t="shared" si="50"/>
        <v>13</v>
      </c>
      <c r="Q455" s="5" t="str">
        <f t="shared" si="51"/>
        <v>film &amp; video</v>
      </c>
      <c r="R455" s="5" t="str">
        <f t="shared" si="52"/>
        <v>animation</v>
      </c>
      <c r="S455" t="s">
        <v>8310</v>
      </c>
      <c r="T455" t="s">
        <v>8316</v>
      </c>
      <c r="U455" s="9">
        <f t="shared" si="53"/>
        <v>42038.824988425928</v>
      </c>
      <c r="V455" s="9">
        <f t="shared" si="54"/>
        <v>42054.824988425928</v>
      </c>
      <c r="W455">
        <f t="shared" si="55"/>
        <v>16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 s="5">
        <f t="shared" si="50"/>
        <v>16.399999999999999</v>
      </c>
      <c r="Q456" s="5" t="str">
        <f t="shared" si="51"/>
        <v>film &amp; video</v>
      </c>
      <c r="R456" s="5" t="str">
        <f t="shared" si="52"/>
        <v>animation</v>
      </c>
      <c r="S456" t="s">
        <v>8310</v>
      </c>
      <c r="T456" t="s">
        <v>8316</v>
      </c>
      <c r="U456" s="9">
        <f t="shared" si="53"/>
        <v>41938.717256944445</v>
      </c>
      <c r="V456" s="9">
        <f t="shared" si="54"/>
        <v>41969.551388888889</v>
      </c>
      <c r="W456">
        <f t="shared" si="55"/>
        <v>31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 s="5">
        <f t="shared" si="50"/>
        <v>22.5</v>
      </c>
      <c r="Q457" s="5" t="str">
        <f t="shared" si="51"/>
        <v>film &amp; video</v>
      </c>
      <c r="R457" s="5" t="str">
        <f t="shared" si="52"/>
        <v>animation</v>
      </c>
      <c r="S457" t="s">
        <v>8310</v>
      </c>
      <c r="T457" t="s">
        <v>8316</v>
      </c>
      <c r="U457" s="9">
        <f t="shared" si="53"/>
        <v>40971.002569444441</v>
      </c>
      <c r="V457" s="9">
        <f t="shared" si="54"/>
        <v>41016.021527777775</v>
      </c>
      <c r="W457">
        <f t="shared" si="55"/>
        <v>45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 s="5">
        <f t="shared" si="50"/>
        <v>20.329999999999998</v>
      </c>
      <c r="Q458" s="5" t="str">
        <f t="shared" si="51"/>
        <v>film &amp; video</v>
      </c>
      <c r="R458" s="5" t="str">
        <f t="shared" si="52"/>
        <v>animation</v>
      </c>
      <c r="S458" t="s">
        <v>8310</v>
      </c>
      <c r="T458" t="s">
        <v>8316</v>
      </c>
      <c r="U458" s="9">
        <f t="shared" si="53"/>
        <v>41547.694456018515</v>
      </c>
      <c r="V458" s="9">
        <f t="shared" si="54"/>
        <v>41569.165972222225</v>
      </c>
      <c r="W458">
        <f t="shared" si="55"/>
        <v>22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s="5" t="e">
        <f t="shared" si="50"/>
        <v>#DIV/0!</v>
      </c>
      <c r="Q459" s="5" t="str">
        <f t="shared" si="51"/>
        <v>film &amp; video</v>
      </c>
      <c r="R459" s="5" t="str">
        <f t="shared" si="52"/>
        <v>animation</v>
      </c>
      <c r="S459" t="s">
        <v>8310</v>
      </c>
      <c r="T459" t="s">
        <v>8316</v>
      </c>
      <c r="U459" s="9">
        <f t="shared" si="53"/>
        <v>41837.767500000002</v>
      </c>
      <c r="V459" s="9">
        <f t="shared" si="54"/>
        <v>41867.767500000002</v>
      </c>
      <c r="W459">
        <f t="shared" si="55"/>
        <v>30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 s="5">
        <f t="shared" si="50"/>
        <v>16.760000000000002</v>
      </c>
      <c r="Q460" s="5" t="str">
        <f t="shared" si="51"/>
        <v>film &amp; video</v>
      </c>
      <c r="R460" s="5" t="str">
        <f t="shared" si="52"/>
        <v>animation</v>
      </c>
      <c r="S460" t="s">
        <v>8310</v>
      </c>
      <c r="T460" t="s">
        <v>8316</v>
      </c>
      <c r="U460" s="9">
        <f t="shared" si="53"/>
        <v>41378.69976851852</v>
      </c>
      <c r="V460" s="9">
        <f t="shared" si="54"/>
        <v>41408.69976851852</v>
      </c>
      <c r="W460">
        <f t="shared" si="55"/>
        <v>30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 s="5">
        <f t="shared" si="50"/>
        <v>25</v>
      </c>
      <c r="Q461" s="5" t="str">
        <f t="shared" si="51"/>
        <v>film &amp; video</v>
      </c>
      <c r="R461" s="5" t="str">
        <f t="shared" si="52"/>
        <v>animation</v>
      </c>
      <c r="S461" t="s">
        <v>8310</v>
      </c>
      <c r="T461" t="s">
        <v>8316</v>
      </c>
      <c r="U461" s="9">
        <f t="shared" si="53"/>
        <v>40800.6403587963</v>
      </c>
      <c r="V461" s="9">
        <f t="shared" si="54"/>
        <v>40860.682025462964</v>
      </c>
      <c r="W461">
        <f t="shared" si="55"/>
        <v>60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 s="5">
        <f t="shared" si="50"/>
        <v>12.5</v>
      </c>
      <c r="Q462" s="5" t="str">
        <f t="shared" si="51"/>
        <v>film &amp; video</v>
      </c>
      <c r="R462" s="5" t="str">
        <f t="shared" si="52"/>
        <v>animation</v>
      </c>
      <c r="S462" t="s">
        <v>8310</v>
      </c>
      <c r="T462" t="s">
        <v>8316</v>
      </c>
      <c r="U462" s="9">
        <f t="shared" si="53"/>
        <v>41759.542534722219</v>
      </c>
      <c r="V462" s="9">
        <f t="shared" si="54"/>
        <v>41791.166666666664</v>
      </c>
      <c r="W462">
        <f t="shared" si="55"/>
        <v>32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s="5" t="e">
        <f t="shared" si="50"/>
        <v>#DIV/0!</v>
      </c>
      <c r="Q463" s="5" t="str">
        <f t="shared" si="51"/>
        <v>film &amp; video</v>
      </c>
      <c r="R463" s="5" t="str">
        <f t="shared" si="52"/>
        <v>animation</v>
      </c>
      <c r="S463" t="s">
        <v>8310</v>
      </c>
      <c r="T463" t="s">
        <v>8316</v>
      </c>
      <c r="U463" s="9">
        <f t="shared" si="53"/>
        <v>41407.84684027778</v>
      </c>
      <c r="V463" s="9">
        <f t="shared" si="54"/>
        <v>41427.84684027778</v>
      </c>
      <c r="W463">
        <f t="shared" si="55"/>
        <v>20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s="5" t="e">
        <f t="shared" si="50"/>
        <v>#DIV/0!</v>
      </c>
      <c r="Q464" s="5" t="str">
        <f t="shared" si="51"/>
        <v>film &amp; video</v>
      </c>
      <c r="R464" s="5" t="str">
        <f t="shared" si="52"/>
        <v>animation</v>
      </c>
      <c r="S464" t="s">
        <v>8310</v>
      </c>
      <c r="T464" t="s">
        <v>8316</v>
      </c>
      <c r="U464" s="9">
        <f t="shared" si="53"/>
        <v>40705.126631944448</v>
      </c>
      <c r="V464" s="9">
        <f t="shared" si="54"/>
        <v>40765.126631944448</v>
      </c>
      <c r="W464">
        <f t="shared" si="55"/>
        <v>60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 s="5">
        <f t="shared" si="50"/>
        <v>113.64</v>
      </c>
      <c r="Q465" s="5" t="str">
        <f t="shared" si="51"/>
        <v>film &amp; video</v>
      </c>
      <c r="R465" s="5" t="str">
        <f t="shared" si="52"/>
        <v>animation</v>
      </c>
      <c r="S465" t="s">
        <v>8310</v>
      </c>
      <c r="T465" t="s">
        <v>8316</v>
      </c>
      <c r="U465" s="9">
        <f t="shared" si="53"/>
        <v>40750.710104166668</v>
      </c>
      <c r="V465" s="9">
        <f t="shared" si="54"/>
        <v>40810.710104166668</v>
      </c>
      <c r="W465">
        <f t="shared" si="55"/>
        <v>60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 s="5">
        <f t="shared" si="50"/>
        <v>1</v>
      </c>
      <c r="Q466" s="5" t="str">
        <f t="shared" si="51"/>
        <v>film &amp; video</v>
      </c>
      <c r="R466" s="5" t="str">
        <f t="shared" si="52"/>
        <v>animation</v>
      </c>
      <c r="S466" t="s">
        <v>8310</v>
      </c>
      <c r="T466" t="s">
        <v>8316</v>
      </c>
      <c r="U466" s="9">
        <f t="shared" si="53"/>
        <v>42488.848784722228</v>
      </c>
      <c r="V466" s="9">
        <f t="shared" si="54"/>
        <v>42508.848784722228</v>
      </c>
      <c r="W466">
        <f t="shared" si="55"/>
        <v>20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 s="5">
        <f t="shared" si="50"/>
        <v>17.25</v>
      </c>
      <c r="Q467" s="5" t="str">
        <f t="shared" si="51"/>
        <v>film &amp; video</v>
      </c>
      <c r="R467" s="5" t="str">
        <f t="shared" si="52"/>
        <v>animation</v>
      </c>
      <c r="S467" t="s">
        <v>8310</v>
      </c>
      <c r="T467" t="s">
        <v>8316</v>
      </c>
      <c r="U467" s="9">
        <f t="shared" si="53"/>
        <v>41801.120069444441</v>
      </c>
      <c r="V467" s="9">
        <f t="shared" si="54"/>
        <v>41817.120069444441</v>
      </c>
      <c r="W467">
        <f t="shared" si="55"/>
        <v>16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 s="5">
        <f t="shared" si="50"/>
        <v>15.2</v>
      </c>
      <c r="Q468" s="5" t="str">
        <f t="shared" si="51"/>
        <v>film &amp; video</v>
      </c>
      <c r="R468" s="5" t="str">
        <f t="shared" si="52"/>
        <v>animation</v>
      </c>
      <c r="S468" t="s">
        <v>8310</v>
      </c>
      <c r="T468" t="s">
        <v>8316</v>
      </c>
      <c r="U468" s="9">
        <f t="shared" si="53"/>
        <v>41129.942870370374</v>
      </c>
      <c r="V468" s="9">
        <f t="shared" si="54"/>
        <v>41159.942870370374</v>
      </c>
      <c r="W468">
        <f t="shared" si="55"/>
        <v>30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 s="5">
        <f t="shared" si="50"/>
        <v>110.64</v>
      </c>
      <c r="Q469" s="5" t="str">
        <f t="shared" si="51"/>
        <v>film &amp; video</v>
      </c>
      <c r="R469" s="5" t="str">
        <f t="shared" si="52"/>
        <v>animation</v>
      </c>
      <c r="S469" t="s">
        <v>8310</v>
      </c>
      <c r="T469" t="s">
        <v>8316</v>
      </c>
      <c r="U469" s="9">
        <f t="shared" si="53"/>
        <v>41135.679791666669</v>
      </c>
      <c r="V469" s="9">
        <f t="shared" si="54"/>
        <v>41180.679791666669</v>
      </c>
      <c r="W469">
        <f t="shared" si="55"/>
        <v>45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s="5" t="e">
        <f t="shared" si="50"/>
        <v>#DIV/0!</v>
      </c>
      <c r="Q470" s="5" t="str">
        <f t="shared" si="51"/>
        <v>film &amp; video</v>
      </c>
      <c r="R470" s="5" t="str">
        <f t="shared" si="52"/>
        <v>animation</v>
      </c>
      <c r="S470" t="s">
        <v>8310</v>
      </c>
      <c r="T470" t="s">
        <v>8316</v>
      </c>
      <c r="U470" s="9">
        <f t="shared" si="53"/>
        <v>41041.167627314811</v>
      </c>
      <c r="V470" s="9">
        <f t="shared" si="54"/>
        <v>41101.160474537035</v>
      </c>
      <c r="W470">
        <f t="shared" si="55"/>
        <v>60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s="5" t="e">
        <f t="shared" si="50"/>
        <v>#DIV/0!</v>
      </c>
      <c r="Q471" s="5" t="str">
        <f t="shared" si="51"/>
        <v>film &amp; video</v>
      </c>
      <c r="R471" s="5" t="str">
        <f t="shared" si="52"/>
        <v>animation</v>
      </c>
      <c r="S471" t="s">
        <v>8310</v>
      </c>
      <c r="T471" t="s">
        <v>8316</v>
      </c>
      <c r="U471" s="9">
        <f t="shared" si="53"/>
        <v>41827.989861111113</v>
      </c>
      <c r="V471" s="9">
        <f t="shared" si="54"/>
        <v>41887.989861111113</v>
      </c>
      <c r="W471">
        <f t="shared" si="55"/>
        <v>60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 s="5">
        <f t="shared" si="50"/>
        <v>25.5</v>
      </c>
      <c r="Q472" s="5" t="str">
        <f t="shared" si="51"/>
        <v>film &amp; video</v>
      </c>
      <c r="R472" s="5" t="str">
        <f t="shared" si="52"/>
        <v>animation</v>
      </c>
      <c r="S472" t="s">
        <v>8310</v>
      </c>
      <c r="T472" t="s">
        <v>8316</v>
      </c>
      <c r="U472" s="9">
        <f t="shared" si="53"/>
        <v>41605.167696759258</v>
      </c>
      <c r="V472" s="9">
        <f t="shared" si="54"/>
        <v>41655.166666666664</v>
      </c>
      <c r="W472">
        <f t="shared" si="55"/>
        <v>50</v>
      </c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 s="5">
        <f t="shared" si="50"/>
        <v>38.479999999999997</v>
      </c>
      <c r="Q473" s="5" t="str">
        <f t="shared" si="51"/>
        <v>film &amp; video</v>
      </c>
      <c r="R473" s="5" t="str">
        <f t="shared" si="52"/>
        <v>animation</v>
      </c>
      <c r="S473" t="s">
        <v>8310</v>
      </c>
      <c r="T473" t="s">
        <v>8316</v>
      </c>
      <c r="U473" s="9">
        <f t="shared" si="53"/>
        <v>41703.721979166665</v>
      </c>
      <c r="V473" s="9">
        <f t="shared" si="54"/>
        <v>41748.680312500001</v>
      </c>
      <c r="W473">
        <f t="shared" si="55"/>
        <v>45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 s="5">
        <f t="shared" si="50"/>
        <v>28.2</v>
      </c>
      <c r="Q474" s="5" t="str">
        <f t="shared" si="51"/>
        <v>film &amp; video</v>
      </c>
      <c r="R474" s="5" t="str">
        <f t="shared" si="52"/>
        <v>animation</v>
      </c>
      <c r="S474" t="s">
        <v>8310</v>
      </c>
      <c r="T474" t="s">
        <v>8316</v>
      </c>
      <c r="U474" s="9">
        <f t="shared" si="53"/>
        <v>41844.922662037039</v>
      </c>
      <c r="V474" s="9">
        <f t="shared" si="54"/>
        <v>41874.922662037039</v>
      </c>
      <c r="W474">
        <f t="shared" si="55"/>
        <v>30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 s="5">
        <f t="shared" si="50"/>
        <v>61.5</v>
      </c>
      <c r="Q475" s="5" t="str">
        <f t="shared" si="51"/>
        <v>film &amp; video</v>
      </c>
      <c r="R475" s="5" t="str">
        <f t="shared" si="52"/>
        <v>animation</v>
      </c>
      <c r="S475" t="s">
        <v>8310</v>
      </c>
      <c r="T475" t="s">
        <v>8316</v>
      </c>
      <c r="U475" s="9">
        <f t="shared" si="53"/>
        <v>41869.698136574072</v>
      </c>
      <c r="V475" s="9">
        <f t="shared" si="54"/>
        <v>41899.698136574072</v>
      </c>
      <c r="W475">
        <f t="shared" si="55"/>
        <v>30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 s="5">
        <f t="shared" si="50"/>
        <v>1</v>
      </c>
      <c r="Q476" s="5" t="str">
        <f t="shared" si="51"/>
        <v>film &amp; video</v>
      </c>
      <c r="R476" s="5" t="str">
        <f t="shared" si="52"/>
        <v>animation</v>
      </c>
      <c r="S476" t="s">
        <v>8310</v>
      </c>
      <c r="T476" t="s">
        <v>8316</v>
      </c>
      <c r="U476" s="9">
        <f t="shared" si="53"/>
        <v>42753.329039351855</v>
      </c>
      <c r="V476" s="9">
        <f t="shared" si="54"/>
        <v>42783.329039351855</v>
      </c>
      <c r="W476">
        <f t="shared" si="55"/>
        <v>30</v>
      </c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s="5" t="e">
        <f t="shared" si="50"/>
        <v>#DIV/0!</v>
      </c>
      <c r="Q477" s="5" t="str">
        <f t="shared" si="51"/>
        <v>film &amp; video</v>
      </c>
      <c r="R477" s="5" t="str">
        <f t="shared" si="52"/>
        <v>animation</v>
      </c>
      <c r="S477" t="s">
        <v>8310</v>
      </c>
      <c r="T477" t="s">
        <v>8316</v>
      </c>
      <c r="U477" s="9">
        <f t="shared" si="53"/>
        <v>42100.086145833338</v>
      </c>
      <c r="V477" s="9">
        <f t="shared" si="54"/>
        <v>42130.086145833338</v>
      </c>
      <c r="W477">
        <f t="shared" si="55"/>
        <v>30</v>
      </c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 s="5">
        <f t="shared" si="50"/>
        <v>39.57</v>
      </c>
      <c r="Q478" s="5" t="str">
        <f t="shared" si="51"/>
        <v>film &amp; video</v>
      </c>
      <c r="R478" s="5" t="str">
        <f t="shared" si="52"/>
        <v>animation</v>
      </c>
      <c r="S478" t="s">
        <v>8310</v>
      </c>
      <c r="T478" t="s">
        <v>8316</v>
      </c>
      <c r="U478" s="9">
        <f t="shared" si="53"/>
        <v>41757.975011574075</v>
      </c>
      <c r="V478" s="9">
        <f t="shared" si="54"/>
        <v>41793.165972222225</v>
      </c>
      <c r="W478">
        <f t="shared" si="55"/>
        <v>36</v>
      </c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s="5" t="e">
        <f t="shared" si="50"/>
        <v>#DIV/0!</v>
      </c>
      <c r="Q479" s="5" t="str">
        <f t="shared" si="51"/>
        <v>film &amp; video</v>
      </c>
      <c r="R479" s="5" t="str">
        <f t="shared" si="52"/>
        <v>animation</v>
      </c>
      <c r="S479" t="s">
        <v>8310</v>
      </c>
      <c r="T479" t="s">
        <v>8316</v>
      </c>
      <c r="U479" s="9">
        <f t="shared" si="53"/>
        <v>40987.83488425926</v>
      </c>
      <c r="V479" s="9">
        <f t="shared" si="54"/>
        <v>41047.83488425926</v>
      </c>
      <c r="W479">
        <f t="shared" si="55"/>
        <v>60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s="5" t="e">
        <f t="shared" si="50"/>
        <v>#DIV/0!</v>
      </c>
      <c r="Q480" s="5" t="str">
        <f t="shared" si="51"/>
        <v>film &amp; video</v>
      </c>
      <c r="R480" s="5" t="str">
        <f t="shared" si="52"/>
        <v>animation</v>
      </c>
      <c r="S480" t="s">
        <v>8310</v>
      </c>
      <c r="T480" t="s">
        <v>8316</v>
      </c>
      <c r="U480" s="9">
        <f t="shared" si="53"/>
        <v>42065.910983796297</v>
      </c>
      <c r="V480" s="9">
        <f t="shared" si="54"/>
        <v>42095.869317129633</v>
      </c>
      <c r="W480">
        <f t="shared" si="55"/>
        <v>30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 s="5">
        <f t="shared" si="50"/>
        <v>88.8</v>
      </c>
      <c r="Q481" s="5" t="str">
        <f t="shared" si="51"/>
        <v>film &amp; video</v>
      </c>
      <c r="R481" s="5" t="str">
        <f t="shared" si="52"/>
        <v>animation</v>
      </c>
      <c r="S481" t="s">
        <v>8310</v>
      </c>
      <c r="T481" t="s">
        <v>8316</v>
      </c>
      <c r="U481" s="9">
        <f t="shared" si="53"/>
        <v>41904.407812500001</v>
      </c>
      <c r="V481" s="9">
        <f t="shared" si="54"/>
        <v>41964.449479166666</v>
      </c>
      <c r="W481">
        <f t="shared" si="55"/>
        <v>60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 s="5">
        <f t="shared" si="50"/>
        <v>55.46</v>
      </c>
      <c r="Q482" s="5" t="str">
        <f t="shared" si="51"/>
        <v>film &amp; video</v>
      </c>
      <c r="R482" s="5" t="str">
        <f t="shared" si="52"/>
        <v>animation</v>
      </c>
      <c r="S482" t="s">
        <v>8310</v>
      </c>
      <c r="T482" t="s">
        <v>8316</v>
      </c>
      <c r="U482" s="9">
        <f t="shared" si="53"/>
        <v>41465.500173611108</v>
      </c>
      <c r="V482" s="9">
        <f t="shared" si="54"/>
        <v>41495.500173611108</v>
      </c>
      <c r="W482">
        <f t="shared" si="55"/>
        <v>30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 s="5">
        <f t="shared" si="50"/>
        <v>87.14</v>
      </c>
      <c r="Q483" s="5" t="str">
        <f t="shared" si="51"/>
        <v>film &amp; video</v>
      </c>
      <c r="R483" s="5" t="str">
        <f t="shared" si="52"/>
        <v>animation</v>
      </c>
      <c r="S483" t="s">
        <v>8310</v>
      </c>
      <c r="T483" t="s">
        <v>8316</v>
      </c>
      <c r="U483" s="9">
        <f t="shared" si="53"/>
        <v>41162.672326388885</v>
      </c>
      <c r="V483" s="9">
        <f t="shared" si="54"/>
        <v>41192.672326388885</v>
      </c>
      <c r="W483">
        <f t="shared" si="55"/>
        <v>30</v>
      </c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 s="5">
        <f t="shared" si="50"/>
        <v>10</v>
      </c>
      <c r="Q484" s="5" t="str">
        <f t="shared" si="51"/>
        <v>film &amp; video</v>
      </c>
      <c r="R484" s="5" t="str">
        <f t="shared" si="52"/>
        <v>animation</v>
      </c>
      <c r="S484" t="s">
        <v>8310</v>
      </c>
      <c r="T484" t="s">
        <v>8316</v>
      </c>
      <c r="U484" s="9">
        <f t="shared" si="53"/>
        <v>42447.896875000006</v>
      </c>
      <c r="V484" s="9">
        <f t="shared" si="54"/>
        <v>42474.606944444444</v>
      </c>
      <c r="W484">
        <f t="shared" si="55"/>
        <v>27</v>
      </c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 s="5">
        <f t="shared" si="50"/>
        <v>51.22</v>
      </c>
      <c r="Q485" s="5" t="str">
        <f t="shared" si="51"/>
        <v>film &amp; video</v>
      </c>
      <c r="R485" s="5" t="str">
        <f t="shared" si="52"/>
        <v>animation</v>
      </c>
      <c r="S485" t="s">
        <v>8310</v>
      </c>
      <c r="T485" t="s">
        <v>8316</v>
      </c>
      <c r="U485" s="9">
        <f t="shared" si="53"/>
        <v>41243.197592592594</v>
      </c>
      <c r="V485" s="9">
        <f t="shared" si="54"/>
        <v>41303.197592592594</v>
      </c>
      <c r="W485">
        <f t="shared" si="55"/>
        <v>60</v>
      </c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 s="5">
        <f t="shared" si="50"/>
        <v>13.55</v>
      </c>
      <c r="Q486" s="5" t="str">
        <f t="shared" si="51"/>
        <v>film &amp; video</v>
      </c>
      <c r="R486" s="5" t="str">
        <f t="shared" si="52"/>
        <v>animation</v>
      </c>
      <c r="S486" t="s">
        <v>8310</v>
      </c>
      <c r="T486" t="s">
        <v>8316</v>
      </c>
      <c r="U486" s="9">
        <f t="shared" si="53"/>
        <v>42272.93949074074</v>
      </c>
      <c r="V486" s="9">
        <f t="shared" si="54"/>
        <v>42313.981157407412</v>
      </c>
      <c r="W486">
        <f t="shared" si="55"/>
        <v>41</v>
      </c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 s="5">
        <f t="shared" si="50"/>
        <v>66.52</v>
      </c>
      <c r="Q487" s="5" t="str">
        <f t="shared" si="51"/>
        <v>film &amp; video</v>
      </c>
      <c r="R487" s="5" t="str">
        <f t="shared" si="52"/>
        <v>animation</v>
      </c>
      <c r="S487" t="s">
        <v>8310</v>
      </c>
      <c r="T487" t="s">
        <v>8316</v>
      </c>
      <c r="U487" s="9">
        <f t="shared" si="53"/>
        <v>41381.50577546296</v>
      </c>
      <c r="V487" s="9">
        <f t="shared" si="54"/>
        <v>41411.50577546296</v>
      </c>
      <c r="W487">
        <f t="shared" si="55"/>
        <v>30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 s="5">
        <f t="shared" si="50"/>
        <v>50</v>
      </c>
      <c r="Q488" s="5" t="str">
        <f t="shared" si="51"/>
        <v>film &amp; video</v>
      </c>
      <c r="R488" s="5" t="str">
        <f t="shared" si="52"/>
        <v>animation</v>
      </c>
      <c r="S488" t="s">
        <v>8310</v>
      </c>
      <c r="T488" t="s">
        <v>8316</v>
      </c>
      <c r="U488" s="9">
        <f t="shared" si="53"/>
        <v>41761.94258101852</v>
      </c>
      <c r="V488" s="9">
        <f t="shared" si="54"/>
        <v>41791.94258101852</v>
      </c>
      <c r="W488">
        <f t="shared" si="55"/>
        <v>30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s="5" t="e">
        <f t="shared" si="50"/>
        <v>#DIV/0!</v>
      </c>
      <c r="Q489" s="5" t="str">
        <f t="shared" si="51"/>
        <v>film &amp; video</v>
      </c>
      <c r="R489" s="5" t="str">
        <f t="shared" si="52"/>
        <v>animation</v>
      </c>
      <c r="S489" t="s">
        <v>8310</v>
      </c>
      <c r="T489" t="s">
        <v>8316</v>
      </c>
      <c r="U489" s="9">
        <f t="shared" si="53"/>
        <v>42669.594837962963</v>
      </c>
      <c r="V489" s="9">
        <f t="shared" si="54"/>
        <v>42729.636504629627</v>
      </c>
      <c r="W489">
        <f t="shared" si="55"/>
        <v>60</v>
      </c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s="5" t="e">
        <f t="shared" si="50"/>
        <v>#DIV/0!</v>
      </c>
      <c r="Q490" s="5" t="str">
        <f t="shared" si="51"/>
        <v>film &amp; video</v>
      </c>
      <c r="R490" s="5" t="str">
        <f t="shared" si="52"/>
        <v>animation</v>
      </c>
      <c r="S490" t="s">
        <v>8310</v>
      </c>
      <c r="T490" t="s">
        <v>8316</v>
      </c>
      <c r="U490" s="9">
        <f t="shared" si="53"/>
        <v>42714.054398148146</v>
      </c>
      <c r="V490" s="9">
        <f t="shared" si="54"/>
        <v>42744.054398148146</v>
      </c>
      <c r="W490">
        <f t="shared" si="55"/>
        <v>30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 s="5">
        <f t="shared" si="50"/>
        <v>71.67</v>
      </c>
      <c r="Q491" s="5" t="str">
        <f t="shared" si="51"/>
        <v>film &amp; video</v>
      </c>
      <c r="R491" s="5" t="str">
        <f t="shared" si="52"/>
        <v>animation</v>
      </c>
      <c r="S491" t="s">
        <v>8310</v>
      </c>
      <c r="T491" t="s">
        <v>8316</v>
      </c>
      <c r="U491" s="9">
        <f t="shared" si="53"/>
        <v>40882.481666666667</v>
      </c>
      <c r="V491" s="9">
        <f t="shared" si="54"/>
        <v>40913.481249999997</v>
      </c>
      <c r="W491">
        <f t="shared" si="55"/>
        <v>31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s="5" t="e">
        <f t="shared" si="50"/>
        <v>#DIV/0!</v>
      </c>
      <c r="Q492" s="5" t="str">
        <f t="shared" si="51"/>
        <v>film &amp; video</v>
      </c>
      <c r="R492" s="5" t="str">
        <f t="shared" si="52"/>
        <v>animation</v>
      </c>
      <c r="S492" t="s">
        <v>8310</v>
      </c>
      <c r="T492" t="s">
        <v>8316</v>
      </c>
      <c r="U492" s="9">
        <f t="shared" si="53"/>
        <v>41113.968576388892</v>
      </c>
      <c r="V492" s="9">
        <f t="shared" si="54"/>
        <v>41143.968576388892</v>
      </c>
      <c r="W492">
        <f t="shared" si="55"/>
        <v>30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s="5" t="e">
        <f t="shared" si="50"/>
        <v>#DIV/0!</v>
      </c>
      <c r="Q493" s="5" t="str">
        <f t="shared" si="51"/>
        <v>film &amp; video</v>
      </c>
      <c r="R493" s="5" t="str">
        <f t="shared" si="52"/>
        <v>animation</v>
      </c>
      <c r="S493" t="s">
        <v>8310</v>
      </c>
      <c r="T493" t="s">
        <v>8316</v>
      </c>
      <c r="U493" s="9">
        <f t="shared" si="53"/>
        <v>42366.982627314821</v>
      </c>
      <c r="V493" s="9">
        <f t="shared" si="54"/>
        <v>42396.982627314821</v>
      </c>
      <c r="W493">
        <f t="shared" si="55"/>
        <v>30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s="5" t="e">
        <f t="shared" si="50"/>
        <v>#DIV/0!</v>
      </c>
      <c r="Q494" s="5" t="str">
        <f t="shared" si="51"/>
        <v>film &amp; video</v>
      </c>
      <c r="R494" s="5" t="str">
        <f t="shared" si="52"/>
        <v>animation</v>
      </c>
      <c r="S494" t="s">
        <v>8310</v>
      </c>
      <c r="T494" t="s">
        <v>8316</v>
      </c>
      <c r="U494" s="9">
        <f t="shared" si="53"/>
        <v>42596.03506944445</v>
      </c>
      <c r="V494" s="9">
        <f t="shared" si="54"/>
        <v>42656.03506944445</v>
      </c>
      <c r="W494">
        <f t="shared" si="55"/>
        <v>60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s="5" t="e">
        <f t="shared" si="50"/>
        <v>#DIV/0!</v>
      </c>
      <c r="Q495" s="5" t="str">
        <f t="shared" si="51"/>
        <v>film &amp; video</v>
      </c>
      <c r="R495" s="5" t="str">
        <f t="shared" si="52"/>
        <v>animation</v>
      </c>
      <c r="S495" t="s">
        <v>8310</v>
      </c>
      <c r="T495" t="s">
        <v>8316</v>
      </c>
      <c r="U495" s="9">
        <f t="shared" si="53"/>
        <v>42114.726134259254</v>
      </c>
      <c r="V495" s="9">
        <f t="shared" si="54"/>
        <v>42144.726134259254</v>
      </c>
      <c r="W495">
        <f t="shared" si="55"/>
        <v>30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 s="5">
        <f t="shared" si="50"/>
        <v>10.33</v>
      </c>
      <c r="Q496" s="5" t="str">
        <f t="shared" si="51"/>
        <v>film &amp; video</v>
      </c>
      <c r="R496" s="5" t="str">
        <f t="shared" si="52"/>
        <v>animation</v>
      </c>
      <c r="S496" t="s">
        <v>8310</v>
      </c>
      <c r="T496" t="s">
        <v>8316</v>
      </c>
      <c r="U496" s="9">
        <f t="shared" si="53"/>
        <v>41799.830613425926</v>
      </c>
      <c r="V496" s="9">
        <f t="shared" si="54"/>
        <v>41823.125</v>
      </c>
      <c r="W496">
        <f t="shared" si="55"/>
        <v>24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s="5" t="e">
        <f t="shared" si="50"/>
        <v>#DIV/0!</v>
      </c>
      <c r="Q497" s="5" t="str">
        <f t="shared" si="51"/>
        <v>film &amp; video</v>
      </c>
      <c r="R497" s="5" t="str">
        <f t="shared" si="52"/>
        <v>animation</v>
      </c>
      <c r="S497" t="s">
        <v>8310</v>
      </c>
      <c r="T497" t="s">
        <v>8316</v>
      </c>
      <c r="U497" s="9">
        <f t="shared" si="53"/>
        <v>42171.827604166669</v>
      </c>
      <c r="V497" s="9">
        <f t="shared" si="54"/>
        <v>42201.827604166669</v>
      </c>
      <c r="W497">
        <f t="shared" si="55"/>
        <v>30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 s="5">
        <f t="shared" si="50"/>
        <v>1</v>
      </c>
      <c r="Q498" s="5" t="str">
        <f t="shared" si="51"/>
        <v>film &amp; video</v>
      </c>
      <c r="R498" s="5" t="str">
        <f t="shared" si="52"/>
        <v>animation</v>
      </c>
      <c r="S498" t="s">
        <v>8310</v>
      </c>
      <c r="T498" t="s">
        <v>8316</v>
      </c>
      <c r="U498" s="9">
        <f t="shared" si="53"/>
        <v>41620.93141203704</v>
      </c>
      <c r="V498" s="9">
        <f t="shared" si="54"/>
        <v>41680.93141203704</v>
      </c>
      <c r="W498">
        <f t="shared" si="55"/>
        <v>60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 s="5">
        <f t="shared" si="50"/>
        <v>10</v>
      </c>
      <c r="Q499" s="5" t="str">
        <f t="shared" si="51"/>
        <v>film &amp; video</v>
      </c>
      <c r="R499" s="5" t="str">
        <f t="shared" si="52"/>
        <v>animation</v>
      </c>
      <c r="S499" t="s">
        <v>8310</v>
      </c>
      <c r="T499" t="s">
        <v>8316</v>
      </c>
      <c r="U499" s="9">
        <f t="shared" si="53"/>
        <v>41945.037789351853</v>
      </c>
      <c r="V499" s="9">
        <f t="shared" si="54"/>
        <v>41998.208333333328</v>
      </c>
      <c r="W499">
        <f t="shared" si="55"/>
        <v>53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 s="5">
        <f t="shared" si="50"/>
        <v>136.09</v>
      </c>
      <c r="Q500" s="5" t="str">
        <f t="shared" si="51"/>
        <v>film &amp; video</v>
      </c>
      <c r="R500" s="5" t="str">
        <f t="shared" si="52"/>
        <v>animation</v>
      </c>
      <c r="S500" t="s">
        <v>8310</v>
      </c>
      <c r="T500" t="s">
        <v>8316</v>
      </c>
      <c r="U500" s="9">
        <f t="shared" si="53"/>
        <v>40858.762141203704</v>
      </c>
      <c r="V500" s="9">
        <f t="shared" si="54"/>
        <v>40900.762141203704</v>
      </c>
      <c r="W500">
        <f t="shared" si="55"/>
        <v>42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 s="5">
        <f t="shared" si="50"/>
        <v>73.459999999999994</v>
      </c>
      <c r="Q501" s="5" t="str">
        <f t="shared" si="51"/>
        <v>film &amp; video</v>
      </c>
      <c r="R501" s="5" t="str">
        <f t="shared" si="52"/>
        <v>animation</v>
      </c>
      <c r="S501" t="s">
        <v>8310</v>
      </c>
      <c r="T501" t="s">
        <v>8316</v>
      </c>
      <c r="U501" s="9">
        <f t="shared" si="53"/>
        <v>40043.895462962959</v>
      </c>
      <c r="V501" s="9">
        <f t="shared" si="54"/>
        <v>40098.874305555553</v>
      </c>
      <c r="W501">
        <f t="shared" si="55"/>
        <v>55</v>
      </c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 s="5">
        <f t="shared" si="50"/>
        <v>53.75</v>
      </c>
      <c r="Q502" s="5" t="str">
        <f t="shared" si="51"/>
        <v>film &amp; video</v>
      </c>
      <c r="R502" s="5" t="str">
        <f t="shared" si="52"/>
        <v>animation</v>
      </c>
      <c r="S502" t="s">
        <v>8310</v>
      </c>
      <c r="T502" t="s">
        <v>8316</v>
      </c>
      <c r="U502" s="9">
        <f t="shared" si="53"/>
        <v>40247.886006944449</v>
      </c>
      <c r="V502" s="9">
        <f t="shared" si="54"/>
        <v>40306.927777777775</v>
      </c>
      <c r="W502">
        <f t="shared" si="55"/>
        <v>59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s="5" t="e">
        <f t="shared" si="50"/>
        <v>#DIV/0!</v>
      </c>
      <c r="Q503" s="5" t="str">
        <f t="shared" si="51"/>
        <v>film &amp; video</v>
      </c>
      <c r="R503" s="5" t="str">
        <f t="shared" si="52"/>
        <v>animation</v>
      </c>
      <c r="S503" t="s">
        <v>8310</v>
      </c>
      <c r="T503" t="s">
        <v>8316</v>
      </c>
      <c r="U503" s="9">
        <f t="shared" si="53"/>
        <v>40703.234386574077</v>
      </c>
      <c r="V503" s="9">
        <f t="shared" si="54"/>
        <v>40733.234386574077</v>
      </c>
      <c r="W503">
        <f t="shared" si="55"/>
        <v>30</v>
      </c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 s="5">
        <f t="shared" si="50"/>
        <v>57.5</v>
      </c>
      <c r="Q504" s="5" t="str">
        <f t="shared" si="51"/>
        <v>film &amp; video</v>
      </c>
      <c r="R504" s="5" t="str">
        <f t="shared" si="52"/>
        <v>animation</v>
      </c>
      <c r="S504" t="s">
        <v>8310</v>
      </c>
      <c r="T504" t="s">
        <v>8316</v>
      </c>
      <c r="U504" s="9">
        <f t="shared" si="53"/>
        <v>40956.553530092591</v>
      </c>
      <c r="V504" s="9">
        <f t="shared" si="54"/>
        <v>40986.511863425927</v>
      </c>
      <c r="W504">
        <f t="shared" si="55"/>
        <v>30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 s="5">
        <f t="shared" si="50"/>
        <v>12.67</v>
      </c>
      <c r="Q505" s="5" t="str">
        <f t="shared" si="51"/>
        <v>film &amp; video</v>
      </c>
      <c r="R505" s="5" t="str">
        <f t="shared" si="52"/>
        <v>animation</v>
      </c>
      <c r="S505" t="s">
        <v>8310</v>
      </c>
      <c r="T505" t="s">
        <v>8316</v>
      </c>
      <c r="U505" s="9">
        <f t="shared" si="53"/>
        <v>41991.526655092588</v>
      </c>
      <c r="V505" s="9">
        <f t="shared" si="54"/>
        <v>42021.526655092588</v>
      </c>
      <c r="W505">
        <f t="shared" si="55"/>
        <v>30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 s="5">
        <f t="shared" si="50"/>
        <v>67</v>
      </c>
      <c r="Q506" s="5" t="str">
        <f t="shared" si="51"/>
        <v>film &amp; video</v>
      </c>
      <c r="R506" s="5" t="str">
        <f t="shared" si="52"/>
        <v>animation</v>
      </c>
      <c r="S506" t="s">
        <v>8310</v>
      </c>
      <c r="T506" t="s">
        <v>8316</v>
      </c>
      <c r="U506" s="9">
        <f t="shared" si="53"/>
        <v>40949.98364583333</v>
      </c>
      <c r="V506" s="9">
        <f t="shared" si="54"/>
        <v>41009.941979166666</v>
      </c>
      <c r="W506">
        <f t="shared" si="55"/>
        <v>60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 s="5">
        <f t="shared" si="50"/>
        <v>3.71</v>
      </c>
      <c r="Q507" s="5" t="str">
        <f t="shared" si="51"/>
        <v>film &amp; video</v>
      </c>
      <c r="R507" s="5" t="str">
        <f t="shared" si="52"/>
        <v>animation</v>
      </c>
      <c r="S507" t="s">
        <v>8310</v>
      </c>
      <c r="T507" t="s">
        <v>8316</v>
      </c>
      <c r="U507" s="9">
        <f t="shared" si="53"/>
        <v>42318.098217592589</v>
      </c>
      <c r="V507" s="9">
        <f t="shared" si="54"/>
        <v>42363.098217592589</v>
      </c>
      <c r="W507">
        <f t="shared" si="55"/>
        <v>45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 s="5">
        <f t="shared" si="50"/>
        <v>250</v>
      </c>
      <c r="Q508" s="5" t="str">
        <f t="shared" si="51"/>
        <v>film &amp; video</v>
      </c>
      <c r="R508" s="5" t="str">
        <f t="shared" si="52"/>
        <v>animation</v>
      </c>
      <c r="S508" t="s">
        <v>8310</v>
      </c>
      <c r="T508" t="s">
        <v>8316</v>
      </c>
      <c r="U508" s="9">
        <f t="shared" si="53"/>
        <v>41466.552314814813</v>
      </c>
      <c r="V508" s="9">
        <f t="shared" si="54"/>
        <v>41496.552314814813</v>
      </c>
      <c r="W508">
        <f t="shared" si="55"/>
        <v>30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 s="5">
        <f t="shared" si="50"/>
        <v>64</v>
      </c>
      <c r="Q509" s="5" t="str">
        <f t="shared" si="51"/>
        <v>film &amp; video</v>
      </c>
      <c r="R509" s="5" t="str">
        <f t="shared" si="52"/>
        <v>animation</v>
      </c>
      <c r="S509" t="s">
        <v>8310</v>
      </c>
      <c r="T509" t="s">
        <v>8316</v>
      </c>
      <c r="U509" s="9">
        <f t="shared" si="53"/>
        <v>41156.958993055552</v>
      </c>
      <c r="V509" s="9">
        <f t="shared" si="54"/>
        <v>41201.958993055552</v>
      </c>
      <c r="W509">
        <f t="shared" si="55"/>
        <v>45</v>
      </c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 s="5">
        <f t="shared" si="50"/>
        <v>133.33000000000001</v>
      </c>
      <c r="Q510" s="5" t="str">
        <f t="shared" si="51"/>
        <v>film &amp; video</v>
      </c>
      <c r="R510" s="5" t="str">
        <f t="shared" si="52"/>
        <v>animation</v>
      </c>
      <c r="S510" t="s">
        <v>8310</v>
      </c>
      <c r="T510" t="s">
        <v>8316</v>
      </c>
      <c r="U510" s="9">
        <f t="shared" si="53"/>
        <v>40995.024317129632</v>
      </c>
      <c r="V510" s="9">
        <f t="shared" si="54"/>
        <v>41054.593055555553</v>
      </c>
      <c r="W510">
        <f t="shared" si="55"/>
        <v>59</v>
      </c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 s="5">
        <f t="shared" si="50"/>
        <v>10</v>
      </c>
      <c r="Q511" s="5" t="str">
        <f t="shared" si="51"/>
        <v>film &amp; video</v>
      </c>
      <c r="R511" s="5" t="str">
        <f t="shared" si="52"/>
        <v>animation</v>
      </c>
      <c r="S511" t="s">
        <v>8310</v>
      </c>
      <c r="T511" t="s">
        <v>8316</v>
      </c>
      <c r="U511" s="9">
        <f t="shared" si="53"/>
        <v>42153.631597222222</v>
      </c>
      <c r="V511" s="9">
        <f t="shared" si="54"/>
        <v>42183.631597222222</v>
      </c>
      <c r="W511">
        <f t="shared" si="55"/>
        <v>30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s="5" t="e">
        <f t="shared" si="50"/>
        <v>#DIV/0!</v>
      </c>
      <c r="Q512" s="5" t="str">
        <f t="shared" si="51"/>
        <v>film &amp; video</v>
      </c>
      <c r="R512" s="5" t="str">
        <f t="shared" si="52"/>
        <v>animation</v>
      </c>
      <c r="S512" t="s">
        <v>8310</v>
      </c>
      <c r="T512" t="s">
        <v>8316</v>
      </c>
      <c r="U512" s="9">
        <f t="shared" si="53"/>
        <v>42400.176377314812</v>
      </c>
      <c r="V512" s="9">
        <f t="shared" si="54"/>
        <v>42430.176377314812</v>
      </c>
      <c r="W512">
        <f t="shared" si="55"/>
        <v>30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 s="5">
        <f t="shared" si="50"/>
        <v>30</v>
      </c>
      <c r="Q513" s="5" t="str">
        <f t="shared" si="51"/>
        <v>film &amp; video</v>
      </c>
      <c r="R513" s="5" t="str">
        <f t="shared" si="52"/>
        <v>animation</v>
      </c>
      <c r="S513" t="s">
        <v>8310</v>
      </c>
      <c r="T513" t="s">
        <v>8316</v>
      </c>
      <c r="U513" s="9">
        <f t="shared" si="53"/>
        <v>41340.303032407406</v>
      </c>
      <c r="V513" s="9">
        <f t="shared" si="54"/>
        <v>41370.261365740742</v>
      </c>
      <c r="W513">
        <f t="shared" si="55"/>
        <v>30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56">ROUND((E514/D514)*100,0)</f>
        <v>0</v>
      </c>
      <c r="P514" s="5">
        <f t="shared" ref="P514:P577" si="57">ROUND((E514/L514),2)</f>
        <v>5.5</v>
      </c>
      <c r="Q514" s="5" t="str">
        <f t="shared" ref="Q514:Q577" si="58">LEFT(N514,SEARCH("/",N514)-1)</f>
        <v>film &amp; video</v>
      </c>
      <c r="R514" s="5" t="str">
        <f t="shared" ref="R514:R577" si="59">RIGHT(N514,LEN(N514)-SEARCH("/",N514))</f>
        <v>animation</v>
      </c>
      <c r="S514" t="s">
        <v>8310</v>
      </c>
      <c r="T514" t="s">
        <v>8316</v>
      </c>
      <c r="U514" s="9">
        <f t="shared" ref="U514:U577" si="60">(((J514/60)/60)/24)+DATE(1970,1,1)</f>
        <v>42649.742210648154</v>
      </c>
      <c r="V514" s="9">
        <f t="shared" ref="V514:V577" si="61">(((I514/60)/60)/24)+DATE(1970,1,1)</f>
        <v>42694.783877314811</v>
      </c>
      <c r="W514">
        <f t="shared" si="55"/>
        <v>45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56"/>
        <v>14</v>
      </c>
      <c r="P515" s="5">
        <f t="shared" si="57"/>
        <v>102.38</v>
      </c>
      <c r="Q515" s="5" t="str">
        <f t="shared" si="58"/>
        <v>film &amp; video</v>
      </c>
      <c r="R515" s="5" t="str">
        <f t="shared" si="59"/>
        <v>animation</v>
      </c>
      <c r="S515" t="s">
        <v>8310</v>
      </c>
      <c r="T515" t="s">
        <v>8316</v>
      </c>
      <c r="U515" s="9">
        <f t="shared" si="60"/>
        <v>42552.653993055559</v>
      </c>
      <c r="V515" s="9">
        <f t="shared" si="61"/>
        <v>42597.291666666672</v>
      </c>
      <c r="W515">
        <f t="shared" ref="W515:W578" si="62">DATEDIF(U515,V515,"d")</f>
        <v>45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 s="5">
        <f t="shared" si="57"/>
        <v>16.670000000000002</v>
      </c>
      <c r="Q516" s="5" t="str">
        <f t="shared" si="58"/>
        <v>film &amp; video</v>
      </c>
      <c r="R516" s="5" t="str">
        <f t="shared" si="59"/>
        <v>animation</v>
      </c>
      <c r="S516" t="s">
        <v>8310</v>
      </c>
      <c r="T516" t="s">
        <v>8316</v>
      </c>
      <c r="U516" s="9">
        <f t="shared" si="60"/>
        <v>41830.613969907405</v>
      </c>
      <c r="V516" s="9">
        <f t="shared" si="61"/>
        <v>41860.613969907405</v>
      </c>
      <c r="W516">
        <f t="shared" si="62"/>
        <v>30</v>
      </c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 s="5">
        <f t="shared" si="57"/>
        <v>725.03</v>
      </c>
      <c r="Q517" s="5" t="str">
        <f t="shared" si="58"/>
        <v>film &amp; video</v>
      </c>
      <c r="R517" s="5" t="str">
        <f t="shared" si="59"/>
        <v>animation</v>
      </c>
      <c r="S517" t="s">
        <v>8310</v>
      </c>
      <c r="T517" t="s">
        <v>8316</v>
      </c>
      <c r="U517" s="9">
        <f t="shared" si="60"/>
        <v>42327.490752314814</v>
      </c>
      <c r="V517" s="9">
        <f t="shared" si="61"/>
        <v>42367.490752314814</v>
      </c>
      <c r="W517">
        <f t="shared" si="62"/>
        <v>40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s="5" t="e">
        <f t="shared" si="57"/>
        <v>#DIV/0!</v>
      </c>
      <c r="Q518" s="5" t="str">
        <f t="shared" si="58"/>
        <v>film &amp; video</v>
      </c>
      <c r="R518" s="5" t="str">
        <f t="shared" si="59"/>
        <v>animation</v>
      </c>
      <c r="S518" t="s">
        <v>8310</v>
      </c>
      <c r="T518" t="s">
        <v>8316</v>
      </c>
      <c r="U518" s="9">
        <f t="shared" si="60"/>
        <v>42091.778703703705</v>
      </c>
      <c r="V518" s="9">
        <f t="shared" si="61"/>
        <v>42151.778703703705</v>
      </c>
      <c r="W518">
        <f t="shared" si="62"/>
        <v>60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 s="5">
        <f t="shared" si="57"/>
        <v>68.33</v>
      </c>
      <c r="Q519" s="5" t="str">
        <f t="shared" si="58"/>
        <v>film &amp; video</v>
      </c>
      <c r="R519" s="5" t="str">
        <f t="shared" si="59"/>
        <v>animation</v>
      </c>
      <c r="S519" t="s">
        <v>8310</v>
      </c>
      <c r="T519" t="s">
        <v>8316</v>
      </c>
      <c r="U519" s="9">
        <f t="shared" si="60"/>
        <v>42738.615289351852</v>
      </c>
      <c r="V519" s="9">
        <f t="shared" si="61"/>
        <v>42768.615289351852</v>
      </c>
      <c r="W519">
        <f t="shared" si="62"/>
        <v>30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s="5" t="e">
        <f t="shared" si="57"/>
        <v>#DIV/0!</v>
      </c>
      <c r="Q520" s="5" t="str">
        <f t="shared" si="58"/>
        <v>film &amp; video</v>
      </c>
      <c r="R520" s="5" t="str">
        <f t="shared" si="59"/>
        <v>animation</v>
      </c>
      <c r="S520" t="s">
        <v>8310</v>
      </c>
      <c r="T520" t="s">
        <v>8316</v>
      </c>
      <c r="U520" s="9">
        <f t="shared" si="60"/>
        <v>42223.616018518514</v>
      </c>
      <c r="V520" s="9">
        <f t="shared" si="61"/>
        <v>42253.615277777775</v>
      </c>
      <c r="W520">
        <f t="shared" si="62"/>
        <v>30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 s="5">
        <f t="shared" si="57"/>
        <v>39.229999999999997</v>
      </c>
      <c r="Q521" s="5" t="str">
        <f t="shared" si="58"/>
        <v>film &amp; video</v>
      </c>
      <c r="R521" s="5" t="str">
        <f t="shared" si="59"/>
        <v>animation</v>
      </c>
      <c r="S521" t="s">
        <v>8310</v>
      </c>
      <c r="T521" t="s">
        <v>8316</v>
      </c>
      <c r="U521" s="9">
        <f t="shared" si="60"/>
        <v>41218.391446759262</v>
      </c>
      <c r="V521" s="9">
        <f t="shared" si="61"/>
        <v>41248.391446759262</v>
      </c>
      <c r="W521">
        <f t="shared" si="62"/>
        <v>30</v>
      </c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 s="5">
        <f t="shared" si="57"/>
        <v>150.15</v>
      </c>
      <c r="Q522" s="5" t="str">
        <f t="shared" si="58"/>
        <v>theater</v>
      </c>
      <c r="R522" s="5" t="str">
        <f t="shared" si="59"/>
        <v>plays</v>
      </c>
      <c r="S522" t="s">
        <v>8317</v>
      </c>
      <c r="T522" t="s">
        <v>8318</v>
      </c>
      <c r="U522" s="9">
        <f t="shared" si="60"/>
        <v>42318.702094907407</v>
      </c>
      <c r="V522" s="9">
        <f t="shared" si="61"/>
        <v>42348.702094907407</v>
      </c>
      <c r="W522">
        <f t="shared" si="62"/>
        <v>30</v>
      </c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 s="5">
        <f t="shared" si="57"/>
        <v>93.43</v>
      </c>
      <c r="Q523" s="5" t="str">
        <f t="shared" si="58"/>
        <v>theater</v>
      </c>
      <c r="R523" s="5" t="str">
        <f t="shared" si="59"/>
        <v>plays</v>
      </c>
      <c r="S523" t="s">
        <v>8317</v>
      </c>
      <c r="T523" t="s">
        <v>8318</v>
      </c>
      <c r="U523" s="9">
        <f t="shared" si="60"/>
        <v>42646.092812499999</v>
      </c>
      <c r="V523" s="9">
        <f t="shared" si="61"/>
        <v>42675.207638888889</v>
      </c>
      <c r="W523">
        <f t="shared" si="62"/>
        <v>29</v>
      </c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 s="5">
        <f t="shared" si="57"/>
        <v>110.97</v>
      </c>
      <c r="Q524" s="5" t="str">
        <f t="shared" si="58"/>
        <v>theater</v>
      </c>
      <c r="R524" s="5" t="str">
        <f t="shared" si="59"/>
        <v>plays</v>
      </c>
      <c r="S524" t="s">
        <v>8317</v>
      </c>
      <c r="T524" t="s">
        <v>8318</v>
      </c>
      <c r="U524" s="9">
        <f t="shared" si="60"/>
        <v>42430.040798611109</v>
      </c>
      <c r="V524" s="9">
        <f t="shared" si="61"/>
        <v>42449.999131944445</v>
      </c>
      <c r="W524">
        <f t="shared" si="62"/>
        <v>19</v>
      </c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 s="5">
        <f t="shared" si="57"/>
        <v>71.790000000000006</v>
      </c>
      <c r="Q525" s="5" t="str">
        <f t="shared" si="58"/>
        <v>theater</v>
      </c>
      <c r="R525" s="5" t="str">
        <f t="shared" si="59"/>
        <v>plays</v>
      </c>
      <c r="S525" t="s">
        <v>8317</v>
      </c>
      <c r="T525" t="s">
        <v>8318</v>
      </c>
      <c r="U525" s="9">
        <f t="shared" si="60"/>
        <v>42238.13282407407</v>
      </c>
      <c r="V525" s="9">
        <f t="shared" si="61"/>
        <v>42268.13282407407</v>
      </c>
      <c r="W525">
        <f t="shared" si="62"/>
        <v>30</v>
      </c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 s="5">
        <f t="shared" si="57"/>
        <v>29.26</v>
      </c>
      <c r="Q526" s="5" t="str">
        <f t="shared" si="58"/>
        <v>theater</v>
      </c>
      <c r="R526" s="5" t="str">
        <f t="shared" si="59"/>
        <v>plays</v>
      </c>
      <c r="S526" t="s">
        <v>8317</v>
      </c>
      <c r="T526" t="s">
        <v>8318</v>
      </c>
      <c r="U526" s="9">
        <f t="shared" si="60"/>
        <v>42492.717233796298</v>
      </c>
      <c r="V526" s="9">
        <f t="shared" si="61"/>
        <v>42522.717233796298</v>
      </c>
      <c r="W526">
        <f t="shared" si="62"/>
        <v>30</v>
      </c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 s="5">
        <f t="shared" si="57"/>
        <v>1000</v>
      </c>
      <c r="Q527" s="5" t="str">
        <f t="shared" si="58"/>
        <v>theater</v>
      </c>
      <c r="R527" s="5" t="str">
        <f t="shared" si="59"/>
        <v>plays</v>
      </c>
      <c r="S527" t="s">
        <v>8317</v>
      </c>
      <c r="T527" t="s">
        <v>8318</v>
      </c>
      <c r="U527" s="9">
        <f t="shared" si="60"/>
        <v>41850.400937500002</v>
      </c>
      <c r="V527" s="9">
        <f t="shared" si="61"/>
        <v>41895.400937500002</v>
      </c>
      <c r="W527">
        <f t="shared" si="62"/>
        <v>45</v>
      </c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 s="5">
        <f t="shared" si="57"/>
        <v>74.349999999999994</v>
      </c>
      <c r="Q528" s="5" t="str">
        <f t="shared" si="58"/>
        <v>theater</v>
      </c>
      <c r="R528" s="5" t="str">
        <f t="shared" si="59"/>
        <v>plays</v>
      </c>
      <c r="S528" t="s">
        <v>8317</v>
      </c>
      <c r="T528" t="s">
        <v>8318</v>
      </c>
      <c r="U528" s="9">
        <f t="shared" si="60"/>
        <v>42192.591944444444</v>
      </c>
      <c r="V528" s="9">
        <f t="shared" si="61"/>
        <v>42223.708333333328</v>
      </c>
      <c r="W528">
        <f t="shared" si="62"/>
        <v>31</v>
      </c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 s="5">
        <f t="shared" si="57"/>
        <v>63.83</v>
      </c>
      <c r="Q529" s="5" t="str">
        <f t="shared" si="58"/>
        <v>theater</v>
      </c>
      <c r="R529" s="5" t="str">
        <f t="shared" si="59"/>
        <v>plays</v>
      </c>
      <c r="S529" t="s">
        <v>8317</v>
      </c>
      <c r="T529" t="s">
        <v>8318</v>
      </c>
      <c r="U529" s="9">
        <f t="shared" si="60"/>
        <v>42753.205625000002</v>
      </c>
      <c r="V529" s="9">
        <f t="shared" si="61"/>
        <v>42783.670138888891</v>
      </c>
      <c r="W529">
        <f t="shared" si="62"/>
        <v>30</v>
      </c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 s="5">
        <f t="shared" si="57"/>
        <v>44.33</v>
      </c>
      <c r="Q530" s="5" t="str">
        <f t="shared" si="58"/>
        <v>theater</v>
      </c>
      <c r="R530" s="5" t="str">
        <f t="shared" si="59"/>
        <v>plays</v>
      </c>
      <c r="S530" t="s">
        <v>8317</v>
      </c>
      <c r="T530" t="s">
        <v>8318</v>
      </c>
      <c r="U530" s="9">
        <f t="shared" si="60"/>
        <v>42155.920219907406</v>
      </c>
      <c r="V530" s="9">
        <f t="shared" si="61"/>
        <v>42176.888888888891</v>
      </c>
      <c r="W530">
        <f t="shared" si="62"/>
        <v>21</v>
      </c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 s="5">
        <f t="shared" si="57"/>
        <v>86.94</v>
      </c>
      <c r="Q531" s="5" t="str">
        <f t="shared" si="58"/>
        <v>theater</v>
      </c>
      <c r="R531" s="5" t="str">
        <f t="shared" si="59"/>
        <v>plays</v>
      </c>
      <c r="S531" t="s">
        <v>8317</v>
      </c>
      <c r="T531" t="s">
        <v>8318</v>
      </c>
      <c r="U531" s="9">
        <f t="shared" si="60"/>
        <v>42725.031180555554</v>
      </c>
      <c r="V531" s="9">
        <f t="shared" si="61"/>
        <v>42746.208333333328</v>
      </c>
      <c r="W531">
        <f t="shared" si="62"/>
        <v>21</v>
      </c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 s="5">
        <f t="shared" si="57"/>
        <v>126.55</v>
      </c>
      <c r="Q532" s="5" t="str">
        <f t="shared" si="58"/>
        <v>theater</v>
      </c>
      <c r="R532" s="5" t="str">
        <f t="shared" si="59"/>
        <v>plays</v>
      </c>
      <c r="S532" t="s">
        <v>8317</v>
      </c>
      <c r="T532" t="s">
        <v>8318</v>
      </c>
      <c r="U532" s="9">
        <f t="shared" si="60"/>
        <v>42157.591064814813</v>
      </c>
      <c r="V532" s="9">
        <f t="shared" si="61"/>
        <v>42179.083333333328</v>
      </c>
      <c r="W532">
        <f t="shared" si="62"/>
        <v>22</v>
      </c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 s="5">
        <f t="shared" si="57"/>
        <v>129.03</v>
      </c>
      <c r="Q533" s="5" t="str">
        <f t="shared" si="58"/>
        <v>theater</v>
      </c>
      <c r="R533" s="5" t="str">
        <f t="shared" si="59"/>
        <v>plays</v>
      </c>
      <c r="S533" t="s">
        <v>8317</v>
      </c>
      <c r="T533" t="s">
        <v>8318</v>
      </c>
      <c r="U533" s="9">
        <f t="shared" si="60"/>
        <v>42676.065150462964</v>
      </c>
      <c r="V533" s="9">
        <f t="shared" si="61"/>
        <v>42721.290972222225</v>
      </c>
      <c r="W533">
        <f t="shared" si="62"/>
        <v>45</v>
      </c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 s="5">
        <f t="shared" si="57"/>
        <v>71.239999999999995</v>
      </c>
      <c r="Q534" s="5" t="str">
        <f t="shared" si="58"/>
        <v>theater</v>
      </c>
      <c r="R534" s="5" t="str">
        <f t="shared" si="59"/>
        <v>plays</v>
      </c>
      <c r="S534" t="s">
        <v>8317</v>
      </c>
      <c r="T534" t="s">
        <v>8318</v>
      </c>
      <c r="U534" s="9">
        <f t="shared" si="60"/>
        <v>42473.007037037038</v>
      </c>
      <c r="V534" s="9">
        <f t="shared" si="61"/>
        <v>42503.007037037038</v>
      </c>
      <c r="W534">
        <f t="shared" si="62"/>
        <v>30</v>
      </c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 s="5">
        <f t="shared" si="57"/>
        <v>117.88</v>
      </c>
      <c r="Q535" s="5" t="str">
        <f t="shared" si="58"/>
        <v>theater</v>
      </c>
      <c r="R535" s="5" t="str">
        <f t="shared" si="59"/>
        <v>plays</v>
      </c>
      <c r="S535" t="s">
        <v>8317</v>
      </c>
      <c r="T535" t="s">
        <v>8318</v>
      </c>
      <c r="U535" s="9">
        <f t="shared" si="60"/>
        <v>42482.43478009259</v>
      </c>
      <c r="V535" s="9">
        <f t="shared" si="61"/>
        <v>42506.43478009259</v>
      </c>
      <c r="W535">
        <f t="shared" si="62"/>
        <v>24</v>
      </c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 s="5">
        <f t="shared" si="57"/>
        <v>327.08</v>
      </c>
      <c r="Q536" s="5" t="str">
        <f t="shared" si="58"/>
        <v>theater</v>
      </c>
      <c r="R536" s="5" t="str">
        <f t="shared" si="59"/>
        <v>plays</v>
      </c>
      <c r="S536" t="s">
        <v>8317</v>
      </c>
      <c r="T536" t="s">
        <v>8318</v>
      </c>
      <c r="U536" s="9">
        <f t="shared" si="60"/>
        <v>42270.810995370368</v>
      </c>
      <c r="V536" s="9">
        <f t="shared" si="61"/>
        <v>42309.958333333328</v>
      </c>
      <c r="W536">
        <f t="shared" si="62"/>
        <v>39</v>
      </c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 s="5">
        <f t="shared" si="57"/>
        <v>34.75</v>
      </c>
      <c r="Q537" s="5" t="str">
        <f t="shared" si="58"/>
        <v>theater</v>
      </c>
      <c r="R537" s="5" t="str">
        <f t="shared" si="59"/>
        <v>plays</v>
      </c>
      <c r="S537" t="s">
        <v>8317</v>
      </c>
      <c r="T537" t="s">
        <v>8318</v>
      </c>
      <c r="U537" s="9">
        <f t="shared" si="60"/>
        <v>42711.545196759253</v>
      </c>
      <c r="V537" s="9">
        <f t="shared" si="61"/>
        <v>42741.545196759253</v>
      </c>
      <c r="W537">
        <f t="shared" si="62"/>
        <v>30</v>
      </c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 s="5">
        <f t="shared" si="57"/>
        <v>100.06</v>
      </c>
      <c r="Q538" s="5" t="str">
        <f t="shared" si="58"/>
        <v>theater</v>
      </c>
      <c r="R538" s="5" t="str">
        <f t="shared" si="59"/>
        <v>plays</v>
      </c>
      <c r="S538" t="s">
        <v>8317</v>
      </c>
      <c r="T538" t="s">
        <v>8318</v>
      </c>
      <c r="U538" s="9">
        <f t="shared" si="60"/>
        <v>42179.344988425932</v>
      </c>
      <c r="V538" s="9">
        <f t="shared" si="61"/>
        <v>42219.75</v>
      </c>
      <c r="W538">
        <f t="shared" si="62"/>
        <v>40</v>
      </c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 s="5">
        <f t="shared" si="57"/>
        <v>40.85</v>
      </c>
      <c r="Q539" s="5" t="str">
        <f t="shared" si="58"/>
        <v>theater</v>
      </c>
      <c r="R539" s="5" t="str">
        <f t="shared" si="59"/>
        <v>plays</v>
      </c>
      <c r="S539" t="s">
        <v>8317</v>
      </c>
      <c r="T539" t="s">
        <v>8318</v>
      </c>
      <c r="U539" s="9">
        <f t="shared" si="60"/>
        <v>42282.768414351856</v>
      </c>
      <c r="V539" s="9">
        <f t="shared" si="61"/>
        <v>42312.810081018513</v>
      </c>
      <c r="W539">
        <f t="shared" si="62"/>
        <v>30</v>
      </c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 s="5">
        <f t="shared" si="57"/>
        <v>252.02</v>
      </c>
      <c r="Q540" s="5" t="str">
        <f t="shared" si="58"/>
        <v>theater</v>
      </c>
      <c r="R540" s="5" t="str">
        <f t="shared" si="59"/>
        <v>plays</v>
      </c>
      <c r="S540" t="s">
        <v>8317</v>
      </c>
      <c r="T540" t="s">
        <v>8318</v>
      </c>
      <c r="U540" s="9">
        <f t="shared" si="60"/>
        <v>42473.794710648144</v>
      </c>
      <c r="V540" s="9">
        <f t="shared" si="61"/>
        <v>42503.794710648144</v>
      </c>
      <c r="W540">
        <f t="shared" si="62"/>
        <v>30</v>
      </c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 s="5">
        <f t="shared" si="57"/>
        <v>25.16</v>
      </c>
      <c r="Q541" s="5" t="str">
        <f t="shared" si="58"/>
        <v>theater</v>
      </c>
      <c r="R541" s="5" t="str">
        <f t="shared" si="59"/>
        <v>plays</v>
      </c>
      <c r="S541" t="s">
        <v>8317</v>
      </c>
      <c r="T541" t="s">
        <v>8318</v>
      </c>
      <c r="U541" s="9">
        <f t="shared" si="60"/>
        <v>42535.049849537041</v>
      </c>
      <c r="V541" s="9">
        <f t="shared" si="61"/>
        <v>42556.049849537041</v>
      </c>
      <c r="W541">
        <f t="shared" si="62"/>
        <v>21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 s="5">
        <f t="shared" si="57"/>
        <v>1</v>
      </c>
      <c r="Q542" s="5" t="str">
        <f t="shared" si="58"/>
        <v>technology</v>
      </c>
      <c r="R542" s="5" t="str">
        <f t="shared" si="59"/>
        <v>web</v>
      </c>
      <c r="S542" t="s">
        <v>8319</v>
      </c>
      <c r="T542" t="s">
        <v>8320</v>
      </c>
      <c r="U542" s="9">
        <f t="shared" si="60"/>
        <v>42009.817199074074</v>
      </c>
      <c r="V542" s="9">
        <f t="shared" si="61"/>
        <v>42039.817199074074</v>
      </c>
      <c r="W542">
        <f t="shared" si="62"/>
        <v>30</v>
      </c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 s="5">
        <f t="shared" si="57"/>
        <v>25</v>
      </c>
      <c r="Q543" s="5" t="str">
        <f t="shared" si="58"/>
        <v>technology</v>
      </c>
      <c r="R543" s="5" t="str">
        <f t="shared" si="59"/>
        <v>web</v>
      </c>
      <c r="S543" t="s">
        <v>8319</v>
      </c>
      <c r="T543" t="s">
        <v>8320</v>
      </c>
      <c r="U543" s="9">
        <f t="shared" si="60"/>
        <v>42276.046689814815</v>
      </c>
      <c r="V543" s="9">
        <f t="shared" si="61"/>
        <v>42306.046689814815</v>
      </c>
      <c r="W543">
        <f t="shared" si="62"/>
        <v>30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 s="5">
        <f t="shared" si="57"/>
        <v>1</v>
      </c>
      <c r="Q544" s="5" t="str">
        <f t="shared" si="58"/>
        <v>technology</v>
      </c>
      <c r="R544" s="5" t="str">
        <f t="shared" si="59"/>
        <v>web</v>
      </c>
      <c r="S544" t="s">
        <v>8319</v>
      </c>
      <c r="T544" t="s">
        <v>8320</v>
      </c>
      <c r="U544" s="9">
        <f t="shared" si="60"/>
        <v>42433.737453703703</v>
      </c>
      <c r="V544" s="9">
        <f t="shared" si="61"/>
        <v>42493.695787037039</v>
      </c>
      <c r="W544">
        <f t="shared" si="62"/>
        <v>60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 s="5">
        <f t="shared" si="57"/>
        <v>35</v>
      </c>
      <c r="Q545" s="5" t="str">
        <f t="shared" si="58"/>
        <v>technology</v>
      </c>
      <c r="R545" s="5" t="str">
        <f t="shared" si="59"/>
        <v>web</v>
      </c>
      <c r="S545" t="s">
        <v>8319</v>
      </c>
      <c r="T545" t="s">
        <v>8320</v>
      </c>
      <c r="U545" s="9">
        <f t="shared" si="60"/>
        <v>41914.092152777775</v>
      </c>
      <c r="V545" s="9">
        <f t="shared" si="61"/>
        <v>41944.092152777775</v>
      </c>
      <c r="W545">
        <f t="shared" si="62"/>
        <v>30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 s="5">
        <f t="shared" si="57"/>
        <v>3</v>
      </c>
      <c r="Q546" s="5" t="str">
        <f t="shared" si="58"/>
        <v>technology</v>
      </c>
      <c r="R546" s="5" t="str">
        <f t="shared" si="59"/>
        <v>web</v>
      </c>
      <c r="S546" t="s">
        <v>8319</v>
      </c>
      <c r="T546" t="s">
        <v>8320</v>
      </c>
      <c r="U546" s="9">
        <f t="shared" si="60"/>
        <v>42525.656944444447</v>
      </c>
      <c r="V546" s="9">
        <f t="shared" si="61"/>
        <v>42555.656944444447</v>
      </c>
      <c r="W546">
        <f t="shared" si="62"/>
        <v>30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 s="5">
        <f t="shared" si="57"/>
        <v>402.71</v>
      </c>
      <c r="Q547" s="5" t="str">
        <f t="shared" si="58"/>
        <v>technology</v>
      </c>
      <c r="R547" s="5" t="str">
        <f t="shared" si="59"/>
        <v>web</v>
      </c>
      <c r="S547" t="s">
        <v>8319</v>
      </c>
      <c r="T547" t="s">
        <v>8320</v>
      </c>
      <c r="U547" s="9">
        <f t="shared" si="60"/>
        <v>42283.592465277776</v>
      </c>
      <c r="V547" s="9">
        <f t="shared" si="61"/>
        <v>42323.634131944447</v>
      </c>
      <c r="W547">
        <f t="shared" si="62"/>
        <v>40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 s="5">
        <f t="shared" si="57"/>
        <v>26</v>
      </c>
      <c r="Q548" s="5" t="str">
        <f t="shared" si="58"/>
        <v>technology</v>
      </c>
      <c r="R548" s="5" t="str">
        <f t="shared" si="59"/>
        <v>web</v>
      </c>
      <c r="S548" t="s">
        <v>8319</v>
      </c>
      <c r="T548" t="s">
        <v>8320</v>
      </c>
      <c r="U548" s="9">
        <f t="shared" si="60"/>
        <v>42249.667997685188</v>
      </c>
      <c r="V548" s="9">
        <f t="shared" si="61"/>
        <v>42294.667997685188</v>
      </c>
      <c r="W548">
        <f t="shared" si="62"/>
        <v>45</v>
      </c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s="5" t="e">
        <f t="shared" si="57"/>
        <v>#DIV/0!</v>
      </c>
      <c r="Q549" s="5" t="str">
        <f t="shared" si="58"/>
        <v>technology</v>
      </c>
      <c r="R549" s="5" t="str">
        <f t="shared" si="59"/>
        <v>web</v>
      </c>
      <c r="S549" t="s">
        <v>8319</v>
      </c>
      <c r="T549" t="s">
        <v>8320</v>
      </c>
      <c r="U549" s="9">
        <f t="shared" si="60"/>
        <v>42380.696342592593</v>
      </c>
      <c r="V549" s="9">
        <f t="shared" si="61"/>
        <v>42410.696342592593</v>
      </c>
      <c r="W549">
        <f t="shared" si="62"/>
        <v>30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 s="5">
        <f t="shared" si="57"/>
        <v>9</v>
      </c>
      <c r="Q550" s="5" t="str">
        <f t="shared" si="58"/>
        <v>technology</v>
      </c>
      <c r="R550" s="5" t="str">
        <f t="shared" si="59"/>
        <v>web</v>
      </c>
      <c r="S550" t="s">
        <v>8319</v>
      </c>
      <c r="T550" t="s">
        <v>8320</v>
      </c>
      <c r="U550" s="9">
        <f t="shared" si="60"/>
        <v>42276.903333333335</v>
      </c>
      <c r="V550" s="9">
        <f t="shared" si="61"/>
        <v>42306.903333333335</v>
      </c>
      <c r="W550">
        <f t="shared" si="62"/>
        <v>30</v>
      </c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 s="5">
        <f t="shared" si="57"/>
        <v>8.5</v>
      </c>
      <c r="Q551" s="5" t="str">
        <f t="shared" si="58"/>
        <v>technology</v>
      </c>
      <c r="R551" s="5" t="str">
        <f t="shared" si="59"/>
        <v>web</v>
      </c>
      <c r="S551" t="s">
        <v>8319</v>
      </c>
      <c r="T551" t="s">
        <v>8320</v>
      </c>
      <c r="U551" s="9">
        <f t="shared" si="60"/>
        <v>42163.636828703704</v>
      </c>
      <c r="V551" s="9">
        <f t="shared" si="61"/>
        <v>42193.636828703704</v>
      </c>
      <c r="W551">
        <f t="shared" si="62"/>
        <v>30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 s="5">
        <f t="shared" si="57"/>
        <v>8.75</v>
      </c>
      <c r="Q552" s="5" t="str">
        <f t="shared" si="58"/>
        <v>technology</v>
      </c>
      <c r="R552" s="5" t="str">
        <f t="shared" si="59"/>
        <v>web</v>
      </c>
      <c r="S552" t="s">
        <v>8319</v>
      </c>
      <c r="T552" t="s">
        <v>8320</v>
      </c>
      <c r="U552" s="9">
        <f t="shared" si="60"/>
        <v>42753.678761574076</v>
      </c>
      <c r="V552" s="9">
        <f t="shared" si="61"/>
        <v>42766.208333333328</v>
      </c>
      <c r="W552">
        <f t="shared" si="62"/>
        <v>13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 s="5">
        <f t="shared" si="57"/>
        <v>135.04</v>
      </c>
      <c r="Q553" s="5" t="str">
        <f t="shared" si="58"/>
        <v>technology</v>
      </c>
      <c r="R553" s="5" t="str">
        <f t="shared" si="59"/>
        <v>web</v>
      </c>
      <c r="S553" t="s">
        <v>8319</v>
      </c>
      <c r="T553" t="s">
        <v>8320</v>
      </c>
      <c r="U553" s="9">
        <f t="shared" si="60"/>
        <v>42173.275740740741</v>
      </c>
      <c r="V553" s="9">
        <f t="shared" si="61"/>
        <v>42217.745138888888</v>
      </c>
      <c r="W553">
        <f t="shared" si="62"/>
        <v>44</v>
      </c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s="5" t="e">
        <f t="shared" si="57"/>
        <v>#DIV/0!</v>
      </c>
      <c r="Q554" s="5" t="str">
        <f t="shared" si="58"/>
        <v>technology</v>
      </c>
      <c r="R554" s="5" t="str">
        <f t="shared" si="59"/>
        <v>web</v>
      </c>
      <c r="S554" t="s">
        <v>8319</v>
      </c>
      <c r="T554" t="s">
        <v>8320</v>
      </c>
      <c r="U554" s="9">
        <f t="shared" si="60"/>
        <v>42318.616851851853</v>
      </c>
      <c r="V554" s="9">
        <f t="shared" si="61"/>
        <v>42378.616851851853</v>
      </c>
      <c r="W554">
        <f t="shared" si="62"/>
        <v>60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 s="5">
        <f t="shared" si="57"/>
        <v>20.5</v>
      </c>
      <c r="Q555" s="5" t="str">
        <f t="shared" si="58"/>
        <v>technology</v>
      </c>
      <c r="R555" s="5" t="str">
        <f t="shared" si="59"/>
        <v>web</v>
      </c>
      <c r="S555" t="s">
        <v>8319</v>
      </c>
      <c r="T555" t="s">
        <v>8320</v>
      </c>
      <c r="U555" s="9">
        <f t="shared" si="60"/>
        <v>41927.71980324074</v>
      </c>
      <c r="V555" s="9">
        <f t="shared" si="61"/>
        <v>41957.761469907404</v>
      </c>
      <c r="W555">
        <f t="shared" si="62"/>
        <v>30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 s="5">
        <f t="shared" si="57"/>
        <v>64.36</v>
      </c>
      <c r="Q556" s="5" t="str">
        <f t="shared" si="58"/>
        <v>technology</v>
      </c>
      <c r="R556" s="5" t="str">
        <f t="shared" si="59"/>
        <v>web</v>
      </c>
      <c r="S556" t="s">
        <v>8319</v>
      </c>
      <c r="T556" t="s">
        <v>8320</v>
      </c>
      <c r="U556" s="9">
        <f t="shared" si="60"/>
        <v>41901.684861111113</v>
      </c>
      <c r="V556" s="9">
        <f t="shared" si="61"/>
        <v>41931.684861111113</v>
      </c>
      <c r="W556">
        <f t="shared" si="62"/>
        <v>30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s="5" t="e">
        <f t="shared" si="57"/>
        <v>#DIV/0!</v>
      </c>
      <c r="Q557" s="5" t="str">
        <f t="shared" si="58"/>
        <v>technology</v>
      </c>
      <c r="R557" s="5" t="str">
        <f t="shared" si="59"/>
        <v>web</v>
      </c>
      <c r="S557" t="s">
        <v>8319</v>
      </c>
      <c r="T557" t="s">
        <v>8320</v>
      </c>
      <c r="U557" s="9">
        <f t="shared" si="60"/>
        <v>42503.353506944448</v>
      </c>
      <c r="V557" s="9">
        <f t="shared" si="61"/>
        <v>42533.353506944448</v>
      </c>
      <c r="W557">
        <f t="shared" si="62"/>
        <v>30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 s="5">
        <f t="shared" si="57"/>
        <v>200</v>
      </c>
      <c r="Q558" s="5" t="str">
        <f t="shared" si="58"/>
        <v>technology</v>
      </c>
      <c r="R558" s="5" t="str">
        <f t="shared" si="59"/>
        <v>web</v>
      </c>
      <c r="S558" t="s">
        <v>8319</v>
      </c>
      <c r="T558" t="s">
        <v>8320</v>
      </c>
      <c r="U558" s="9">
        <f t="shared" si="60"/>
        <v>42345.860150462962</v>
      </c>
      <c r="V558" s="9">
        <f t="shared" si="61"/>
        <v>42375.860150462962</v>
      </c>
      <c r="W558">
        <f t="shared" si="62"/>
        <v>30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 s="5">
        <f t="shared" si="57"/>
        <v>68.3</v>
      </c>
      <c r="Q559" s="5" t="str">
        <f t="shared" si="58"/>
        <v>technology</v>
      </c>
      <c r="R559" s="5" t="str">
        <f t="shared" si="59"/>
        <v>web</v>
      </c>
      <c r="S559" t="s">
        <v>8319</v>
      </c>
      <c r="T559" t="s">
        <v>8320</v>
      </c>
      <c r="U559" s="9">
        <f t="shared" si="60"/>
        <v>42676.942164351851</v>
      </c>
      <c r="V559" s="9">
        <f t="shared" si="61"/>
        <v>42706.983831018515</v>
      </c>
      <c r="W559">
        <f t="shared" si="62"/>
        <v>30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s="5" t="e">
        <f t="shared" si="57"/>
        <v>#DIV/0!</v>
      </c>
      <c r="Q560" s="5" t="str">
        <f t="shared" si="58"/>
        <v>technology</v>
      </c>
      <c r="R560" s="5" t="str">
        <f t="shared" si="59"/>
        <v>web</v>
      </c>
      <c r="S560" t="s">
        <v>8319</v>
      </c>
      <c r="T560" t="s">
        <v>8320</v>
      </c>
      <c r="U560" s="9">
        <f t="shared" si="60"/>
        <v>42057.883159722223</v>
      </c>
      <c r="V560" s="9">
        <f t="shared" si="61"/>
        <v>42087.841493055559</v>
      </c>
      <c r="W560">
        <f t="shared" si="62"/>
        <v>30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 s="5">
        <f t="shared" si="57"/>
        <v>50</v>
      </c>
      <c r="Q561" s="5" t="str">
        <f t="shared" si="58"/>
        <v>technology</v>
      </c>
      <c r="R561" s="5" t="str">
        <f t="shared" si="59"/>
        <v>web</v>
      </c>
      <c r="S561" t="s">
        <v>8319</v>
      </c>
      <c r="T561" t="s">
        <v>8320</v>
      </c>
      <c r="U561" s="9">
        <f t="shared" si="60"/>
        <v>42321.283101851848</v>
      </c>
      <c r="V561" s="9">
        <f t="shared" si="61"/>
        <v>42351.283101851848</v>
      </c>
      <c r="W561">
        <f t="shared" si="62"/>
        <v>30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 s="5">
        <f t="shared" si="57"/>
        <v>4</v>
      </c>
      <c r="Q562" s="5" t="str">
        <f t="shared" si="58"/>
        <v>technology</v>
      </c>
      <c r="R562" s="5" t="str">
        <f t="shared" si="59"/>
        <v>web</v>
      </c>
      <c r="S562" t="s">
        <v>8319</v>
      </c>
      <c r="T562" t="s">
        <v>8320</v>
      </c>
      <c r="U562" s="9">
        <f t="shared" si="60"/>
        <v>41960.771354166667</v>
      </c>
      <c r="V562" s="9">
        <f t="shared" si="61"/>
        <v>41990.771354166667</v>
      </c>
      <c r="W562">
        <f t="shared" si="62"/>
        <v>30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 s="5">
        <f t="shared" si="57"/>
        <v>27.5</v>
      </c>
      <c r="Q563" s="5" t="str">
        <f t="shared" si="58"/>
        <v>technology</v>
      </c>
      <c r="R563" s="5" t="str">
        <f t="shared" si="59"/>
        <v>web</v>
      </c>
      <c r="S563" t="s">
        <v>8319</v>
      </c>
      <c r="T563" t="s">
        <v>8320</v>
      </c>
      <c r="U563" s="9">
        <f t="shared" si="60"/>
        <v>42268.658715277779</v>
      </c>
      <c r="V563" s="9">
        <f t="shared" si="61"/>
        <v>42303.658715277779</v>
      </c>
      <c r="W563">
        <f t="shared" si="62"/>
        <v>35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s="5" t="e">
        <f t="shared" si="57"/>
        <v>#DIV/0!</v>
      </c>
      <c r="Q564" s="5" t="str">
        <f t="shared" si="58"/>
        <v>technology</v>
      </c>
      <c r="R564" s="5" t="str">
        <f t="shared" si="59"/>
        <v>web</v>
      </c>
      <c r="S564" t="s">
        <v>8319</v>
      </c>
      <c r="T564" t="s">
        <v>8320</v>
      </c>
      <c r="U564" s="9">
        <f t="shared" si="60"/>
        <v>42692.389062500006</v>
      </c>
      <c r="V564" s="9">
        <f t="shared" si="61"/>
        <v>42722.389062500006</v>
      </c>
      <c r="W564">
        <f t="shared" si="62"/>
        <v>30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 s="5">
        <f t="shared" si="57"/>
        <v>34</v>
      </c>
      <c r="Q565" s="5" t="str">
        <f t="shared" si="58"/>
        <v>technology</v>
      </c>
      <c r="R565" s="5" t="str">
        <f t="shared" si="59"/>
        <v>web</v>
      </c>
      <c r="S565" t="s">
        <v>8319</v>
      </c>
      <c r="T565" t="s">
        <v>8320</v>
      </c>
      <c r="U565" s="9">
        <f t="shared" si="60"/>
        <v>42022.069988425923</v>
      </c>
      <c r="V565" s="9">
        <f t="shared" si="61"/>
        <v>42052.069988425923</v>
      </c>
      <c r="W565">
        <f t="shared" si="62"/>
        <v>30</v>
      </c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 s="5">
        <f t="shared" si="57"/>
        <v>1</v>
      </c>
      <c r="Q566" s="5" t="str">
        <f t="shared" si="58"/>
        <v>technology</v>
      </c>
      <c r="R566" s="5" t="str">
        <f t="shared" si="59"/>
        <v>web</v>
      </c>
      <c r="S566" t="s">
        <v>8319</v>
      </c>
      <c r="T566" t="s">
        <v>8320</v>
      </c>
      <c r="U566" s="9">
        <f t="shared" si="60"/>
        <v>42411.942997685182</v>
      </c>
      <c r="V566" s="9">
        <f t="shared" si="61"/>
        <v>42441.942997685182</v>
      </c>
      <c r="W566">
        <f t="shared" si="62"/>
        <v>30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s="5" t="e">
        <f t="shared" si="57"/>
        <v>#DIV/0!</v>
      </c>
      <c r="Q567" s="5" t="str">
        <f t="shared" si="58"/>
        <v>technology</v>
      </c>
      <c r="R567" s="5" t="str">
        <f t="shared" si="59"/>
        <v>web</v>
      </c>
      <c r="S567" t="s">
        <v>8319</v>
      </c>
      <c r="T567" t="s">
        <v>8320</v>
      </c>
      <c r="U567" s="9">
        <f t="shared" si="60"/>
        <v>42165.785289351858</v>
      </c>
      <c r="V567" s="9">
        <f t="shared" si="61"/>
        <v>42195.785289351858</v>
      </c>
      <c r="W567">
        <f t="shared" si="62"/>
        <v>30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 s="5">
        <f t="shared" si="57"/>
        <v>1</v>
      </c>
      <c r="Q568" s="5" t="str">
        <f t="shared" si="58"/>
        <v>technology</v>
      </c>
      <c r="R568" s="5" t="str">
        <f t="shared" si="59"/>
        <v>web</v>
      </c>
      <c r="S568" t="s">
        <v>8319</v>
      </c>
      <c r="T568" t="s">
        <v>8320</v>
      </c>
      <c r="U568" s="9">
        <f t="shared" si="60"/>
        <v>42535.68440972222</v>
      </c>
      <c r="V568" s="9">
        <f t="shared" si="61"/>
        <v>42565.68440972222</v>
      </c>
      <c r="W568">
        <f t="shared" si="62"/>
        <v>30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s="5" t="e">
        <f t="shared" si="57"/>
        <v>#DIV/0!</v>
      </c>
      <c r="Q569" s="5" t="str">
        <f t="shared" si="58"/>
        <v>technology</v>
      </c>
      <c r="R569" s="5" t="str">
        <f t="shared" si="59"/>
        <v>web</v>
      </c>
      <c r="S569" t="s">
        <v>8319</v>
      </c>
      <c r="T569" t="s">
        <v>8320</v>
      </c>
      <c r="U569" s="9">
        <f t="shared" si="60"/>
        <v>41975.842523148152</v>
      </c>
      <c r="V569" s="9">
        <f t="shared" si="61"/>
        <v>42005.842523148152</v>
      </c>
      <c r="W569">
        <f t="shared" si="62"/>
        <v>30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 s="5">
        <f t="shared" si="57"/>
        <v>49</v>
      </c>
      <c r="Q570" s="5" t="str">
        <f t="shared" si="58"/>
        <v>technology</v>
      </c>
      <c r="R570" s="5" t="str">
        <f t="shared" si="59"/>
        <v>web</v>
      </c>
      <c r="S570" t="s">
        <v>8319</v>
      </c>
      <c r="T570" t="s">
        <v>8320</v>
      </c>
      <c r="U570" s="9">
        <f t="shared" si="60"/>
        <v>42348.9215625</v>
      </c>
      <c r="V570" s="9">
        <f t="shared" si="61"/>
        <v>42385.458333333328</v>
      </c>
      <c r="W570">
        <f t="shared" si="62"/>
        <v>37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 s="5">
        <f t="shared" si="57"/>
        <v>20</v>
      </c>
      <c r="Q571" s="5" t="str">
        <f t="shared" si="58"/>
        <v>technology</v>
      </c>
      <c r="R571" s="5" t="str">
        <f t="shared" si="59"/>
        <v>web</v>
      </c>
      <c r="S571" t="s">
        <v>8319</v>
      </c>
      <c r="T571" t="s">
        <v>8320</v>
      </c>
      <c r="U571" s="9">
        <f t="shared" si="60"/>
        <v>42340.847361111111</v>
      </c>
      <c r="V571" s="9">
        <f t="shared" si="61"/>
        <v>42370.847361111111</v>
      </c>
      <c r="W571">
        <f t="shared" si="62"/>
        <v>30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 s="5">
        <f t="shared" si="57"/>
        <v>142</v>
      </c>
      <c r="Q572" s="5" t="str">
        <f t="shared" si="58"/>
        <v>technology</v>
      </c>
      <c r="R572" s="5" t="str">
        <f t="shared" si="59"/>
        <v>web</v>
      </c>
      <c r="S572" t="s">
        <v>8319</v>
      </c>
      <c r="T572" t="s">
        <v>8320</v>
      </c>
      <c r="U572" s="9">
        <f t="shared" si="60"/>
        <v>42388.798252314817</v>
      </c>
      <c r="V572" s="9">
        <f t="shared" si="61"/>
        <v>42418.798252314817</v>
      </c>
      <c r="W572">
        <f t="shared" si="62"/>
        <v>30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 s="5">
        <f t="shared" si="57"/>
        <v>53</v>
      </c>
      <c r="Q573" s="5" t="str">
        <f t="shared" si="58"/>
        <v>technology</v>
      </c>
      <c r="R573" s="5" t="str">
        <f t="shared" si="59"/>
        <v>web</v>
      </c>
      <c r="S573" t="s">
        <v>8319</v>
      </c>
      <c r="T573" t="s">
        <v>8320</v>
      </c>
      <c r="U573" s="9">
        <f t="shared" si="60"/>
        <v>42192.816238425927</v>
      </c>
      <c r="V573" s="9">
        <f t="shared" si="61"/>
        <v>42212.165972222225</v>
      </c>
      <c r="W573">
        <f t="shared" si="62"/>
        <v>20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s="5" t="e">
        <f t="shared" si="57"/>
        <v>#DIV/0!</v>
      </c>
      <c r="Q574" s="5" t="str">
        <f t="shared" si="58"/>
        <v>technology</v>
      </c>
      <c r="R574" s="5" t="str">
        <f t="shared" si="59"/>
        <v>web</v>
      </c>
      <c r="S574" t="s">
        <v>8319</v>
      </c>
      <c r="T574" t="s">
        <v>8320</v>
      </c>
      <c r="U574" s="9">
        <f t="shared" si="60"/>
        <v>42282.71629629629</v>
      </c>
      <c r="V574" s="9">
        <f t="shared" si="61"/>
        <v>42312.757962962962</v>
      </c>
      <c r="W574">
        <f t="shared" si="62"/>
        <v>30</v>
      </c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 s="5">
        <f t="shared" si="57"/>
        <v>38.44</v>
      </c>
      <c r="Q575" s="5" t="str">
        <f t="shared" si="58"/>
        <v>technology</v>
      </c>
      <c r="R575" s="5" t="str">
        <f t="shared" si="59"/>
        <v>web</v>
      </c>
      <c r="S575" t="s">
        <v>8319</v>
      </c>
      <c r="T575" t="s">
        <v>8320</v>
      </c>
      <c r="U575" s="9">
        <f t="shared" si="60"/>
        <v>41963.050127314811</v>
      </c>
      <c r="V575" s="9">
        <f t="shared" si="61"/>
        <v>42022.05</v>
      </c>
      <c r="W575">
        <f t="shared" si="62"/>
        <v>59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 s="5">
        <f t="shared" si="57"/>
        <v>20</v>
      </c>
      <c r="Q576" s="5" t="str">
        <f t="shared" si="58"/>
        <v>technology</v>
      </c>
      <c r="R576" s="5" t="str">
        <f t="shared" si="59"/>
        <v>web</v>
      </c>
      <c r="S576" t="s">
        <v>8319</v>
      </c>
      <c r="T576" t="s">
        <v>8320</v>
      </c>
      <c r="U576" s="9">
        <f t="shared" si="60"/>
        <v>42632.443368055552</v>
      </c>
      <c r="V576" s="9">
        <f t="shared" si="61"/>
        <v>42662.443368055552</v>
      </c>
      <c r="W576">
        <f t="shared" si="62"/>
        <v>30</v>
      </c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 s="5">
        <f t="shared" si="57"/>
        <v>64.75</v>
      </c>
      <c r="Q577" s="5" t="str">
        <f t="shared" si="58"/>
        <v>technology</v>
      </c>
      <c r="R577" s="5" t="str">
        <f t="shared" si="59"/>
        <v>web</v>
      </c>
      <c r="S577" t="s">
        <v>8319</v>
      </c>
      <c r="T577" t="s">
        <v>8320</v>
      </c>
      <c r="U577" s="9">
        <f t="shared" si="60"/>
        <v>42138.692627314813</v>
      </c>
      <c r="V577" s="9">
        <f t="shared" si="61"/>
        <v>42168.692627314813</v>
      </c>
      <c r="W577">
        <f t="shared" si="62"/>
        <v>30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63">ROUND((E578/D578)*100,0)</f>
        <v>0</v>
      </c>
      <c r="P578" s="5">
        <f t="shared" ref="P578:P641" si="64">ROUND((E578/L578),2)</f>
        <v>1</v>
      </c>
      <c r="Q578" s="5" t="str">
        <f t="shared" ref="Q578:Q641" si="65">LEFT(N578,SEARCH("/",N578)-1)</f>
        <v>technology</v>
      </c>
      <c r="R578" s="5" t="str">
        <f t="shared" ref="R578:R641" si="66">RIGHT(N578,LEN(N578)-SEARCH("/",N578))</f>
        <v>web</v>
      </c>
      <c r="S578" t="s">
        <v>8319</v>
      </c>
      <c r="T578" t="s">
        <v>8320</v>
      </c>
      <c r="U578" s="9">
        <f t="shared" ref="U578:U641" si="67">(((J578/60)/60)/24)+DATE(1970,1,1)</f>
        <v>42031.471666666665</v>
      </c>
      <c r="V578" s="9">
        <f t="shared" ref="V578:V641" si="68">(((I578/60)/60)/24)+DATE(1970,1,1)</f>
        <v>42091.43</v>
      </c>
      <c r="W578">
        <f t="shared" si="62"/>
        <v>60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63"/>
        <v>0</v>
      </c>
      <c r="P579" s="5">
        <f t="shared" si="64"/>
        <v>10</v>
      </c>
      <c r="Q579" s="5" t="str">
        <f t="shared" si="65"/>
        <v>technology</v>
      </c>
      <c r="R579" s="5" t="str">
        <f t="shared" si="66"/>
        <v>web</v>
      </c>
      <c r="S579" t="s">
        <v>8319</v>
      </c>
      <c r="T579" t="s">
        <v>8320</v>
      </c>
      <c r="U579" s="9">
        <f t="shared" si="67"/>
        <v>42450.589143518519</v>
      </c>
      <c r="V579" s="9">
        <f t="shared" si="68"/>
        <v>42510.589143518519</v>
      </c>
      <c r="W579">
        <f t="shared" ref="W579:W642" si="69">DATEDIF(U579,V579,"d")</f>
        <v>60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 s="5">
        <f t="shared" si="64"/>
        <v>2</v>
      </c>
      <c r="Q580" s="5" t="str">
        <f t="shared" si="65"/>
        <v>technology</v>
      </c>
      <c r="R580" s="5" t="str">
        <f t="shared" si="66"/>
        <v>web</v>
      </c>
      <c r="S580" t="s">
        <v>8319</v>
      </c>
      <c r="T580" t="s">
        <v>8320</v>
      </c>
      <c r="U580" s="9">
        <f t="shared" si="67"/>
        <v>42230.578622685185</v>
      </c>
      <c r="V580" s="9">
        <f t="shared" si="68"/>
        <v>42254.578622685185</v>
      </c>
      <c r="W580">
        <f t="shared" si="69"/>
        <v>24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 s="5">
        <f t="shared" si="64"/>
        <v>35</v>
      </c>
      <c r="Q581" s="5" t="str">
        <f t="shared" si="65"/>
        <v>technology</v>
      </c>
      <c r="R581" s="5" t="str">
        <f t="shared" si="66"/>
        <v>web</v>
      </c>
      <c r="S581" t="s">
        <v>8319</v>
      </c>
      <c r="T581" t="s">
        <v>8320</v>
      </c>
      <c r="U581" s="9">
        <f t="shared" si="67"/>
        <v>41968.852118055554</v>
      </c>
      <c r="V581" s="9">
        <f t="shared" si="68"/>
        <v>41998.852118055554</v>
      </c>
      <c r="W581">
        <f t="shared" si="69"/>
        <v>30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 s="5">
        <f t="shared" si="64"/>
        <v>1</v>
      </c>
      <c r="Q582" s="5" t="str">
        <f t="shared" si="65"/>
        <v>technology</v>
      </c>
      <c r="R582" s="5" t="str">
        <f t="shared" si="66"/>
        <v>web</v>
      </c>
      <c r="S582" t="s">
        <v>8319</v>
      </c>
      <c r="T582" t="s">
        <v>8320</v>
      </c>
      <c r="U582" s="9">
        <f t="shared" si="67"/>
        <v>42605.908182870371</v>
      </c>
      <c r="V582" s="9">
        <f t="shared" si="68"/>
        <v>42635.908182870371</v>
      </c>
      <c r="W582">
        <f t="shared" si="69"/>
        <v>30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s="5" t="e">
        <f t="shared" si="64"/>
        <v>#DIV/0!</v>
      </c>
      <c r="Q583" s="5" t="str">
        <f t="shared" si="65"/>
        <v>technology</v>
      </c>
      <c r="R583" s="5" t="str">
        <f t="shared" si="66"/>
        <v>web</v>
      </c>
      <c r="S583" t="s">
        <v>8319</v>
      </c>
      <c r="T583" t="s">
        <v>8320</v>
      </c>
      <c r="U583" s="9">
        <f t="shared" si="67"/>
        <v>42188.012777777782</v>
      </c>
      <c r="V583" s="9">
        <f t="shared" si="68"/>
        <v>42218.012777777782</v>
      </c>
      <c r="W583">
        <f t="shared" si="69"/>
        <v>30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s="5" t="e">
        <f t="shared" si="64"/>
        <v>#DIV/0!</v>
      </c>
      <c r="Q584" s="5" t="str">
        <f t="shared" si="65"/>
        <v>technology</v>
      </c>
      <c r="R584" s="5" t="str">
        <f t="shared" si="66"/>
        <v>web</v>
      </c>
      <c r="S584" t="s">
        <v>8319</v>
      </c>
      <c r="T584" t="s">
        <v>8320</v>
      </c>
      <c r="U584" s="9">
        <f t="shared" si="67"/>
        <v>42055.739803240736</v>
      </c>
      <c r="V584" s="9">
        <f t="shared" si="68"/>
        <v>42078.75</v>
      </c>
      <c r="W584">
        <f t="shared" si="69"/>
        <v>23</v>
      </c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 s="5">
        <f t="shared" si="64"/>
        <v>1</v>
      </c>
      <c r="Q585" s="5" t="str">
        <f t="shared" si="65"/>
        <v>technology</v>
      </c>
      <c r="R585" s="5" t="str">
        <f t="shared" si="66"/>
        <v>web</v>
      </c>
      <c r="S585" t="s">
        <v>8319</v>
      </c>
      <c r="T585" t="s">
        <v>8320</v>
      </c>
      <c r="U585" s="9">
        <f t="shared" si="67"/>
        <v>42052.93850694444</v>
      </c>
      <c r="V585" s="9">
        <f t="shared" si="68"/>
        <v>42082.896840277783</v>
      </c>
      <c r="W585">
        <f t="shared" si="69"/>
        <v>30</v>
      </c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 s="5">
        <f t="shared" si="64"/>
        <v>5</v>
      </c>
      <c r="Q586" s="5" t="str">
        <f t="shared" si="65"/>
        <v>technology</v>
      </c>
      <c r="R586" s="5" t="str">
        <f t="shared" si="66"/>
        <v>web</v>
      </c>
      <c r="S586" t="s">
        <v>8319</v>
      </c>
      <c r="T586" t="s">
        <v>8320</v>
      </c>
      <c r="U586" s="9">
        <f t="shared" si="67"/>
        <v>42049.716620370367</v>
      </c>
      <c r="V586" s="9">
        <f t="shared" si="68"/>
        <v>42079.674953703703</v>
      </c>
      <c r="W586">
        <f t="shared" si="69"/>
        <v>30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s="5" t="e">
        <f t="shared" si="64"/>
        <v>#DIV/0!</v>
      </c>
      <c r="Q587" s="5" t="str">
        <f t="shared" si="65"/>
        <v>technology</v>
      </c>
      <c r="R587" s="5" t="str">
        <f t="shared" si="66"/>
        <v>web</v>
      </c>
      <c r="S587" t="s">
        <v>8319</v>
      </c>
      <c r="T587" t="s">
        <v>8320</v>
      </c>
      <c r="U587" s="9">
        <f t="shared" si="67"/>
        <v>42283.3909375</v>
      </c>
      <c r="V587" s="9">
        <f t="shared" si="68"/>
        <v>42339</v>
      </c>
      <c r="W587">
        <f t="shared" si="69"/>
        <v>56</v>
      </c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 s="5">
        <f t="shared" si="64"/>
        <v>14</v>
      </c>
      <c r="Q588" s="5" t="str">
        <f t="shared" si="65"/>
        <v>technology</v>
      </c>
      <c r="R588" s="5" t="str">
        <f t="shared" si="66"/>
        <v>web</v>
      </c>
      <c r="S588" t="s">
        <v>8319</v>
      </c>
      <c r="T588" t="s">
        <v>8320</v>
      </c>
      <c r="U588" s="9">
        <f t="shared" si="67"/>
        <v>42020.854247685187</v>
      </c>
      <c r="V588" s="9">
        <f t="shared" si="68"/>
        <v>42050.854247685187</v>
      </c>
      <c r="W588">
        <f t="shared" si="69"/>
        <v>30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 s="5">
        <f t="shared" si="64"/>
        <v>389.29</v>
      </c>
      <c r="Q589" s="5" t="str">
        <f t="shared" si="65"/>
        <v>technology</v>
      </c>
      <c r="R589" s="5" t="str">
        <f t="shared" si="66"/>
        <v>web</v>
      </c>
      <c r="S589" t="s">
        <v>8319</v>
      </c>
      <c r="T589" t="s">
        <v>8320</v>
      </c>
      <c r="U589" s="9">
        <f t="shared" si="67"/>
        <v>42080.757326388892</v>
      </c>
      <c r="V589" s="9">
        <f t="shared" si="68"/>
        <v>42110.757326388892</v>
      </c>
      <c r="W589">
        <f t="shared" si="69"/>
        <v>30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 s="5">
        <f t="shared" si="64"/>
        <v>150.5</v>
      </c>
      <c r="Q590" s="5" t="str">
        <f t="shared" si="65"/>
        <v>technology</v>
      </c>
      <c r="R590" s="5" t="str">
        <f t="shared" si="66"/>
        <v>web</v>
      </c>
      <c r="S590" t="s">
        <v>8319</v>
      </c>
      <c r="T590" t="s">
        <v>8320</v>
      </c>
      <c r="U590" s="9">
        <f t="shared" si="67"/>
        <v>42631.769513888896</v>
      </c>
      <c r="V590" s="9">
        <f t="shared" si="68"/>
        <v>42691.811180555553</v>
      </c>
      <c r="W590">
        <f t="shared" si="69"/>
        <v>60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 s="5">
        <f t="shared" si="64"/>
        <v>1</v>
      </c>
      <c r="Q591" s="5" t="str">
        <f t="shared" si="65"/>
        <v>technology</v>
      </c>
      <c r="R591" s="5" t="str">
        <f t="shared" si="66"/>
        <v>web</v>
      </c>
      <c r="S591" t="s">
        <v>8319</v>
      </c>
      <c r="T591" t="s">
        <v>8320</v>
      </c>
      <c r="U591" s="9">
        <f t="shared" si="67"/>
        <v>42178.614571759259</v>
      </c>
      <c r="V591" s="9">
        <f t="shared" si="68"/>
        <v>42193.614571759259</v>
      </c>
      <c r="W591">
        <f t="shared" si="69"/>
        <v>15</v>
      </c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 s="5">
        <f t="shared" si="64"/>
        <v>24.78</v>
      </c>
      <c r="Q592" s="5" t="str">
        <f t="shared" si="65"/>
        <v>technology</v>
      </c>
      <c r="R592" s="5" t="str">
        <f t="shared" si="66"/>
        <v>web</v>
      </c>
      <c r="S592" t="s">
        <v>8319</v>
      </c>
      <c r="T592" t="s">
        <v>8320</v>
      </c>
      <c r="U592" s="9">
        <f t="shared" si="67"/>
        <v>42377.554756944446</v>
      </c>
      <c r="V592" s="9">
        <f t="shared" si="68"/>
        <v>42408.542361111111</v>
      </c>
      <c r="W592">
        <f t="shared" si="69"/>
        <v>31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 s="5">
        <f t="shared" si="64"/>
        <v>30.5</v>
      </c>
      <c r="Q593" s="5" t="str">
        <f t="shared" si="65"/>
        <v>technology</v>
      </c>
      <c r="R593" s="5" t="str">
        <f t="shared" si="66"/>
        <v>web</v>
      </c>
      <c r="S593" t="s">
        <v>8319</v>
      </c>
      <c r="T593" t="s">
        <v>8320</v>
      </c>
      <c r="U593" s="9">
        <f t="shared" si="67"/>
        <v>42177.543171296296</v>
      </c>
      <c r="V593" s="9">
        <f t="shared" si="68"/>
        <v>42207.543171296296</v>
      </c>
      <c r="W593">
        <f t="shared" si="69"/>
        <v>30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 s="5">
        <f t="shared" si="64"/>
        <v>250</v>
      </c>
      <c r="Q594" s="5" t="str">
        <f t="shared" si="65"/>
        <v>technology</v>
      </c>
      <c r="R594" s="5" t="str">
        <f t="shared" si="66"/>
        <v>web</v>
      </c>
      <c r="S594" t="s">
        <v>8319</v>
      </c>
      <c r="T594" t="s">
        <v>8320</v>
      </c>
      <c r="U594" s="9">
        <f t="shared" si="67"/>
        <v>41946.232175925928</v>
      </c>
      <c r="V594" s="9">
        <f t="shared" si="68"/>
        <v>41976.232175925921</v>
      </c>
      <c r="W594">
        <f t="shared" si="69"/>
        <v>30</v>
      </c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 s="5">
        <f t="shared" si="64"/>
        <v>16.43</v>
      </c>
      <c r="Q595" s="5" t="str">
        <f t="shared" si="65"/>
        <v>technology</v>
      </c>
      <c r="R595" s="5" t="str">
        <f t="shared" si="66"/>
        <v>web</v>
      </c>
      <c r="S595" t="s">
        <v>8319</v>
      </c>
      <c r="T595" t="s">
        <v>8320</v>
      </c>
      <c r="U595" s="9">
        <f t="shared" si="67"/>
        <v>42070.677604166667</v>
      </c>
      <c r="V595" s="9">
        <f t="shared" si="68"/>
        <v>42100.635937500003</v>
      </c>
      <c r="W595">
        <f t="shared" si="69"/>
        <v>30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 s="5">
        <f t="shared" si="64"/>
        <v>13</v>
      </c>
      <c r="Q596" s="5" t="str">
        <f t="shared" si="65"/>
        <v>technology</v>
      </c>
      <c r="R596" s="5" t="str">
        <f t="shared" si="66"/>
        <v>web</v>
      </c>
      <c r="S596" t="s">
        <v>8319</v>
      </c>
      <c r="T596" t="s">
        <v>8320</v>
      </c>
      <c r="U596" s="9">
        <f t="shared" si="67"/>
        <v>42446.780162037037</v>
      </c>
      <c r="V596" s="9">
        <f t="shared" si="68"/>
        <v>42476.780162037037</v>
      </c>
      <c r="W596">
        <f t="shared" si="69"/>
        <v>30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 s="5">
        <f t="shared" si="64"/>
        <v>53.25</v>
      </c>
      <c r="Q597" s="5" t="str">
        <f t="shared" si="65"/>
        <v>technology</v>
      </c>
      <c r="R597" s="5" t="str">
        <f t="shared" si="66"/>
        <v>web</v>
      </c>
      <c r="S597" t="s">
        <v>8319</v>
      </c>
      <c r="T597" t="s">
        <v>8320</v>
      </c>
      <c r="U597" s="9">
        <f t="shared" si="67"/>
        <v>42083.069884259254</v>
      </c>
      <c r="V597" s="9">
        <f t="shared" si="68"/>
        <v>42128.069884259254</v>
      </c>
      <c r="W597">
        <f t="shared" si="69"/>
        <v>45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 s="5">
        <f t="shared" si="64"/>
        <v>3</v>
      </c>
      <c r="Q598" s="5" t="str">
        <f t="shared" si="65"/>
        <v>technology</v>
      </c>
      <c r="R598" s="5" t="str">
        <f t="shared" si="66"/>
        <v>web</v>
      </c>
      <c r="S598" t="s">
        <v>8319</v>
      </c>
      <c r="T598" t="s">
        <v>8320</v>
      </c>
      <c r="U598" s="9">
        <f t="shared" si="67"/>
        <v>42646.896898148145</v>
      </c>
      <c r="V598" s="9">
        <f t="shared" si="68"/>
        <v>42676.896898148145</v>
      </c>
      <c r="W598">
        <f t="shared" si="69"/>
        <v>30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 s="5">
        <f t="shared" si="64"/>
        <v>10</v>
      </c>
      <c r="Q599" s="5" t="str">
        <f t="shared" si="65"/>
        <v>technology</v>
      </c>
      <c r="R599" s="5" t="str">
        <f t="shared" si="66"/>
        <v>web</v>
      </c>
      <c r="S599" t="s">
        <v>8319</v>
      </c>
      <c r="T599" t="s">
        <v>8320</v>
      </c>
      <c r="U599" s="9">
        <f t="shared" si="67"/>
        <v>42545.705266203702</v>
      </c>
      <c r="V599" s="9">
        <f t="shared" si="68"/>
        <v>42582.666666666672</v>
      </c>
      <c r="W599">
        <f t="shared" si="69"/>
        <v>37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 s="5">
        <f t="shared" si="64"/>
        <v>121.43</v>
      </c>
      <c r="Q600" s="5" t="str">
        <f t="shared" si="65"/>
        <v>technology</v>
      </c>
      <c r="R600" s="5" t="str">
        <f t="shared" si="66"/>
        <v>web</v>
      </c>
      <c r="S600" t="s">
        <v>8319</v>
      </c>
      <c r="T600" t="s">
        <v>8320</v>
      </c>
      <c r="U600" s="9">
        <f t="shared" si="67"/>
        <v>41948.00209490741</v>
      </c>
      <c r="V600" s="9">
        <f t="shared" si="68"/>
        <v>41978.00209490741</v>
      </c>
      <c r="W600">
        <f t="shared" si="69"/>
        <v>30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 s="5">
        <f t="shared" si="64"/>
        <v>15.5</v>
      </c>
      <c r="Q601" s="5" t="str">
        <f t="shared" si="65"/>
        <v>technology</v>
      </c>
      <c r="R601" s="5" t="str">
        <f t="shared" si="66"/>
        <v>web</v>
      </c>
      <c r="S601" t="s">
        <v>8319</v>
      </c>
      <c r="T601" t="s">
        <v>8320</v>
      </c>
      <c r="U601" s="9">
        <f t="shared" si="67"/>
        <v>42047.812523148154</v>
      </c>
      <c r="V601" s="9">
        <f t="shared" si="68"/>
        <v>42071.636111111111</v>
      </c>
      <c r="W601">
        <f t="shared" si="69"/>
        <v>24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2" t="s">
        <v>8221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 s="5">
        <f t="shared" si="64"/>
        <v>100</v>
      </c>
      <c r="Q602" s="5" t="str">
        <f t="shared" si="65"/>
        <v>technology</v>
      </c>
      <c r="R602" s="5" t="str">
        <f t="shared" si="66"/>
        <v>web</v>
      </c>
      <c r="S602" t="s">
        <v>8319</v>
      </c>
      <c r="T602" t="s">
        <v>8320</v>
      </c>
      <c r="U602" s="9">
        <f t="shared" si="67"/>
        <v>42073.798171296294</v>
      </c>
      <c r="V602" s="9">
        <f t="shared" si="68"/>
        <v>42133.798171296294</v>
      </c>
      <c r="W602">
        <f t="shared" si="69"/>
        <v>60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2" t="s">
        <v>8221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 s="5">
        <f t="shared" si="64"/>
        <v>23.33</v>
      </c>
      <c r="Q603" s="5" t="str">
        <f t="shared" si="65"/>
        <v>technology</v>
      </c>
      <c r="R603" s="5" t="str">
        <f t="shared" si="66"/>
        <v>web</v>
      </c>
      <c r="S603" t="s">
        <v>8319</v>
      </c>
      <c r="T603" t="s">
        <v>8320</v>
      </c>
      <c r="U603" s="9">
        <f t="shared" si="67"/>
        <v>41969.858090277776</v>
      </c>
      <c r="V603" s="9">
        <f t="shared" si="68"/>
        <v>41999.858090277776</v>
      </c>
      <c r="W603">
        <f t="shared" si="69"/>
        <v>30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2" t="s">
        <v>8221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s="5" t="e">
        <f t="shared" si="64"/>
        <v>#DIV/0!</v>
      </c>
      <c r="Q604" s="5" t="str">
        <f t="shared" si="65"/>
        <v>technology</v>
      </c>
      <c r="R604" s="5" t="str">
        <f t="shared" si="66"/>
        <v>web</v>
      </c>
      <c r="S604" t="s">
        <v>8319</v>
      </c>
      <c r="T604" t="s">
        <v>8320</v>
      </c>
      <c r="U604" s="9">
        <f t="shared" si="67"/>
        <v>42143.79415509259</v>
      </c>
      <c r="V604" s="9">
        <f t="shared" si="68"/>
        <v>42173.79415509259</v>
      </c>
      <c r="W604">
        <f t="shared" si="69"/>
        <v>30</v>
      </c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2" t="s">
        <v>8221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 s="5">
        <f t="shared" si="64"/>
        <v>45.39</v>
      </c>
      <c r="Q605" s="5" t="str">
        <f t="shared" si="65"/>
        <v>technology</v>
      </c>
      <c r="R605" s="5" t="str">
        <f t="shared" si="66"/>
        <v>web</v>
      </c>
      <c r="S605" t="s">
        <v>8319</v>
      </c>
      <c r="T605" t="s">
        <v>8320</v>
      </c>
      <c r="U605" s="9">
        <f t="shared" si="67"/>
        <v>41835.639155092591</v>
      </c>
      <c r="V605" s="9">
        <f t="shared" si="68"/>
        <v>41865.639155092591</v>
      </c>
      <c r="W605">
        <f t="shared" si="69"/>
        <v>30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2" t="s">
        <v>8221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s="5" t="e">
        <f t="shared" si="64"/>
        <v>#DIV/0!</v>
      </c>
      <c r="Q606" s="5" t="str">
        <f t="shared" si="65"/>
        <v>technology</v>
      </c>
      <c r="R606" s="5" t="str">
        <f t="shared" si="66"/>
        <v>web</v>
      </c>
      <c r="S606" t="s">
        <v>8319</v>
      </c>
      <c r="T606" t="s">
        <v>8320</v>
      </c>
      <c r="U606" s="9">
        <f t="shared" si="67"/>
        <v>41849.035370370373</v>
      </c>
      <c r="V606" s="9">
        <f t="shared" si="68"/>
        <v>41879.035370370373</v>
      </c>
      <c r="W606">
        <f t="shared" si="69"/>
        <v>30</v>
      </c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2" t="s">
        <v>8221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 s="5">
        <f t="shared" si="64"/>
        <v>16.38</v>
      </c>
      <c r="Q607" s="5" t="str">
        <f t="shared" si="65"/>
        <v>technology</v>
      </c>
      <c r="R607" s="5" t="str">
        <f t="shared" si="66"/>
        <v>web</v>
      </c>
      <c r="S607" t="s">
        <v>8319</v>
      </c>
      <c r="T607" t="s">
        <v>8320</v>
      </c>
      <c r="U607" s="9">
        <f t="shared" si="67"/>
        <v>42194.357731481476</v>
      </c>
      <c r="V607" s="9">
        <f t="shared" si="68"/>
        <v>42239.357731481476</v>
      </c>
      <c r="W607">
        <f t="shared" si="69"/>
        <v>45</v>
      </c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2" t="s">
        <v>8221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 s="5">
        <f t="shared" si="64"/>
        <v>10</v>
      </c>
      <c r="Q608" s="5" t="str">
        <f t="shared" si="65"/>
        <v>technology</v>
      </c>
      <c r="R608" s="5" t="str">
        <f t="shared" si="66"/>
        <v>web</v>
      </c>
      <c r="S608" t="s">
        <v>8319</v>
      </c>
      <c r="T608" t="s">
        <v>8320</v>
      </c>
      <c r="U608" s="9">
        <f t="shared" si="67"/>
        <v>42102.650567129633</v>
      </c>
      <c r="V608" s="9">
        <f t="shared" si="68"/>
        <v>42148.625</v>
      </c>
      <c r="W608">
        <f t="shared" si="69"/>
        <v>46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2" t="s">
        <v>8221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s="5" t="e">
        <f t="shared" si="64"/>
        <v>#DIV/0!</v>
      </c>
      <c r="Q609" s="5" t="str">
        <f t="shared" si="65"/>
        <v>technology</v>
      </c>
      <c r="R609" s="5" t="str">
        <f t="shared" si="66"/>
        <v>web</v>
      </c>
      <c r="S609" t="s">
        <v>8319</v>
      </c>
      <c r="T609" t="s">
        <v>8320</v>
      </c>
      <c r="U609" s="9">
        <f t="shared" si="67"/>
        <v>42300.825648148151</v>
      </c>
      <c r="V609" s="9">
        <f t="shared" si="68"/>
        <v>42330.867314814815</v>
      </c>
      <c r="W609">
        <f t="shared" si="69"/>
        <v>30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2" t="s">
        <v>8221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 s="5">
        <f t="shared" si="64"/>
        <v>292.2</v>
      </c>
      <c r="Q610" s="5" t="str">
        <f t="shared" si="65"/>
        <v>technology</v>
      </c>
      <c r="R610" s="5" t="str">
        <f t="shared" si="66"/>
        <v>web</v>
      </c>
      <c r="S610" t="s">
        <v>8319</v>
      </c>
      <c r="T610" t="s">
        <v>8320</v>
      </c>
      <c r="U610" s="9">
        <f t="shared" si="67"/>
        <v>42140.921064814815</v>
      </c>
      <c r="V610" s="9">
        <f t="shared" si="68"/>
        <v>42170.921064814815</v>
      </c>
      <c r="W610">
        <f t="shared" si="69"/>
        <v>30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2" t="s">
        <v>8221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 s="5">
        <f t="shared" si="64"/>
        <v>5</v>
      </c>
      <c r="Q611" s="5" t="str">
        <f t="shared" si="65"/>
        <v>technology</v>
      </c>
      <c r="R611" s="5" t="str">
        <f t="shared" si="66"/>
        <v>web</v>
      </c>
      <c r="S611" t="s">
        <v>8319</v>
      </c>
      <c r="T611" t="s">
        <v>8320</v>
      </c>
      <c r="U611" s="9">
        <f t="shared" si="67"/>
        <v>42307.034074074079</v>
      </c>
      <c r="V611" s="9">
        <f t="shared" si="68"/>
        <v>42337.075740740736</v>
      </c>
      <c r="W611">
        <f t="shared" si="69"/>
        <v>30</v>
      </c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2" t="s">
        <v>8221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s="5" t="e">
        <f t="shared" si="64"/>
        <v>#DIV/0!</v>
      </c>
      <c r="Q612" s="5" t="str">
        <f t="shared" si="65"/>
        <v>technology</v>
      </c>
      <c r="R612" s="5" t="str">
        <f t="shared" si="66"/>
        <v>web</v>
      </c>
      <c r="S612" t="s">
        <v>8319</v>
      </c>
      <c r="T612" t="s">
        <v>8320</v>
      </c>
      <c r="U612" s="9">
        <f t="shared" si="67"/>
        <v>42086.83085648148</v>
      </c>
      <c r="V612" s="9">
        <f t="shared" si="68"/>
        <v>42116.83085648148</v>
      </c>
      <c r="W612">
        <f t="shared" si="69"/>
        <v>30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2" t="s">
        <v>8221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s="5" t="e">
        <f t="shared" si="64"/>
        <v>#DIV/0!</v>
      </c>
      <c r="Q613" s="5" t="str">
        <f t="shared" si="65"/>
        <v>technology</v>
      </c>
      <c r="R613" s="5" t="str">
        <f t="shared" si="66"/>
        <v>web</v>
      </c>
      <c r="S613" t="s">
        <v>8319</v>
      </c>
      <c r="T613" t="s">
        <v>8320</v>
      </c>
      <c r="U613" s="9">
        <f t="shared" si="67"/>
        <v>42328.560613425929</v>
      </c>
      <c r="V613" s="9">
        <f t="shared" si="68"/>
        <v>42388.560613425929</v>
      </c>
      <c r="W613">
        <f t="shared" si="69"/>
        <v>60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2" t="s">
        <v>8221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s="5" t="e">
        <f t="shared" si="64"/>
        <v>#DIV/0!</v>
      </c>
      <c r="Q614" s="5" t="str">
        <f t="shared" si="65"/>
        <v>technology</v>
      </c>
      <c r="R614" s="5" t="str">
        <f t="shared" si="66"/>
        <v>web</v>
      </c>
      <c r="S614" t="s">
        <v>8319</v>
      </c>
      <c r="T614" t="s">
        <v>8320</v>
      </c>
      <c r="U614" s="9">
        <f t="shared" si="67"/>
        <v>42585.031782407401</v>
      </c>
      <c r="V614" s="9">
        <f t="shared" si="68"/>
        <v>42615.031782407401</v>
      </c>
      <c r="W614">
        <f t="shared" si="69"/>
        <v>30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2" t="s">
        <v>8221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 s="5">
        <f t="shared" si="64"/>
        <v>105.93</v>
      </c>
      <c r="Q615" s="5" t="str">
        <f t="shared" si="65"/>
        <v>technology</v>
      </c>
      <c r="R615" s="5" t="str">
        <f t="shared" si="66"/>
        <v>web</v>
      </c>
      <c r="S615" t="s">
        <v>8319</v>
      </c>
      <c r="T615" t="s">
        <v>8320</v>
      </c>
      <c r="U615" s="9">
        <f t="shared" si="67"/>
        <v>42247.496759259258</v>
      </c>
      <c r="V615" s="9">
        <f t="shared" si="68"/>
        <v>42278.207638888889</v>
      </c>
      <c r="W615">
        <f t="shared" si="69"/>
        <v>31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2" t="s">
        <v>8221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s="5" t="e">
        <f t="shared" si="64"/>
        <v>#DIV/0!</v>
      </c>
      <c r="Q616" s="5" t="str">
        <f t="shared" si="65"/>
        <v>technology</v>
      </c>
      <c r="R616" s="5" t="str">
        <f t="shared" si="66"/>
        <v>web</v>
      </c>
      <c r="S616" t="s">
        <v>8319</v>
      </c>
      <c r="T616" t="s">
        <v>8320</v>
      </c>
      <c r="U616" s="9">
        <f t="shared" si="67"/>
        <v>42515.061805555553</v>
      </c>
      <c r="V616" s="9">
        <f t="shared" si="68"/>
        <v>42545.061805555553</v>
      </c>
      <c r="W616">
        <f t="shared" si="69"/>
        <v>30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2" t="s">
        <v>8221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s="5" t="e">
        <f t="shared" si="64"/>
        <v>#DIV/0!</v>
      </c>
      <c r="Q617" s="5" t="str">
        <f t="shared" si="65"/>
        <v>technology</v>
      </c>
      <c r="R617" s="5" t="str">
        <f t="shared" si="66"/>
        <v>web</v>
      </c>
      <c r="S617" t="s">
        <v>8319</v>
      </c>
      <c r="T617" t="s">
        <v>8320</v>
      </c>
      <c r="U617" s="9">
        <f t="shared" si="67"/>
        <v>42242.122210648144</v>
      </c>
      <c r="V617" s="9">
        <f t="shared" si="68"/>
        <v>42272.122210648144</v>
      </c>
      <c r="W617">
        <f t="shared" si="69"/>
        <v>30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2" t="s">
        <v>8221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s="5" t="e">
        <f t="shared" si="64"/>
        <v>#DIV/0!</v>
      </c>
      <c r="Q618" s="5" t="str">
        <f t="shared" si="65"/>
        <v>technology</v>
      </c>
      <c r="R618" s="5" t="str">
        <f t="shared" si="66"/>
        <v>web</v>
      </c>
      <c r="S618" t="s">
        <v>8319</v>
      </c>
      <c r="T618" t="s">
        <v>8320</v>
      </c>
      <c r="U618" s="9">
        <f t="shared" si="67"/>
        <v>42761.376238425932</v>
      </c>
      <c r="V618" s="9">
        <f t="shared" si="68"/>
        <v>42791.376238425932</v>
      </c>
      <c r="W618">
        <f t="shared" si="69"/>
        <v>30</v>
      </c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2" t="s">
        <v>8221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 s="5">
        <f t="shared" si="64"/>
        <v>20</v>
      </c>
      <c r="Q619" s="5" t="str">
        <f t="shared" si="65"/>
        <v>technology</v>
      </c>
      <c r="R619" s="5" t="str">
        <f t="shared" si="66"/>
        <v>web</v>
      </c>
      <c r="S619" t="s">
        <v>8319</v>
      </c>
      <c r="T619" t="s">
        <v>8320</v>
      </c>
      <c r="U619" s="9">
        <f t="shared" si="67"/>
        <v>42087.343090277776</v>
      </c>
      <c r="V619" s="9">
        <f t="shared" si="68"/>
        <v>42132.343090277776</v>
      </c>
      <c r="W619">
        <f t="shared" si="69"/>
        <v>45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2" t="s">
        <v>8221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s="5" t="e">
        <f t="shared" si="64"/>
        <v>#DIV/0!</v>
      </c>
      <c r="Q620" s="5" t="str">
        <f t="shared" si="65"/>
        <v>technology</v>
      </c>
      <c r="R620" s="5" t="str">
        <f t="shared" si="66"/>
        <v>web</v>
      </c>
      <c r="S620" t="s">
        <v>8319</v>
      </c>
      <c r="T620" t="s">
        <v>8320</v>
      </c>
      <c r="U620" s="9">
        <f t="shared" si="67"/>
        <v>42317.810219907406</v>
      </c>
      <c r="V620" s="9">
        <f t="shared" si="68"/>
        <v>42347.810219907406</v>
      </c>
      <c r="W620">
        <f t="shared" si="69"/>
        <v>30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2" t="s">
        <v>8221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 s="5">
        <f t="shared" si="64"/>
        <v>1</v>
      </c>
      <c r="Q621" s="5" t="str">
        <f t="shared" si="65"/>
        <v>technology</v>
      </c>
      <c r="R621" s="5" t="str">
        <f t="shared" si="66"/>
        <v>web</v>
      </c>
      <c r="S621" t="s">
        <v>8319</v>
      </c>
      <c r="T621" t="s">
        <v>8320</v>
      </c>
      <c r="U621" s="9">
        <f t="shared" si="67"/>
        <v>41908.650347222225</v>
      </c>
      <c r="V621" s="9">
        <f t="shared" si="68"/>
        <v>41968.692013888889</v>
      </c>
      <c r="W621">
        <f t="shared" si="69"/>
        <v>60</v>
      </c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2" t="s">
        <v>8221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 s="5">
        <f t="shared" si="64"/>
        <v>300</v>
      </c>
      <c r="Q622" s="5" t="str">
        <f t="shared" si="65"/>
        <v>technology</v>
      </c>
      <c r="R622" s="5" t="str">
        <f t="shared" si="66"/>
        <v>web</v>
      </c>
      <c r="S622" t="s">
        <v>8319</v>
      </c>
      <c r="T622" t="s">
        <v>8320</v>
      </c>
      <c r="U622" s="9">
        <f t="shared" si="67"/>
        <v>41831.716874999998</v>
      </c>
      <c r="V622" s="9">
        <f t="shared" si="68"/>
        <v>41876.716874999998</v>
      </c>
      <c r="W622">
        <f t="shared" si="69"/>
        <v>45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2" t="s">
        <v>8221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 s="5">
        <f t="shared" si="64"/>
        <v>87</v>
      </c>
      <c r="Q623" s="5" t="str">
        <f t="shared" si="65"/>
        <v>technology</v>
      </c>
      <c r="R623" s="5" t="str">
        <f t="shared" si="66"/>
        <v>web</v>
      </c>
      <c r="S623" t="s">
        <v>8319</v>
      </c>
      <c r="T623" t="s">
        <v>8320</v>
      </c>
      <c r="U623" s="9">
        <f t="shared" si="67"/>
        <v>42528.987696759257</v>
      </c>
      <c r="V623" s="9">
        <f t="shared" si="68"/>
        <v>42558.987696759257</v>
      </c>
      <c r="W623">
        <f t="shared" si="69"/>
        <v>30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2" t="s">
        <v>8221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 s="5">
        <f t="shared" si="64"/>
        <v>37.89</v>
      </c>
      <c r="Q624" s="5" t="str">
        <f t="shared" si="65"/>
        <v>technology</v>
      </c>
      <c r="R624" s="5" t="str">
        <f t="shared" si="66"/>
        <v>web</v>
      </c>
      <c r="S624" t="s">
        <v>8319</v>
      </c>
      <c r="T624" t="s">
        <v>8320</v>
      </c>
      <c r="U624" s="9">
        <f t="shared" si="67"/>
        <v>42532.774745370371</v>
      </c>
      <c r="V624" s="9">
        <f t="shared" si="68"/>
        <v>42552.774745370371</v>
      </c>
      <c r="W624">
        <f t="shared" si="69"/>
        <v>20</v>
      </c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2" t="s">
        <v>8221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s="5" t="e">
        <f t="shared" si="64"/>
        <v>#DIV/0!</v>
      </c>
      <c r="Q625" s="5" t="str">
        <f t="shared" si="65"/>
        <v>technology</v>
      </c>
      <c r="R625" s="5" t="str">
        <f t="shared" si="66"/>
        <v>web</v>
      </c>
      <c r="S625" t="s">
        <v>8319</v>
      </c>
      <c r="T625" t="s">
        <v>8320</v>
      </c>
      <c r="U625" s="9">
        <f t="shared" si="67"/>
        <v>42122.009224537032</v>
      </c>
      <c r="V625" s="9">
        <f t="shared" si="68"/>
        <v>42152.009224537032</v>
      </c>
      <c r="W625">
        <f t="shared" si="69"/>
        <v>30</v>
      </c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2" t="s">
        <v>8221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s="5" t="e">
        <f t="shared" si="64"/>
        <v>#DIV/0!</v>
      </c>
      <c r="Q626" s="5" t="str">
        <f t="shared" si="65"/>
        <v>technology</v>
      </c>
      <c r="R626" s="5" t="str">
        <f t="shared" si="66"/>
        <v>web</v>
      </c>
      <c r="S626" t="s">
        <v>8319</v>
      </c>
      <c r="T626" t="s">
        <v>8320</v>
      </c>
      <c r="U626" s="9">
        <f t="shared" si="67"/>
        <v>42108.988900462966</v>
      </c>
      <c r="V626" s="9">
        <f t="shared" si="68"/>
        <v>42138.988900462966</v>
      </c>
      <c r="W626">
        <f t="shared" si="69"/>
        <v>30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2" t="s">
        <v>8221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s="5" t="e">
        <f t="shared" si="64"/>
        <v>#DIV/0!</v>
      </c>
      <c r="Q627" s="5" t="str">
        <f t="shared" si="65"/>
        <v>technology</v>
      </c>
      <c r="R627" s="5" t="str">
        <f t="shared" si="66"/>
        <v>web</v>
      </c>
      <c r="S627" t="s">
        <v>8319</v>
      </c>
      <c r="T627" t="s">
        <v>8320</v>
      </c>
      <c r="U627" s="9">
        <f t="shared" si="67"/>
        <v>42790.895567129628</v>
      </c>
      <c r="V627" s="9">
        <f t="shared" si="68"/>
        <v>42820.853900462964</v>
      </c>
      <c r="W627">
        <f t="shared" si="69"/>
        <v>30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2" t="s">
        <v>8221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 s="5">
        <f t="shared" si="64"/>
        <v>111.41</v>
      </c>
      <c r="Q628" s="5" t="str">
        <f t="shared" si="65"/>
        <v>technology</v>
      </c>
      <c r="R628" s="5" t="str">
        <f t="shared" si="66"/>
        <v>web</v>
      </c>
      <c r="S628" t="s">
        <v>8319</v>
      </c>
      <c r="T628" t="s">
        <v>8320</v>
      </c>
      <c r="U628" s="9">
        <f t="shared" si="67"/>
        <v>42198.559479166666</v>
      </c>
      <c r="V628" s="9">
        <f t="shared" si="68"/>
        <v>42231.556944444441</v>
      </c>
      <c r="W628">
        <f t="shared" si="69"/>
        <v>33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2" t="s">
        <v>8221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 s="5">
        <f t="shared" si="64"/>
        <v>90</v>
      </c>
      <c r="Q629" s="5" t="str">
        <f t="shared" si="65"/>
        <v>technology</v>
      </c>
      <c r="R629" s="5" t="str">
        <f t="shared" si="66"/>
        <v>web</v>
      </c>
      <c r="S629" t="s">
        <v>8319</v>
      </c>
      <c r="T629" t="s">
        <v>8320</v>
      </c>
      <c r="U629" s="9">
        <f t="shared" si="67"/>
        <v>42384.306840277779</v>
      </c>
      <c r="V629" s="9">
        <f t="shared" si="68"/>
        <v>42443.958333333328</v>
      </c>
      <c r="W629">
        <f t="shared" si="69"/>
        <v>59</v>
      </c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2" t="s">
        <v>8221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s="5" t="e">
        <f t="shared" si="64"/>
        <v>#DIV/0!</v>
      </c>
      <c r="Q630" s="5" t="str">
        <f t="shared" si="65"/>
        <v>technology</v>
      </c>
      <c r="R630" s="5" t="str">
        <f t="shared" si="66"/>
        <v>web</v>
      </c>
      <c r="S630" t="s">
        <v>8319</v>
      </c>
      <c r="T630" t="s">
        <v>8320</v>
      </c>
      <c r="U630" s="9">
        <f t="shared" si="67"/>
        <v>41803.692789351851</v>
      </c>
      <c r="V630" s="9">
        <f t="shared" si="68"/>
        <v>41833.692789351851</v>
      </c>
      <c r="W630">
        <f t="shared" si="69"/>
        <v>30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2" t="s">
        <v>8221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 s="5">
        <f t="shared" si="64"/>
        <v>116.67</v>
      </c>
      <c r="Q631" s="5" t="str">
        <f t="shared" si="65"/>
        <v>technology</v>
      </c>
      <c r="R631" s="5" t="str">
        <f t="shared" si="66"/>
        <v>web</v>
      </c>
      <c r="S631" t="s">
        <v>8319</v>
      </c>
      <c r="T631" t="s">
        <v>8320</v>
      </c>
      <c r="U631" s="9">
        <f t="shared" si="67"/>
        <v>42474.637824074074</v>
      </c>
      <c r="V631" s="9">
        <f t="shared" si="68"/>
        <v>42504.637824074074</v>
      </c>
      <c r="W631">
        <f t="shared" si="69"/>
        <v>30</v>
      </c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2" t="s">
        <v>8221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 s="5">
        <f t="shared" si="64"/>
        <v>10</v>
      </c>
      <c r="Q632" s="5" t="str">
        <f t="shared" si="65"/>
        <v>technology</v>
      </c>
      <c r="R632" s="5" t="str">
        <f t="shared" si="66"/>
        <v>web</v>
      </c>
      <c r="S632" t="s">
        <v>8319</v>
      </c>
      <c r="T632" t="s">
        <v>8320</v>
      </c>
      <c r="U632" s="9">
        <f t="shared" si="67"/>
        <v>42223.619456018518</v>
      </c>
      <c r="V632" s="9">
        <f t="shared" si="68"/>
        <v>42253.215277777781</v>
      </c>
      <c r="W632">
        <f t="shared" si="69"/>
        <v>30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2" t="s">
        <v>8221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 s="5">
        <f t="shared" si="64"/>
        <v>76.67</v>
      </c>
      <c r="Q633" s="5" t="str">
        <f t="shared" si="65"/>
        <v>technology</v>
      </c>
      <c r="R633" s="5" t="str">
        <f t="shared" si="66"/>
        <v>web</v>
      </c>
      <c r="S633" t="s">
        <v>8319</v>
      </c>
      <c r="T633" t="s">
        <v>8320</v>
      </c>
      <c r="U633" s="9">
        <f t="shared" si="67"/>
        <v>42489.772326388891</v>
      </c>
      <c r="V633" s="9">
        <f t="shared" si="68"/>
        <v>42518.772326388891</v>
      </c>
      <c r="W633">
        <f t="shared" si="69"/>
        <v>29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2" t="s">
        <v>8221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s="5" t="e">
        <f t="shared" si="64"/>
        <v>#DIV/0!</v>
      </c>
      <c r="Q634" s="5" t="str">
        <f t="shared" si="65"/>
        <v>technology</v>
      </c>
      <c r="R634" s="5" t="str">
        <f t="shared" si="66"/>
        <v>web</v>
      </c>
      <c r="S634" t="s">
        <v>8319</v>
      </c>
      <c r="T634" t="s">
        <v>8320</v>
      </c>
      <c r="U634" s="9">
        <f t="shared" si="67"/>
        <v>42303.659317129626</v>
      </c>
      <c r="V634" s="9">
        <f t="shared" si="68"/>
        <v>42333.700983796298</v>
      </c>
      <c r="W634">
        <f t="shared" si="69"/>
        <v>30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2" t="s">
        <v>8221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 s="5">
        <f t="shared" si="64"/>
        <v>49.8</v>
      </c>
      <c r="Q635" s="5" t="str">
        <f t="shared" si="65"/>
        <v>technology</v>
      </c>
      <c r="R635" s="5" t="str">
        <f t="shared" si="66"/>
        <v>web</v>
      </c>
      <c r="S635" t="s">
        <v>8319</v>
      </c>
      <c r="T635" t="s">
        <v>8320</v>
      </c>
      <c r="U635" s="9">
        <f t="shared" si="67"/>
        <v>42507.29932870371</v>
      </c>
      <c r="V635" s="9">
        <f t="shared" si="68"/>
        <v>42538.958333333328</v>
      </c>
      <c r="W635">
        <f t="shared" si="69"/>
        <v>31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2" t="s">
        <v>8221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 s="5">
        <f t="shared" si="64"/>
        <v>1</v>
      </c>
      <c r="Q636" s="5" t="str">
        <f t="shared" si="65"/>
        <v>technology</v>
      </c>
      <c r="R636" s="5" t="str">
        <f t="shared" si="66"/>
        <v>web</v>
      </c>
      <c r="S636" t="s">
        <v>8319</v>
      </c>
      <c r="T636" t="s">
        <v>8320</v>
      </c>
      <c r="U636" s="9">
        <f t="shared" si="67"/>
        <v>42031.928576388891</v>
      </c>
      <c r="V636" s="9">
        <f t="shared" si="68"/>
        <v>42061.928576388891</v>
      </c>
      <c r="W636">
        <f t="shared" si="69"/>
        <v>30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2" t="s">
        <v>8221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 s="5">
        <f t="shared" si="64"/>
        <v>2</v>
      </c>
      <c r="Q637" s="5" t="str">
        <f t="shared" si="65"/>
        <v>technology</v>
      </c>
      <c r="R637" s="5" t="str">
        <f t="shared" si="66"/>
        <v>web</v>
      </c>
      <c r="S637" t="s">
        <v>8319</v>
      </c>
      <c r="T637" t="s">
        <v>8320</v>
      </c>
      <c r="U637" s="9">
        <f t="shared" si="67"/>
        <v>42076.092152777783</v>
      </c>
      <c r="V637" s="9">
        <f t="shared" si="68"/>
        <v>42106.092152777783</v>
      </c>
      <c r="W637">
        <f t="shared" si="69"/>
        <v>30</v>
      </c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2" t="s">
        <v>8221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 s="5">
        <f t="shared" si="64"/>
        <v>4</v>
      </c>
      <c r="Q638" s="5" t="str">
        <f t="shared" si="65"/>
        <v>technology</v>
      </c>
      <c r="R638" s="5" t="str">
        <f t="shared" si="66"/>
        <v>web</v>
      </c>
      <c r="S638" t="s">
        <v>8319</v>
      </c>
      <c r="T638" t="s">
        <v>8320</v>
      </c>
      <c r="U638" s="9">
        <f t="shared" si="67"/>
        <v>42131.455439814818</v>
      </c>
      <c r="V638" s="9">
        <f t="shared" si="68"/>
        <v>42161.44930555555</v>
      </c>
      <c r="W638">
        <f t="shared" si="69"/>
        <v>30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2" t="s">
        <v>8221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s="5" t="e">
        <f t="shared" si="64"/>
        <v>#DIV/0!</v>
      </c>
      <c r="Q639" s="5" t="str">
        <f t="shared" si="65"/>
        <v>technology</v>
      </c>
      <c r="R639" s="5" t="str">
        <f t="shared" si="66"/>
        <v>web</v>
      </c>
      <c r="S639" t="s">
        <v>8319</v>
      </c>
      <c r="T639" t="s">
        <v>8320</v>
      </c>
      <c r="U639" s="9">
        <f t="shared" si="67"/>
        <v>42762.962013888886</v>
      </c>
      <c r="V639" s="9">
        <f t="shared" si="68"/>
        <v>42791.961111111115</v>
      </c>
      <c r="W639">
        <f t="shared" si="69"/>
        <v>29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2" t="s">
        <v>8221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 s="5">
        <f t="shared" si="64"/>
        <v>3</v>
      </c>
      <c r="Q640" s="5" t="str">
        <f t="shared" si="65"/>
        <v>technology</v>
      </c>
      <c r="R640" s="5" t="str">
        <f t="shared" si="66"/>
        <v>web</v>
      </c>
      <c r="S640" t="s">
        <v>8319</v>
      </c>
      <c r="T640" t="s">
        <v>8320</v>
      </c>
      <c r="U640" s="9">
        <f t="shared" si="67"/>
        <v>42759.593310185184</v>
      </c>
      <c r="V640" s="9">
        <f t="shared" si="68"/>
        <v>42819.55164351852</v>
      </c>
      <c r="W640">
        <f t="shared" si="69"/>
        <v>60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2" t="s">
        <v>8221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 s="5">
        <f t="shared" si="64"/>
        <v>1</v>
      </c>
      <c r="Q641" s="5" t="str">
        <f t="shared" si="65"/>
        <v>technology</v>
      </c>
      <c r="R641" s="5" t="str">
        <f t="shared" si="66"/>
        <v>web</v>
      </c>
      <c r="S641" t="s">
        <v>8319</v>
      </c>
      <c r="T641" t="s">
        <v>8320</v>
      </c>
      <c r="U641" s="9">
        <f t="shared" si="67"/>
        <v>41865.583275462966</v>
      </c>
      <c r="V641" s="9">
        <f t="shared" si="68"/>
        <v>41925.583275462966</v>
      </c>
      <c r="W641">
        <f t="shared" si="69"/>
        <v>60</v>
      </c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70">ROUND((E642/D642)*100,0)</f>
        <v>144</v>
      </c>
      <c r="P642" s="5">
        <f t="shared" ref="P642:P705" si="71">ROUND((E642/L642),2)</f>
        <v>50.5</v>
      </c>
      <c r="Q642" s="5" t="str">
        <f t="shared" ref="Q642:Q705" si="72">LEFT(N642,SEARCH("/",N642)-1)</f>
        <v>technology</v>
      </c>
      <c r="R642" s="5" t="str">
        <f t="shared" ref="R642:R705" si="73">RIGHT(N642,LEN(N642)-SEARCH("/",N642))</f>
        <v>wearables</v>
      </c>
      <c r="S642" t="s">
        <v>8319</v>
      </c>
      <c r="T642" t="s">
        <v>8321</v>
      </c>
      <c r="U642" s="9">
        <f t="shared" ref="U642:U705" si="74">(((J642/60)/60)/24)+DATE(1970,1,1)</f>
        <v>42683.420312500006</v>
      </c>
      <c r="V642" s="9">
        <f t="shared" ref="V642:V705" si="75">(((I642/60)/60)/24)+DATE(1970,1,1)</f>
        <v>42698.958333333328</v>
      </c>
      <c r="W642">
        <f t="shared" si="69"/>
        <v>15</v>
      </c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70"/>
        <v>119</v>
      </c>
      <c r="P643" s="5">
        <f t="shared" si="71"/>
        <v>151.32</v>
      </c>
      <c r="Q643" s="5" t="str">
        <f t="shared" si="72"/>
        <v>technology</v>
      </c>
      <c r="R643" s="5" t="str">
        <f t="shared" si="73"/>
        <v>wearables</v>
      </c>
      <c r="S643" t="s">
        <v>8319</v>
      </c>
      <c r="T643" t="s">
        <v>8321</v>
      </c>
      <c r="U643" s="9">
        <f t="shared" si="74"/>
        <v>42199.57</v>
      </c>
      <c r="V643" s="9">
        <f t="shared" si="75"/>
        <v>42229.57</v>
      </c>
      <c r="W643">
        <f t="shared" ref="W643:W706" si="76">DATEDIF(U643,V643,"d")</f>
        <v>30</v>
      </c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 s="5">
        <f t="shared" si="71"/>
        <v>134.36000000000001</v>
      </c>
      <c r="Q644" s="5" t="str">
        <f t="shared" si="72"/>
        <v>technology</v>
      </c>
      <c r="R644" s="5" t="str">
        <f t="shared" si="73"/>
        <v>wearables</v>
      </c>
      <c r="S644" t="s">
        <v>8319</v>
      </c>
      <c r="T644" t="s">
        <v>8321</v>
      </c>
      <c r="U644" s="9">
        <f t="shared" si="74"/>
        <v>42199.651319444441</v>
      </c>
      <c r="V644" s="9">
        <f t="shared" si="75"/>
        <v>42235.651319444441</v>
      </c>
      <c r="W644">
        <f t="shared" si="76"/>
        <v>36</v>
      </c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 s="5">
        <f t="shared" si="71"/>
        <v>174.03</v>
      </c>
      <c r="Q645" s="5" t="str">
        <f t="shared" si="72"/>
        <v>technology</v>
      </c>
      <c r="R645" s="5" t="str">
        <f t="shared" si="73"/>
        <v>wearables</v>
      </c>
      <c r="S645" t="s">
        <v>8319</v>
      </c>
      <c r="T645" t="s">
        <v>8321</v>
      </c>
      <c r="U645" s="9">
        <f t="shared" si="74"/>
        <v>42100.642071759255</v>
      </c>
      <c r="V645" s="9">
        <f t="shared" si="75"/>
        <v>42155.642071759255</v>
      </c>
      <c r="W645">
        <f t="shared" si="76"/>
        <v>55</v>
      </c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 s="5">
        <f t="shared" si="71"/>
        <v>73.489999999999995</v>
      </c>
      <c r="Q646" s="5" t="str">
        <f t="shared" si="72"/>
        <v>technology</v>
      </c>
      <c r="R646" s="5" t="str">
        <f t="shared" si="73"/>
        <v>wearables</v>
      </c>
      <c r="S646" t="s">
        <v>8319</v>
      </c>
      <c r="T646" t="s">
        <v>8321</v>
      </c>
      <c r="U646" s="9">
        <f t="shared" si="74"/>
        <v>41898.665960648148</v>
      </c>
      <c r="V646" s="9">
        <f t="shared" si="75"/>
        <v>41941.041666666664</v>
      </c>
      <c r="W646">
        <f t="shared" si="76"/>
        <v>43</v>
      </c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 s="5">
        <f t="shared" si="71"/>
        <v>23.52</v>
      </c>
      <c r="Q647" s="5" t="str">
        <f t="shared" si="72"/>
        <v>technology</v>
      </c>
      <c r="R647" s="5" t="str">
        <f t="shared" si="73"/>
        <v>wearables</v>
      </c>
      <c r="S647" t="s">
        <v>8319</v>
      </c>
      <c r="T647" t="s">
        <v>8321</v>
      </c>
      <c r="U647" s="9">
        <f t="shared" si="74"/>
        <v>42564.026319444441</v>
      </c>
      <c r="V647" s="9">
        <f t="shared" si="75"/>
        <v>42594.026319444441</v>
      </c>
      <c r="W647">
        <f t="shared" si="76"/>
        <v>30</v>
      </c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 s="5">
        <f t="shared" si="71"/>
        <v>39.07</v>
      </c>
      <c r="Q648" s="5" t="str">
        <f t="shared" si="72"/>
        <v>technology</v>
      </c>
      <c r="R648" s="5" t="str">
        <f t="shared" si="73"/>
        <v>wearables</v>
      </c>
      <c r="S648" t="s">
        <v>8319</v>
      </c>
      <c r="T648" t="s">
        <v>8321</v>
      </c>
      <c r="U648" s="9">
        <f t="shared" si="74"/>
        <v>41832.852627314816</v>
      </c>
      <c r="V648" s="9">
        <f t="shared" si="75"/>
        <v>41862.852627314816</v>
      </c>
      <c r="W648">
        <f t="shared" si="76"/>
        <v>30</v>
      </c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 s="5">
        <f t="shared" si="71"/>
        <v>125.94</v>
      </c>
      <c r="Q649" s="5" t="str">
        <f t="shared" si="72"/>
        <v>technology</v>
      </c>
      <c r="R649" s="5" t="str">
        <f t="shared" si="73"/>
        <v>wearables</v>
      </c>
      <c r="S649" t="s">
        <v>8319</v>
      </c>
      <c r="T649" t="s">
        <v>8321</v>
      </c>
      <c r="U649" s="9">
        <f t="shared" si="74"/>
        <v>42416.767928240741</v>
      </c>
      <c r="V649" s="9">
        <f t="shared" si="75"/>
        <v>42446.726261574076</v>
      </c>
      <c r="W649">
        <f t="shared" si="76"/>
        <v>30</v>
      </c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 s="5">
        <f t="shared" si="71"/>
        <v>1644</v>
      </c>
      <c r="Q650" s="5" t="str">
        <f t="shared" si="72"/>
        <v>technology</v>
      </c>
      <c r="R650" s="5" t="str">
        <f t="shared" si="73"/>
        <v>wearables</v>
      </c>
      <c r="S650" t="s">
        <v>8319</v>
      </c>
      <c r="T650" t="s">
        <v>8321</v>
      </c>
      <c r="U650" s="9">
        <f t="shared" si="74"/>
        <v>41891.693379629629</v>
      </c>
      <c r="V650" s="9">
        <f t="shared" si="75"/>
        <v>41926.693379629629</v>
      </c>
      <c r="W650">
        <f t="shared" si="76"/>
        <v>35</v>
      </c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 s="5">
        <f t="shared" si="71"/>
        <v>42.67</v>
      </c>
      <c r="Q651" s="5" t="str">
        <f t="shared" si="72"/>
        <v>technology</v>
      </c>
      <c r="R651" s="5" t="str">
        <f t="shared" si="73"/>
        <v>wearables</v>
      </c>
      <c r="S651" t="s">
        <v>8319</v>
      </c>
      <c r="T651" t="s">
        <v>8321</v>
      </c>
      <c r="U651" s="9">
        <f t="shared" si="74"/>
        <v>41877.912187499998</v>
      </c>
      <c r="V651" s="9">
        <f t="shared" si="75"/>
        <v>41898.912187499998</v>
      </c>
      <c r="W651">
        <f t="shared" si="76"/>
        <v>21</v>
      </c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 s="5">
        <f t="shared" si="71"/>
        <v>35.130000000000003</v>
      </c>
      <c r="Q652" s="5" t="str">
        <f t="shared" si="72"/>
        <v>technology</v>
      </c>
      <c r="R652" s="5" t="str">
        <f t="shared" si="73"/>
        <v>wearables</v>
      </c>
      <c r="S652" t="s">
        <v>8319</v>
      </c>
      <c r="T652" t="s">
        <v>8321</v>
      </c>
      <c r="U652" s="9">
        <f t="shared" si="74"/>
        <v>41932.036851851852</v>
      </c>
      <c r="V652" s="9">
        <f t="shared" si="75"/>
        <v>41992.078518518523</v>
      </c>
      <c r="W652">
        <f t="shared" si="76"/>
        <v>60</v>
      </c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 s="5">
        <f t="shared" si="71"/>
        <v>239.35</v>
      </c>
      <c r="Q653" s="5" t="str">
        <f t="shared" si="72"/>
        <v>technology</v>
      </c>
      <c r="R653" s="5" t="str">
        <f t="shared" si="73"/>
        <v>wearables</v>
      </c>
      <c r="S653" t="s">
        <v>8319</v>
      </c>
      <c r="T653" t="s">
        <v>8321</v>
      </c>
      <c r="U653" s="9">
        <f t="shared" si="74"/>
        <v>41956.017488425925</v>
      </c>
      <c r="V653" s="9">
        <f t="shared" si="75"/>
        <v>41986.017488425925</v>
      </c>
      <c r="W653">
        <f t="shared" si="76"/>
        <v>30</v>
      </c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 s="5">
        <f t="shared" si="71"/>
        <v>107.64</v>
      </c>
      <c r="Q654" s="5" t="str">
        <f t="shared" si="72"/>
        <v>technology</v>
      </c>
      <c r="R654" s="5" t="str">
        <f t="shared" si="73"/>
        <v>wearables</v>
      </c>
      <c r="S654" t="s">
        <v>8319</v>
      </c>
      <c r="T654" t="s">
        <v>8321</v>
      </c>
      <c r="U654" s="9">
        <f t="shared" si="74"/>
        <v>42675.690393518518</v>
      </c>
      <c r="V654" s="9">
        <f t="shared" si="75"/>
        <v>42705.732060185182</v>
      </c>
      <c r="W654">
        <f t="shared" si="76"/>
        <v>30</v>
      </c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 s="5">
        <f t="shared" si="71"/>
        <v>95.83</v>
      </c>
      <c r="Q655" s="5" t="str">
        <f t="shared" si="72"/>
        <v>technology</v>
      </c>
      <c r="R655" s="5" t="str">
        <f t="shared" si="73"/>
        <v>wearables</v>
      </c>
      <c r="S655" t="s">
        <v>8319</v>
      </c>
      <c r="T655" t="s">
        <v>8321</v>
      </c>
      <c r="U655" s="9">
        <f t="shared" si="74"/>
        <v>42199.618518518517</v>
      </c>
      <c r="V655" s="9">
        <f t="shared" si="75"/>
        <v>42236.618518518517</v>
      </c>
      <c r="W655">
        <f t="shared" si="76"/>
        <v>37</v>
      </c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 s="5">
        <f t="shared" si="71"/>
        <v>31.66</v>
      </c>
      <c r="Q656" s="5" t="str">
        <f t="shared" si="72"/>
        <v>technology</v>
      </c>
      <c r="R656" s="5" t="str">
        <f t="shared" si="73"/>
        <v>wearables</v>
      </c>
      <c r="S656" t="s">
        <v>8319</v>
      </c>
      <c r="T656" t="s">
        <v>8321</v>
      </c>
      <c r="U656" s="9">
        <f t="shared" si="74"/>
        <v>42163.957326388889</v>
      </c>
      <c r="V656" s="9">
        <f t="shared" si="75"/>
        <v>42193.957326388889</v>
      </c>
      <c r="W656">
        <f t="shared" si="76"/>
        <v>30</v>
      </c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 s="5">
        <f t="shared" si="71"/>
        <v>42.89</v>
      </c>
      <c r="Q657" s="5" t="str">
        <f t="shared" si="72"/>
        <v>technology</v>
      </c>
      <c r="R657" s="5" t="str">
        <f t="shared" si="73"/>
        <v>wearables</v>
      </c>
      <c r="S657" t="s">
        <v>8319</v>
      </c>
      <c r="T657" t="s">
        <v>8321</v>
      </c>
      <c r="U657" s="9">
        <f t="shared" si="74"/>
        <v>42045.957314814819</v>
      </c>
      <c r="V657" s="9">
        <f t="shared" si="75"/>
        <v>42075.915648148148</v>
      </c>
      <c r="W657">
        <f t="shared" si="76"/>
        <v>30</v>
      </c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 s="5">
        <f t="shared" si="71"/>
        <v>122.74</v>
      </c>
      <c r="Q658" s="5" t="str">
        <f t="shared" si="72"/>
        <v>technology</v>
      </c>
      <c r="R658" s="5" t="str">
        <f t="shared" si="73"/>
        <v>wearables</v>
      </c>
      <c r="S658" t="s">
        <v>8319</v>
      </c>
      <c r="T658" t="s">
        <v>8321</v>
      </c>
      <c r="U658" s="9">
        <f t="shared" si="74"/>
        <v>42417.804618055554</v>
      </c>
      <c r="V658" s="9">
        <f t="shared" si="75"/>
        <v>42477.762951388882</v>
      </c>
      <c r="W658">
        <f t="shared" si="76"/>
        <v>60</v>
      </c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 s="5">
        <f t="shared" si="71"/>
        <v>190.45</v>
      </c>
      <c r="Q659" s="5" t="str">
        <f t="shared" si="72"/>
        <v>technology</v>
      </c>
      <c r="R659" s="5" t="str">
        <f t="shared" si="73"/>
        <v>wearables</v>
      </c>
      <c r="S659" t="s">
        <v>8319</v>
      </c>
      <c r="T659" t="s">
        <v>8321</v>
      </c>
      <c r="U659" s="9">
        <f t="shared" si="74"/>
        <v>42331.84574074074</v>
      </c>
      <c r="V659" s="9">
        <f t="shared" si="75"/>
        <v>42361.84574074074</v>
      </c>
      <c r="W659">
        <f t="shared" si="76"/>
        <v>30</v>
      </c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 s="5">
        <f t="shared" si="71"/>
        <v>109.34</v>
      </c>
      <c r="Q660" s="5" t="str">
        <f t="shared" si="72"/>
        <v>technology</v>
      </c>
      <c r="R660" s="5" t="str">
        <f t="shared" si="73"/>
        <v>wearables</v>
      </c>
      <c r="S660" t="s">
        <v>8319</v>
      </c>
      <c r="T660" t="s">
        <v>8321</v>
      </c>
      <c r="U660" s="9">
        <f t="shared" si="74"/>
        <v>42179.160752314812</v>
      </c>
      <c r="V660" s="9">
        <f t="shared" si="75"/>
        <v>42211.75</v>
      </c>
      <c r="W660">
        <f t="shared" si="76"/>
        <v>32</v>
      </c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 s="5">
        <f t="shared" si="71"/>
        <v>143.66999999999999</v>
      </c>
      <c r="Q661" s="5" t="str">
        <f t="shared" si="72"/>
        <v>technology</v>
      </c>
      <c r="R661" s="5" t="str">
        <f t="shared" si="73"/>
        <v>wearables</v>
      </c>
      <c r="S661" t="s">
        <v>8319</v>
      </c>
      <c r="T661" t="s">
        <v>8321</v>
      </c>
      <c r="U661" s="9">
        <f t="shared" si="74"/>
        <v>42209.593692129631</v>
      </c>
      <c r="V661" s="9">
        <f t="shared" si="75"/>
        <v>42239.593692129631</v>
      </c>
      <c r="W661">
        <f t="shared" si="76"/>
        <v>30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 s="5">
        <f t="shared" si="71"/>
        <v>84.94</v>
      </c>
      <c r="Q662" s="5" t="str">
        <f t="shared" si="72"/>
        <v>technology</v>
      </c>
      <c r="R662" s="5" t="str">
        <f t="shared" si="73"/>
        <v>wearables</v>
      </c>
      <c r="S662" t="s">
        <v>8319</v>
      </c>
      <c r="T662" t="s">
        <v>8321</v>
      </c>
      <c r="U662" s="9">
        <f t="shared" si="74"/>
        <v>41922.741655092592</v>
      </c>
      <c r="V662" s="9">
        <f t="shared" si="75"/>
        <v>41952.783321759263</v>
      </c>
      <c r="W662">
        <f t="shared" si="76"/>
        <v>30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 s="5">
        <f t="shared" si="71"/>
        <v>10.56</v>
      </c>
      <c r="Q663" s="5" t="str">
        <f t="shared" si="72"/>
        <v>technology</v>
      </c>
      <c r="R663" s="5" t="str">
        <f t="shared" si="73"/>
        <v>wearables</v>
      </c>
      <c r="S663" t="s">
        <v>8319</v>
      </c>
      <c r="T663" t="s">
        <v>8321</v>
      </c>
      <c r="U663" s="9">
        <f t="shared" si="74"/>
        <v>42636.645358796297</v>
      </c>
      <c r="V663" s="9">
        <f t="shared" si="75"/>
        <v>42666.645358796297</v>
      </c>
      <c r="W663">
        <f t="shared" si="76"/>
        <v>30</v>
      </c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 s="5">
        <f t="shared" si="71"/>
        <v>39</v>
      </c>
      <c r="Q664" s="5" t="str">
        <f t="shared" si="72"/>
        <v>technology</v>
      </c>
      <c r="R664" s="5" t="str">
        <f t="shared" si="73"/>
        <v>wearables</v>
      </c>
      <c r="S664" t="s">
        <v>8319</v>
      </c>
      <c r="T664" t="s">
        <v>8321</v>
      </c>
      <c r="U664" s="9">
        <f t="shared" si="74"/>
        <v>41990.438043981485</v>
      </c>
      <c r="V664" s="9">
        <f t="shared" si="75"/>
        <v>42020.438043981485</v>
      </c>
      <c r="W664">
        <f t="shared" si="76"/>
        <v>30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 s="5">
        <f t="shared" si="71"/>
        <v>100</v>
      </c>
      <c r="Q665" s="5" t="str">
        <f t="shared" si="72"/>
        <v>technology</v>
      </c>
      <c r="R665" s="5" t="str">
        <f t="shared" si="73"/>
        <v>wearables</v>
      </c>
      <c r="S665" t="s">
        <v>8319</v>
      </c>
      <c r="T665" t="s">
        <v>8321</v>
      </c>
      <c r="U665" s="9">
        <f t="shared" si="74"/>
        <v>42173.843240740738</v>
      </c>
      <c r="V665" s="9">
        <f t="shared" si="75"/>
        <v>42203.843240740738</v>
      </c>
      <c r="W665">
        <f t="shared" si="76"/>
        <v>30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 s="5">
        <f t="shared" si="71"/>
        <v>31.17</v>
      </c>
      <c r="Q666" s="5" t="str">
        <f t="shared" si="72"/>
        <v>technology</v>
      </c>
      <c r="R666" s="5" t="str">
        <f t="shared" si="73"/>
        <v>wearables</v>
      </c>
      <c r="S666" t="s">
        <v>8319</v>
      </c>
      <c r="T666" t="s">
        <v>8321</v>
      </c>
      <c r="U666" s="9">
        <f t="shared" si="74"/>
        <v>42077.666377314818</v>
      </c>
      <c r="V666" s="9">
        <f t="shared" si="75"/>
        <v>42107.666377314818</v>
      </c>
      <c r="W666">
        <f t="shared" si="76"/>
        <v>30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 s="5">
        <f t="shared" si="71"/>
        <v>155.33000000000001</v>
      </c>
      <c r="Q667" s="5" t="str">
        <f t="shared" si="72"/>
        <v>technology</v>
      </c>
      <c r="R667" s="5" t="str">
        <f t="shared" si="73"/>
        <v>wearables</v>
      </c>
      <c r="S667" t="s">
        <v>8319</v>
      </c>
      <c r="T667" t="s">
        <v>8321</v>
      </c>
      <c r="U667" s="9">
        <f t="shared" si="74"/>
        <v>42688.711354166662</v>
      </c>
      <c r="V667" s="9">
        <f t="shared" si="75"/>
        <v>42748.711354166662</v>
      </c>
      <c r="W667">
        <f t="shared" si="76"/>
        <v>60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 s="5">
        <f t="shared" si="71"/>
        <v>2</v>
      </c>
      <c r="Q668" s="5" t="str">
        <f t="shared" si="72"/>
        <v>technology</v>
      </c>
      <c r="R668" s="5" t="str">
        <f t="shared" si="73"/>
        <v>wearables</v>
      </c>
      <c r="S668" t="s">
        <v>8319</v>
      </c>
      <c r="T668" t="s">
        <v>8321</v>
      </c>
      <c r="U668" s="9">
        <f t="shared" si="74"/>
        <v>41838.832152777781</v>
      </c>
      <c r="V668" s="9">
        <f t="shared" si="75"/>
        <v>41868.832152777781</v>
      </c>
      <c r="W668">
        <f t="shared" si="76"/>
        <v>30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 s="5">
        <f t="shared" si="71"/>
        <v>178.93</v>
      </c>
      <c r="Q669" s="5" t="str">
        <f t="shared" si="72"/>
        <v>technology</v>
      </c>
      <c r="R669" s="5" t="str">
        <f t="shared" si="73"/>
        <v>wearables</v>
      </c>
      <c r="S669" t="s">
        <v>8319</v>
      </c>
      <c r="T669" t="s">
        <v>8321</v>
      </c>
      <c r="U669" s="9">
        <f t="shared" si="74"/>
        <v>42632.373414351852</v>
      </c>
      <c r="V669" s="9">
        <f t="shared" si="75"/>
        <v>42672.373414351852</v>
      </c>
      <c r="W669">
        <f t="shared" si="76"/>
        <v>40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 s="5">
        <f t="shared" si="71"/>
        <v>27.36</v>
      </c>
      <c r="Q670" s="5" t="str">
        <f t="shared" si="72"/>
        <v>technology</v>
      </c>
      <c r="R670" s="5" t="str">
        <f t="shared" si="73"/>
        <v>wearables</v>
      </c>
      <c r="S670" t="s">
        <v>8319</v>
      </c>
      <c r="T670" t="s">
        <v>8321</v>
      </c>
      <c r="U670" s="9">
        <f t="shared" si="74"/>
        <v>42090.831273148149</v>
      </c>
      <c r="V670" s="9">
        <f t="shared" si="75"/>
        <v>42135.831273148149</v>
      </c>
      <c r="W670">
        <f t="shared" si="76"/>
        <v>45</v>
      </c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 s="5">
        <f t="shared" si="71"/>
        <v>1536.25</v>
      </c>
      <c r="Q671" s="5" t="str">
        <f t="shared" si="72"/>
        <v>technology</v>
      </c>
      <c r="R671" s="5" t="str">
        <f t="shared" si="73"/>
        <v>wearables</v>
      </c>
      <c r="S671" t="s">
        <v>8319</v>
      </c>
      <c r="T671" t="s">
        <v>8321</v>
      </c>
      <c r="U671" s="9">
        <f t="shared" si="74"/>
        <v>42527.625671296293</v>
      </c>
      <c r="V671" s="9">
        <f t="shared" si="75"/>
        <v>42557.625671296293</v>
      </c>
      <c r="W671">
        <f t="shared" si="76"/>
        <v>30</v>
      </c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 s="5">
        <f t="shared" si="71"/>
        <v>85</v>
      </c>
      <c r="Q672" s="5" t="str">
        <f t="shared" si="72"/>
        <v>technology</v>
      </c>
      <c r="R672" s="5" t="str">
        <f t="shared" si="73"/>
        <v>wearables</v>
      </c>
      <c r="S672" t="s">
        <v>8319</v>
      </c>
      <c r="T672" t="s">
        <v>8321</v>
      </c>
      <c r="U672" s="9">
        <f t="shared" si="74"/>
        <v>42506.709722222222</v>
      </c>
      <c r="V672" s="9">
        <f t="shared" si="75"/>
        <v>42540.340277777781</v>
      </c>
      <c r="W672">
        <f t="shared" si="76"/>
        <v>34</v>
      </c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 s="5">
        <f t="shared" si="71"/>
        <v>788.53</v>
      </c>
      <c r="Q673" s="5" t="str">
        <f t="shared" si="72"/>
        <v>technology</v>
      </c>
      <c r="R673" s="5" t="str">
        <f t="shared" si="73"/>
        <v>wearables</v>
      </c>
      <c r="S673" t="s">
        <v>8319</v>
      </c>
      <c r="T673" t="s">
        <v>8321</v>
      </c>
      <c r="U673" s="9">
        <f t="shared" si="74"/>
        <v>41984.692731481482</v>
      </c>
      <c r="V673" s="9">
        <f t="shared" si="75"/>
        <v>42018.166666666672</v>
      </c>
      <c r="W673">
        <f t="shared" si="76"/>
        <v>34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 s="5">
        <f t="shared" si="71"/>
        <v>50.3</v>
      </c>
      <c r="Q674" s="5" t="str">
        <f t="shared" si="72"/>
        <v>technology</v>
      </c>
      <c r="R674" s="5" t="str">
        <f t="shared" si="73"/>
        <v>wearables</v>
      </c>
      <c r="S674" t="s">
        <v>8319</v>
      </c>
      <c r="T674" t="s">
        <v>8321</v>
      </c>
      <c r="U674" s="9">
        <f t="shared" si="74"/>
        <v>41974.219490740739</v>
      </c>
      <c r="V674" s="9">
        <f t="shared" si="75"/>
        <v>42005.207638888889</v>
      </c>
      <c r="W674">
        <f t="shared" si="76"/>
        <v>31</v>
      </c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 s="5">
        <f t="shared" si="71"/>
        <v>68.33</v>
      </c>
      <c r="Q675" s="5" t="str">
        <f t="shared" si="72"/>
        <v>technology</v>
      </c>
      <c r="R675" s="5" t="str">
        <f t="shared" si="73"/>
        <v>wearables</v>
      </c>
      <c r="S675" t="s">
        <v>8319</v>
      </c>
      <c r="T675" t="s">
        <v>8321</v>
      </c>
      <c r="U675" s="9">
        <f t="shared" si="74"/>
        <v>41838.840474537035</v>
      </c>
      <c r="V675" s="9">
        <f t="shared" si="75"/>
        <v>41883.840474537035</v>
      </c>
      <c r="W675">
        <f t="shared" si="76"/>
        <v>45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 s="5">
        <f t="shared" si="71"/>
        <v>7.5</v>
      </c>
      <c r="Q676" s="5" t="str">
        <f t="shared" si="72"/>
        <v>technology</v>
      </c>
      <c r="R676" s="5" t="str">
        <f t="shared" si="73"/>
        <v>wearables</v>
      </c>
      <c r="S676" t="s">
        <v>8319</v>
      </c>
      <c r="T676" t="s">
        <v>8321</v>
      </c>
      <c r="U676" s="9">
        <f t="shared" si="74"/>
        <v>41803.116053240738</v>
      </c>
      <c r="V676" s="9">
        <f t="shared" si="75"/>
        <v>41863.116053240738</v>
      </c>
      <c r="W676">
        <f t="shared" si="76"/>
        <v>60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 s="5">
        <f t="shared" si="71"/>
        <v>34.270000000000003</v>
      </c>
      <c r="Q677" s="5" t="str">
        <f t="shared" si="72"/>
        <v>technology</v>
      </c>
      <c r="R677" s="5" t="str">
        <f t="shared" si="73"/>
        <v>wearables</v>
      </c>
      <c r="S677" t="s">
        <v>8319</v>
      </c>
      <c r="T677" t="s">
        <v>8321</v>
      </c>
      <c r="U677" s="9">
        <f t="shared" si="74"/>
        <v>41975.930601851855</v>
      </c>
      <c r="V677" s="9">
        <f t="shared" si="75"/>
        <v>42005.290972222225</v>
      </c>
      <c r="W677">
        <f t="shared" si="76"/>
        <v>30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 s="5">
        <f t="shared" si="71"/>
        <v>61.29</v>
      </c>
      <c r="Q678" s="5" t="str">
        <f t="shared" si="72"/>
        <v>technology</v>
      </c>
      <c r="R678" s="5" t="str">
        <f t="shared" si="73"/>
        <v>wearables</v>
      </c>
      <c r="S678" t="s">
        <v>8319</v>
      </c>
      <c r="T678" t="s">
        <v>8321</v>
      </c>
      <c r="U678" s="9">
        <f t="shared" si="74"/>
        <v>42012.768298611118</v>
      </c>
      <c r="V678" s="9">
        <f t="shared" si="75"/>
        <v>42042.768298611118</v>
      </c>
      <c r="W678">
        <f t="shared" si="76"/>
        <v>30</v>
      </c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 s="5">
        <f t="shared" si="71"/>
        <v>133.25</v>
      </c>
      <c r="Q679" s="5" t="str">
        <f t="shared" si="72"/>
        <v>technology</v>
      </c>
      <c r="R679" s="5" t="str">
        <f t="shared" si="73"/>
        <v>wearables</v>
      </c>
      <c r="S679" t="s">
        <v>8319</v>
      </c>
      <c r="T679" t="s">
        <v>8321</v>
      </c>
      <c r="U679" s="9">
        <f t="shared" si="74"/>
        <v>42504.403877314813</v>
      </c>
      <c r="V679" s="9">
        <f t="shared" si="75"/>
        <v>42549.403877314813</v>
      </c>
      <c r="W679">
        <f t="shared" si="76"/>
        <v>45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 s="5">
        <f t="shared" si="71"/>
        <v>65.180000000000007</v>
      </c>
      <c r="Q680" s="5" t="str">
        <f t="shared" si="72"/>
        <v>technology</v>
      </c>
      <c r="R680" s="5" t="str">
        <f t="shared" si="73"/>
        <v>wearables</v>
      </c>
      <c r="S680" t="s">
        <v>8319</v>
      </c>
      <c r="T680" t="s">
        <v>8321</v>
      </c>
      <c r="U680" s="9">
        <f t="shared" si="74"/>
        <v>42481.376597222217</v>
      </c>
      <c r="V680" s="9">
        <f t="shared" si="75"/>
        <v>42511.376597222217</v>
      </c>
      <c r="W680">
        <f t="shared" si="76"/>
        <v>30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 s="5">
        <f t="shared" si="71"/>
        <v>93.9</v>
      </c>
      <c r="Q681" s="5" t="str">
        <f t="shared" si="72"/>
        <v>technology</v>
      </c>
      <c r="R681" s="5" t="str">
        <f t="shared" si="73"/>
        <v>wearables</v>
      </c>
      <c r="S681" t="s">
        <v>8319</v>
      </c>
      <c r="T681" t="s">
        <v>8321</v>
      </c>
      <c r="U681" s="9">
        <f t="shared" si="74"/>
        <v>42556.695706018523</v>
      </c>
      <c r="V681" s="9">
        <f t="shared" si="75"/>
        <v>42616.695706018523</v>
      </c>
      <c r="W681">
        <f t="shared" si="76"/>
        <v>60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 s="5">
        <f t="shared" si="71"/>
        <v>150.65</v>
      </c>
      <c r="Q682" s="5" t="str">
        <f t="shared" si="72"/>
        <v>technology</v>
      </c>
      <c r="R682" s="5" t="str">
        <f t="shared" si="73"/>
        <v>wearables</v>
      </c>
      <c r="S682" t="s">
        <v>8319</v>
      </c>
      <c r="T682" t="s">
        <v>8321</v>
      </c>
      <c r="U682" s="9">
        <f t="shared" si="74"/>
        <v>41864.501516203702</v>
      </c>
      <c r="V682" s="9">
        <f t="shared" si="75"/>
        <v>41899.501516203702</v>
      </c>
      <c r="W682">
        <f t="shared" si="76"/>
        <v>35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 s="5">
        <f t="shared" si="71"/>
        <v>1</v>
      </c>
      <c r="Q683" s="5" t="str">
        <f t="shared" si="72"/>
        <v>technology</v>
      </c>
      <c r="R683" s="5" t="str">
        <f t="shared" si="73"/>
        <v>wearables</v>
      </c>
      <c r="S683" t="s">
        <v>8319</v>
      </c>
      <c r="T683" t="s">
        <v>8321</v>
      </c>
      <c r="U683" s="9">
        <f t="shared" si="74"/>
        <v>42639.805601851855</v>
      </c>
      <c r="V683" s="9">
        <f t="shared" si="75"/>
        <v>42669.805601851855</v>
      </c>
      <c r="W683">
        <f t="shared" si="76"/>
        <v>30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 s="5">
        <f t="shared" si="71"/>
        <v>13.25</v>
      </c>
      <c r="Q684" s="5" t="str">
        <f t="shared" si="72"/>
        <v>technology</v>
      </c>
      <c r="R684" s="5" t="str">
        <f t="shared" si="73"/>
        <v>wearables</v>
      </c>
      <c r="S684" t="s">
        <v>8319</v>
      </c>
      <c r="T684" t="s">
        <v>8321</v>
      </c>
      <c r="U684" s="9">
        <f t="shared" si="74"/>
        <v>42778.765300925923</v>
      </c>
      <c r="V684" s="9">
        <f t="shared" si="75"/>
        <v>42808.723634259266</v>
      </c>
      <c r="W684">
        <f t="shared" si="76"/>
        <v>30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 s="5">
        <f t="shared" si="71"/>
        <v>99.33</v>
      </c>
      <c r="Q685" s="5" t="str">
        <f t="shared" si="72"/>
        <v>technology</v>
      </c>
      <c r="R685" s="5" t="str">
        <f t="shared" si="73"/>
        <v>wearables</v>
      </c>
      <c r="S685" t="s">
        <v>8319</v>
      </c>
      <c r="T685" t="s">
        <v>8321</v>
      </c>
      <c r="U685" s="9">
        <f t="shared" si="74"/>
        <v>42634.900046296301</v>
      </c>
      <c r="V685" s="9">
        <f t="shared" si="75"/>
        <v>42674.900046296301</v>
      </c>
      <c r="W685">
        <f t="shared" si="76"/>
        <v>40</v>
      </c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 s="5">
        <f t="shared" si="71"/>
        <v>177.39</v>
      </c>
      <c r="Q686" s="5" t="str">
        <f t="shared" si="72"/>
        <v>technology</v>
      </c>
      <c r="R686" s="5" t="str">
        <f t="shared" si="73"/>
        <v>wearables</v>
      </c>
      <c r="S686" t="s">
        <v>8319</v>
      </c>
      <c r="T686" t="s">
        <v>8321</v>
      </c>
      <c r="U686" s="9">
        <f t="shared" si="74"/>
        <v>41809.473275462966</v>
      </c>
      <c r="V686" s="9">
        <f t="shared" si="75"/>
        <v>41845.125</v>
      </c>
      <c r="W686">
        <f t="shared" si="76"/>
        <v>36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 s="5">
        <f t="shared" si="71"/>
        <v>55.3</v>
      </c>
      <c r="Q687" s="5" t="str">
        <f t="shared" si="72"/>
        <v>technology</v>
      </c>
      <c r="R687" s="5" t="str">
        <f t="shared" si="73"/>
        <v>wearables</v>
      </c>
      <c r="S687" t="s">
        <v>8319</v>
      </c>
      <c r="T687" t="s">
        <v>8321</v>
      </c>
      <c r="U687" s="9">
        <f t="shared" si="74"/>
        <v>41971.866574074069</v>
      </c>
      <c r="V687" s="9">
        <f t="shared" si="75"/>
        <v>42016.866574074069</v>
      </c>
      <c r="W687">
        <f t="shared" si="76"/>
        <v>45</v>
      </c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s="5" t="e">
        <f t="shared" si="71"/>
        <v>#DIV/0!</v>
      </c>
      <c r="Q688" s="5" t="str">
        <f t="shared" si="72"/>
        <v>technology</v>
      </c>
      <c r="R688" s="5" t="str">
        <f t="shared" si="73"/>
        <v>wearables</v>
      </c>
      <c r="S688" t="s">
        <v>8319</v>
      </c>
      <c r="T688" t="s">
        <v>8321</v>
      </c>
      <c r="U688" s="9">
        <f t="shared" si="74"/>
        <v>42189.673263888893</v>
      </c>
      <c r="V688" s="9">
        <f t="shared" si="75"/>
        <v>42219.673263888893</v>
      </c>
      <c r="W688">
        <f t="shared" si="76"/>
        <v>30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 s="5">
        <f t="shared" si="71"/>
        <v>591.66999999999996</v>
      </c>
      <c r="Q689" s="5" t="str">
        <f t="shared" si="72"/>
        <v>technology</v>
      </c>
      <c r="R689" s="5" t="str">
        <f t="shared" si="73"/>
        <v>wearables</v>
      </c>
      <c r="S689" t="s">
        <v>8319</v>
      </c>
      <c r="T689" t="s">
        <v>8321</v>
      </c>
      <c r="U689" s="9">
        <f t="shared" si="74"/>
        <v>42711.750613425931</v>
      </c>
      <c r="V689" s="9">
        <f t="shared" si="75"/>
        <v>42771.750613425931</v>
      </c>
      <c r="W689">
        <f t="shared" si="76"/>
        <v>60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 s="5">
        <f t="shared" si="71"/>
        <v>405.5</v>
      </c>
      <c r="Q690" s="5" t="str">
        <f t="shared" si="72"/>
        <v>technology</v>
      </c>
      <c r="R690" s="5" t="str">
        <f t="shared" si="73"/>
        <v>wearables</v>
      </c>
      <c r="S690" t="s">
        <v>8319</v>
      </c>
      <c r="T690" t="s">
        <v>8321</v>
      </c>
      <c r="U690" s="9">
        <f t="shared" si="74"/>
        <v>42262.104780092588</v>
      </c>
      <c r="V690" s="9">
        <f t="shared" si="75"/>
        <v>42292.104780092588</v>
      </c>
      <c r="W690">
        <f t="shared" si="76"/>
        <v>30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 s="5">
        <f t="shared" si="71"/>
        <v>343.15</v>
      </c>
      <c r="Q691" s="5" t="str">
        <f t="shared" si="72"/>
        <v>technology</v>
      </c>
      <c r="R691" s="5" t="str">
        <f t="shared" si="73"/>
        <v>wearables</v>
      </c>
      <c r="S691" t="s">
        <v>8319</v>
      </c>
      <c r="T691" t="s">
        <v>8321</v>
      </c>
      <c r="U691" s="9">
        <f t="shared" si="74"/>
        <v>42675.66778935185</v>
      </c>
      <c r="V691" s="9">
        <f t="shared" si="75"/>
        <v>42712.207638888889</v>
      </c>
      <c r="W691">
        <f t="shared" si="76"/>
        <v>37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 s="5">
        <f t="shared" si="71"/>
        <v>72.59</v>
      </c>
      <c r="Q692" s="5" t="str">
        <f t="shared" si="72"/>
        <v>technology</v>
      </c>
      <c r="R692" s="5" t="str">
        <f t="shared" si="73"/>
        <v>wearables</v>
      </c>
      <c r="S692" t="s">
        <v>8319</v>
      </c>
      <c r="T692" t="s">
        <v>8321</v>
      </c>
      <c r="U692" s="9">
        <f t="shared" si="74"/>
        <v>42579.634733796294</v>
      </c>
      <c r="V692" s="9">
        <f t="shared" si="75"/>
        <v>42622.25</v>
      </c>
      <c r="W692">
        <f t="shared" si="76"/>
        <v>43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 s="5">
        <f t="shared" si="71"/>
        <v>26</v>
      </c>
      <c r="Q693" s="5" t="str">
        <f t="shared" si="72"/>
        <v>technology</v>
      </c>
      <c r="R693" s="5" t="str">
        <f t="shared" si="73"/>
        <v>wearables</v>
      </c>
      <c r="S693" t="s">
        <v>8319</v>
      </c>
      <c r="T693" t="s">
        <v>8321</v>
      </c>
      <c r="U693" s="9">
        <f t="shared" si="74"/>
        <v>42158.028310185182</v>
      </c>
      <c r="V693" s="9">
        <f t="shared" si="75"/>
        <v>42186.028310185182</v>
      </c>
      <c r="W693">
        <f t="shared" si="76"/>
        <v>28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 s="5">
        <f t="shared" si="71"/>
        <v>6.5</v>
      </c>
      <c r="Q694" s="5" t="str">
        <f t="shared" si="72"/>
        <v>technology</v>
      </c>
      <c r="R694" s="5" t="str">
        <f t="shared" si="73"/>
        <v>wearables</v>
      </c>
      <c r="S694" t="s">
        <v>8319</v>
      </c>
      <c r="T694" t="s">
        <v>8321</v>
      </c>
      <c r="U694" s="9">
        <f t="shared" si="74"/>
        <v>42696.37572916667</v>
      </c>
      <c r="V694" s="9">
        <f t="shared" si="75"/>
        <v>42726.37572916667</v>
      </c>
      <c r="W694">
        <f t="shared" si="76"/>
        <v>30</v>
      </c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 s="5">
        <f t="shared" si="71"/>
        <v>119.39</v>
      </c>
      <c r="Q695" s="5" t="str">
        <f t="shared" si="72"/>
        <v>technology</v>
      </c>
      <c r="R695" s="5" t="str">
        <f t="shared" si="73"/>
        <v>wearables</v>
      </c>
      <c r="S695" t="s">
        <v>8319</v>
      </c>
      <c r="T695" t="s">
        <v>8321</v>
      </c>
      <c r="U695" s="9">
        <f t="shared" si="74"/>
        <v>42094.808182870373</v>
      </c>
      <c r="V695" s="9">
        <f t="shared" si="75"/>
        <v>42124.808182870373</v>
      </c>
      <c r="W695">
        <f t="shared" si="76"/>
        <v>30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 s="5">
        <f t="shared" si="71"/>
        <v>84.29</v>
      </c>
      <c r="Q696" s="5" t="str">
        <f t="shared" si="72"/>
        <v>technology</v>
      </c>
      <c r="R696" s="5" t="str">
        <f t="shared" si="73"/>
        <v>wearables</v>
      </c>
      <c r="S696" t="s">
        <v>8319</v>
      </c>
      <c r="T696" t="s">
        <v>8321</v>
      </c>
      <c r="U696" s="9">
        <f t="shared" si="74"/>
        <v>42737.663877314815</v>
      </c>
      <c r="V696" s="9">
        <f t="shared" si="75"/>
        <v>42767.663877314815</v>
      </c>
      <c r="W696">
        <f t="shared" si="76"/>
        <v>30</v>
      </c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 s="5">
        <f t="shared" si="71"/>
        <v>90.86</v>
      </c>
      <c r="Q697" s="5" t="str">
        <f t="shared" si="72"/>
        <v>technology</v>
      </c>
      <c r="R697" s="5" t="str">
        <f t="shared" si="73"/>
        <v>wearables</v>
      </c>
      <c r="S697" t="s">
        <v>8319</v>
      </c>
      <c r="T697" t="s">
        <v>8321</v>
      </c>
      <c r="U697" s="9">
        <f t="shared" si="74"/>
        <v>41913.521064814813</v>
      </c>
      <c r="V697" s="9">
        <f t="shared" si="75"/>
        <v>41943.521064814813</v>
      </c>
      <c r="W697">
        <f t="shared" si="76"/>
        <v>30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 s="5">
        <f t="shared" si="71"/>
        <v>1</v>
      </c>
      <c r="Q698" s="5" t="str">
        <f t="shared" si="72"/>
        <v>technology</v>
      </c>
      <c r="R698" s="5" t="str">
        <f t="shared" si="73"/>
        <v>wearables</v>
      </c>
      <c r="S698" t="s">
        <v>8319</v>
      </c>
      <c r="T698" t="s">
        <v>8321</v>
      </c>
      <c r="U698" s="9">
        <f t="shared" si="74"/>
        <v>41815.927106481482</v>
      </c>
      <c r="V698" s="9">
        <f t="shared" si="75"/>
        <v>41845.927106481482</v>
      </c>
      <c r="W698">
        <f t="shared" si="76"/>
        <v>30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 s="5">
        <f t="shared" si="71"/>
        <v>20.34</v>
      </c>
      <c r="Q699" s="5" t="str">
        <f t="shared" si="72"/>
        <v>technology</v>
      </c>
      <c r="R699" s="5" t="str">
        <f t="shared" si="73"/>
        <v>wearables</v>
      </c>
      <c r="S699" t="s">
        <v>8319</v>
      </c>
      <c r="T699" t="s">
        <v>8321</v>
      </c>
      <c r="U699" s="9">
        <f t="shared" si="74"/>
        <v>42388.523020833338</v>
      </c>
      <c r="V699" s="9">
        <f t="shared" si="75"/>
        <v>42403.523020833338</v>
      </c>
      <c r="W699">
        <f t="shared" si="76"/>
        <v>15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 s="5">
        <f t="shared" si="71"/>
        <v>530.69000000000005</v>
      </c>
      <c r="Q700" s="5" t="str">
        <f t="shared" si="72"/>
        <v>technology</v>
      </c>
      <c r="R700" s="5" t="str">
        <f t="shared" si="73"/>
        <v>wearables</v>
      </c>
      <c r="S700" t="s">
        <v>8319</v>
      </c>
      <c r="T700" t="s">
        <v>8321</v>
      </c>
      <c r="U700" s="9">
        <f t="shared" si="74"/>
        <v>41866.931076388886</v>
      </c>
      <c r="V700" s="9">
        <f t="shared" si="75"/>
        <v>41900.083333333336</v>
      </c>
      <c r="W700">
        <f t="shared" si="76"/>
        <v>34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 s="5">
        <f t="shared" si="71"/>
        <v>120.39</v>
      </c>
      <c r="Q701" s="5" t="str">
        <f t="shared" si="72"/>
        <v>technology</v>
      </c>
      <c r="R701" s="5" t="str">
        <f t="shared" si="73"/>
        <v>wearables</v>
      </c>
      <c r="S701" t="s">
        <v>8319</v>
      </c>
      <c r="T701" t="s">
        <v>8321</v>
      </c>
      <c r="U701" s="9">
        <f t="shared" si="74"/>
        <v>41563.485509259262</v>
      </c>
      <c r="V701" s="9">
        <f t="shared" si="75"/>
        <v>41600.666666666664</v>
      </c>
      <c r="W701">
        <f t="shared" si="76"/>
        <v>37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 s="5">
        <f t="shared" si="71"/>
        <v>13</v>
      </c>
      <c r="Q702" s="5" t="str">
        <f t="shared" si="72"/>
        <v>technology</v>
      </c>
      <c r="R702" s="5" t="str">
        <f t="shared" si="73"/>
        <v>wearables</v>
      </c>
      <c r="S702" t="s">
        <v>8319</v>
      </c>
      <c r="T702" t="s">
        <v>8321</v>
      </c>
      <c r="U702" s="9">
        <f t="shared" si="74"/>
        <v>42715.688437500001</v>
      </c>
      <c r="V702" s="9">
        <f t="shared" si="75"/>
        <v>42745.688437500001</v>
      </c>
      <c r="W702">
        <f t="shared" si="76"/>
        <v>30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 s="5">
        <f t="shared" si="71"/>
        <v>291.33</v>
      </c>
      <c r="Q703" s="5" t="str">
        <f t="shared" si="72"/>
        <v>technology</v>
      </c>
      <c r="R703" s="5" t="str">
        <f t="shared" si="73"/>
        <v>wearables</v>
      </c>
      <c r="S703" t="s">
        <v>8319</v>
      </c>
      <c r="T703" t="s">
        <v>8321</v>
      </c>
      <c r="U703" s="9">
        <f t="shared" si="74"/>
        <v>41813.662962962961</v>
      </c>
      <c r="V703" s="9">
        <f t="shared" si="75"/>
        <v>41843.662962962961</v>
      </c>
      <c r="W703">
        <f t="shared" si="76"/>
        <v>30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 s="5">
        <f t="shared" si="71"/>
        <v>124.92</v>
      </c>
      <c r="Q704" s="5" t="str">
        <f t="shared" si="72"/>
        <v>technology</v>
      </c>
      <c r="R704" s="5" t="str">
        <f t="shared" si="73"/>
        <v>wearables</v>
      </c>
      <c r="S704" t="s">
        <v>8319</v>
      </c>
      <c r="T704" t="s">
        <v>8321</v>
      </c>
      <c r="U704" s="9">
        <f t="shared" si="74"/>
        <v>42668.726701388892</v>
      </c>
      <c r="V704" s="9">
        <f t="shared" si="75"/>
        <v>42698.768368055549</v>
      </c>
      <c r="W704">
        <f t="shared" si="76"/>
        <v>30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 s="5">
        <f t="shared" si="71"/>
        <v>119.57</v>
      </c>
      <c r="Q705" s="5" t="str">
        <f t="shared" si="72"/>
        <v>technology</v>
      </c>
      <c r="R705" s="5" t="str">
        <f t="shared" si="73"/>
        <v>wearables</v>
      </c>
      <c r="S705" t="s">
        <v>8319</v>
      </c>
      <c r="T705" t="s">
        <v>8321</v>
      </c>
      <c r="U705" s="9">
        <f t="shared" si="74"/>
        <v>42711.950798611113</v>
      </c>
      <c r="V705" s="9">
        <f t="shared" si="75"/>
        <v>42766.98055555555</v>
      </c>
      <c r="W705">
        <f t="shared" si="76"/>
        <v>55</v>
      </c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77">ROUND((E706/D706)*100,0)</f>
        <v>1</v>
      </c>
      <c r="P706" s="5">
        <f t="shared" ref="P706:P769" si="78">ROUND((E706/L706),2)</f>
        <v>120.25</v>
      </c>
      <c r="Q706" s="5" t="str">
        <f t="shared" ref="Q706:Q769" si="79">LEFT(N706,SEARCH("/",N706)-1)</f>
        <v>technology</v>
      </c>
      <c r="R706" s="5" t="str">
        <f t="shared" ref="R706:R769" si="80">RIGHT(N706,LEN(N706)-SEARCH("/",N706))</f>
        <v>wearables</v>
      </c>
      <c r="S706" t="s">
        <v>8319</v>
      </c>
      <c r="T706" t="s">
        <v>8321</v>
      </c>
      <c r="U706" s="9">
        <f t="shared" ref="U706:U769" si="81">(((J706/60)/60)/24)+DATE(1970,1,1)</f>
        <v>42726.192916666667</v>
      </c>
      <c r="V706" s="9">
        <f t="shared" ref="V706:V769" si="82">(((I706/60)/60)/24)+DATE(1970,1,1)</f>
        <v>42786.192916666667</v>
      </c>
      <c r="W706">
        <f t="shared" si="76"/>
        <v>60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77"/>
        <v>1</v>
      </c>
      <c r="P707" s="5">
        <f t="shared" si="78"/>
        <v>195.4</v>
      </c>
      <c r="Q707" s="5" t="str">
        <f t="shared" si="79"/>
        <v>technology</v>
      </c>
      <c r="R707" s="5" t="str">
        <f t="shared" si="80"/>
        <v>wearables</v>
      </c>
      <c r="S707" t="s">
        <v>8319</v>
      </c>
      <c r="T707" t="s">
        <v>8321</v>
      </c>
      <c r="U707" s="9">
        <f t="shared" si="81"/>
        <v>42726.491643518515</v>
      </c>
      <c r="V707" s="9">
        <f t="shared" si="82"/>
        <v>42756.491643518515</v>
      </c>
      <c r="W707">
        <f t="shared" ref="W707:W770" si="83">DATEDIF(U707,V707,"d")</f>
        <v>30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s="5" t="e">
        <f t="shared" si="78"/>
        <v>#DIV/0!</v>
      </c>
      <c r="Q708" s="5" t="str">
        <f t="shared" si="79"/>
        <v>technology</v>
      </c>
      <c r="R708" s="5" t="str">
        <f t="shared" si="80"/>
        <v>wearables</v>
      </c>
      <c r="S708" t="s">
        <v>8319</v>
      </c>
      <c r="T708" t="s">
        <v>8321</v>
      </c>
      <c r="U708" s="9">
        <f t="shared" si="81"/>
        <v>42676.995173611111</v>
      </c>
      <c r="V708" s="9">
        <f t="shared" si="82"/>
        <v>42718.777083333334</v>
      </c>
      <c r="W708">
        <f t="shared" si="83"/>
        <v>42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 s="5">
        <f t="shared" si="78"/>
        <v>117.7</v>
      </c>
      <c r="Q709" s="5" t="str">
        <f t="shared" si="79"/>
        <v>technology</v>
      </c>
      <c r="R709" s="5" t="str">
        <f t="shared" si="80"/>
        <v>wearables</v>
      </c>
      <c r="S709" t="s">
        <v>8319</v>
      </c>
      <c r="T709" t="s">
        <v>8321</v>
      </c>
      <c r="U709" s="9">
        <f t="shared" si="81"/>
        <v>42696.663506944446</v>
      </c>
      <c r="V709" s="9">
        <f t="shared" si="82"/>
        <v>42736.663506944446</v>
      </c>
      <c r="W709">
        <f t="shared" si="83"/>
        <v>40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 s="5">
        <f t="shared" si="78"/>
        <v>23.95</v>
      </c>
      <c r="Q710" s="5" t="str">
        <f t="shared" si="79"/>
        <v>technology</v>
      </c>
      <c r="R710" s="5" t="str">
        <f t="shared" si="80"/>
        <v>wearables</v>
      </c>
      <c r="S710" t="s">
        <v>8319</v>
      </c>
      <c r="T710" t="s">
        <v>8321</v>
      </c>
      <c r="U710" s="9">
        <f t="shared" si="81"/>
        <v>41835.581018518518</v>
      </c>
      <c r="V710" s="9">
        <f t="shared" si="82"/>
        <v>41895.581018518518</v>
      </c>
      <c r="W710">
        <f t="shared" si="83"/>
        <v>60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 s="5">
        <f t="shared" si="78"/>
        <v>30.5</v>
      </c>
      <c r="Q711" s="5" t="str">
        <f t="shared" si="79"/>
        <v>technology</v>
      </c>
      <c r="R711" s="5" t="str">
        <f t="shared" si="80"/>
        <v>wearables</v>
      </c>
      <c r="S711" t="s">
        <v>8319</v>
      </c>
      <c r="T711" t="s">
        <v>8321</v>
      </c>
      <c r="U711" s="9">
        <f t="shared" si="81"/>
        <v>41948.041192129633</v>
      </c>
      <c r="V711" s="9">
        <f t="shared" si="82"/>
        <v>41978.041192129633</v>
      </c>
      <c r="W711">
        <f t="shared" si="83"/>
        <v>30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s="5" t="e">
        <f t="shared" si="78"/>
        <v>#DIV/0!</v>
      </c>
      <c r="Q712" s="5" t="str">
        <f t="shared" si="79"/>
        <v>technology</v>
      </c>
      <c r="R712" s="5" t="str">
        <f t="shared" si="80"/>
        <v>wearables</v>
      </c>
      <c r="S712" t="s">
        <v>8319</v>
      </c>
      <c r="T712" t="s">
        <v>8321</v>
      </c>
      <c r="U712" s="9">
        <f t="shared" si="81"/>
        <v>41837.984976851854</v>
      </c>
      <c r="V712" s="9">
        <f t="shared" si="82"/>
        <v>41871.030555555553</v>
      </c>
      <c r="W712">
        <f t="shared" si="83"/>
        <v>34</v>
      </c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 s="5">
        <f t="shared" si="78"/>
        <v>99.97</v>
      </c>
      <c r="Q713" s="5" t="str">
        <f t="shared" si="79"/>
        <v>technology</v>
      </c>
      <c r="R713" s="5" t="str">
        <f t="shared" si="80"/>
        <v>wearables</v>
      </c>
      <c r="S713" t="s">
        <v>8319</v>
      </c>
      <c r="T713" t="s">
        <v>8321</v>
      </c>
      <c r="U713" s="9">
        <f t="shared" si="81"/>
        <v>42678.459120370375</v>
      </c>
      <c r="V713" s="9">
        <f t="shared" si="82"/>
        <v>42718.500787037032</v>
      </c>
      <c r="W713">
        <f t="shared" si="83"/>
        <v>40</v>
      </c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 s="5">
        <f t="shared" si="78"/>
        <v>26.25</v>
      </c>
      <c r="Q714" s="5" t="str">
        <f t="shared" si="79"/>
        <v>technology</v>
      </c>
      <c r="R714" s="5" t="str">
        <f t="shared" si="80"/>
        <v>wearables</v>
      </c>
      <c r="S714" t="s">
        <v>8319</v>
      </c>
      <c r="T714" t="s">
        <v>8321</v>
      </c>
      <c r="U714" s="9">
        <f t="shared" si="81"/>
        <v>42384.680925925932</v>
      </c>
      <c r="V714" s="9">
        <f t="shared" si="82"/>
        <v>42414.680925925932</v>
      </c>
      <c r="W714">
        <f t="shared" si="83"/>
        <v>30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 s="5">
        <f t="shared" si="78"/>
        <v>199</v>
      </c>
      <c r="Q715" s="5" t="str">
        <f t="shared" si="79"/>
        <v>technology</v>
      </c>
      <c r="R715" s="5" t="str">
        <f t="shared" si="80"/>
        <v>wearables</v>
      </c>
      <c r="S715" t="s">
        <v>8319</v>
      </c>
      <c r="T715" t="s">
        <v>8321</v>
      </c>
      <c r="U715" s="9">
        <f t="shared" si="81"/>
        <v>42496.529305555552</v>
      </c>
      <c r="V715" s="9">
        <f t="shared" si="82"/>
        <v>42526.529305555552</v>
      </c>
      <c r="W715">
        <f t="shared" si="83"/>
        <v>30</v>
      </c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 s="5">
        <f t="shared" si="78"/>
        <v>80.319999999999993</v>
      </c>
      <c r="Q716" s="5" t="str">
        <f t="shared" si="79"/>
        <v>technology</v>
      </c>
      <c r="R716" s="5" t="str">
        <f t="shared" si="80"/>
        <v>wearables</v>
      </c>
      <c r="S716" t="s">
        <v>8319</v>
      </c>
      <c r="T716" t="s">
        <v>8321</v>
      </c>
      <c r="U716" s="9">
        <f t="shared" si="81"/>
        <v>42734.787986111114</v>
      </c>
      <c r="V716" s="9">
        <f t="shared" si="82"/>
        <v>42794.787986111114</v>
      </c>
      <c r="W716">
        <f t="shared" si="83"/>
        <v>60</v>
      </c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 s="5">
        <f t="shared" si="78"/>
        <v>115.75</v>
      </c>
      <c r="Q717" s="5" t="str">
        <f t="shared" si="79"/>
        <v>technology</v>
      </c>
      <c r="R717" s="5" t="str">
        <f t="shared" si="80"/>
        <v>wearables</v>
      </c>
      <c r="S717" t="s">
        <v>8319</v>
      </c>
      <c r="T717" t="s">
        <v>8321</v>
      </c>
      <c r="U717" s="9">
        <f t="shared" si="81"/>
        <v>42273.090740740736</v>
      </c>
      <c r="V717" s="9">
        <f t="shared" si="82"/>
        <v>42313.132407407407</v>
      </c>
      <c r="W717">
        <f t="shared" si="83"/>
        <v>40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 s="5">
        <f t="shared" si="78"/>
        <v>44.69</v>
      </c>
      <c r="Q718" s="5" t="str">
        <f t="shared" si="79"/>
        <v>technology</v>
      </c>
      <c r="R718" s="5" t="str">
        <f t="shared" si="80"/>
        <v>wearables</v>
      </c>
      <c r="S718" t="s">
        <v>8319</v>
      </c>
      <c r="T718" t="s">
        <v>8321</v>
      </c>
      <c r="U718" s="9">
        <f t="shared" si="81"/>
        <v>41940.658645833333</v>
      </c>
      <c r="V718" s="9">
        <f t="shared" si="82"/>
        <v>41974</v>
      </c>
      <c r="W718">
        <f t="shared" si="83"/>
        <v>34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 s="5">
        <f t="shared" si="78"/>
        <v>76.25</v>
      </c>
      <c r="Q719" s="5" t="str">
        <f t="shared" si="79"/>
        <v>technology</v>
      </c>
      <c r="R719" s="5" t="str">
        <f t="shared" si="80"/>
        <v>wearables</v>
      </c>
      <c r="S719" t="s">
        <v>8319</v>
      </c>
      <c r="T719" t="s">
        <v>8321</v>
      </c>
      <c r="U719" s="9">
        <f t="shared" si="81"/>
        <v>41857.854189814818</v>
      </c>
      <c r="V719" s="9">
        <f t="shared" si="82"/>
        <v>41887.854189814818</v>
      </c>
      <c r="W719">
        <f t="shared" si="83"/>
        <v>30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 s="5">
        <f t="shared" si="78"/>
        <v>22.5</v>
      </c>
      <c r="Q720" s="5" t="str">
        <f t="shared" si="79"/>
        <v>technology</v>
      </c>
      <c r="R720" s="5" t="str">
        <f t="shared" si="80"/>
        <v>wearables</v>
      </c>
      <c r="S720" t="s">
        <v>8319</v>
      </c>
      <c r="T720" t="s">
        <v>8321</v>
      </c>
      <c r="U720" s="9">
        <f t="shared" si="81"/>
        <v>42752.845451388886</v>
      </c>
      <c r="V720" s="9">
        <f t="shared" si="82"/>
        <v>42784.249305555553</v>
      </c>
      <c r="W720">
        <f t="shared" si="83"/>
        <v>32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 s="5">
        <f t="shared" si="78"/>
        <v>19.399999999999999</v>
      </c>
      <c r="Q721" s="5" t="str">
        <f t="shared" si="79"/>
        <v>technology</v>
      </c>
      <c r="R721" s="5" t="str">
        <f t="shared" si="80"/>
        <v>wearables</v>
      </c>
      <c r="S721" t="s">
        <v>8319</v>
      </c>
      <c r="T721" t="s">
        <v>8321</v>
      </c>
      <c r="U721" s="9">
        <f t="shared" si="81"/>
        <v>42409.040231481486</v>
      </c>
      <c r="V721" s="9">
        <f t="shared" si="82"/>
        <v>42423.040231481486</v>
      </c>
      <c r="W721">
        <f t="shared" si="83"/>
        <v>14</v>
      </c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 s="5">
        <f t="shared" si="78"/>
        <v>66.709999999999994</v>
      </c>
      <c r="Q722" s="5" t="str">
        <f t="shared" si="79"/>
        <v>publishing</v>
      </c>
      <c r="R722" s="5" t="str">
        <f t="shared" si="80"/>
        <v>nonfiction</v>
      </c>
      <c r="S722" t="s">
        <v>8322</v>
      </c>
      <c r="T722" t="s">
        <v>8323</v>
      </c>
      <c r="U722" s="9">
        <f t="shared" si="81"/>
        <v>40909.649201388893</v>
      </c>
      <c r="V722" s="9">
        <f t="shared" si="82"/>
        <v>40937.649201388893</v>
      </c>
      <c r="W722">
        <f t="shared" si="83"/>
        <v>28</v>
      </c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 s="5">
        <f t="shared" si="78"/>
        <v>84.14</v>
      </c>
      <c r="Q723" s="5" t="str">
        <f t="shared" si="79"/>
        <v>publishing</v>
      </c>
      <c r="R723" s="5" t="str">
        <f t="shared" si="80"/>
        <v>nonfiction</v>
      </c>
      <c r="S723" t="s">
        <v>8322</v>
      </c>
      <c r="T723" t="s">
        <v>8323</v>
      </c>
      <c r="U723" s="9">
        <f t="shared" si="81"/>
        <v>41807.571840277778</v>
      </c>
      <c r="V723" s="9">
        <f t="shared" si="82"/>
        <v>41852.571840277778</v>
      </c>
      <c r="W723">
        <f t="shared" si="83"/>
        <v>45</v>
      </c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 s="5">
        <f t="shared" si="78"/>
        <v>215.73</v>
      </c>
      <c r="Q724" s="5" t="str">
        <f t="shared" si="79"/>
        <v>publishing</v>
      </c>
      <c r="R724" s="5" t="str">
        <f t="shared" si="80"/>
        <v>nonfiction</v>
      </c>
      <c r="S724" t="s">
        <v>8322</v>
      </c>
      <c r="T724" t="s">
        <v>8323</v>
      </c>
      <c r="U724" s="9">
        <f t="shared" si="81"/>
        <v>40977.805300925924</v>
      </c>
      <c r="V724" s="9">
        <f t="shared" si="82"/>
        <v>41007.76363425926</v>
      </c>
      <c r="W724">
        <f t="shared" si="83"/>
        <v>30</v>
      </c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 s="5">
        <f t="shared" si="78"/>
        <v>54.69</v>
      </c>
      <c r="Q725" s="5" t="str">
        <f t="shared" si="79"/>
        <v>publishing</v>
      </c>
      <c r="R725" s="5" t="str">
        <f t="shared" si="80"/>
        <v>nonfiction</v>
      </c>
      <c r="S725" t="s">
        <v>8322</v>
      </c>
      <c r="T725" t="s">
        <v>8323</v>
      </c>
      <c r="U725" s="9">
        <f t="shared" si="81"/>
        <v>42184.816539351858</v>
      </c>
      <c r="V725" s="9">
        <f t="shared" si="82"/>
        <v>42215.165972222225</v>
      </c>
      <c r="W725">
        <f t="shared" si="83"/>
        <v>31</v>
      </c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 s="5">
        <f t="shared" si="78"/>
        <v>51.63</v>
      </c>
      <c r="Q726" s="5" t="str">
        <f t="shared" si="79"/>
        <v>publishing</v>
      </c>
      <c r="R726" s="5" t="str">
        <f t="shared" si="80"/>
        <v>nonfiction</v>
      </c>
      <c r="S726" t="s">
        <v>8322</v>
      </c>
      <c r="T726" t="s">
        <v>8323</v>
      </c>
      <c r="U726" s="9">
        <f t="shared" si="81"/>
        <v>40694.638460648144</v>
      </c>
      <c r="V726" s="9">
        <f t="shared" si="82"/>
        <v>40724.638460648144</v>
      </c>
      <c r="W726">
        <f t="shared" si="83"/>
        <v>30</v>
      </c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 s="5">
        <f t="shared" si="78"/>
        <v>143.36000000000001</v>
      </c>
      <c r="Q727" s="5" t="str">
        <f t="shared" si="79"/>
        <v>publishing</v>
      </c>
      <c r="R727" s="5" t="str">
        <f t="shared" si="80"/>
        <v>nonfiction</v>
      </c>
      <c r="S727" t="s">
        <v>8322</v>
      </c>
      <c r="T727" t="s">
        <v>8323</v>
      </c>
      <c r="U727" s="9">
        <f t="shared" si="81"/>
        <v>42321.626296296294</v>
      </c>
      <c r="V727" s="9">
        <f t="shared" si="82"/>
        <v>42351.626296296294</v>
      </c>
      <c r="W727">
        <f t="shared" si="83"/>
        <v>30</v>
      </c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 s="5">
        <f t="shared" si="78"/>
        <v>72.430000000000007</v>
      </c>
      <c r="Q728" s="5" t="str">
        <f t="shared" si="79"/>
        <v>publishing</v>
      </c>
      <c r="R728" s="5" t="str">
        <f t="shared" si="80"/>
        <v>nonfiction</v>
      </c>
      <c r="S728" t="s">
        <v>8322</v>
      </c>
      <c r="T728" t="s">
        <v>8323</v>
      </c>
      <c r="U728" s="9">
        <f t="shared" si="81"/>
        <v>41346.042673611111</v>
      </c>
      <c r="V728" s="9">
        <f t="shared" si="82"/>
        <v>41376.042673611111</v>
      </c>
      <c r="W728">
        <f t="shared" si="83"/>
        <v>30</v>
      </c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 s="5">
        <f t="shared" si="78"/>
        <v>36.53</v>
      </c>
      <c r="Q729" s="5" t="str">
        <f t="shared" si="79"/>
        <v>publishing</v>
      </c>
      <c r="R729" s="5" t="str">
        <f t="shared" si="80"/>
        <v>nonfiction</v>
      </c>
      <c r="S729" t="s">
        <v>8322</v>
      </c>
      <c r="T729" t="s">
        <v>8323</v>
      </c>
      <c r="U729" s="9">
        <f t="shared" si="81"/>
        <v>41247.020243055551</v>
      </c>
      <c r="V729" s="9">
        <f t="shared" si="82"/>
        <v>41288.888888888891</v>
      </c>
      <c r="W729">
        <f t="shared" si="83"/>
        <v>41</v>
      </c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 s="5">
        <f t="shared" si="78"/>
        <v>60.9</v>
      </c>
      <c r="Q730" s="5" t="str">
        <f t="shared" si="79"/>
        <v>publishing</v>
      </c>
      <c r="R730" s="5" t="str">
        <f t="shared" si="80"/>
        <v>nonfiction</v>
      </c>
      <c r="S730" t="s">
        <v>8322</v>
      </c>
      <c r="T730" t="s">
        <v>8323</v>
      </c>
      <c r="U730" s="9">
        <f t="shared" si="81"/>
        <v>40731.837465277778</v>
      </c>
      <c r="V730" s="9">
        <f t="shared" si="82"/>
        <v>40776.837465277778</v>
      </c>
      <c r="W730">
        <f t="shared" si="83"/>
        <v>45</v>
      </c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 s="5">
        <f t="shared" si="78"/>
        <v>43.55</v>
      </c>
      <c r="Q731" s="5" t="str">
        <f t="shared" si="79"/>
        <v>publishing</v>
      </c>
      <c r="R731" s="5" t="str">
        <f t="shared" si="80"/>
        <v>nonfiction</v>
      </c>
      <c r="S731" t="s">
        <v>8322</v>
      </c>
      <c r="T731" t="s">
        <v>8323</v>
      </c>
      <c r="U731" s="9">
        <f t="shared" si="81"/>
        <v>41111.185891203706</v>
      </c>
      <c r="V731" s="9">
        <f t="shared" si="82"/>
        <v>41171.185891203706</v>
      </c>
      <c r="W731">
        <f t="shared" si="83"/>
        <v>60</v>
      </c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 s="5">
        <f t="shared" si="78"/>
        <v>99.77</v>
      </c>
      <c r="Q732" s="5" t="str">
        <f t="shared" si="79"/>
        <v>publishing</v>
      </c>
      <c r="R732" s="5" t="str">
        <f t="shared" si="80"/>
        <v>nonfiction</v>
      </c>
      <c r="S732" t="s">
        <v>8322</v>
      </c>
      <c r="T732" t="s">
        <v>8323</v>
      </c>
      <c r="U732" s="9">
        <f t="shared" si="81"/>
        <v>40854.745266203703</v>
      </c>
      <c r="V732" s="9">
        <f t="shared" si="82"/>
        <v>40884.745266203703</v>
      </c>
      <c r="W732">
        <f t="shared" si="83"/>
        <v>30</v>
      </c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 s="5">
        <f t="shared" si="78"/>
        <v>88.73</v>
      </c>
      <c r="Q733" s="5" t="str">
        <f t="shared" si="79"/>
        <v>publishing</v>
      </c>
      <c r="R733" s="5" t="str">
        <f t="shared" si="80"/>
        <v>nonfiction</v>
      </c>
      <c r="S733" t="s">
        <v>8322</v>
      </c>
      <c r="T733" t="s">
        <v>8323</v>
      </c>
      <c r="U733" s="9">
        <f t="shared" si="81"/>
        <v>40879.795682870368</v>
      </c>
      <c r="V733" s="9">
        <f t="shared" si="82"/>
        <v>40930.25</v>
      </c>
      <c r="W733">
        <f t="shared" si="83"/>
        <v>51</v>
      </c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 s="5">
        <f t="shared" si="78"/>
        <v>4.92</v>
      </c>
      <c r="Q734" s="5" t="str">
        <f t="shared" si="79"/>
        <v>publishing</v>
      </c>
      <c r="R734" s="5" t="str">
        <f t="shared" si="80"/>
        <v>nonfiction</v>
      </c>
      <c r="S734" t="s">
        <v>8322</v>
      </c>
      <c r="T734" t="s">
        <v>8323</v>
      </c>
      <c r="U734" s="9">
        <f t="shared" si="81"/>
        <v>41486.424317129626</v>
      </c>
      <c r="V734" s="9">
        <f t="shared" si="82"/>
        <v>41546.424317129626</v>
      </c>
      <c r="W734">
        <f t="shared" si="83"/>
        <v>60</v>
      </c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 s="5">
        <f t="shared" si="78"/>
        <v>17.82</v>
      </c>
      <c r="Q735" s="5" t="str">
        <f t="shared" si="79"/>
        <v>publishing</v>
      </c>
      <c r="R735" s="5" t="str">
        <f t="shared" si="80"/>
        <v>nonfiction</v>
      </c>
      <c r="S735" t="s">
        <v>8322</v>
      </c>
      <c r="T735" t="s">
        <v>8323</v>
      </c>
      <c r="U735" s="9">
        <f t="shared" si="81"/>
        <v>41598.420046296298</v>
      </c>
      <c r="V735" s="9">
        <f t="shared" si="82"/>
        <v>41628.420046296298</v>
      </c>
      <c r="W735">
        <f t="shared" si="83"/>
        <v>30</v>
      </c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 s="5">
        <f t="shared" si="78"/>
        <v>187.19</v>
      </c>
      <c r="Q736" s="5" t="str">
        <f t="shared" si="79"/>
        <v>publishing</v>
      </c>
      <c r="R736" s="5" t="str">
        <f t="shared" si="80"/>
        <v>nonfiction</v>
      </c>
      <c r="S736" t="s">
        <v>8322</v>
      </c>
      <c r="T736" t="s">
        <v>8323</v>
      </c>
      <c r="U736" s="9">
        <f t="shared" si="81"/>
        <v>42102.164583333331</v>
      </c>
      <c r="V736" s="9">
        <f t="shared" si="82"/>
        <v>42133.208333333328</v>
      </c>
      <c r="W736">
        <f t="shared" si="83"/>
        <v>31</v>
      </c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 s="5">
        <f t="shared" si="78"/>
        <v>234.81</v>
      </c>
      <c r="Q737" s="5" t="str">
        <f t="shared" si="79"/>
        <v>publishing</v>
      </c>
      <c r="R737" s="5" t="str">
        <f t="shared" si="80"/>
        <v>nonfiction</v>
      </c>
      <c r="S737" t="s">
        <v>8322</v>
      </c>
      <c r="T737" t="s">
        <v>8323</v>
      </c>
      <c r="U737" s="9">
        <f t="shared" si="81"/>
        <v>41946.029467592591</v>
      </c>
      <c r="V737" s="9">
        <f t="shared" si="82"/>
        <v>41977.027083333334</v>
      </c>
      <c r="W737">
        <f t="shared" si="83"/>
        <v>31</v>
      </c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 s="5">
        <f t="shared" si="78"/>
        <v>105.05</v>
      </c>
      <c r="Q738" s="5" t="str">
        <f t="shared" si="79"/>
        <v>publishing</v>
      </c>
      <c r="R738" s="5" t="str">
        <f t="shared" si="80"/>
        <v>nonfiction</v>
      </c>
      <c r="S738" t="s">
        <v>8322</v>
      </c>
      <c r="T738" t="s">
        <v>8323</v>
      </c>
      <c r="U738" s="9">
        <f t="shared" si="81"/>
        <v>41579.734259259261</v>
      </c>
      <c r="V738" s="9">
        <f t="shared" si="82"/>
        <v>41599.207638888889</v>
      </c>
      <c r="W738">
        <f t="shared" si="83"/>
        <v>20</v>
      </c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 s="5">
        <f t="shared" si="78"/>
        <v>56.67</v>
      </c>
      <c r="Q739" s="5" t="str">
        <f t="shared" si="79"/>
        <v>publishing</v>
      </c>
      <c r="R739" s="5" t="str">
        <f t="shared" si="80"/>
        <v>nonfiction</v>
      </c>
      <c r="S739" t="s">
        <v>8322</v>
      </c>
      <c r="T739" t="s">
        <v>8323</v>
      </c>
      <c r="U739" s="9">
        <f t="shared" si="81"/>
        <v>41667.275312500002</v>
      </c>
      <c r="V739" s="9">
        <f t="shared" si="82"/>
        <v>41684.833333333336</v>
      </c>
      <c r="W739">
        <f t="shared" si="83"/>
        <v>17</v>
      </c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 s="5">
        <f t="shared" si="78"/>
        <v>39.049999999999997</v>
      </c>
      <c r="Q740" s="5" t="str">
        <f t="shared" si="79"/>
        <v>publishing</v>
      </c>
      <c r="R740" s="5" t="str">
        <f t="shared" si="80"/>
        <v>nonfiction</v>
      </c>
      <c r="S740" t="s">
        <v>8322</v>
      </c>
      <c r="T740" t="s">
        <v>8323</v>
      </c>
      <c r="U740" s="9">
        <f t="shared" si="81"/>
        <v>41943.604097222218</v>
      </c>
      <c r="V740" s="9">
        <f t="shared" si="82"/>
        <v>41974.207638888889</v>
      </c>
      <c r="W740">
        <f t="shared" si="83"/>
        <v>31</v>
      </c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 s="5">
        <f t="shared" si="78"/>
        <v>68.349999999999994</v>
      </c>
      <c r="Q741" s="5" t="str">
        <f t="shared" si="79"/>
        <v>publishing</v>
      </c>
      <c r="R741" s="5" t="str">
        <f t="shared" si="80"/>
        <v>nonfiction</v>
      </c>
      <c r="S741" t="s">
        <v>8322</v>
      </c>
      <c r="T741" t="s">
        <v>8323</v>
      </c>
      <c r="U741" s="9">
        <f t="shared" si="81"/>
        <v>41829.502650462964</v>
      </c>
      <c r="V741" s="9">
        <f t="shared" si="82"/>
        <v>41862.502650462964</v>
      </c>
      <c r="W741">
        <f t="shared" si="83"/>
        <v>33</v>
      </c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 s="5">
        <f t="shared" si="78"/>
        <v>169.58</v>
      </c>
      <c r="Q742" s="5" t="str">
        <f t="shared" si="79"/>
        <v>publishing</v>
      </c>
      <c r="R742" s="5" t="str">
        <f t="shared" si="80"/>
        <v>nonfiction</v>
      </c>
      <c r="S742" t="s">
        <v>8322</v>
      </c>
      <c r="T742" t="s">
        <v>8323</v>
      </c>
      <c r="U742" s="9">
        <f t="shared" si="81"/>
        <v>42162.146782407406</v>
      </c>
      <c r="V742" s="9">
        <f t="shared" si="82"/>
        <v>42176.146782407406</v>
      </c>
      <c r="W742">
        <f t="shared" si="83"/>
        <v>14</v>
      </c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 s="5">
        <f t="shared" si="78"/>
        <v>141.41999999999999</v>
      </c>
      <c r="Q743" s="5" t="str">
        <f t="shared" si="79"/>
        <v>publishing</v>
      </c>
      <c r="R743" s="5" t="str">
        <f t="shared" si="80"/>
        <v>nonfiction</v>
      </c>
      <c r="S743" t="s">
        <v>8322</v>
      </c>
      <c r="T743" t="s">
        <v>8323</v>
      </c>
      <c r="U743" s="9">
        <f t="shared" si="81"/>
        <v>41401.648217592592</v>
      </c>
      <c r="V743" s="9">
        <f t="shared" si="82"/>
        <v>41436.648217592592</v>
      </c>
      <c r="W743">
        <f t="shared" si="83"/>
        <v>35</v>
      </c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 s="5">
        <f t="shared" si="78"/>
        <v>67.39</v>
      </c>
      <c r="Q744" s="5" t="str">
        <f t="shared" si="79"/>
        <v>publishing</v>
      </c>
      <c r="R744" s="5" t="str">
        <f t="shared" si="80"/>
        <v>nonfiction</v>
      </c>
      <c r="S744" t="s">
        <v>8322</v>
      </c>
      <c r="T744" t="s">
        <v>8323</v>
      </c>
      <c r="U744" s="9">
        <f t="shared" si="81"/>
        <v>41689.917962962965</v>
      </c>
      <c r="V744" s="9">
        <f t="shared" si="82"/>
        <v>41719.876296296294</v>
      </c>
      <c r="W744">
        <f t="shared" si="83"/>
        <v>30</v>
      </c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 s="5">
        <f t="shared" si="78"/>
        <v>54.27</v>
      </c>
      <c r="Q745" s="5" t="str">
        <f t="shared" si="79"/>
        <v>publishing</v>
      </c>
      <c r="R745" s="5" t="str">
        <f t="shared" si="80"/>
        <v>nonfiction</v>
      </c>
      <c r="S745" t="s">
        <v>8322</v>
      </c>
      <c r="T745" t="s">
        <v>8323</v>
      </c>
      <c r="U745" s="9">
        <f t="shared" si="81"/>
        <v>40990.709317129629</v>
      </c>
      <c r="V745" s="9">
        <f t="shared" si="82"/>
        <v>41015.875</v>
      </c>
      <c r="W745">
        <f t="shared" si="83"/>
        <v>25</v>
      </c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 s="5">
        <f t="shared" si="78"/>
        <v>82.52</v>
      </c>
      <c r="Q746" s="5" t="str">
        <f t="shared" si="79"/>
        <v>publishing</v>
      </c>
      <c r="R746" s="5" t="str">
        <f t="shared" si="80"/>
        <v>nonfiction</v>
      </c>
      <c r="S746" t="s">
        <v>8322</v>
      </c>
      <c r="T746" t="s">
        <v>8323</v>
      </c>
      <c r="U746" s="9">
        <f t="shared" si="81"/>
        <v>41226.95721064815</v>
      </c>
      <c r="V746" s="9">
        <f t="shared" si="82"/>
        <v>41256.95721064815</v>
      </c>
      <c r="W746">
        <f t="shared" si="83"/>
        <v>30</v>
      </c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 s="5">
        <f t="shared" si="78"/>
        <v>53.73</v>
      </c>
      <c r="Q747" s="5" t="str">
        <f t="shared" si="79"/>
        <v>publishing</v>
      </c>
      <c r="R747" s="5" t="str">
        <f t="shared" si="80"/>
        <v>nonfiction</v>
      </c>
      <c r="S747" t="s">
        <v>8322</v>
      </c>
      <c r="T747" t="s">
        <v>8323</v>
      </c>
      <c r="U747" s="9">
        <f t="shared" si="81"/>
        <v>41367.572280092594</v>
      </c>
      <c r="V747" s="9">
        <f t="shared" si="82"/>
        <v>41397.572280092594</v>
      </c>
      <c r="W747">
        <f t="shared" si="83"/>
        <v>30</v>
      </c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 s="5">
        <f t="shared" si="78"/>
        <v>34.21</v>
      </c>
      <c r="Q748" s="5" t="str">
        <f t="shared" si="79"/>
        <v>publishing</v>
      </c>
      <c r="R748" s="5" t="str">
        <f t="shared" si="80"/>
        <v>nonfiction</v>
      </c>
      <c r="S748" t="s">
        <v>8322</v>
      </c>
      <c r="T748" t="s">
        <v>8323</v>
      </c>
      <c r="U748" s="9">
        <f t="shared" si="81"/>
        <v>41157.042928240742</v>
      </c>
      <c r="V748" s="9">
        <f t="shared" si="82"/>
        <v>41175.165972222225</v>
      </c>
      <c r="W748">
        <f t="shared" si="83"/>
        <v>18</v>
      </c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 s="5">
        <f t="shared" si="78"/>
        <v>127.33</v>
      </c>
      <c r="Q749" s="5" t="str">
        <f t="shared" si="79"/>
        <v>publishing</v>
      </c>
      <c r="R749" s="5" t="str">
        <f t="shared" si="80"/>
        <v>nonfiction</v>
      </c>
      <c r="S749" t="s">
        <v>8322</v>
      </c>
      <c r="T749" t="s">
        <v>8323</v>
      </c>
      <c r="U749" s="9">
        <f t="shared" si="81"/>
        <v>41988.548831018517</v>
      </c>
      <c r="V749" s="9">
        <f t="shared" si="82"/>
        <v>42019.454166666663</v>
      </c>
      <c r="W749">
        <f t="shared" si="83"/>
        <v>31</v>
      </c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 s="5">
        <f t="shared" si="78"/>
        <v>45.57</v>
      </c>
      <c r="Q750" s="5" t="str">
        <f t="shared" si="79"/>
        <v>publishing</v>
      </c>
      <c r="R750" s="5" t="str">
        <f t="shared" si="80"/>
        <v>nonfiction</v>
      </c>
      <c r="S750" t="s">
        <v>8322</v>
      </c>
      <c r="T750" t="s">
        <v>8323</v>
      </c>
      <c r="U750" s="9">
        <f t="shared" si="81"/>
        <v>41831.846828703703</v>
      </c>
      <c r="V750" s="9">
        <f t="shared" si="82"/>
        <v>41861.846828703703</v>
      </c>
      <c r="W750">
        <f t="shared" si="83"/>
        <v>30</v>
      </c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 s="5">
        <f t="shared" si="78"/>
        <v>95.96</v>
      </c>
      <c r="Q751" s="5" t="str">
        <f t="shared" si="79"/>
        <v>publishing</v>
      </c>
      <c r="R751" s="5" t="str">
        <f t="shared" si="80"/>
        <v>nonfiction</v>
      </c>
      <c r="S751" t="s">
        <v>8322</v>
      </c>
      <c r="T751" t="s">
        <v>8323</v>
      </c>
      <c r="U751" s="9">
        <f t="shared" si="81"/>
        <v>42733.94131944445</v>
      </c>
      <c r="V751" s="9">
        <f t="shared" si="82"/>
        <v>42763.94131944445</v>
      </c>
      <c r="W751">
        <f t="shared" si="83"/>
        <v>30</v>
      </c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 s="5">
        <f t="shared" si="78"/>
        <v>77.27</v>
      </c>
      <c r="Q752" s="5" t="str">
        <f t="shared" si="79"/>
        <v>publishing</v>
      </c>
      <c r="R752" s="5" t="str">
        <f t="shared" si="80"/>
        <v>nonfiction</v>
      </c>
      <c r="S752" t="s">
        <v>8322</v>
      </c>
      <c r="T752" t="s">
        <v>8323</v>
      </c>
      <c r="U752" s="9">
        <f t="shared" si="81"/>
        <v>41299.878148148149</v>
      </c>
      <c r="V752" s="9">
        <f t="shared" si="82"/>
        <v>41329.878148148149</v>
      </c>
      <c r="W752">
        <f t="shared" si="83"/>
        <v>30</v>
      </c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 s="5">
        <f t="shared" si="78"/>
        <v>57.34</v>
      </c>
      <c r="Q753" s="5" t="str">
        <f t="shared" si="79"/>
        <v>publishing</v>
      </c>
      <c r="R753" s="5" t="str">
        <f t="shared" si="80"/>
        <v>nonfiction</v>
      </c>
      <c r="S753" t="s">
        <v>8322</v>
      </c>
      <c r="T753" t="s">
        <v>8323</v>
      </c>
      <c r="U753" s="9">
        <f t="shared" si="81"/>
        <v>40713.630497685182</v>
      </c>
      <c r="V753" s="9">
        <f t="shared" si="82"/>
        <v>40759.630497685182</v>
      </c>
      <c r="W753">
        <f t="shared" si="83"/>
        <v>46</v>
      </c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 s="5">
        <f t="shared" si="78"/>
        <v>53.19</v>
      </c>
      <c r="Q754" s="5" t="str">
        <f t="shared" si="79"/>
        <v>publishing</v>
      </c>
      <c r="R754" s="5" t="str">
        <f t="shared" si="80"/>
        <v>nonfiction</v>
      </c>
      <c r="S754" t="s">
        <v>8322</v>
      </c>
      <c r="T754" t="s">
        <v>8323</v>
      </c>
      <c r="U754" s="9">
        <f t="shared" si="81"/>
        <v>42639.421493055561</v>
      </c>
      <c r="V754" s="9">
        <f t="shared" si="82"/>
        <v>42659.458333333328</v>
      </c>
      <c r="W754">
        <f t="shared" si="83"/>
        <v>20</v>
      </c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 s="5">
        <f t="shared" si="78"/>
        <v>492.31</v>
      </c>
      <c r="Q755" s="5" t="str">
        <f t="shared" si="79"/>
        <v>publishing</v>
      </c>
      <c r="R755" s="5" t="str">
        <f t="shared" si="80"/>
        <v>nonfiction</v>
      </c>
      <c r="S755" t="s">
        <v>8322</v>
      </c>
      <c r="T755" t="s">
        <v>8323</v>
      </c>
      <c r="U755" s="9">
        <f t="shared" si="81"/>
        <v>42019.590173611112</v>
      </c>
      <c r="V755" s="9">
        <f t="shared" si="82"/>
        <v>42049.590173611112</v>
      </c>
      <c r="W755">
        <f t="shared" si="83"/>
        <v>30</v>
      </c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 s="5">
        <f t="shared" si="78"/>
        <v>42.35</v>
      </c>
      <c r="Q756" s="5" t="str">
        <f t="shared" si="79"/>
        <v>publishing</v>
      </c>
      <c r="R756" s="5" t="str">
        <f t="shared" si="80"/>
        <v>nonfiction</v>
      </c>
      <c r="S756" t="s">
        <v>8322</v>
      </c>
      <c r="T756" t="s">
        <v>8323</v>
      </c>
      <c r="U756" s="9">
        <f t="shared" si="81"/>
        <v>41249.749085648145</v>
      </c>
      <c r="V756" s="9">
        <f t="shared" si="82"/>
        <v>41279.749085648145</v>
      </c>
      <c r="W756">
        <f t="shared" si="83"/>
        <v>30</v>
      </c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 s="5">
        <f t="shared" si="78"/>
        <v>37.47</v>
      </c>
      <c r="Q757" s="5" t="str">
        <f t="shared" si="79"/>
        <v>publishing</v>
      </c>
      <c r="R757" s="5" t="str">
        <f t="shared" si="80"/>
        <v>nonfiction</v>
      </c>
      <c r="S757" t="s">
        <v>8322</v>
      </c>
      <c r="T757" t="s">
        <v>8323</v>
      </c>
      <c r="U757" s="9">
        <f t="shared" si="81"/>
        <v>41383.605057870373</v>
      </c>
      <c r="V757" s="9">
        <f t="shared" si="82"/>
        <v>41414.02847222222</v>
      </c>
      <c r="W757">
        <f t="shared" si="83"/>
        <v>31</v>
      </c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 s="5">
        <f t="shared" si="78"/>
        <v>37.450000000000003</v>
      </c>
      <c r="Q758" s="5" t="str">
        <f t="shared" si="79"/>
        <v>publishing</v>
      </c>
      <c r="R758" s="5" t="str">
        <f t="shared" si="80"/>
        <v>nonfiction</v>
      </c>
      <c r="S758" t="s">
        <v>8322</v>
      </c>
      <c r="T758" t="s">
        <v>8323</v>
      </c>
      <c r="U758" s="9">
        <f t="shared" si="81"/>
        <v>40590.766886574071</v>
      </c>
      <c r="V758" s="9">
        <f t="shared" si="82"/>
        <v>40651.725219907406</v>
      </c>
      <c r="W758">
        <f t="shared" si="83"/>
        <v>61</v>
      </c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 s="5">
        <f t="shared" si="78"/>
        <v>33.06</v>
      </c>
      <c r="Q759" s="5" t="str">
        <f t="shared" si="79"/>
        <v>publishing</v>
      </c>
      <c r="R759" s="5" t="str">
        <f t="shared" si="80"/>
        <v>nonfiction</v>
      </c>
      <c r="S759" t="s">
        <v>8322</v>
      </c>
      <c r="T759" t="s">
        <v>8323</v>
      </c>
      <c r="U759" s="9">
        <f t="shared" si="81"/>
        <v>41235.054560185185</v>
      </c>
      <c r="V759" s="9">
        <f t="shared" si="82"/>
        <v>41249.054560185185</v>
      </c>
      <c r="W759">
        <f t="shared" si="83"/>
        <v>14</v>
      </c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 s="5">
        <f t="shared" si="78"/>
        <v>134.21</v>
      </c>
      <c r="Q760" s="5" t="str">
        <f t="shared" si="79"/>
        <v>publishing</v>
      </c>
      <c r="R760" s="5" t="str">
        <f t="shared" si="80"/>
        <v>nonfiction</v>
      </c>
      <c r="S760" t="s">
        <v>8322</v>
      </c>
      <c r="T760" t="s">
        <v>8323</v>
      </c>
      <c r="U760" s="9">
        <f t="shared" si="81"/>
        <v>40429.836435185185</v>
      </c>
      <c r="V760" s="9">
        <f t="shared" si="82"/>
        <v>40459.836435185185</v>
      </c>
      <c r="W760">
        <f t="shared" si="83"/>
        <v>30</v>
      </c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 s="5">
        <f t="shared" si="78"/>
        <v>51.47</v>
      </c>
      <c r="Q761" s="5" t="str">
        <f t="shared" si="79"/>
        <v>publishing</v>
      </c>
      <c r="R761" s="5" t="str">
        <f t="shared" si="80"/>
        <v>nonfiction</v>
      </c>
      <c r="S761" t="s">
        <v>8322</v>
      </c>
      <c r="T761" t="s">
        <v>8323</v>
      </c>
      <c r="U761" s="9">
        <f t="shared" si="81"/>
        <v>41789.330312500002</v>
      </c>
      <c r="V761" s="9">
        <f t="shared" si="82"/>
        <v>41829.330312500002</v>
      </c>
      <c r="W761">
        <f t="shared" si="83"/>
        <v>40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s="5" t="e">
        <f t="shared" si="78"/>
        <v>#DIV/0!</v>
      </c>
      <c r="Q762" s="5" t="str">
        <f t="shared" si="79"/>
        <v>publishing</v>
      </c>
      <c r="R762" s="5" t="str">
        <f t="shared" si="80"/>
        <v>fiction</v>
      </c>
      <c r="S762" t="s">
        <v>8322</v>
      </c>
      <c r="T762" t="s">
        <v>8324</v>
      </c>
      <c r="U762" s="9">
        <f t="shared" si="81"/>
        <v>42670.764039351852</v>
      </c>
      <c r="V762" s="9">
        <f t="shared" si="82"/>
        <v>42700.805706018517</v>
      </c>
      <c r="W762">
        <f t="shared" si="83"/>
        <v>30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 s="5">
        <f t="shared" si="78"/>
        <v>39.17</v>
      </c>
      <c r="Q763" s="5" t="str">
        <f t="shared" si="79"/>
        <v>publishing</v>
      </c>
      <c r="R763" s="5" t="str">
        <f t="shared" si="80"/>
        <v>fiction</v>
      </c>
      <c r="S763" t="s">
        <v>8322</v>
      </c>
      <c r="T763" t="s">
        <v>8324</v>
      </c>
      <c r="U763" s="9">
        <f t="shared" si="81"/>
        <v>41642.751458333332</v>
      </c>
      <c r="V763" s="9">
        <f t="shared" si="82"/>
        <v>41672.751458333332</v>
      </c>
      <c r="W763">
        <f t="shared" si="83"/>
        <v>30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s="5" t="e">
        <f t="shared" si="78"/>
        <v>#DIV/0!</v>
      </c>
      <c r="Q764" s="5" t="str">
        <f t="shared" si="79"/>
        <v>publishing</v>
      </c>
      <c r="R764" s="5" t="str">
        <f t="shared" si="80"/>
        <v>fiction</v>
      </c>
      <c r="S764" t="s">
        <v>8322</v>
      </c>
      <c r="T764" t="s">
        <v>8324</v>
      </c>
      <c r="U764" s="9">
        <f t="shared" si="81"/>
        <v>42690.858449074076</v>
      </c>
      <c r="V764" s="9">
        <f t="shared" si="82"/>
        <v>42708.25</v>
      </c>
      <c r="W764">
        <f t="shared" si="83"/>
        <v>18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 s="5">
        <f t="shared" si="78"/>
        <v>5</v>
      </c>
      <c r="Q765" s="5" t="str">
        <f t="shared" si="79"/>
        <v>publishing</v>
      </c>
      <c r="R765" s="5" t="str">
        <f t="shared" si="80"/>
        <v>fiction</v>
      </c>
      <c r="S765" t="s">
        <v>8322</v>
      </c>
      <c r="T765" t="s">
        <v>8324</v>
      </c>
      <c r="U765" s="9">
        <f t="shared" si="81"/>
        <v>41471.446851851848</v>
      </c>
      <c r="V765" s="9">
        <f t="shared" si="82"/>
        <v>41501.446851851848</v>
      </c>
      <c r="W765">
        <f t="shared" si="83"/>
        <v>30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s="5" t="e">
        <f t="shared" si="78"/>
        <v>#DIV/0!</v>
      </c>
      <c r="Q766" s="5" t="str">
        <f t="shared" si="79"/>
        <v>publishing</v>
      </c>
      <c r="R766" s="5" t="str">
        <f t="shared" si="80"/>
        <v>fiction</v>
      </c>
      <c r="S766" t="s">
        <v>8322</v>
      </c>
      <c r="T766" t="s">
        <v>8324</v>
      </c>
      <c r="U766" s="9">
        <f t="shared" si="81"/>
        <v>42227.173159722224</v>
      </c>
      <c r="V766" s="9">
        <f t="shared" si="82"/>
        <v>42257.173159722224</v>
      </c>
      <c r="W766">
        <f t="shared" si="83"/>
        <v>30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 s="5">
        <f t="shared" si="78"/>
        <v>57.3</v>
      </c>
      <c r="Q767" s="5" t="str">
        <f t="shared" si="79"/>
        <v>publishing</v>
      </c>
      <c r="R767" s="5" t="str">
        <f t="shared" si="80"/>
        <v>fiction</v>
      </c>
      <c r="S767" t="s">
        <v>8322</v>
      </c>
      <c r="T767" t="s">
        <v>8324</v>
      </c>
      <c r="U767" s="9">
        <f t="shared" si="81"/>
        <v>41901.542638888888</v>
      </c>
      <c r="V767" s="9">
        <f t="shared" si="82"/>
        <v>41931.542638888888</v>
      </c>
      <c r="W767">
        <f t="shared" si="83"/>
        <v>30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s="5" t="e">
        <f t="shared" si="78"/>
        <v>#DIV/0!</v>
      </c>
      <c r="Q768" s="5" t="str">
        <f t="shared" si="79"/>
        <v>publishing</v>
      </c>
      <c r="R768" s="5" t="str">
        <f t="shared" si="80"/>
        <v>fiction</v>
      </c>
      <c r="S768" t="s">
        <v>8322</v>
      </c>
      <c r="T768" t="s">
        <v>8324</v>
      </c>
      <c r="U768" s="9">
        <f t="shared" si="81"/>
        <v>42021.783368055556</v>
      </c>
      <c r="V768" s="9">
        <f t="shared" si="82"/>
        <v>42051.783368055556</v>
      </c>
      <c r="W768">
        <f t="shared" si="83"/>
        <v>30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 s="5">
        <f t="shared" si="78"/>
        <v>59</v>
      </c>
      <c r="Q769" s="5" t="str">
        <f t="shared" si="79"/>
        <v>publishing</v>
      </c>
      <c r="R769" s="5" t="str">
        <f t="shared" si="80"/>
        <v>fiction</v>
      </c>
      <c r="S769" t="s">
        <v>8322</v>
      </c>
      <c r="T769" t="s">
        <v>8324</v>
      </c>
      <c r="U769" s="9">
        <f t="shared" si="81"/>
        <v>42115.143634259264</v>
      </c>
      <c r="V769" s="9">
        <f t="shared" si="82"/>
        <v>42145.143634259264</v>
      </c>
      <c r="W769">
        <f t="shared" si="83"/>
        <v>30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84">ROUND((E770/D770)*100,0)</f>
        <v>0</v>
      </c>
      <c r="P770" s="5" t="e">
        <f t="shared" ref="P770:P833" si="85">ROUND((E770/L770),2)</f>
        <v>#DIV/0!</v>
      </c>
      <c r="Q770" s="5" t="str">
        <f t="shared" ref="Q770:Q833" si="86">LEFT(N770,SEARCH("/",N770)-1)</f>
        <v>publishing</v>
      </c>
      <c r="R770" s="5" t="str">
        <f t="shared" ref="R770:R833" si="87">RIGHT(N770,LEN(N770)-SEARCH("/",N770))</f>
        <v>fiction</v>
      </c>
      <c r="S770" t="s">
        <v>8322</v>
      </c>
      <c r="T770" t="s">
        <v>8324</v>
      </c>
      <c r="U770" s="9">
        <f t="shared" ref="U770:U833" si="88">(((J770/60)/60)/24)+DATE(1970,1,1)</f>
        <v>41594.207060185188</v>
      </c>
      <c r="V770" s="9">
        <f t="shared" ref="V770:V833" si="89">(((I770/60)/60)/24)+DATE(1970,1,1)</f>
        <v>41624.207060185188</v>
      </c>
      <c r="W770">
        <f t="shared" si="83"/>
        <v>30</v>
      </c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84"/>
        <v>41</v>
      </c>
      <c r="P771" s="5">
        <f t="shared" si="85"/>
        <v>31.85</v>
      </c>
      <c r="Q771" s="5" t="str">
        <f t="shared" si="86"/>
        <v>publishing</v>
      </c>
      <c r="R771" s="5" t="str">
        <f t="shared" si="87"/>
        <v>fiction</v>
      </c>
      <c r="S771" t="s">
        <v>8322</v>
      </c>
      <c r="T771" t="s">
        <v>8324</v>
      </c>
      <c r="U771" s="9">
        <f t="shared" si="88"/>
        <v>41604.996458333335</v>
      </c>
      <c r="V771" s="9">
        <f t="shared" si="89"/>
        <v>41634.996458333335</v>
      </c>
      <c r="W771">
        <f t="shared" ref="W771:W834" si="90">DATEDIF(U771,V771,"d")</f>
        <v>30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s="5" t="e">
        <f t="shared" si="85"/>
        <v>#DIV/0!</v>
      </c>
      <c r="Q772" s="5" t="str">
        <f t="shared" si="86"/>
        <v>publishing</v>
      </c>
      <c r="R772" s="5" t="str">
        <f t="shared" si="87"/>
        <v>fiction</v>
      </c>
      <c r="S772" t="s">
        <v>8322</v>
      </c>
      <c r="T772" t="s">
        <v>8324</v>
      </c>
      <c r="U772" s="9">
        <f t="shared" si="88"/>
        <v>41289.999641203707</v>
      </c>
      <c r="V772" s="9">
        <f t="shared" si="89"/>
        <v>41329.999641203707</v>
      </c>
      <c r="W772">
        <f t="shared" si="90"/>
        <v>40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 s="5">
        <f t="shared" si="85"/>
        <v>10</v>
      </c>
      <c r="Q773" s="5" t="str">
        <f t="shared" si="86"/>
        <v>publishing</v>
      </c>
      <c r="R773" s="5" t="str">
        <f t="shared" si="87"/>
        <v>fiction</v>
      </c>
      <c r="S773" t="s">
        <v>8322</v>
      </c>
      <c r="T773" t="s">
        <v>8324</v>
      </c>
      <c r="U773" s="9">
        <f t="shared" si="88"/>
        <v>42349.824097222227</v>
      </c>
      <c r="V773" s="9">
        <f t="shared" si="89"/>
        <v>42399.824097222227</v>
      </c>
      <c r="W773">
        <f t="shared" si="90"/>
        <v>50</v>
      </c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 s="5">
        <f t="shared" si="85"/>
        <v>50</v>
      </c>
      <c r="Q774" s="5" t="str">
        <f t="shared" si="86"/>
        <v>publishing</v>
      </c>
      <c r="R774" s="5" t="str">
        <f t="shared" si="87"/>
        <v>fiction</v>
      </c>
      <c r="S774" t="s">
        <v>8322</v>
      </c>
      <c r="T774" t="s">
        <v>8324</v>
      </c>
      <c r="U774" s="9">
        <f t="shared" si="88"/>
        <v>40068.056932870371</v>
      </c>
      <c r="V774" s="9">
        <f t="shared" si="89"/>
        <v>40118.165972222225</v>
      </c>
      <c r="W774">
        <f t="shared" si="90"/>
        <v>50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 s="5">
        <f t="shared" si="85"/>
        <v>16</v>
      </c>
      <c r="Q775" s="5" t="str">
        <f t="shared" si="86"/>
        <v>publishing</v>
      </c>
      <c r="R775" s="5" t="str">
        <f t="shared" si="87"/>
        <v>fiction</v>
      </c>
      <c r="S775" t="s">
        <v>8322</v>
      </c>
      <c r="T775" t="s">
        <v>8324</v>
      </c>
      <c r="U775" s="9">
        <f t="shared" si="88"/>
        <v>42100.735937499994</v>
      </c>
      <c r="V775" s="9">
        <f t="shared" si="89"/>
        <v>42134.959027777775</v>
      </c>
      <c r="W775">
        <f t="shared" si="90"/>
        <v>34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 s="5">
        <f t="shared" si="85"/>
        <v>39</v>
      </c>
      <c r="Q776" s="5" t="str">
        <f t="shared" si="86"/>
        <v>publishing</v>
      </c>
      <c r="R776" s="5" t="str">
        <f t="shared" si="87"/>
        <v>fiction</v>
      </c>
      <c r="S776" t="s">
        <v>8322</v>
      </c>
      <c r="T776" t="s">
        <v>8324</v>
      </c>
      <c r="U776" s="9">
        <f t="shared" si="88"/>
        <v>41663.780300925922</v>
      </c>
      <c r="V776" s="9">
        <f t="shared" si="89"/>
        <v>41693.780300925922</v>
      </c>
      <c r="W776">
        <f t="shared" si="90"/>
        <v>30</v>
      </c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 s="5">
        <f t="shared" si="85"/>
        <v>34</v>
      </c>
      <c r="Q777" s="5" t="str">
        <f t="shared" si="86"/>
        <v>publishing</v>
      </c>
      <c r="R777" s="5" t="str">
        <f t="shared" si="87"/>
        <v>fiction</v>
      </c>
      <c r="S777" t="s">
        <v>8322</v>
      </c>
      <c r="T777" t="s">
        <v>8324</v>
      </c>
      <c r="U777" s="9">
        <f t="shared" si="88"/>
        <v>40863.060127314813</v>
      </c>
      <c r="V777" s="9">
        <f t="shared" si="89"/>
        <v>40893.060127314813</v>
      </c>
      <c r="W777">
        <f t="shared" si="90"/>
        <v>30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 s="5">
        <f t="shared" si="85"/>
        <v>63.12</v>
      </c>
      <c r="Q778" s="5" t="str">
        <f t="shared" si="86"/>
        <v>publishing</v>
      </c>
      <c r="R778" s="5" t="str">
        <f t="shared" si="87"/>
        <v>fiction</v>
      </c>
      <c r="S778" t="s">
        <v>8322</v>
      </c>
      <c r="T778" t="s">
        <v>8324</v>
      </c>
      <c r="U778" s="9">
        <f t="shared" si="88"/>
        <v>42250.685706018514</v>
      </c>
      <c r="V778" s="9">
        <f t="shared" si="89"/>
        <v>42288.208333333328</v>
      </c>
      <c r="W778">
        <f t="shared" si="90"/>
        <v>38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 s="5">
        <f t="shared" si="85"/>
        <v>7</v>
      </c>
      <c r="Q779" s="5" t="str">
        <f t="shared" si="86"/>
        <v>publishing</v>
      </c>
      <c r="R779" s="5" t="str">
        <f t="shared" si="87"/>
        <v>fiction</v>
      </c>
      <c r="S779" t="s">
        <v>8322</v>
      </c>
      <c r="T779" t="s">
        <v>8324</v>
      </c>
      <c r="U779" s="9">
        <f t="shared" si="88"/>
        <v>41456.981215277774</v>
      </c>
      <c r="V779" s="9">
        <f t="shared" si="89"/>
        <v>41486.981215277774</v>
      </c>
      <c r="W779">
        <f t="shared" si="90"/>
        <v>30</v>
      </c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 s="5">
        <f t="shared" si="85"/>
        <v>2</v>
      </c>
      <c r="Q780" s="5" t="str">
        <f t="shared" si="86"/>
        <v>publishing</v>
      </c>
      <c r="R780" s="5" t="str">
        <f t="shared" si="87"/>
        <v>fiction</v>
      </c>
      <c r="S780" t="s">
        <v>8322</v>
      </c>
      <c r="T780" t="s">
        <v>8324</v>
      </c>
      <c r="U780" s="9">
        <f t="shared" si="88"/>
        <v>41729.702314814815</v>
      </c>
      <c r="V780" s="9">
        <f t="shared" si="89"/>
        <v>41759.702314814815</v>
      </c>
      <c r="W780">
        <f t="shared" si="90"/>
        <v>30</v>
      </c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 s="5">
        <f t="shared" si="85"/>
        <v>66.67</v>
      </c>
      <c r="Q781" s="5" t="str">
        <f t="shared" si="86"/>
        <v>publishing</v>
      </c>
      <c r="R781" s="5" t="str">
        <f t="shared" si="87"/>
        <v>fiction</v>
      </c>
      <c r="S781" t="s">
        <v>8322</v>
      </c>
      <c r="T781" t="s">
        <v>8324</v>
      </c>
      <c r="U781" s="9">
        <f t="shared" si="88"/>
        <v>40436.68408564815</v>
      </c>
      <c r="V781" s="9">
        <f t="shared" si="89"/>
        <v>40466.166666666664</v>
      </c>
      <c r="W781">
        <f t="shared" si="90"/>
        <v>30</v>
      </c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 s="5">
        <f t="shared" si="85"/>
        <v>38.520000000000003</v>
      </c>
      <c r="Q782" s="5" t="str">
        <f t="shared" si="86"/>
        <v>music</v>
      </c>
      <c r="R782" s="5" t="str">
        <f t="shared" si="87"/>
        <v>rock</v>
      </c>
      <c r="S782" t="s">
        <v>8325</v>
      </c>
      <c r="T782" t="s">
        <v>8326</v>
      </c>
      <c r="U782" s="9">
        <f t="shared" si="88"/>
        <v>40636.673900462964</v>
      </c>
      <c r="V782" s="9">
        <f t="shared" si="89"/>
        <v>40666.673900462964</v>
      </c>
      <c r="W782">
        <f t="shared" si="90"/>
        <v>30</v>
      </c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 s="5">
        <f t="shared" si="85"/>
        <v>42.61</v>
      </c>
      <c r="Q783" s="5" t="str">
        <f t="shared" si="86"/>
        <v>music</v>
      </c>
      <c r="R783" s="5" t="str">
        <f t="shared" si="87"/>
        <v>rock</v>
      </c>
      <c r="S783" t="s">
        <v>8325</v>
      </c>
      <c r="T783" t="s">
        <v>8326</v>
      </c>
      <c r="U783" s="9">
        <f t="shared" si="88"/>
        <v>41403.000856481485</v>
      </c>
      <c r="V783" s="9">
        <f t="shared" si="89"/>
        <v>41433.000856481485</v>
      </c>
      <c r="W783">
        <f t="shared" si="90"/>
        <v>30</v>
      </c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 s="5">
        <f t="shared" si="85"/>
        <v>50</v>
      </c>
      <c r="Q784" s="5" t="str">
        <f t="shared" si="86"/>
        <v>music</v>
      </c>
      <c r="R784" s="5" t="str">
        <f t="shared" si="87"/>
        <v>rock</v>
      </c>
      <c r="S784" t="s">
        <v>8325</v>
      </c>
      <c r="T784" t="s">
        <v>8326</v>
      </c>
      <c r="U784" s="9">
        <f t="shared" si="88"/>
        <v>41116.758125</v>
      </c>
      <c r="V784" s="9">
        <f t="shared" si="89"/>
        <v>41146.758125</v>
      </c>
      <c r="W784">
        <f t="shared" si="90"/>
        <v>30</v>
      </c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 s="5">
        <f t="shared" si="85"/>
        <v>63.49</v>
      </c>
      <c r="Q785" s="5" t="str">
        <f t="shared" si="86"/>
        <v>music</v>
      </c>
      <c r="R785" s="5" t="str">
        <f t="shared" si="87"/>
        <v>rock</v>
      </c>
      <c r="S785" t="s">
        <v>8325</v>
      </c>
      <c r="T785" t="s">
        <v>8326</v>
      </c>
      <c r="U785" s="9">
        <f t="shared" si="88"/>
        <v>40987.773715277777</v>
      </c>
      <c r="V785" s="9">
        <f t="shared" si="89"/>
        <v>41026.916666666664</v>
      </c>
      <c r="W785">
        <f t="shared" si="90"/>
        <v>39</v>
      </c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 s="5">
        <f t="shared" si="85"/>
        <v>102.5</v>
      </c>
      <c r="Q786" s="5" t="str">
        <f t="shared" si="86"/>
        <v>music</v>
      </c>
      <c r="R786" s="5" t="str">
        <f t="shared" si="87"/>
        <v>rock</v>
      </c>
      <c r="S786" t="s">
        <v>8325</v>
      </c>
      <c r="T786" t="s">
        <v>8326</v>
      </c>
      <c r="U786" s="9">
        <f t="shared" si="88"/>
        <v>41675.149525462963</v>
      </c>
      <c r="V786" s="9">
        <f t="shared" si="89"/>
        <v>41715.107858796298</v>
      </c>
      <c r="W786">
        <f t="shared" si="90"/>
        <v>40</v>
      </c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 s="5">
        <f t="shared" si="85"/>
        <v>31.14</v>
      </c>
      <c r="Q787" s="5" t="str">
        <f t="shared" si="86"/>
        <v>music</v>
      </c>
      <c r="R787" s="5" t="str">
        <f t="shared" si="87"/>
        <v>rock</v>
      </c>
      <c r="S787" t="s">
        <v>8325</v>
      </c>
      <c r="T787" t="s">
        <v>8326</v>
      </c>
      <c r="U787" s="9">
        <f t="shared" si="88"/>
        <v>41303.593923611108</v>
      </c>
      <c r="V787" s="9">
        <f t="shared" si="89"/>
        <v>41333.593923611108</v>
      </c>
      <c r="W787">
        <f t="shared" si="90"/>
        <v>30</v>
      </c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 s="5">
        <f t="shared" si="85"/>
        <v>162.27000000000001</v>
      </c>
      <c r="Q788" s="5" t="str">
        <f t="shared" si="86"/>
        <v>music</v>
      </c>
      <c r="R788" s="5" t="str">
        <f t="shared" si="87"/>
        <v>rock</v>
      </c>
      <c r="S788" t="s">
        <v>8325</v>
      </c>
      <c r="T788" t="s">
        <v>8326</v>
      </c>
      <c r="U788" s="9">
        <f t="shared" si="88"/>
        <v>40983.055949074071</v>
      </c>
      <c r="V788" s="9">
        <f t="shared" si="89"/>
        <v>41040.657638888886</v>
      </c>
      <c r="W788">
        <f t="shared" si="90"/>
        <v>57</v>
      </c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 s="5">
        <f t="shared" si="85"/>
        <v>80.59</v>
      </c>
      <c r="Q789" s="5" t="str">
        <f t="shared" si="86"/>
        <v>music</v>
      </c>
      <c r="R789" s="5" t="str">
        <f t="shared" si="87"/>
        <v>rock</v>
      </c>
      <c r="S789" t="s">
        <v>8325</v>
      </c>
      <c r="T789" t="s">
        <v>8326</v>
      </c>
      <c r="U789" s="9">
        <f t="shared" si="88"/>
        <v>41549.627615740741</v>
      </c>
      <c r="V789" s="9">
        <f t="shared" si="89"/>
        <v>41579.627615740741</v>
      </c>
      <c r="W789">
        <f t="shared" si="90"/>
        <v>30</v>
      </c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 s="5">
        <f t="shared" si="85"/>
        <v>59.85</v>
      </c>
      <c r="Q790" s="5" t="str">
        <f t="shared" si="86"/>
        <v>music</v>
      </c>
      <c r="R790" s="5" t="str">
        <f t="shared" si="87"/>
        <v>rock</v>
      </c>
      <c r="S790" t="s">
        <v>8325</v>
      </c>
      <c r="T790" t="s">
        <v>8326</v>
      </c>
      <c r="U790" s="9">
        <f t="shared" si="88"/>
        <v>41059.006805555553</v>
      </c>
      <c r="V790" s="9">
        <f t="shared" si="89"/>
        <v>41097.165972222225</v>
      </c>
      <c r="W790">
        <f t="shared" si="90"/>
        <v>38</v>
      </c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 s="5">
        <f t="shared" si="85"/>
        <v>132.86000000000001</v>
      </c>
      <c r="Q791" s="5" t="str">
        <f t="shared" si="86"/>
        <v>music</v>
      </c>
      <c r="R791" s="5" t="str">
        <f t="shared" si="87"/>
        <v>rock</v>
      </c>
      <c r="S791" t="s">
        <v>8325</v>
      </c>
      <c r="T791" t="s">
        <v>8326</v>
      </c>
      <c r="U791" s="9">
        <f t="shared" si="88"/>
        <v>41277.186111111114</v>
      </c>
      <c r="V791" s="9">
        <f t="shared" si="89"/>
        <v>41295.332638888889</v>
      </c>
      <c r="W791">
        <f t="shared" si="90"/>
        <v>18</v>
      </c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 s="5">
        <f t="shared" si="85"/>
        <v>92.55</v>
      </c>
      <c r="Q792" s="5" t="str">
        <f t="shared" si="86"/>
        <v>music</v>
      </c>
      <c r="R792" s="5" t="str">
        <f t="shared" si="87"/>
        <v>rock</v>
      </c>
      <c r="S792" t="s">
        <v>8325</v>
      </c>
      <c r="T792" t="s">
        <v>8326</v>
      </c>
      <c r="U792" s="9">
        <f t="shared" si="88"/>
        <v>41276.047905092593</v>
      </c>
      <c r="V792" s="9">
        <f t="shared" si="89"/>
        <v>41306.047905092593</v>
      </c>
      <c r="W792">
        <f t="shared" si="90"/>
        <v>30</v>
      </c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 s="5">
        <f t="shared" si="85"/>
        <v>60.86</v>
      </c>
      <c r="Q793" s="5" t="str">
        <f t="shared" si="86"/>
        <v>music</v>
      </c>
      <c r="R793" s="5" t="str">
        <f t="shared" si="87"/>
        <v>rock</v>
      </c>
      <c r="S793" t="s">
        <v>8325</v>
      </c>
      <c r="T793" t="s">
        <v>8326</v>
      </c>
      <c r="U793" s="9">
        <f t="shared" si="88"/>
        <v>41557.780624999999</v>
      </c>
      <c r="V793" s="9">
        <f t="shared" si="89"/>
        <v>41591.249305555553</v>
      </c>
      <c r="W793">
        <f t="shared" si="90"/>
        <v>34</v>
      </c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 s="5">
        <f t="shared" si="85"/>
        <v>41.85</v>
      </c>
      <c r="Q794" s="5" t="str">
        <f t="shared" si="86"/>
        <v>music</v>
      </c>
      <c r="R794" s="5" t="str">
        <f t="shared" si="87"/>
        <v>rock</v>
      </c>
      <c r="S794" t="s">
        <v>8325</v>
      </c>
      <c r="T794" t="s">
        <v>8326</v>
      </c>
      <c r="U794" s="9">
        <f t="shared" si="88"/>
        <v>41555.873645833337</v>
      </c>
      <c r="V794" s="9">
        <f t="shared" si="89"/>
        <v>41585.915312500001</v>
      </c>
      <c r="W794">
        <f t="shared" si="90"/>
        <v>30</v>
      </c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 s="5">
        <f t="shared" si="85"/>
        <v>88.33</v>
      </c>
      <c r="Q795" s="5" t="str">
        <f t="shared" si="86"/>
        <v>music</v>
      </c>
      <c r="R795" s="5" t="str">
        <f t="shared" si="87"/>
        <v>rock</v>
      </c>
      <c r="S795" t="s">
        <v>8325</v>
      </c>
      <c r="T795" t="s">
        <v>8326</v>
      </c>
      <c r="U795" s="9">
        <f t="shared" si="88"/>
        <v>41442.741249999999</v>
      </c>
      <c r="V795" s="9">
        <f t="shared" si="89"/>
        <v>41458.207638888889</v>
      </c>
      <c r="W795">
        <f t="shared" si="90"/>
        <v>16</v>
      </c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 s="5">
        <f t="shared" si="85"/>
        <v>158.96</v>
      </c>
      <c r="Q796" s="5" t="str">
        <f t="shared" si="86"/>
        <v>music</v>
      </c>
      <c r="R796" s="5" t="str">
        <f t="shared" si="87"/>
        <v>rock</v>
      </c>
      <c r="S796" t="s">
        <v>8325</v>
      </c>
      <c r="T796" t="s">
        <v>8326</v>
      </c>
      <c r="U796" s="9">
        <f t="shared" si="88"/>
        <v>40736.115011574075</v>
      </c>
      <c r="V796" s="9">
        <f t="shared" si="89"/>
        <v>40791.712500000001</v>
      </c>
      <c r="W796">
        <f t="shared" si="90"/>
        <v>55</v>
      </c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 s="5">
        <f t="shared" si="85"/>
        <v>85.05</v>
      </c>
      <c r="Q797" s="5" t="str">
        <f t="shared" si="86"/>
        <v>music</v>
      </c>
      <c r="R797" s="5" t="str">
        <f t="shared" si="87"/>
        <v>rock</v>
      </c>
      <c r="S797" t="s">
        <v>8325</v>
      </c>
      <c r="T797" t="s">
        <v>8326</v>
      </c>
      <c r="U797" s="9">
        <f t="shared" si="88"/>
        <v>40963.613032407404</v>
      </c>
      <c r="V797" s="9">
        <f t="shared" si="89"/>
        <v>41006.207638888889</v>
      </c>
      <c r="W797">
        <f t="shared" si="90"/>
        <v>43</v>
      </c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 s="5">
        <f t="shared" si="85"/>
        <v>112.61</v>
      </c>
      <c r="Q798" s="5" t="str">
        <f t="shared" si="86"/>
        <v>music</v>
      </c>
      <c r="R798" s="5" t="str">
        <f t="shared" si="87"/>
        <v>rock</v>
      </c>
      <c r="S798" t="s">
        <v>8325</v>
      </c>
      <c r="T798" t="s">
        <v>8326</v>
      </c>
      <c r="U798" s="9">
        <f t="shared" si="88"/>
        <v>41502.882928240739</v>
      </c>
      <c r="V798" s="9">
        <f t="shared" si="89"/>
        <v>41532.881944444445</v>
      </c>
      <c r="W798">
        <f t="shared" si="90"/>
        <v>30</v>
      </c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 s="5">
        <f t="shared" si="85"/>
        <v>45.44</v>
      </c>
      <c r="Q799" s="5" t="str">
        <f t="shared" si="86"/>
        <v>music</v>
      </c>
      <c r="R799" s="5" t="str">
        <f t="shared" si="87"/>
        <v>rock</v>
      </c>
      <c r="S799" t="s">
        <v>8325</v>
      </c>
      <c r="T799" t="s">
        <v>8326</v>
      </c>
      <c r="U799" s="9">
        <f t="shared" si="88"/>
        <v>40996.994074074071</v>
      </c>
      <c r="V799" s="9">
        <f t="shared" si="89"/>
        <v>41028.166666666664</v>
      </c>
      <c r="W799">
        <f t="shared" si="90"/>
        <v>32</v>
      </c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 s="5">
        <f t="shared" si="85"/>
        <v>46.22</v>
      </c>
      <c r="Q800" s="5" t="str">
        <f t="shared" si="86"/>
        <v>music</v>
      </c>
      <c r="R800" s="5" t="str">
        <f t="shared" si="87"/>
        <v>rock</v>
      </c>
      <c r="S800" t="s">
        <v>8325</v>
      </c>
      <c r="T800" t="s">
        <v>8326</v>
      </c>
      <c r="U800" s="9">
        <f t="shared" si="88"/>
        <v>41882.590127314819</v>
      </c>
      <c r="V800" s="9">
        <f t="shared" si="89"/>
        <v>41912.590127314819</v>
      </c>
      <c r="W800">
        <f t="shared" si="90"/>
        <v>30</v>
      </c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 s="5">
        <f t="shared" si="85"/>
        <v>178.61</v>
      </c>
      <c r="Q801" s="5" t="str">
        <f t="shared" si="86"/>
        <v>music</v>
      </c>
      <c r="R801" s="5" t="str">
        <f t="shared" si="87"/>
        <v>rock</v>
      </c>
      <c r="S801" t="s">
        <v>8325</v>
      </c>
      <c r="T801" t="s">
        <v>8326</v>
      </c>
      <c r="U801" s="9">
        <f t="shared" si="88"/>
        <v>40996.667199074072</v>
      </c>
      <c r="V801" s="9">
        <f t="shared" si="89"/>
        <v>41026.667199074072</v>
      </c>
      <c r="W801">
        <f t="shared" si="90"/>
        <v>30</v>
      </c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 s="5">
        <f t="shared" si="85"/>
        <v>40.75</v>
      </c>
      <c r="Q802" s="5" t="str">
        <f t="shared" si="86"/>
        <v>music</v>
      </c>
      <c r="R802" s="5" t="str">
        <f t="shared" si="87"/>
        <v>rock</v>
      </c>
      <c r="S802" t="s">
        <v>8325</v>
      </c>
      <c r="T802" t="s">
        <v>8326</v>
      </c>
      <c r="U802" s="9">
        <f t="shared" si="88"/>
        <v>41863.433495370373</v>
      </c>
      <c r="V802" s="9">
        <f t="shared" si="89"/>
        <v>41893.433495370373</v>
      </c>
      <c r="W802">
        <f t="shared" si="90"/>
        <v>30</v>
      </c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 s="5">
        <f t="shared" si="85"/>
        <v>43.73</v>
      </c>
      <c r="Q803" s="5" t="str">
        <f t="shared" si="86"/>
        <v>music</v>
      </c>
      <c r="R803" s="5" t="str">
        <f t="shared" si="87"/>
        <v>rock</v>
      </c>
      <c r="S803" t="s">
        <v>8325</v>
      </c>
      <c r="T803" t="s">
        <v>8326</v>
      </c>
      <c r="U803" s="9">
        <f t="shared" si="88"/>
        <v>40695.795370370368</v>
      </c>
      <c r="V803" s="9">
        <f t="shared" si="89"/>
        <v>40725.795370370368</v>
      </c>
      <c r="W803">
        <f t="shared" si="90"/>
        <v>30</v>
      </c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 s="5">
        <f t="shared" si="85"/>
        <v>81.069999999999993</v>
      </c>
      <c r="Q804" s="5" t="str">
        <f t="shared" si="86"/>
        <v>music</v>
      </c>
      <c r="R804" s="5" t="str">
        <f t="shared" si="87"/>
        <v>rock</v>
      </c>
      <c r="S804" t="s">
        <v>8325</v>
      </c>
      <c r="T804" t="s">
        <v>8326</v>
      </c>
      <c r="U804" s="9">
        <f t="shared" si="88"/>
        <v>41123.022268518522</v>
      </c>
      <c r="V804" s="9">
        <f t="shared" si="89"/>
        <v>41169.170138888891</v>
      </c>
      <c r="W804">
        <f t="shared" si="90"/>
        <v>46</v>
      </c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 s="5">
        <f t="shared" si="85"/>
        <v>74.61</v>
      </c>
      <c r="Q805" s="5" t="str">
        <f t="shared" si="86"/>
        <v>music</v>
      </c>
      <c r="R805" s="5" t="str">
        <f t="shared" si="87"/>
        <v>rock</v>
      </c>
      <c r="S805" t="s">
        <v>8325</v>
      </c>
      <c r="T805" t="s">
        <v>8326</v>
      </c>
      <c r="U805" s="9">
        <f t="shared" si="88"/>
        <v>40665.949976851851</v>
      </c>
      <c r="V805" s="9">
        <f t="shared" si="89"/>
        <v>40692.041666666664</v>
      </c>
      <c r="W805">
        <f t="shared" si="90"/>
        <v>27</v>
      </c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 s="5">
        <f t="shared" si="85"/>
        <v>305.56</v>
      </c>
      <c r="Q806" s="5" t="str">
        <f t="shared" si="86"/>
        <v>music</v>
      </c>
      <c r="R806" s="5" t="str">
        <f t="shared" si="87"/>
        <v>rock</v>
      </c>
      <c r="S806" t="s">
        <v>8325</v>
      </c>
      <c r="T806" t="s">
        <v>8326</v>
      </c>
      <c r="U806" s="9">
        <f t="shared" si="88"/>
        <v>40730.105625000004</v>
      </c>
      <c r="V806" s="9">
        <f t="shared" si="89"/>
        <v>40747.165972222225</v>
      </c>
      <c r="W806">
        <f t="shared" si="90"/>
        <v>17</v>
      </c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 s="5">
        <f t="shared" si="85"/>
        <v>58.33</v>
      </c>
      <c r="Q807" s="5" t="str">
        <f t="shared" si="86"/>
        <v>music</v>
      </c>
      <c r="R807" s="5" t="str">
        <f t="shared" si="87"/>
        <v>rock</v>
      </c>
      <c r="S807" t="s">
        <v>8325</v>
      </c>
      <c r="T807" t="s">
        <v>8326</v>
      </c>
      <c r="U807" s="9">
        <f t="shared" si="88"/>
        <v>40690.823055555556</v>
      </c>
      <c r="V807" s="9">
        <f t="shared" si="89"/>
        <v>40740.958333333336</v>
      </c>
      <c r="W807">
        <f t="shared" si="90"/>
        <v>50</v>
      </c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 s="5">
        <f t="shared" si="85"/>
        <v>117.68</v>
      </c>
      <c r="Q808" s="5" t="str">
        <f t="shared" si="86"/>
        <v>music</v>
      </c>
      <c r="R808" s="5" t="str">
        <f t="shared" si="87"/>
        <v>rock</v>
      </c>
      <c r="S808" t="s">
        <v>8325</v>
      </c>
      <c r="T808" t="s">
        <v>8326</v>
      </c>
      <c r="U808" s="9">
        <f t="shared" si="88"/>
        <v>40763.691423611112</v>
      </c>
      <c r="V808" s="9">
        <f t="shared" si="89"/>
        <v>40793.691423611112</v>
      </c>
      <c r="W808">
        <f t="shared" si="90"/>
        <v>30</v>
      </c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 s="5">
        <f t="shared" si="85"/>
        <v>73.77</v>
      </c>
      <c r="Q809" s="5" t="str">
        <f t="shared" si="86"/>
        <v>music</v>
      </c>
      <c r="R809" s="5" t="str">
        <f t="shared" si="87"/>
        <v>rock</v>
      </c>
      <c r="S809" t="s">
        <v>8325</v>
      </c>
      <c r="T809" t="s">
        <v>8326</v>
      </c>
      <c r="U809" s="9">
        <f t="shared" si="88"/>
        <v>42759.628599537042</v>
      </c>
      <c r="V809" s="9">
        <f t="shared" si="89"/>
        <v>42795.083333333328</v>
      </c>
      <c r="W809">
        <f t="shared" si="90"/>
        <v>36</v>
      </c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 s="5">
        <f t="shared" si="85"/>
        <v>104.65</v>
      </c>
      <c r="Q810" s="5" t="str">
        <f t="shared" si="86"/>
        <v>music</v>
      </c>
      <c r="R810" s="5" t="str">
        <f t="shared" si="87"/>
        <v>rock</v>
      </c>
      <c r="S810" t="s">
        <v>8325</v>
      </c>
      <c r="T810" t="s">
        <v>8326</v>
      </c>
      <c r="U810" s="9">
        <f t="shared" si="88"/>
        <v>41962.100532407407</v>
      </c>
      <c r="V810" s="9">
        <f t="shared" si="89"/>
        <v>41995.207638888889</v>
      </c>
      <c r="W810">
        <f t="shared" si="90"/>
        <v>33</v>
      </c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 s="5">
        <f t="shared" si="85"/>
        <v>79.83</v>
      </c>
      <c r="Q811" s="5" t="str">
        <f t="shared" si="86"/>
        <v>music</v>
      </c>
      <c r="R811" s="5" t="str">
        <f t="shared" si="87"/>
        <v>rock</v>
      </c>
      <c r="S811" t="s">
        <v>8325</v>
      </c>
      <c r="T811" t="s">
        <v>8326</v>
      </c>
      <c r="U811" s="9">
        <f t="shared" si="88"/>
        <v>41628.833680555559</v>
      </c>
      <c r="V811" s="9">
        <f t="shared" si="89"/>
        <v>41658.833680555559</v>
      </c>
      <c r="W811">
        <f t="shared" si="90"/>
        <v>30</v>
      </c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 s="5">
        <f t="shared" si="85"/>
        <v>58.33</v>
      </c>
      <c r="Q812" s="5" t="str">
        <f t="shared" si="86"/>
        <v>music</v>
      </c>
      <c r="R812" s="5" t="str">
        <f t="shared" si="87"/>
        <v>rock</v>
      </c>
      <c r="S812" t="s">
        <v>8325</v>
      </c>
      <c r="T812" t="s">
        <v>8326</v>
      </c>
      <c r="U812" s="9">
        <f t="shared" si="88"/>
        <v>41123.056273148148</v>
      </c>
      <c r="V812" s="9">
        <f t="shared" si="89"/>
        <v>41153.056273148148</v>
      </c>
      <c r="W812">
        <f t="shared" si="90"/>
        <v>30</v>
      </c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 s="5">
        <f t="shared" si="85"/>
        <v>86.67</v>
      </c>
      <c r="Q813" s="5" t="str">
        <f t="shared" si="86"/>
        <v>music</v>
      </c>
      <c r="R813" s="5" t="str">
        <f t="shared" si="87"/>
        <v>rock</v>
      </c>
      <c r="S813" t="s">
        <v>8325</v>
      </c>
      <c r="T813" t="s">
        <v>8326</v>
      </c>
      <c r="U813" s="9">
        <f t="shared" si="88"/>
        <v>41443.643541666665</v>
      </c>
      <c r="V813" s="9">
        <f t="shared" si="89"/>
        <v>41465.702777777777</v>
      </c>
      <c r="W813">
        <f t="shared" si="90"/>
        <v>22</v>
      </c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 s="5">
        <f t="shared" si="85"/>
        <v>27.61</v>
      </c>
      <c r="Q814" s="5" t="str">
        <f t="shared" si="86"/>
        <v>music</v>
      </c>
      <c r="R814" s="5" t="str">
        <f t="shared" si="87"/>
        <v>rock</v>
      </c>
      <c r="S814" t="s">
        <v>8325</v>
      </c>
      <c r="T814" t="s">
        <v>8326</v>
      </c>
      <c r="U814" s="9">
        <f t="shared" si="88"/>
        <v>41282.017962962964</v>
      </c>
      <c r="V814" s="9">
        <f t="shared" si="89"/>
        <v>41334.581944444442</v>
      </c>
      <c r="W814">
        <f t="shared" si="90"/>
        <v>52</v>
      </c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 s="5">
        <f t="shared" si="85"/>
        <v>25</v>
      </c>
      <c r="Q815" s="5" t="str">
        <f t="shared" si="86"/>
        <v>music</v>
      </c>
      <c r="R815" s="5" t="str">
        <f t="shared" si="87"/>
        <v>rock</v>
      </c>
      <c r="S815" t="s">
        <v>8325</v>
      </c>
      <c r="T815" t="s">
        <v>8326</v>
      </c>
      <c r="U815" s="9">
        <f t="shared" si="88"/>
        <v>41080.960243055553</v>
      </c>
      <c r="V815" s="9">
        <f t="shared" si="89"/>
        <v>41110.960243055553</v>
      </c>
      <c r="W815">
        <f t="shared" si="90"/>
        <v>30</v>
      </c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 s="5">
        <f t="shared" si="85"/>
        <v>45.46</v>
      </c>
      <c r="Q816" s="5" t="str">
        <f t="shared" si="86"/>
        <v>music</v>
      </c>
      <c r="R816" s="5" t="str">
        <f t="shared" si="87"/>
        <v>rock</v>
      </c>
      <c r="S816" t="s">
        <v>8325</v>
      </c>
      <c r="T816" t="s">
        <v>8326</v>
      </c>
      <c r="U816" s="9">
        <f t="shared" si="88"/>
        <v>40679.743067129632</v>
      </c>
      <c r="V816" s="9">
        <f t="shared" si="89"/>
        <v>40694.75277777778</v>
      </c>
      <c r="W816">
        <f t="shared" si="90"/>
        <v>15</v>
      </c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 s="5">
        <f t="shared" si="85"/>
        <v>99.53</v>
      </c>
      <c r="Q817" s="5" t="str">
        <f t="shared" si="86"/>
        <v>music</v>
      </c>
      <c r="R817" s="5" t="str">
        <f t="shared" si="87"/>
        <v>rock</v>
      </c>
      <c r="S817" t="s">
        <v>8325</v>
      </c>
      <c r="T817" t="s">
        <v>8326</v>
      </c>
      <c r="U817" s="9">
        <f t="shared" si="88"/>
        <v>41914.917858796296</v>
      </c>
      <c r="V817" s="9">
        <f t="shared" si="89"/>
        <v>41944.917858796296</v>
      </c>
      <c r="W817">
        <f t="shared" si="90"/>
        <v>30</v>
      </c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 s="5">
        <f t="shared" si="85"/>
        <v>39.31</v>
      </c>
      <c r="Q818" s="5" t="str">
        <f t="shared" si="86"/>
        <v>music</v>
      </c>
      <c r="R818" s="5" t="str">
        <f t="shared" si="87"/>
        <v>rock</v>
      </c>
      <c r="S818" t="s">
        <v>8325</v>
      </c>
      <c r="T818" t="s">
        <v>8326</v>
      </c>
      <c r="U818" s="9">
        <f t="shared" si="88"/>
        <v>41341.870868055557</v>
      </c>
      <c r="V818" s="9">
        <f t="shared" si="89"/>
        <v>41373.270833333336</v>
      </c>
      <c r="W818">
        <f t="shared" si="90"/>
        <v>32</v>
      </c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 s="5">
        <f t="shared" si="85"/>
        <v>89.42</v>
      </c>
      <c r="Q819" s="5" t="str">
        <f t="shared" si="86"/>
        <v>music</v>
      </c>
      <c r="R819" s="5" t="str">
        <f t="shared" si="87"/>
        <v>rock</v>
      </c>
      <c r="S819" t="s">
        <v>8325</v>
      </c>
      <c r="T819" t="s">
        <v>8326</v>
      </c>
      <c r="U819" s="9">
        <f t="shared" si="88"/>
        <v>40925.599664351852</v>
      </c>
      <c r="V819" s="9">
        <f t="shared" si="89"/>
        <v>40979.207638888889</v>
      </c>
      <c r="W819">
        <f t="shared" si="90"/>
        <v>54</v>
      </c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 s="5">
        <f t="shared" si="85"/>
        <v>28.68</v>
      </c>
      <c r="Q820" s="5" t="str">
        <f t="shared" si="86"/>
        <v>music</v>
      </c>
      <c r="R820" s="5" t="str">
        <f t="shared" si="87"/>
        <v>rock</v>
      </c>
      <c r="S820" t="s">
        <v>8325</v>
      </c>
      <c r="T820" t="s">
        <v>8326</v>
      </c>
      <c r="U820" s="9">
        <f t="shared" si="88"/>
        <v>41120.882881944446</v>
      </c>
      <c r="V820" s="9">
        <f t="shared" si="89"/>
        <v>41128.709027777775</v>
      </c>
      <c r="W820">
        <f t="shared" si="90"/>
        <v>8</v>
      </c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 s="5">
        <f t="shared" si="85"/>
        <v>31.07</v>
      </c>
      <c r="Q821" s="5" t="str">
        <f t="shared" si="86"/>
        <v>music</v>
      </c>
      <c r="R821" s="5" t="str">
        <f t="shared" si="87"/>
        <v>rock</v>
      </c>
      <c r="S821" t="s">
        <v>8325</v>
      </c>
      <c r="T821" t="s">
        <v>8326</v>
      </c>
      <c r="U821" s="9">
        <f t="shared" si="88"/>
        <v>41619.998310185183</v>
      </c>
      <c r="V821" s="9">
        <f t="shared" si="89"/>
        <v>41629.197222222225</v>
      </c>
      <c r="W821">
        <f t="shared" si="90"/>
        <v>10</v>
      </c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 s="5">
        <f t="shared" si="85"/>
        <v>70.55</v>
      </c>
      <c r="Q822" s="5" t="str">
        <f t="shared" si="86"/>
        <v>music</v>
      </c>
      <c r="R822" s="5" t="str">
        <f t="shared" si="87"/>
        <v>rock</v>
      </c>
      <c r="S822" t="s">
        <v>8325</v>
      </c>
      <c r="T822" t="s">
        <v>8326</v>
      </c>
      <c r="U822" s="9">
        <f t="shared" si="88"/>
        <v>41768.841921296298</v>
      </c>
      <c r="V822" s="9">
        <f t="shared" si="89"/>
        <v>41799.208333333336</v>
      </c>
      <c r="W822">
        <f t="shared" si="90"/>
        <v>31</v>
      </c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 s="5">
        <f t="shared" si="85"/>
        <v>224.13</v>
      </c>
      <c r="Q823" s="5" t="str">
        <f t="shared" si="86"/>
        <v>music</v>
      </c>
      <c r="R823" s="5" t="str">
        <f t="shared" si="87"/>
        <v>rock</v>
      </c>
      <c r="S823" t="s">
        <v>8325</v>
      </c>
      <c r="T823" t="s">
        <v>8326</v>
      </c>
      <c r="U823" s="9">
        <f t="shared" si="88"/>
        <v>42093.922048611115</v>
      </c>
      <c r="V823" s="9">
        <f t="shared" si="89"/>
        <v>42128.167361111111</v>
      </c>
      <c r="W823">
        <f t="shared" si="90"/>
        <v>35</v>
      </c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 s="5">
        <f t="shared" si="85"/>
        <v>51.81</v>
      </c>
      <c r="Q824" s="5" t="str">
        <f t="shared" si="86"/>
        <v>music</v>
      </c>
      <c r="R824" s="5" t="str">
        <f t="shared" si="87"/>
        <v>rock</v>
      </c>
      <c r="S824" t="s">
        <v>8325</v>
      </c>
      <c r="T824" t="s">
        <v>8326</v>
      </c>
      <c r="U824" s="9">
        <f t="shared" si="88"/>
        <v>41157.947337962964</v>
      </c>
      <c r="V824" s="9">
        <f t="shared" si="89"/>
        <v>41187.947337962964</v>
      </c>
      <c r="W824">
        <f t="shared" si="90"/>
        <v>30</v>
      </c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 s="5">
        <f t="shared" si="85"/>
        <v>43.52</v>
      </c>
      <c r="Q825" s="5" t="str">
        <f t="shared" si="86"/>
        <v>music</v>
      </c>
      <c r="R825" s="5" t="str">
        <f t="shared" si="87"/>
        <v>rock</v>
      </c>
      <c r="S825" t="s">
        <v>8325</v>
      </c>
      <c r="T825" t="s">
        <v>8326</v>
      </c>
      <c r="U825" s="9">
        <f t="shared" si="88"/>
        <v>42055.972824074073</v>
      </c>
      <c r="V825" s="9">
        <f t="shared" si="89"/>
        <v>42085.931157407409</v>
      </c>
      <c r="W825">
        <f t="shared" si="90"/>
        <v>30</v>
      </c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 s="5">
        <f t="shared" si="85"/>
        <v>39.82</v>
      </c>
      <c r="Q826" s="5" t="str">
        <f t="shared" si="86"/>
        <v>music</v>
      </c>
      <c r="R826" s="5" t="str">
        <f t="shared" si="87"/>
        <v>rock</v>
      </c>
      <c r="S826" t="s">
        <v>8325</v>
      </c>
      <c r="T826" t="s">
        <v>8326</v>
      </c>
      <c r="U826" s="9">
        <f t="shared" si="88"/>
        <v>40250.242106481484</v>
      </c>
      <c r="V826" s="9">
        <f t="shared" si="89"/>
        <v>40286.290972222225</v>
      </c>
      <c r="W826">
        <f t="shared" si="90"/>
        <v>36</v>
      </c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 s="5">
        <f t="shared" si="85"/>
        <v>126.81</v>
      </c>
      <c r="Q827" s="5" t="str">
        <f t="shared" si="86"/>
        <v>music</v>
      </c>
      <c r="R827" s="5" t="str">
        <f t="shared" si="87"/>
        <v>rock</v>
      </c>
      <c r="S827" t="s">
        <v>8325</v>
      </c>
      <c r="T827" t="s">
        <v>8326</v>
      </c>
      <c r="U827" s="9">
        <f t="shared" si="88"/>
        <v>41186.306527777779</v>
      </c>
      <c r="V827" s="9">
        <f t="shared" si="89"/>
        <v>41211.306527777779</v>
      </c>
      <c r="W827">
        <f t="shared" si="90"/>
        <v>25</v>
      </c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 s="5">
        <f t="shared" si="85"/>
        <v>113.88</v>
      </c>
      <c r="Q828" s="5" t="str">
        <f t="shared" si="86"/>
        <v>music</v>
      </c>
      <c r="R828" s="5" t="str">
        <f t="shared" si="87"/>
        <v>rock</v>
      </c>
      <c r="S828" t="s">
        <v>8325</v>
      </c>
      <c r="T828" t="s">
        <v>8326</v>
      </c>
      <c r="U828" s="9">
        <f t="shared" si="88"/>
        <v>40973.038541666669</v>
      </c>
      <c r="V828" s="9">
        <f t="shared" si="89"/>
        <v>40993.996874999997</v>
      </c>
      <c r="W828">
        <f t="shared" si="90"/>
        <v>20</v>
      </c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 s="5">
        <f t="shared" si="85"/>
        <v>28.18</v>
      </c>
      <c r="Q829" s="5" t="str">
        <f t="shared" si="86"/>
        <v>music</v>
      </c>
      <c r="R829" s="5" t="str">
        <f t="shared" si="87"/>
        <v>rock</v>
      </c>
      <c r="S829" t="s">
        <v>8325</v>
      </c>
      <c r="T829" t="s">
        <v>8326</v>
      </c>
      <c r="U829" s="9">
        <f t="shared" si="88"/>
        <v>40927.473460648151</v>
      </c>
      <c r="V829" s="9">
        <f t="shared" si="89"/>
        <v>40953.825694444444</v>
      </c>
      <c r="W829">
        <f t="shared" si="90"/>
        <v>26</v>
      </c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 s="5">
        <f t="shared" si="85"/>
        <v>36.61</v>
      </c>
      <c r="Q830" s="5" t="str">
        <f t="shared" si="86"/>
        <v>music</v>
      </c>
      <c r="R830" s="5" t="str">
        <f t="shared" si="87"/>
        <v>rock</v>
      </c>
      <c r="S830" t="s">
        <v>8325</v>
      </c>
      <c r="T830" t="s">
        <v>8326</v>
      </c>
      <c r="U830" s="9">
        <f t="shared" si="88"/>
        <v>41073.050717592596</v>
      </c>
      <c r="V830" s="9">
        <f t="shared" si="89"/>
        <v>41085.683333333334</v>
      </c>
      <c r="W830">
        <f t="shared" si="90"/>
        <v>12</v>
      </c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 s="5">
        <f t="shared" si="85"/>
        <v>32.5</v>
      </c>
      <c r="Q831" s="5" t="str">
        <f t="shared" si="86"/>
        <v>music</v>
      </c>
      <c r="R831" s="5" t="str">
        <f t="shared" si="87"/>
        <v>rock</v>
      </c>
      <c r="S831" t="s">
        <v>8325</v>
      </c>
      <c r="T831" t="s">
        <v>8326</v>
      </c>
      <c r="U831" s="9">
        <f t="shared" si="88"/>
        <v>42504.801388888889</v>
      </c>
      <c r="V831" s="9">
        <f t="shared" si="89"/>
        <v>42564.801388888889</v>
      </c>
      <c r="W831">
        <f t="shared" si="90"/>
        <v>60</v>
      </c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 s="5">
        <f t="shared" si="85"/>
        <v>60.66</v>
      </c>
      <c r="Q832" s="5" t="str">
        <f t="shared" si="86"/>
        <v>music</v>
      </c>
      <c r="R832" s="5" t="str">
        <f t="shared" si="87"/>
        <v>rock</v>
      </c>
      <c r="S832" t="s">
        <v>8325</v>
      </c>
      <c r="T832" t="s">
        <v>8326</v>
      </c>
      <c r="U832" s="9">
        <f t="shared" si="88"/>
        <v>41325.525752314818</v>
      </c>
      <c r="V832" s="9">
        <f t="shared" si="89"/>
        <v>41355.484085648146</v>
      </c>
      <c r="W832">
        <f t="shared" si="90"/>
        <v>30</v>
      </c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 s="5">
        <f t="shared" si="85"/>
        <v>175</v>
      </c>
      <c r="Q833" s="5" t="str">
        <f t="shared" si="86"/>
        <v>music</v>
      </c>
      <c r="R833" s="5" t="str">
        <f t="shared" si="87"/>
        <v>rock</v>
      </c>
      <c r="S833" t="s">
        <v>8325</v>
      </c>
      <c r="T833" t="s">
        <v>8326</v>
      </c>
      <c r="U833" s="9">
        <f t="shared" si="88"/>
        <v>40996.646921296298</v>
      </c>
      <c r="V833" s="9">
        <f t="shared" si="89"/>
        <v>41026.646921296298</v>
      </c>
      <c r="W833">
        <f t="shared" si="90"/>
        <v>30</v>
      </c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91">ROUND((E834/D834)*100,0)</f>
        <v>101</v>
      </c>
      <c r="P834" s="5">
        <f t="shared" ref="P834:P897" si="92">ROUND((E834/L834),2)</f>
        <v>97.99</v>
      </c>
      <c r="Q834" s="5" t="str">
        <f t="shared" ref="Q834:Q897" si="93">LEFT(N834,SEARCH("/",N834)-1)</f>
        <v>music</v>
      </c>
      <c r="R834" s="5" t="str">
        <f t="shared" ref="R834:R897" si="94">RIGHT(N834,LEN(N834)-SEARCH("/",N834))</f>
        <v>rock</v>
      </c>
      <c r="S834" t="s">
        <v>8325</v>
      </c>
      <c r="T834" t="s">
        <v>8326</v>
      </c>
      <c r="U834" s="9">
        <f t="shared" ref="U834:U897" si="95">(((J834/60)/60)/24)+DATE(1970,1,1)</f>
        <v>40869.675173611111</v>
      </c>
      <c r="V834" s="9">
        <f t="shared" ref="V834:V897" si="96">(((I834/60)/60)/24)+DATE(1970,1,1)</f>
        <v>40929.342361111114</v>
      </c>
      <c r="W834">
        <f t="shared" si="90"/>
        <v>60</v>
      </c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91"/>
        <v>102</v>
      </c>
      <c r="P835" s="5">
        <f t="shared" si="92"/>
        <v>148.78</v>
      </c>
      <c r="Q835" s="5" t="str">
        <f t="shared" si="93"/>
        <v>music</v>
      </c>
      <c r="R835" s="5" t="str">
        <f t="shared" si="94"/>
        <v>rock</v>
      </c>
      <c r="S835" t="s">
        <v>8325</v>
      </c>
      <c r="T835" t="s">
        <v>8326</v>
      </c>
      <c r="U835" s="9">
        <f t="shared" si="95"/>
        <v>41718.878182870372</v>
      </c>
      <c r="V835" s="9">
        <f t="shared" si="96"/>
        <v>41748.878182870372</v>
      </c>
      <c r="W835">
        <f t="shared" ref="W835:W898" si="97">DATEDIF(U835,V835,"d")</f>
        <v>30</v>
      </c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 s="5">
        <f t="shared" si="92"/>
        <v>96.08</v>
      </c>
      <c r="Q836" s="5" t="str">
        <f t="shared" si="93"/>
        <v>music</v>
      </c>
      <c r="R836" s="5" t="str">
        <f t="shared" si="94"/>
        <v>rock</v>
      </c>
      <c r="S836" t="s">
        <v>8325</v>
      </c>
      <c r="T836" t="s">
        <v>8326</v>
      </c>
      <c r="U836" s="9">
        <f t="shared" si="95"/>
        <v>41422.822824074072</v>
      </c>
      <c r="V836" s="9">
        <f t="shared" si="96"/>
        <v>41456.165972222225</v>
      </c>
      <c r="W836">
        <f t="shared" si="97"/>
        <v>34</v>
      </c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 s="5">
        <f t="shared" si="92"/>
        <v>58.63</v>
      </c>
      <c r="Q837" s="5" t="str">
        <f t="shared" si="93"/>
        <v>music</v>
      </c>
      <c r="R837" s="5" t="str">
        <f t="shared" si="94"/>
        <v>rock</v>
      </c>
      <c r="S837" t="s">
        <v>8325</v>
      </c>
      <c r="T837" t="s">
        <v>8326</v>
      </c>
      <c r="U837" s="9">
        <f t="shared" si="95"/>
        <v>41005.45784722222</v>
      </c>
      <c r="V837" s="9">
        <f t="shared" si="96"/>
        <v>41048.125</v>
      </c>
      <c r="W837">
        <f t="shared" si="97"/>
        <v>43</v>
      </c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 s="5">
        <f t="shared" si="92"/>
        <v>109.71</v>
      </c>
      <c r="Q838" s="5" t="str">
        <f t="shared" si="93"/>
        <v>music</v>
      </c>
      <c r="R838" s="5" t="str">
        <f t="shared" si="94"/>
        <v>rock</v>
      </c>
      <c r="S838" t="s">
        <v>8325</v>
      </c>
      <c r="T838" t="s">
        <v>8326</v>
      </c>
      <c r="U838" s="9">
        <f t="shared" si="95"/>
        <v>41524.056921296295</v>
      </c>
      <c r="V838" s="9">
        <f t="shared" si="96"/>
        <v>41554.056921296295</v>
      </c>
      <c r="W838">
        <f t="shared" si="97"/>
        <v>30</v>
      </c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 s="5">
        <f t="shared" si="92"/>
        <v>49.11</v>
      </c>
      <c r="Q839" s="5" t="str">
        <f t="shared" si="93"/>
        <v>music</v>
      </c>
      <c r="R839" s="5" t="str">
        <f t="shared" si="94"/>
        <v>rock</v>
      </c>
      <c r="S839" t="s">
        <v>8325</v>
      </c>
      <c r="T839" t="s">
        <v>8326</v>
      </c>
      <c r="U839" s="9">
        <f t="shared" si="95"/>
        <v>41730.998402777775</v>
      </c>
      <c r="V839" s="9">
        <f t="shared" si="96"/>
        <v>41760.998402777775</v>
      </c>
      <c r="W839">
        <f t="shared" si="97"/>
        <v>30</v>
      </c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 s="5">
        <f t="shared" si="92"/>
        <v>47.67</v>
      </c>
      <c r="Q840" s="5" t="str">
        <f t="shared" si="93"/>
        <v>music</v>
      </c>
      <c r="R840" s="5" t="str">
        <f t="shared" si="94"/>
        <v>rock</v>
      </c>
      <c r="S840" t="s">
        <v>8325</v>
      </c>
      <c r="T840" t="s">
        <v>8326</v>
      </c>
      <c r="U840" s="9">
        <f t="shared" si="95"/>
        <v>40895.897974537038</v>
      </c>
      <c r="V840" s="9">
        <f t="shared" si="96"/>
        <v>40925.897974537038</v>
      </c>
      <c r="W840">
        <f t="shared" si="97"/>
        <v>30</v>
      </c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 s="5">
        <f t="shared" si="92"/>
        <v>60.74</v>
      </c>
      <c r="Q841" s="5" t="str">
        <f t="shared" si="93"/>
        <v>music</v>
      </c>
      <c r="R841" s="5" t="str">
        <f t="shared" si="94"/>
        <v>rock</v>
      </c>
      <c r="S841" t="s">
        <v>8325</v>
      </c>
      <c r="T841" t="s">
        <v>8326</v>
      </c>
      <c r="U841" s="9">
        <f t="shared" si="95"/>
        <v>41144.763379629629</v>
      </c>
      <c r="V841" s="9">
        <f t="shared" si="96"/>
        <v>41174.763379629629</v>
      </c>
      <c r="W841">
        <f t="shared" si="97"/>
        <v>30</v>
      </c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 s="5">
        <f t="shared" si="92"/>
        <v>63.38</v>
      </c>
      <c r="Q842" s="5" t="str">
        <f t="shared" si="93"/>
        <v>music</v>
      </c>
      <c r="R842" s="5" t="str">
        <f t="shared" si="94"/>
        <v>metal</v>
      </c>
      <c r="S842" t="s">
        <v>8325</v>
      </c>
      <c r="T842" t="s">
        <v>8327</v>
      </c>
      <c r="U842" s="9">
        <f t="shared" si="95"/>
        <v>42607.226701388892</v>
      </c>
      <c r="V842" s="9">
        <f t="shared" si="96"/>
        <v>42637.226701388892</v>
      </c>
      <c r="W842">
        <f t="shared" si="97"/>
        <v>30</v>
      </c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 s="5">
        <f t="shared" si="92"/>
        <v>53.89</v>
      </c>
      <c r="Q843" s="5" t="str">
        <f t="shared" si="93"/>
        <v>music</v>
      </c>
      <c r="R843" s="5" t="str">
        <f t="shared" si="94"/>
        <v>metal</v>
      </c>
      <c r="S843" t="s">
        <v>8325</v>
      </c>
      <c r="T843" t="s">
        <v>8327</v>
      </c>
      <c r="U843" s="9">
        <f t="shared" si="95"/>
        <v>41923.838692129626</v>
      </c>
      <c r="V843" s="9">
        <f t="shared" si="96"/>
        <v>41953.88035879629</v>
      </c>
      <c r="W843">
        <f t="shared" si="97"/>
        <v>30</v>
      </c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 s="5">
        <f t="shared" si="92"/>
        <v>66.87</v>
      </c>
      <c r="Q844" s="5" t="str">
        <f t="shared" si="93"/>
        <v>music</v>
      </c>
      <c r="R844" s="5" t="str">
        <f t="shared" si="94"/>
        <v>metal</v>
      </c>
      <c r="S844" t="s">
        <v>8325</v>
      </c>
      <c r="T844" t="s">
        <v>8327</v>
      </c>
      <c r="U844" s="9">
        <f t="shared" si="95"/>
        <v>41526.592395833337</v>
      </c>
      <c r="V844" s="9">
        <f t="shared" si="96"/>
        <v>41561.165972222225</v>
      </c>
      <c r="W844">
        <f t="shared" si="97"/>
        <v>35</v>
      </c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 s="5">
        <f t="shared" si="92"/>
        <v>63.1</v>
      </c>
      <c r="Q845" s="5" t="str">
        <f t="shared" si="93"/>
        <v>music</v>
      </c>
      <c r="R845" s="5" t="str">
        <f t="shared" si="94"/>
        <v>metal</v>
      </c>
      <c r="S845" t="s">
        <v>8325</v>
      </c>
      <c r="T845" t="s">
        <v>8327</v>
      </c>
      <c r="U845" s="9">
        <f t="shared" si="95"/>
        <v>42695.257870370369</v>
      </c>
      <c r="V845" s="9">
        <f t="shared" si="96"/>
        <v>42712.333333333328</v>
      </c>
      <c r="W845">
        <f t="shared" si="97"/>
        <v>17</v>
      </c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 s="5">
        <f t="shared" si="92"/>
        <v>36.630000000000003</v>
      </c>
      <c r="Q846" s="5" t="str">
        <f t="shared" si="93"/>
        <v>music</v>
      </c>
      <c r="R846" s="5" t="str">
        <f t="shared" si="94"/>
        <v>metal</v>
      </c>
      <c r="S846" t="s">
        <v>8325</v>
      </c>
      <c r="T846" t="s">
        <v>8327</v>
      </c>
      <c r="U846" s="9">
        <f t="shared" si="95"/>
        <v>41905.684629629628</v>
      </c>
      <c r="V846" s="9">
        <f t="shared" si="96"/>
        <v>41944.207638888889</v>
      </c>
      <c r="W846">
        <f t="shared" si="97"/>
        <v>39</v>
      </c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 s="5">
        <f t="shared" si="92"/>
        <v>34.01</v>
      </c>
      <c r="Q847" s="5" t="str">
        <f t="shared" si="93"/>
        <v>music</v>
      </c>
      <c r="R847" s="5" t="str">
        <f t="shared" si="94"/>
        <v>metal</v>
      </c>
      <c r="S847" t="s">
        <v>8325</v>
      </c>
      <c r="T847" t="s">
        <v>8327</v>
      </c>
      <c r="U847" s="9">
        <f t="shared" si="95"/>
        <v>42578.205972222218</v>
      </c>
      <c r="V847" s="9">
        <f t="shared" si="96"/>
        <v>42618.165972222225</v>
      </c>
      <c r="W847">
        <f t="shared" si="97"/>
        <v>40</v>
      </c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 s="5">
        <f t="shared" si="92"/>
        <v>28.55</v>
      </c>
      <c r="Q848" s="5" t="str">
        <f t="shared" si="93"/>
        <v>music</v>
      </c>
      <c r="R848" s="5" t="str">
        <f t="shared" si="94"/>
        <v>metal</v>
      </c>
      <c r="S848" t="s">
        <v>8325</v>
      </c>
      <c r="T848" t="s">
        <v>8327</v>
      </c>
      <c r="U848" s="9">
        <f t="shared" si="95"/>
        <v>41694.391840277778</v>
      </c>
      <c r="V848" s="9">
        <f t="shared" si="96"/>
        <v>41708.583333333336</v>
      </c>
      <c r="W848">
        <f t="shared" si="97"/>
        <v>14</v>
      </c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 s="5">
        <f t="shared" si="92"/>
        <v>10</v>
      </c>
      <c r="Q849" s="5" t="str">
        <f t="shared" si="93"/>
        <v>music</v>
      </c>
      <c r="R849" s="5" t="str">
        <f t="shared" si="94"/>
        <v>metal</v>
      </c>
      <c r="S849" t="s">
        <v>8325</v>
      </c>
      <c r="T849" t="s">
        <v>8327</v>
      </c>
      <c r="U849" s="9">
        <f t="shared" si="95"/>
        <v>42165.79833333334</v>
      </c>
      <c r="V849" s="9">
        <f t="shared" si="96"/>
        <v>42195.79833333334</v>
      </c>
      <c r="W849">
        <f t="shared" si="97"/>
        <v>30</v>
      </c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 s="5">
        <f t="shared" si="92"/>
        <v>18.75</v>
      </c>
      <c r="Q850" s="5" t="str">
        <f t="shared" si="93"/>
        <v>music</v>
      </c>
      <c r="R850" s="5" t="str">
        <f t="shared" si="94"/>
        <v>metal</v>
      </c>
      <c r="S850" t="s">
        <v>8325</v>
      </c>
      <c r="T850" t="s">
        <v>8327</v>
      </c>
      <c r="U850" s="9">
        <f t="shared" si="95"/>
        <v>42078.792048611111</v>
      </c>
      <c r="V850" s="9">
        <f t="shared" si="96"/>
        <v>42108.792048611111</v>
      </c>
      <c r="W850">
        <f t="shared" si="97"/>
        <v>30</v>
      </c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 s="5">
        <f t="shared" si="92"/>
        <v>41.7</v>
      </c>
      <c r="Q851" s="5" t="str">
        <f t="shared" si="93"/>
        <v>music</v>
      </c>
      <c r="R851" s="5" t="str">
        <f t="shared" si="94"/>
        <v>metal</v>
      </c>
      <c r="S851" t="s">
        <v>8325</v>
      </c>
      <c r="T851" t="s">
        <v>8327</v>
      </c>
      <c r="U851" s="9">
        <f t="shared" si="95"/>
        <v>42051.148888888885</v>
      </c>
      <c r="V851" s="9">
        <f t="shared" si="96"/>
        <v>42079.107222222221</v>
      </c>
      <c r="W851">
        <f t="shared" si="97"/>
        <v>28</v>
      </c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 s="5">
        <f t="shared" si="92"/>
        <v>46.67</v>
      </c>
      <c r="Q852" s="5" t="str">
        <f t="shared" si="93"/>
        <v>music</v>
      </c>
      <c r="R852" s="5" t="str">
        <f t="shared" si="94"/>
        <v>metal</v>
      </c>
      <c r="S852" t="s">
        <v>8325</v>
      </c>
      <c r="T852" t="s">
        <v>8327</v>
      </c>
      <c r="U852" s="9">
        <f t="shared" si="95"/>
        <v>42452.827743055561</v>
      </c>
      <c r="V852" s="9">
        <f t="shared" si="96"/>
        <v>42485.207638888889</v>
      </c>
      <c r="W852">
        <f t="shared" si="97"/>
        <v>33</v>
      </c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 s="5">
        <f t="shared" si="92"/>
        <v>37.270000000000003</v>
      </c>
      <c r="Q853" s="5" t="str">
        <f t="shared" si="93"/>
        <v>music</v>
      </c>
      <c r="R853" s="5" t="str">
        <f t="shared" si="94"/>
        <v>metal</v>
      </c>
      <c r="S853" t="s">
        <v>8325</v>
      </c>
      <c r="T853" t="s">
        <v>8327</v>
      </c>
      <c r="U853" s="9">
        <f t="shared" si="95"/>
        <v>42522.880243055552</v>
      </c>
      <c r="V853" s="9">
        <f t="shared" si="96"/>
        <v>42582.822916666672</v>
      </c>
      <c r="W853">
        <f t="shared" si="97"/>
        <v>60</v>
      </c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 s="5">
        <f t="shared" si="92"/>
        <v>59.26</v>
      </c>
      <c r="Q854" s="5" t="str">
        <f t="shared" si="93"/>
        <v>music</v>
      </c>
      <c r="R854" s="5" t="str">
        <f t="shared" si="94"/>
        <v>metal</v>
      </c>
      <c r="S854" t="s">
        <v>8325</v>
      </c>
      <c r="T854" t="s">
        <v>8327</v>
      </c>
      <c r="U854" s="9">
        <f t="shared" si="95"/>
        <v>42656.805497685185</v>
      </c>
      <c r="V854" s="9">
        <f t="shared" si="96"/>
        <v>42667.875</v>
      </c>
      <c r="W854">
        <f t="shared" si="97"/>
        <v>11</v>
      </c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 s="5">
        <f t="shared" si="92"/>
        <v>30</v>
      </c>
      <c r="Q855" s="5" t="str">
        <f t="shared" si="93"/>
        <v>music</v>
      </c>
      <c r="R855" s="5" t="str">
        <f t="shared" si="94"/>
        <v>metal</v>
      </c>
      <c r="S855" t="s">
        <v>8325</v>
      </c>
      <c r="T855" t="s">
        <v>8327</v>
      </c>
      <c r="U855" s="9">
        <f t="shared" si="95"/>
        <v>42021.832280092596</v>
      </c>
      <c r="V855" s="9">
        <f t="shared" si="96"/>
        <v>42051.832280092596</v>
      </c>
      <c r="W855">
        <f t="shared" si="97"/>
        <v>30</v>
      </c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 s="5">
        <f t="shared" si="92"/>
        <v>65.86</v>
      </c>
      <c r="Q856" s="5" t="str">
        <f t="shared" si="93"/>
        <v>music</v>
      </c>
      <c r="R856" s="5" t="str">
        <f t="shared" si="94"/>
        <v>metal</v>
      </c>
      <c r="S856" t="s">
        <v>8325</v>
      </c>
      <c r="T856" t="s">
        <v>8327</v>
      </c>
      <c r="U856" s="9">
        <f t="shared" si="95"/>
        <v>42702.212337962963</v>
      </c>
      <c r="V856" s="9">
        <f t="shared" si="96"/>
        <v>42732.212337962963</v>
      </c>
      <c r="W856">
        <f t="shared" si="97"/>
        <v>30</v>
      </c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 s="5">
        <f t="shared" si="92"/>
        <v>31.91</v>
      </c>
      <c r="Q857" s="5" t="str">
        <f t="shared" si="93"/>
        <v>music</v>
      </c>
      <c r="R857" s="5" t="str">
        <f t="shared" si="94"/>
        <v>metal</v>
      </c>
      <c r="S857" t="s">
        <v>8325</v>
      </c>
      <c r="T857" t="s">
        <v>8327</v>
      </c>
      <c r="U857" s="9">
        <f t="shared" si="95"/>
        <v>42545.125196759262</v>
      </c>
      <c r="V857" s="9">
        <f t="shared" si="96"/>
        <v>42575.125196759262</v>
      </c>
      <c r="W857">
        <f t="shared" si="97"/>
        <v>30</v>
      </c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 s="5">
        <f t="shared" si="92"/>
        <v>19.46</v>
      </c>
      <c r="Q858" s="5" t="str">
        <f t="shared" si="93"/>
        <v>music</v>
      </c>
      <c r="R858" s="5" t="str">
        <f t="shared" si="94"/>
        <v>metal</v>
      </c>
      <c r="S858" t="s">
        <v>8325</v>
      </c>
      <c r="T858" t="s">
        <v>8327</v>
      </c>
      <c r="U858" s="9">
        <f t="shared" si="95"/>
        <v>42609.311990740738</v>
      </c>
      <c r="V858" s="9">
        <f t="shared" si="96"/>
        <v>42668.791666666672</v>
      </c>
      <c r="W858">
        <f t="shared" si="97"/>
        <v>59</v>
      </c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 s="5">
        <f t="shared" si="92"/>
        <v>50</v>
      </c>
      <c r="Q859" s="5" t="str">
        <f t="shared" si="93"/>
        <v>music</v>
      </c>
      <c r="R859" s="5" t="str">
        <f t="shared" si="94"/>
        <v>metal</v>
      </c>
      <c r="S859" t="s">
        <v>8325</v>
      </c>
      <c r="T859" t="s">
        <v>8327</v>
      </c>
      <c r="U859" s="9">
        <f t="shared" si="95"/>
        <v>42291.581377314811</v>
      </c>
      <c r="V859" s="9">
        <f t="shared" si="96"/>
        <v>42333.623043981483</v>
      </c>
      <c r="W859">
        <f t="shared" si="97"/>
        <v>42</v>
      </c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 s="5">
        <f t="shared" si="92"/>
        <v>22.74</v>
      </c>
      <c r="Q860" s="5" t="str">
        <f t="shared" si="93"/>
        <v>music</v>
      </c>
      <c r="R860" s="5" t="str">
        <f t="shared" si="94"/>
        <v>metal</v>
      </c>
      <c r="S860" t="s">
        <v>8325</v>
      </c>
      <c r="T860" t="s">
        <v>8327</v>
      </c>
      <c r="U860" s="9">
        <f t="shared" si="95"/>
        <v>42079.745578703703</v>
      </c>
      <c r="V860" s="9">
        <f t="shared" si="96"/>
        <v>42109.957638888889</v>
      </c>
      <c r="W860">
        <f t="shared" si="97"/>
        <v>30</v>
      </c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 s="5">
        <f t="shared" si="92"/>
        <v>42.72</v>
      </c>
      <c r="Q861" s="5" t="str">
        <f t="shared" si="93"/>
        <v>music</v>
      </c>
      <c r="R861" s="5" t="str">
        <f t="shared" si="94"/>
        <v>metal</v>
      </c>
      <c r="S861" t="s">
        <v>8325</v>
      </c>
      <c r="T861" t="s">
        <v>8327</v>
      </c>
      <c r="U861" s="9">
        <f t="shared" si="95"/>
        <v>42128.820231481484</v>
      </c>
      <c r="V861" s="9">
        <f t="shared" si="96"/>
        <v>42159</v>
      </c>
      <c r="W861">
        <f t="shared" si="97"/>
        <v>31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 s="5">
        <f t="shared" si="92"/>
        <v>52.92</v>
      </c>
      <c r="Q862" s="5" t="str">
        <f t="shared" si="93"/>
        <v>music</v>
      </c>
      <c r="R862" s="5" t="str">
        <f t="shared" si="94"/>
        <v>jazz</v>
      </c>
      <c r="S862" t="s">
        <v>8325</v>
      </c>
      <c r="T862" t="s">
        <v>8328</v>
      </c>
      <c r="U862" s="9">
        <f t="shared" si="95"/>
        <v>41570.482789351852</v>
      </c>
      <c r="V862" s="9">
        <f t="shared" si="96"/>
        <v>41600.524456018517</v>
      </c>
      <c r="W862">
        <f t="shared" si="97"/>
        <v>30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 s="5">
        <f t="shared" si="92"/>
        <v>50.5</v>
      </c>
      <c r="Q863" s="5" t="str">
        <f t="shared" si="93"/>
        <v>music</v>
      </c>
      <c r="R863" s="5" t="str">
        <f t="shared" si="94"/>
        <v>jazz</v>
      </c>
      <c r="S863" t="s">
        <v>8325</v>
      </c>
      <c r="T863" t="s">
        <v>8328</v>
      </c>
      <c r="U863" s="9">
        <f t="shared" si="95"/>
        <v>42599.965324074074</v>
      </c>
      <c r="V863" s="9">
        <f t="shared" si="96"/>
        <v>42629.965324074074</v>
      </c>
      <c r="W863">
        <f t="shared" si="97"/>
        <v>30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 s="5">
        <f t="shared" si="92"/>
        <v>42.5</v>
      </c>
      <c r="Q864" s="5" t="str">
        <f t="shared" si="93"/>
        <v>music</v>
      </c>
      <c r="R864" s="5" t="str">
        <f t="shared" si="94"/>
        <v>jazz</v>
      </c>
      <c r="S864" t="s">
        <v>8325</v>
      </c>
      <c r="T864" t="s">
        <v>8328</v>
      </c>
      <c r="U864" s="9">
        <f t="shared" si="95"/>
        <v>41559.5549537037</v>
      </c>
      <c r="V864" s="9">
        <f t="shared" si="96"/>
        <v>41589.596620370372</v>
      </c>
      <c r="W864">
        <f t="shared" si="97"/>
        <v>30</v>
      </c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 s="5">
        <f t="shared" si="92"/>
        <v>18</v>
      </c>
      <c r="Q865" s="5" t="str">
        <f t="shared" si="93"/>
        <v>music</v>
      </c>
      <c r="R865" s="5" t="str">
        <f t="shared" si="94"/>
        <v>jazz</v>
      </c>
      <c r="S865" t="s">
        <v>8325</v>
      </c>
      <c r="T865" t="s">
        <v>8328</v>
      </c>
      <c r="U865" s="9">
        <f t="shared" si="95"/>
        <v>40921.117662037039</v>
      </c>
      <c r="V865" s="9">
        <f t="shared" si="96"/>
        <v>40951.117662037039</v>
      </c>
      <c r="W865">
        <f t="shared" si="97"/>
        <v>30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 s="5">
        <f t="shared" si="92"/>
        <v>34.18</v>
      </c>
      <c r="Q866" s="5" t="str">
        <f t="shared" si="93"/>
        <v>music</v>
      </c>
      <c r="R866" s="5" t="str">
        <f t="shared" si="94"/>
        <v>jazz</v>
      </c>
      <c r="S866" t="s">
        <v>8325</v>
      </c>
      <c r="T866" t="s">
        <v>8328</v>
      </c>
      <c r="U866" s="9">
        <f t="shared" si="95"/>
        <v>41541.106921296298</v>
      </c>
      <c r="V866" s="9">
        <f t="shared" si="96"/>
        <v>41563.415972222225</v>
      </c>
      <c r="W866">
        <f t="shared" si="97"/>
        <v>22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 s="5">
        <f t="shared" si="92"/>
        <v>22.5</v>
      </c>
      <c r="Q867" s="5" t="str">
        <f t="shared" si="93"/>
        <v>music</v>
      </c>
      <c r="R867" s="5" t="str">
        <f t="shared" si="94"/>
        <v>jazz</v>
      </c>
      <c r="S867" t="s">
        <v>8325</v>
      </c>
      <c r="T867" t="s">
        <v>8328</v>
      </c>
      <c r="U867" s="9">
        <f t="shared" si="95"/>
        <v>41230.77311342593</v>
      </c>
      <c r="V867" s="9">
        <f t="shared" si="96"/>
        <v>41290.77311342593</v>
      </c>
      <c r="W867">
        <f t="shared" si="97"/>
        <v>60</v>
      </c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 s="5">
        <f t="shared" si="92"/>
        <v>58.18</v>
      </c>
      <c r="Q868" s="5" t="str">
        <f t="shared" si="93"/>
        <v>music</v>
      </c>
      <c r="R868" s="5" t="str">
        <f t="shared" si="94"/>
        <v>jazz</v>
      </c>
      <c r="S868" t="s">
        <v>8325</v>
      </c>
      <c r="T868" t="s">
        <v>8328</v>
      </c>
      <c r="U868" s="9">
        <f t="shared" si="95"/>
        <v>42025.637939814813</v>
      </c>
      <c r="V868" s="9">
        <f t="shared" si="96"/>
        <v>42063.631944444445</v>
      </c>
      <c r="W868">
        <f t="shared" si="97"/>
        <v>38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 s="5">
        <f t="shared" si="92"/>
        <v>109.18</v>
      </c>
      <c r="Q869" s="5" t="str">
        <f t="shared" si="93"/>
        <v>music</v>
      </c>
      <c r="R869" s="5" t="str">
        <f t="shared" si="94"/>
        <v>jazz</v>
      </c>
      <c r="S869" t="s">
        <v>8325</v>
      </c>
      <c r="T869" t="s">
        <v>8328</v>
      </c>
      <c r="U869" s="9">
        <f t="shared" si="95"/>
        <v>40088.105393518519</v>
      </c>
      <c r="V869" s="9">
        <f t="shared" si="96"/>
        <v>40148.207638888889</v>
      </c>
      <c r="W869">
        <f t="shared" si="97"/>
        <v>60</v>
      </c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 s="5">
        <f t="shared" si="92"/>
        <v>50</v>
      </c>
      <c r="Q870" s="5" t="str">
        <f t="shared" si="93"/>
        <v>music</v>
      </c>
      <c r="R870" s="5" t="str">
        <f t="shared" si="94"/>
        <v>jazz</v>
      </c>
      <c r="S870" t="s">
        <v>8325</v>
      </c>
      <c r="T870" t="s">
        <v>8328</v>
      </c>
      <c r="U870" s="9">
        <f t="shared" si="95"/>
        <v>41616.027754629627</v>
      </c>
      <c r="V870" s="9">
        <f t="shared" si="96"/>
        <v>41646.027754629627</v>
      </c>
      <c r="W870">
        <f t="shared" si="97"/>
        <v>30</v>
      </c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 s="5">
        <f t="shared" si="92"/>
        <v>346.67</v>
      </c>
      <c r="Q871" s="5" t="str">
        <f t="shared" si="93"/>
        <v>music</v>
      </c>
      <c r="R871" s="5" t="str">
        <f t="shared" si="94"/>
        <v>jazz</v>
      </c>
      <c r="S871" t="s">
        <v>8325</v>
      </c>
      <c r="T871" t="s">
        <v>8328</v>
      </c>
      <c r="U871" s="9">
        <f t="shared" si="95"/>
        <v>41342.845567129632</v>
      </c>
      <c r="V871" s="9">
        <f t="shared" si="96"/>
        <v>41372.803900462961</v>
      </c>
      <c r="W871">
        <f t="shared" si="97"/>
        <v>30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 s="5">
        <f t="shared" si="92"/>
        <v>12.4</v>
      </c>
      <c r="Q872" s="5" t="str">
        <f t="shared" si="93"/>
        <v>music</v>
      </c>
      <c r="R872" s="5" t="str">
        <f t="shared" si="94"/>
        <v>jazz</v>
      </c>
      <c r="S872" t="s">
        <v>8325</v>
      </c>
      <c r="T872" t="s">
        <v>8328</v>
      </c>
      <c r="U872" s="9">
        <f t="shared" si="95"/>
        <v>41488.022256944445</v>
      </c>
      <c r="V872" s="9">
        <f t="shared" si="96"/>
        <v>41518.022256944445</v>
      </c>
      <c r="W872">
        <f t="shared" si="97"/>
        <v>30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 s="5">
        <f t="shared" si="92"/>
        <v>27.08</v>
      </c>
      <c r="Q873" s="5" t="str">
        <f t="shared" si="93"/>
        <v>music</v>
      </c>
      <c r="R873" s="5" t="str">
        <f t="shared" si="94"/>
        <v>jazz</v>
      </c>
      <c r="S873" t="s">
        <v>8325</v>
      </c>
      <c r="T873" t="s">
        <v>8328</v>
      </c>
      <c r="U873" s="9">
        <f t="shared" si="95"/>
        <v>41577.561284722222</v>
      </c>
      <c r="V873" s="9">
        <f t="shared" si="96"/>
        <v>41607.602951388886</v>
      </c>
      <c r="W873">
        <f t="shared" si="97"/>
        <v>30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 s="5">
        <f t="shared" si="92"/>
        <v>32.5</v>
      </c>
      <c r="Q874" s="5" t="str">
        <f t="shared" si="93"/>
        <v>music</v>
      </c>
      <c r="R874" s="5" t="str">
        <f t="shared" si="94"/>
        <v>jazz</v>
      </c>
      <c r="S874" t="s">
        <v>8325</v>
      </c>
      <c r="T874" t="s">
        <v>8328</v>
      </c>
      <c r="U874" s="9">
        <f t="shared" si="95"/>
        <v>40567.825543981482</v>
      </c>
      <c r="V874" s="9">
        <f t="shared" si="96"/>
        <v>40612.825543981482</v>
      </c>
      <c r="W874">
        <f t="shared" si="97"/>
        <v>45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 s="5">
        <f t="shared" si="92"/>
        <v>9</v>
      </c>
      <c r="Q875" s="5" t="str">
        <f t="shared" si="93"/>
        <v>music</v>
      </c>
      <c r="R875" s="5" t="str">
        <f t="shared" si="94"/>
        <v>jazz</v>
      </c>
      <c r="S875" t="s">
        <v>8325</v>
      </c>
      <c r="T875" t="s">
        <v>8328</v>
      </c>
      <c r="U875" s="9">
        <f t="shared" si="95"/>
        <v>41184.167129629634</v>
      </c>
      <c r="V875" s="9">
        <f t="shared" si="96"/>
        <v>41224.208796296298</v>
      </c>
      <c r="W875">
        <f t="shared" si="97"/>
        <v>40</v>
      </c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 s="5">
        <f t="shared" si="92"/>
        <v>34.76</v>
      </c>
      <c r="Q876" s="5" t="str">
        <f t="shared" si="93"/>
        <v>music</v>
      </c>
      <c r="R876" s="5" t="str">
        <f t="shared" si="94"/>
        <v>jazz</v>
      </c>
      <c r="S876" t="s">
        <v>8325</v>
      </c>
      <c r="T876" t="s">
        <v>8328</v>
      </c>
      <c r="U876" s="9">
        <f t="shared" si="95"/>
        <v>41368.583726851852</v>
      </c>
      <c r="V876" s="9">
        <f t="shared" si="96"/>
        <v>41398.583726851852</v>
      </c>
      <c r="W876">
        <f t="shared" si="97"/>
        <v>30</v>
      </c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s="5" t="e">
        <f t="shared" si="92"/>
        <v>#DIV/0!</v>
      </c>
      <c r="Q877" s="5" t="str">
        <f t="shared" si="93"/>
        <v>music</v>
      </c>
      <c r="R877" s="5" t="str">
        <f t="shared" si="94"/>
        <v>jazz</v>
      </c>
      <c r="S877" t="s">
        <v>8325</v>
      </c>
      <c r="T877" t="s">
        <v>8328</v>
      </c>
      <c r="U877" s="9">
        <f t="shared" si="95"/>
        <v>42248.723738425921</v>
      </c>
      <c r="V877" s="9">
        <f t="shared" si="96"/>
        <v>42268.723738425921</v>
      </c>
      <c r="W877">
        <f t="shared" si="97"/>
        <v>20</v>
      </c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 s="5">
        <f t="shared" si="92"/>
        <v>28.58</v>
      </c>
      <c r="Q878" s="5" t="str">
        <f t="shared" si="93"/>
        <v>music</v>
      </c>
      <c r="R878" s="5" t="str">
        <f t="shared" si="94"/>
        <v>jazz</v>
      </c>
      <c r="S878" t="s">
        <v>8325</v>
      </c>
      <c r="T878" t="s">
        <v>8328</v>
      </c>
      <c r="U878" s="9">
        <f t="shared" si="95"/>
        <v>41276.496840277774</v>
      </c>
      <c r="V878" s="9">
        <f t="shared" si="96"/>
        <v>41309.496840277774</v>
      </c>
      <c r="W878">
        <f t="shared" si="97"/>
        <v>33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 s="5">
        <f t="shared" si="92"/>
        <v>46.59</v>
      </c>
      <c r="Q879" s="5" t="str">
        <f t="shared" si="93"/>
        <v>music</v>
      </c>
      <c r="R879" s="5" t="str">
        <f t="shared" si="94"/>
        <v>jazz</v>
      </c>
      <c r="S879" t="s">
        <v>8325</v>
      </c>
      <c r="T879" t="s">
        <v>8328</v>
      </c>
      <c r="U879" s="9">
        <f t="shared" si="95"/>
        <v>41597.788888888892</v>
      </c>
      <c r="V879" s="9">
        <f t="shared" si="96"/>
        <v>41627.788888888892</v>
      </c>
      <c r="W879">
        <f t="shared" si="97"/>
        <v>30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 s="5">
        <f t="shared" si="92"/>
        <v>32.5</v>
      </c>
      <c r="Q880" s="5" t="str">
        <f t="shared" si="93"/>
        <v>music</v>
      </c>
      <c r="R880" s="5" t="str">
        <f t="shared" si="94"/>
        <v>jazz</v>
      </c>
      <c r="S880" t="s">
        <v>8325</v>
      </c>
      <c r="T880" t="s">
        <v>8328</v>
      </c>
      <c r="U880" s="9">
        <f t="shared" si="95"/>
        <v>40505.232916666668</v>
      </c>
      <c r="V880" s="9">
        <f t="shared" si="96"/>
        <v>40535.232916666668</v>
      </c>
      <c r="W880">
        <f t="shared" si="97"/>
        <v>30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 s="5">
        <f t="shared" si="92"/>
        <v>21.47</v>
      </c>
      <c r="Q881" s="5" t="str">
        <f t="shared" si="93"/>
        <v>music</v>
      </c>
      <c r="R881" s="5" t="str">
        <f t="shared" si="94"/>
        <v>jazz</v>
      </c>
      <c r="S881" t="s">
        <v>8325</v>
      </c>
      <c r="T881" t="s">
        <v>8328</v>
      </c>
      <c r="U881" s="9">
        <f t="shared" si="95"/>
        <v>41037.829918981479</v>
      </c>
      <c r="V881" s="9">
        <f t="shared" si="96"/>
        <v>41058.829918981479</v>
      </c>
      <c r="W881">
        <f t="shared" si="97"/>
        <v>21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 s="5">
        <f t="shared" si="92"/>
        <v>14.13</v>
      </c>
      <c r="Q882" s="5" t="str">
        <f t="shared" si="93"/>
        <v>music</v>
      </c>
      <c r="R882" s="5" t="str">
        <f t="shared" si="94"/>
        <v>indie rock</v>
      </c>
      <c r="S882" t="s">
        <v>8325</v>
      </c>
      <c r="T882" t="s">
        <v>8329</v>
      </c>
      <c r="U882" s="9">
        <f t="shared" si="95"/>
        <v>41179.32104166667</v>
      </c>
      <c r="V882" s="9">
        <f t="shared" si="96"/>
        <v>41212.32104166667</v>
      </c>
      <c r="W882">
        <f t="shared" si="97"/>
        <v>33</v>
      </c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 s="5">
        <f t="shared" si="92"/>
        <v>30</v>
      </c>
      <c r="Q883" s="5" t="str">
        <f t="shared" si="93"/>
        <v>music</v>
      </c>
      <c r="R883" s="5" t="str">
        <f t="shared" si="94"/>
        <v>indie rock</v>
      </c>
      <c r="S883" t="s">
        <v>8325</v>
      </c>
      <c r="T883" t="s">
        <v>8329</v>
      </c>
      <c r="U883" s="9">
        <f t="shared" si="95"/>
        <v>40877.25099537037</v>
      </c>
      <c r="V883" s="9">
        <f t="shared" si="96"/>
        <v>40922.25099537037</v>
      </c>
      <c r="W883">
        <f t="shared" si="97"/>
        <v>45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 s="5">
        <f t="shared" si="92"/>
        <v>21.57</v>
      </c>
      <c r="Q884" s="5" t="str">
        <f t="shared" si="93"/>
        <v>music</v>
      </c>
      <c r="R884" s="5" t="str">
        <f t="shared" si="94"/>
        <v>indie rock</v>
      </c>
      <c r="S884" t="s">
        <v>8325</v>
      </c>
      <c r="T884" t="s">
        <v>8329</v>
      </c>
      <c r="U884" s="9">
        <f t="shared" si="95"/>
        <v>40759.860532407409</v>
      </c>
      <c r="V884" s="9">
        <f t="shared" si="96"/>
        <v>40792.860532407409</v>
      </c>
      <c r="W884">
        <f t="shared" si="97"/>
        <v>33</v>
      </c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 s="5">
        <f t="shared" si="92"/>
        <v>83.38</v>
      </c>
      <c r="Q885" s="5" t="str">
        <f t="shared" si="93"/>
        <v>music</v>
      </c>
      <c r="R885" s="5" t="str">
        <f t="shared" si="94"/>
        <v>indie rock</v>
      </c>
      <c r="S885" t="s">
        <v>8325</v>
      </c>
      <c r="T885" t="s">
        <v>8329</v>
      </c>
      <c r="U885" s="9">
        <f t="shared" si="95"/>
        <v>42371.935590277775</v>
      </c>
      <c r="V885" s="9">
        <f t="shared" si="96"/>
        <v>42431.935590277775</v>
      </c>
      <c r="W885">
        <f t="shared" si="97"/>
        <v>60</v>
      </c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 s="5">
        <f t="shared" si="92"/>
        <v>10</v>
      </c>
      <c r="Q886" s="5" t="str">
        <f t="shared" si="93"/>
        <v>music</v>
      </c>
      <c r="R886" s="5" t="str">
        <f t="shared" si="94"/>
        <v>indie rock</v>
      </c>
      <c r="S886" t="s">
        <v>8325</v>
      </c>
      <c r="T886" t="s">
        <v>8329</v>
      </c>
      <c r="U886" s="9">
        <f t="shared" si="95"/>
        <v>40981.802615740737</v>
      </c>
      <c r="V886" s="9">
        <f t="shared" si="96"/>
        <v>41041.104861111111</v>
      </c>
      <c r="W886">
        <f t="shared" si="97"/>
        <v>60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 s="5">
        <f t="shared" si="92"/>
        <v>35.71</v>
      </c>
      <c r="Q887" s="5" t="str">
        <f t="shared" si="93"/>
        <v>music</v>
      </c>
      <c r="R887" s="5" t="str">
        <f t="shared" si="94"/>
        <v>indie rock</v>
      </c>
      <c r="S887" t="s">
        <v>8325</v>
      </c>
      <c r="T887" t="s">
        <v>8329</v>
      </c>
      <c r="U887" s="9">
        <f t="shared" si="95"/>
        <v>42713.941099537042</v>
      </c>
      <c r="V887" s="9">
        <f t="shared" si="96"/>
        <v>42734.941099537042</v>
      </c>
      <c r="W887">
        <f t="shared" si="97"/>
        <v>21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 s="5">
        <f t="shared" si="92"/>
        <v>29.29</v>
      </c>
      <c r="Q888" s="5" t="str">
        <f t="shared" si="93"/>
        <v>music</v>
      </c>
      <c r="R888" s="5" t="str">
        <f t="shared" si="94"/>
        <v>indie rock</v>
      </c>
      <c r="S888" t="s">
        <v>8325</v>
      </c>
      <c r="T888" t="s">
        <v>8329</v>
      </c>
      <c r="U888" s="9">
        <f t="shared" si="95"/>
        <v>42603.870520833334</v>
      </c>
      <c r="V888" s="9">
        <f t="shared" si="96"/>
        <v>42628.870520833334</v>
      </c>
      <c r="W888">
        <f t="shared" si="97"/>
        <v>25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s="5" t="e">
        <f t="shared" si="92"/>
        <v>#DIV/0!</v>
      </c>
      <c r="Q889" s="5" t="str">
        <f t="shared" si="93"/>
        <v>music</v>
      </c>
      <c r="R889" s="5" t="str">
        <f t="shared" si="94"/>
        <v>indie rock</v>
      </c>
      <c r="S889" t="s">
        <v>8325</v>
      </c>
      <c r="T889" t="s">
        <v>8329</v>
      </c>
      <c r="U889" s="9">
        <f t="shared" si="95"/>
        <v>41026.958969907406</v>
      </c>
      <c r="V889" s="9">
        <f t="shared" si="96"/>
        <v>41056.958969907406</v>
      </c>
      <c r="W889">
        <f t="shared" si="97"/>
        <v>30</v>
      </c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 s="5">
        <f t="shared" si="92"/>
        <v>18</v>
      </c>
      <c r="Q890" s="5" t="str">
        <f t="shared" si="93"/>
        <v>music</v>
      </c>
      <c r="R890" s="5" t="str">
        <f t="shared" si="94"/>
        <v>indie rock</v>
      </c>
      <c r="S890" t="s">
        <v>8325</v>
      </c>
      <c r="T890" t="s">
        <v>8329</v>
      </c>
      <c r="U890" s="9">
        <f t="shared" si="95"/>
        <v>40751.753298611111</v>
      </c>
      <c r="V890" s="9">
        <f t="shared" si="96"/>
        <v>40787.25</v>
      </c>
      <c r="W890">
        <f t="shared" si="97"/>
        <v>36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 s="5">
        <f t="shared" si="92"/>
        <v>73.760000000000005</v>
      </c>
      <c r="Q891" s="5" t="str">
        <f t="shared" si="93"/>
        <v>music</v>
      </c>
      <c r="R891" s="5" t="str">
        <f t="shared" si="94"/>
        <v>indie rock</v>
      </c>
      <c r="S891" t="s">
        <v>8325</v>
      </c>
      <c r="T891" t="s">
        <v>8329</v>
      </c>
      <c r="U891" s="9">
        <f t="shared" si="95"/>
        <v>41887.784062500003</v>
      </c>
      <c r="V891" s="9">
        <f t="shared" si="96"/>
        <v>41917.784062500003</v>
      </c>
      <c r="W891">
        <f t="shared" si="97"/>
        <v>30</v>
      </c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 s="5">
        <f t="shared" si="92"/>
        <v>31.25</v>
      </c>
      <c r="Q892" s="5" t="str">
        <f t="shared" si="93"/>
        <v>music</v>
      </c>
      <c r="R892" s="5" t="str">
        <f t="shared" si="94"/>
        <v>indie rock</v>
      </c>
      <c r="S892" t="s">
        <v>8325</v>
      </c>
      <c r="T892" t="s">
        <v>8329</v>
      </c>
      <c r="U892" s="9">
        <f t="shared" si="95"/>
        <v>41569.698831018519</v>
      </c>
      <c r="V892" s="9">
        <f t="shared" si="96"/>
        <v>41599.740497685183</v>
      </c>
      <c r="W892">
        <f t="shared" si="97"/>
        <v>30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 s="5">
        <f t="shared" si="92"/>
        <v>28.89</v>
      </c>
      <c r="Q893" s="5" t="str">
        <f t="shared" si="93"/>
        <v>music</v>
      </c>
      <c r="R893" s="5" t="str">
        <f t="shared" si="94"/>
        <v>indie rock</v>
      </c>
      <c r="S893" t="s">
        <v>8325</v>
      </c>
      <c r="T893" t="s">
        <v>8329</v>
      </c>
      <c r="U893" s="9">
        <f t="shared" si="95"/>
        <v>41842.031597222223</v>
      </c>
      <c r="V893" s="9">
        <f t="shared" si="96"/>
        <v>41872.031597222223</v>
      </c>
      <c r="W893">
        <f t="shared" si="97"/>
        <v>30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 s="5">
        <f t="shared" si="92"/>
        <v>143.82</v>
      </c>
      <c r="Q894" s="5" t="str">
        <f t="shared" si="93"/>
        <v>music</v>
      </c>
      <c r="R894" s="5" t="str">
        <f t="shared" si="94"/>
        <v>indie rock</v>
      </c>
      <c r="S894" t="s">
        <v>8325</v>
      </c>
      <c r="T894" t="s">
        <v>8329</v>
      </c>
      <c r="U894" s="9">
        <f t="shared" si="95"/>
        <v>40304.20003472222</v>
      </c>
      <c r="V894" s="9">
        <f t="shared" si="96"/>
        <v>40391.166666666664</v>
      </c>
      <c r="W894">
        <f t="shared" si="97"/>
        <v>87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 s="5">
        <f t="shared" si="92"/>
        <v>40</v>
      </c>
      <c r="Q895" s="5" t="str">
        <f t="shared" si="93"/>
        <v>music</v>
      </c>
      <c r="R895" s="5" t="str">
        <f t="shared" si="94"/>
        <v>indie rock</v>
      </c>
      <c r="S895" t="s">
        <v>8325</v>
      </c>
      <c r="T895" t="s">
        <v>8329</v>
      </c>
      <c r="U895" s="9">
        <f t="shared" si="95"/>
        <v>42065.897719907407</v>
      </c>
      <c r="V895" s="9">
        <f t="shared" si="96"/>
        <v>42095.856053240743</v>
      </c>
      <c r="W895">
        <f t="shared" si="97"/>
        <v>30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 s="5">
        <f t="shared" si="92"/>
        <v>147.81</v>
      </c>
      <c r="Q896" s="5" t="str">
        <f t="shared" si="93"/>
        <v>music</v>
      </c>
      <c r="R896" s="5" t="str">
        <f t="shared" si="94"/>
        <v>indie rock</v>
      </c>
      <c r="S896" t="s">
        <v>8325</v>
      </c>
      <c r="T896" t="s">
        <v>8329</v>
      </c>
      <c r="U896" s="9">
        <f t="shared" si="95"/>
        <v>42496.981597222228</v>
      </c>
      <c r="V896" s="9">
        <f t="shared" si="96"/>
        <v>42526.981597222228</v>
      </c>
      <c r="W896">
        <f t="shared" si="97"/>
        <v>30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 s="5">
        <f t="shared" si="92"/>
        <v>27.86</v>
      </c>
      <c r="Q897" s="5" t="str">
        <f t="shared" si="93"/>
        <v>music</v>
      </c>
      <c r="R897" s="5" t="str">
        <f t="shared" si="94"/>
        <v>indie rock</v>
      </c>
      <c r="S897" t="s">
        <v>8325</v>
      </c>
      <c r="T897" t="s">
        <v>8329</v>
      </c>
      <c r="U897" s="9">
        <f t="shared" si="95"/>
        <v>40431.127650462964</v>
      </c>
      <c r="V897" s="9">
        <f t="shared" si="96"/>
        <v>40476.127650462964</v>
      </c>
      <c r="W897">
        <f t="shared" si="97"/>
        <v>45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98">ROUND((E898/D898)*100,0)</f>
        <v>40</v>
      </c>
      <c r="P898" s="5">
        <f t="shared" ref="P898:P961" si="99">ROUND((E898/L898),2)</f>
        <v>44.44</v>
      </c>
      <c r="Q898" s="5" t="str">
        <f t="shared" ref="Q898:Q961" si="100">LEFT(N898,SEARCH("/",N898)-1)</f>
        <v>music</v>
      </c>
      <c r="R898" s="5" t="str">
        <f t="shared" ref="R898:R961" si="101">RIGHT(N898,LEN(N898)-SEARCH("/",N898))</f>
        <v>indie rock</v>
      </c>
      <c r="S898" t="s">
        <v>8325</v>
      </c>
      <c r="T898" t="s">
        <v>8329</v>
      </c>
      <c r="U898" s="9">
        <f t="shared" ref="U898:U961" si="102">(((J898/60)/60)/24)+DATE(1970,1,1)</f>
        <v>42218.872986111113</v>
      </c>
      <c r="V898" s="9">
        <f t="shared" ref="V898:V961" si="103">(((I898/60)/60)/24)+DATE(1970,1,1)</f>
        <v>42244.166666666672</v>
      </c>
      <c r="W898">
        <f t="shared" si="97"/>
        <v>26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98"/>
        <v>0</v>
      </c>
      <c r="P899" s="5" t="e">
        <f t="shared" si="99"/>
        <v>#DIV/0!</v>
      </c>
      <c r="Q899" s="5" t="str">
        <f t="shared" si="100"/>
        <v>music</v>
      </c>
      <c r="R899" s="5" t="str">
        <f t="shared" si="101"/>
        <v>indie rock</v>
      </c>
      <c r="S899" t="s">
        <v>8325</v>
      </c>
      <c r="T899" t="s">
        <v>8329</v>
      </c>
      <c r="U899" s="9">
        <f t="shared" si="102"/>
        <v>41211.688750000001</v>
      </c>
      <c r="V899" s="9">
        <f t="shared" si="103"/>
        <v>41241.730416666665</v>
      </c>
      <c r="W899">
        <f t="shared" ref="W899:W962" si="104">DATEDIF(U899,V899,"d")</f>
        <v>30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 s="5">
        <f t="shared" si="99"/>
        <v>35</v>
      </c>
      <c r="Q900" s="5" t="str">
        <f t="shared" si="100"/>
        <v>music</v>
      </c>
      <c r="R900" s="5" t="str">
        <f t="shared" si="101"/>
        <v>indie rock</v>
      </c>
      <c r="S900" t="s">
        <v>8325</v>
      </c>
      <c r="T900" t="s">
        <v>8329</v>
      </c>
      <c r="U900" s="9">
        <f t="shared" si="102"/>
        <v>40878.758217592593</v>
      </c>
      <c r="V900" s="9">
        <f t="shared" si="103"/>
        <v>40923.758217592593</v>
      </c>
      <c r="W900">
        <f t="shared" si="104"/>
        <v>45</v>
      </c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 s="5">
        <f t="shared" si="99"/>
        <v>35</v>
      </c>
      <c r="Q901" s="5" t="str">
        <f t="shared" si="100"/>
        <v>music</v>
      </c>
      <c r="R901" s="5" t="str">
        <f t="shared" si="101"/>
        <v>indie rock</v>
      </c>
      <c r="S901" t="s">
        <v>8325</v>
      </c>
      <c r="T901" t="s">
        <v>8329</v>
      </c>
      <c r="U901" s="9">
        <f t="shared" si="102"/>
        <v>40646.099097222221</v>
      </c>
      <c r="V901" s="9">
        <f t="shared" si="103"/>
        <v>40691.099097222221</v>
      </c>
      <c r="W901">
        <f t="shared" si="104"/>
        <v>45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 s="5">
        <f t="shared" si="99"/>
        <v>10.5</v>
      </c>
      <c r="Q902" s="5" t="str">
        <f t="shared" si="100"/>
        <v>music</v>
      </c>
      <c r="R902" s="5" t="str">
        <f t="shared" si="101"/>
        <v>jazz</v>
      </c>
      <c r="S902" t="s">
        <v>8325</v>
      </c>
      <c r="T902" t="s">
        <v>8328</v>
      </c>
      <c r="U902" s="9">
        <f t="shared" si="102"/>
        <v>42429.84956018519</v>
      </c>
      <c r="V902" s="9">
        <f t="shared" si="103"/>
        <v>42459.807893518519</v>
      </c>
      <c r="W902">
        <f t="shared" si="104"/>
        <v>30</v>
      </c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s="5" t="e">
        <f t="shared" si="99"/>
        <v>#DIV/0!</v>
      </c>
      <c r="Q903" s="5" t="str">
        <f t="shared" si="100"/>
        <v>music</v>
      </c>
      <c r="R903" s="5" t="str">
        <f t="shared" si="101"/>
        <v>jazz</v>
      </c>
      <c r="S903" t="s">
        <v>8325</v>
      </c>
      <c r="T903" t="s">
        <v>8328</v>
      </c>
      <c r="U903" s="9">
        <f t="shared" si="102"/>
        <v>40291.81150462963</v>
      </c>
      <c r="V903" s="9">
        <f t="shared" si="103"/>
        <v>40337.799305555556</v>
      </c>
      <c r="W903">
        <f t="shared" si="104"/>
        <v>46</v>
      </c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 s="5">
        <f t="shared" si="99"/>
        <v>30</v>
      </c>
      <c r="Q904" s="5" t="str">
        <f t="shared" si="100"/>
        <v>music</v>
      </c>
      <c r="R904" s="5" t="str">
        <f t="shared" si="101"/>
        <v>jazz</v>
      </c>
      <c r="S904" t="s">
        <v>8325</v>
      </c>
      <c r="T904" t="s">
        <v>8328</v>
      </c>
      <c r="U904" s="9">
        <f t="shared" si="102"/>
        <v>41829.965532407405</v>
      </c>
      <c r="V904" s="9">
        <f t="shared" si="103"/>
        <v>41881.645833333336</v>
      </c>
      <c r="W904">
        <f t="shared" si="104"/>
        <v>52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 s="5">
        <f t="shared" si="99"/>
        <v>40</v>
      </c>
      <c r="Q905" s="5" t="str">
        <f t="shared" si="100"/>
        <v>music</v>
      </c>
      <c r="R905" s="5" t="str">
        <f t="shared" si="101"/>
        <v>jazz</v>
      </c>
      <c r="S905" t="s">
        <v>8325</v>
      </c>
      <c r="T905" t="s">
        <v>8328</v>
      </c>
      <c r="U905" s="9">
        <f t="shared" si="102"/>
        <v>41149.796064814815</v>
      </c>
      <c r="V905" s="9">
        <f t="shared" si="103"/>
        <v>41175.100694444445</v>
      </c>
      <c r="W905">
        <f t="shared" si="104"/>
        <v>26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 s="5">
        <f t="shared" si="99"/>
        <v>50.33</v>
      </c>
      <c r="Q906" s="5" t="str">
        <f t="shared" si="100"/>
        <v>music</v>
      </c>
      <c r="R906" s="5" t="str">
        <f t="shared" si="101"/>
        <v>jazz</v>
      </c>
      <c r="S906" t="s">
        <v>8325</v>
      </c>
      <c r="T906" t="s">
        <v>8328</v>
      </c>
      <c r="U906" s="9">
        <f t="shared" si="102"/>
        <v>42342.080289351856</v>
      </c>
      <c r="V906" s="9">
        <f t="shared" si="103"/>
        <v>42372.080289351856</v>
      </c>
      <c r="W906">
        <f t="shared" si="104"/>
        <v>30</v>
      </c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 s="5">
        <f t="shared" si="99"/>
        <v>32.67</v>
      </c>
      <c r="Q907" s="5" t="str">
        <f t="shared" si="100"/>
        <v>music</v>
      </c>
      <c r="R907" s="5" t="str">
        <f t="shared" si="101"/>
        <v>jazz</v>
      </c>
      <c r="S907" t="s">
        <v>8325</v>
      </c>
      <c r="T907" t="s">
        <v>8328</v>
      </c>
      <c r="U907" s="9">
        <f t="shared" si="102"/>
        <v>40507.239884259259</v>
      </c>
      <c r="V907" s="9">
        <f t="shared" si="103"/>
        <v>40567.239884259259</v>
      </c>
      <c r="W907">
        <f t="shared" si="104"/>
        <v>60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s="5" t="e">
        <f t="shared" si="99"/>
        <v>#DIV/0!</v>
      </c>
      <c r="Q908" s="5" t="str">
        <f t="shared" si="100"/>
        <v>music</v>
      </c>
      <c r="R908" s="5" t="str">
        <f t="shared" si="101"/>
        <v>jazz</v>
      </c>
      <c r="S908" t="s">
        <v>8325</v>
      </c>
      <c r="T908" t="s">
        <v>8328</v>
      </c>
      <c r="U908" s="9">
        <f t="shared" si="102"/>
        <v>41681.189699074072</v>
      </c>
      <c r="V908" s="9">
        <f t="shared" si="103"/>
        <v>41711.148032407407</v>
      </c>
      <c r="W908">
        <f t="shared" si="104"/>
        <v>30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s="5" t="e">
        <f t="shared" si="99"/>
        <v>#DIV/0!</v>
      </c>
      <c r="Q909" s="5" t="str">
        <f t="shared" si="100"/>
        <v>music</v>
      </c>
      <c r="R909" s="5" t="str">
        <f t="shared" si="101"/>
        <v>jazz</v>
      </c>
      <c r="S909" t="s">
        <v>8325</v>
      </c>
      <c r="T909" t="s">
        <v>8328</v>
      </c>
      <c r="U909" s="9">
        <f t="shared" si="102"/>
        <v>40767.192395833335</v>
      </c>
      <c r="V909" s="9">
        <f t="shared" si="103"/>
        <v>40797.192395833335</v>
      </c>
      <c r="W909">
        <f t="shared" si="104"/>
        <v>30</v>
      </c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s="5" t="e">
        <f t="shared" si="99"/>
        <v>#DIV/0!</v>
      </c>
      <c r="Q910" s="5" t="str">
        <f t="shared" si="100"/>
        <v>music</v>
      </c>
      <c r="R910" s="5" t="str">
        <f t="shared" si="101"/>
        <v>jazz</v>
      </c>
      <c r="S910" t="s">
        <v>8325</v>
      </c>
      <c r="T910" t="s">
        <v>8328</v>
      </c>
      <c r="U910" s="9">
        <f t="shared" si="102"/>
        <v>40340.801562499997</v>
      </c>
      <c r="V910" s="9">
        <f t="shared" si="103"/>
        <v>40386.207638888889</v>
      </c>
      <c r="W910">
        <f t="shared" si="104"/>
        <v>46</v>
      </c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 s="5">
        <f t="shared" si="99"/>
        <v>65</v>
      </c>
      <c r="Q911" s="5" t="str">
        <f t="shared" si="100"/>
        <v>music</v>
      </c>
      <c r="R911" s="5" t="str">
        <f t="shared" si="101"/>
        <v>jazz</v>
      </c>
      <c r="S911" t="s">
        <v>8325</v>
      </c>
      <c r="T911" t="s">
        <v>8328</v>
      </c>
      <c r="U911" s="9">
        <f t="shared" si="102"/>
        <v>41081.69027777778</v>
      </c>
      <c r="V911" s="9">
        <f t="shared" si="103"/>
        <v>41113.166666666664</v>
      </c>
      <c r="W911">
        <f t="shared" si="104"/>
        <v>32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 s="5">
        <f t="shared" si="99"/>
        <v>24.6</v>
      </c>
      <c r="Q912" s="5" t="str">
        <f t="shared" si="100"/>
        <v>music</v>
      </c>
      <c r="R912" s="5" t="str">
        <f t="shared" si="101"/>
        <v>jazz</v>
      </c>
      <c r="S912" t="s">
        <v>8325</v>
      </c>
      <c r="T912" t="s">
        <v>8328</v>
      </c>
      <c r="U912" s="9">
        <f t="shared" si="102"/>
        <v>42737.545358796298</v>
      </c>
      <c r="V912" s="9">
        <f t="shared" si="103"/>
        <v>42797.545358796298</v>
      </c>
      <c r="W912">
        <f t="shared" si="104"/>
        <v>60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s="5" t="e">
        <f t="shared" si="99"/>
        <v>#DIV/0!</v>
      </c>
      <c r="Q913" s="5" t="str">
        <f t="shared" si="100"/>
        <v>music</v>
      </c>
      <c r="R913" s="5" t="str">
        <f t="shared" si="101"/>
        <v>jazz</v>
      </c>
      <c r="S913" t="s">
        <v>8325</v>
      </c>
      <c r="T913" t="s">
        <v>8328</v>
      </c>
      <c r="U913" s="9">
        <f t="shared" si="102"/>
        <v>41642.005150462966</v>
      </c>
      <c r="V913" s="9">
        <f t="shared" si="103"/>
        <v>41663.005150462966</v>
      </c>
      <c r="W913">
        <f t="shared" si="104"/>
        <v>21</v>
      </c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 s="5">
        <f t="shared" si="99"/>
        <v>15</v>
      </c>
      <c r="Q914" s="5" t="str">
        <f t="shared" si="100"/>
        <v>music</v>
      </c>
      <c r="R914" s="5" t="str">
        <f t="shared" si="101"/>
        <v>jazz</v>
      </c>
      <c r="S914" t="s">
        <v>8325</v>
      </c>
      <c r="T914" t="s">
        <v>8328</v>
      </c>
      <c r="U914" s="9">
        <f t="shared" si="102"/>
        <v>41194.109340277777</v>
      </c>
      <c r="V914" s="9">
        <f t="shared" si="103"/>
        <v>41254.151006944441</v>
      </c>
      <c r="W914">
        <f t="shared" si="104"/>
        <v>60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 s="5">
        <f t="shared" si="99"/>
        <v>82.58</v>
      </c>
      <c r="Q915" s="5" t="str">
        <f t="shared" si="100"/>
        <v>music</v>
      </c>
      <c r="R915" s="5" t="str">
        <f t="shared" si="101"/>
        <v>jazz</v>
      </c>
      <c r="S915" t="s">
        <v>8325</v>
      </c>
      <c r="T915" t="s">
        <v>8328</v>
      </c>
      <c r="U915" s="9">
        <f t="shared" si="102"/>
        <v>41004.139108796298</v>
      </c>
      <c r="V915" s="9">
        <f t="shared" si="103"/>
        <v>41034.139108796298</v>
      </c>
      <c r="W915">
        <f t="shared" si="104"/>
        <v>30</v>
      </c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s="5" t="e">
        <f t="shared" si="99"/>
        <v>#DIV/0!</v>
      </c>
      <c r="Q916" s="5" t="str">
        <f t="shared" si="100"/>
        <v>music</v>
      </c>
      <c r="R916" s="5" t="str">
        <f t="shared" si="101"/>
        <v>jazz</v>
      </c>
      <c r="S916" t="s">
        <v>8325</v>
      </c>
      <c r="T916" t="s">
        <v>8328</v>
      </c>
      <c r="U916" s="9">
        <f t="shared" si="102"/>
        <v>41116.763275462967</v>
      </c>
      <c r="V916" s="9">
        <f t="shared" si="103"/>
        <v>41146.763275462967</v>
      </c>
      <c r="W916">
        <f t="shared" si="104"/>
        <v>30</v>
      </c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 s="5">
        <f t="shared" si="99"/>
        <v>41.67</v>
      </c>
      <c r="Q917" s="5" t="str">
        <f t="shared" si="100"/>
        <v>music</v>
      </c>
      <c r="R917" s="5" t="str">
        <f t="shared" si="101"/>
        <v>jazz</v>
      </c>
      <c r="S917" t="s">
        <v>8325</v>
      </c>
      <c r="T917" t="s">
        <v>8328</v>
      </c>
      <c r="U917" s="9">
        <f t="shared" si="102"/>
        <v>40937.679560185185</v>
      </c>
      <c r="V917" s="9">
        <f t="shared" si="103"/>
        <v>40969.207638888889</v>
      </c>
      <c r="W917">
        <f t="shared" si="104"/>
        <v>32</v>
      </c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s="5" t="e">
        <f t="shared" si="99"/>
        <v>#DIV/0!</v>
      </c>
      <c r="Q918" s="5" t="str">
        <f t="shared" si="100"/>
        <v>music</v>
      </c>
      <c r="R918" s="5" t="str">
        <f t="shared" si="101"/>
        <v>jazz</v>
      </c>
      <c r="S918" t="s">
        <v>8325</v>
      </c>
      <c r="T918" t="s">
        <v>8328</v>
      </c>
      <c r="U918" s="9">
        <f t="shared" si="102"/>
        <v>40434.853402777779</v>
      </c>
      <c r="V918" s="9">
        <f t="shared" si="103"/>
        <v>40473.208333333336</v>
      </c>
      <c r="W918">
        <f t="shared" si="104"/>
        <v>39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 s="5">
        <f t="shared" si="99"/>
        <v>30</v>
      </c>
      <c r="Q919" s="5" t="str">
        <f t="shared" si="100"/>
        <v>music</v>
      </c>
      <c r="R919" s="5" t="str">
        <f t="shared" si="101"/>
        <v>jazz</v>
      </c>
      <c r="S919" t="s">
        <v>8325</v>
      </c>
      <c r="T919" t="s">
        <v>8328</v>
      </c>
      <c r="U919" s="9">
        <f t="shared" si="102"/>
        <v>41802.94363425926</v>
      </c>
      <c r="V919" s="9">
        <f t="shared" si="103"/>
        <v>41834.104166666664</v>
      </c>
      <c r="W919">
        <f t="shared" si="104"/>
        <v>32</v>
      </c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 s="5">
        <f t="shared" si="99"/>
        <v>19.600000000000001</v>
      </c>
      <c r="Q920" s="5" t="str">
        <f t="shared" si="100"/>
        <v>music</v>
      </c>
      <c r="R920" s="5" t="str">
        <f t="shared" si="101"/>
        <v>jazz</v>
      </c>
      <c r="S920" t="s">
        <v>8325</v>
      </c>
      <c r="T920" t="s">
        <v>8328</v>
      </c>
      <c r="U920" s="9">
        <f t="shared" si="102"/>
        <v>41944.916215277779</v>
      </c>
      <c r="V920" s="9">
        <f t="shared" si="103"/>
        <v>41974.957881944443</v>
      </c>
      <c r="W920">
        <f t="shared" si="104"/>
        <v>30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 s="5">
        <f t="shared" si="99"/>
        <v>100</v>
      </c>
      <c r="Q921" s="5" t="str">
        <f t="shared" si="100"/>
        <v>music</v>
      </c>
      <c r="R921" s="5" t="str">
        <f t="shared" si="101"/>
        <v>jazz</v>
      </c>
      <c r="S921" t="s">
        <v>8325</v>
      </c>
      <c r="T921" t="s">
        <v>8328</v>
      </c>
      <c r="U921" s="9">
        <f t="shared" si="102"/>
        <v>41227.641724537039</v>
      </c>
      <c r="V921" s="9">
        <f t="shared" si="103"/>
        <v>41262.641724537039</v>
      </c>
      <c r="W921">
        <f t="shared" si="104"/>
        <v>35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s="5" t="e">
        <f t="shared" si="99"/>
        <v>#DIV/0!</v>
      </c>
      <c r="Q922" s="5" t="str">
        <f t="shared" si="100"/>
        <v>music</v>
      </c>
      <c r="R922" s="5" t="str">
        <f t="shared" si="101"/>
        <v>jazz</v>
      </c>
      <c r="S922" t="s">
        <v>8325</v>
      </c>
      <c r="T922" t="s">
        <v>8328</v>
      </c>
      <c r="U922" s="9">
        <f t="shared" si="102"/>
        <v>41562.67155092593</v>
      </c>
      <c r="V922" s="9">
        <f t="shared" si="103"/>
        <v>41592.713217592594</v>
      </c>
      <c r="W922">
        <f t="shared" si="104"/>
        <v>30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 s="5">
        <f t="shared" si="99"/>
        <v>231.75</v>
      </c>
      <c r="Q923" s="5" t="str">
        <f t="shared" si="100"/>
        <v>music</v>
      </c>
      <c r="R923" s="5" t="str">
        <f t="shared" si="101"/>
        <v>jazz</v>
      </c>
      <c r="S923" t="s">
        <v>8325</v>
      </c>
      <c r="T923" t="s">
        <v>8328</v>
      </c>
      <c r="U923" s="9">
        <f t="shared" si="102"/>
        <v>40847.171018518515</v>
      </c>
      <c r="V923" s="9">
        <f t="shared" si="103"/>
        <v>40889.212685185186</v>
      </c>
      <c r="W923">
        <f t="shared" si="104"/>
        <v>42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 s="5">
        <f t="shared" si="99"/>
        <v>189.33</v>
      </c>
      <c r="Q924" s="5" t="str">
        <f t="shared" si="100"/>
        <v>music</v>
      </c>
      <c r="R924" s="5" t="str">
        <f t="shared" si="101"/>
        <v>jazz</v>
      </c>
      <c r="S924" t="s">
        <v>8325</v>
      </c>
      <c r="T924" t="s">
        <v>8328</v>
      </c>
      <c r="U924" s="9">
        <f t="shared" si="102"/>
        <v>41878.530011574076</v>
      </c>
      <c r="V924" s="9">
        <f t="shared" si="103"/>
        <v>41913.530011574076</v>
      </c>
      <c r="W924">
        <f t="shared" si="104"/>
        <v>35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 s="5">
        <f t="shared" si="99"/>
        <v>55</v>
      </c>
      <c r="Q925" s="5" t="str">
        <f t="shared" si="100"/>
        <v>music</v>
      </c>
      <c r="R925" s="5" t="str">
        <f t="shared" si="101"/>
        <v>jazz</v>
      </c>
      <c r="S925" t="s">
        <v>8325</v>
      </c>
      <c r="T925" t="s">
        <v>8328</v>
      </c>
      <c r="U925" s="9">
        <f t="shared" si="102"/>
        <v>41934.959756944445</v>
      </c>
      <c r="V925" s="9">
        <f t="shared" si="103"/>
        <v>41965.001423611116</v>
      </c>
      <c r="W925">
        <f t="shared" si="104"/>
        <v>31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 s="5">
        <f t="shared" si="99"/>
        <v>21.8</v>
      </c>
      <c r="Q926" s="5" t="str">
        <f t="shared" si="100"/>
        <v>music</v>
      </c>
      <c r="R926" s="5" t="str">
        <f t="shared" si="101"/>
        <v>jazz</v>
      </c>
      <c r="S926" t="s">
        <v>8325</v>
      </c>
      <c r="T926" t="s">
        <v>8328</v>
      </c>
      <c r="U926" s="9">
        <f t="shared" si="102"/>
        <v>41288.942928240744</v>
      </c>
      <c r="V926" s="9">
        <f t="shared" si="103"/>
        <v>41318.942928240744</v>
      </c>
      <c r="W926">
        <f t="shared" si="104"/>
        <v>30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 s="5">
        <f t="shared" si="99"/>
        <v>32</v>
      </c>
      <c r="Q927" s="5" t="str">
        <f t="shared" si="100"/>
        <v>music</v>
      </c>
      <c r="R927" s="5" t="str">
        <f t="shared" si="101"/>
        <v>jazz</v>
      </c>
      <c r="S927" t="s">
        <v>8325</v>
      </c>
      <c r="T927" t="s">
        <v>8328</v>
      </c>
      <c r="U927" s="9">
        <f t="shared" si="102"/>
        <v>41575.880914351852</v>
      </c>
      <c r="V927" s="9">
        <f t="shared" si="103"/>
        <v>41605.922581018516</v>
      </c>
      <c r="W927">
        <f t="shared" si="104"/>
        <v>30</v>
      </c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s="5" t="e">
        <f t="shared" si="99"/>
        <v>#DIV/0!</v>
      </c>
      <c r="Q928" s="5" t="str">
        <f t="shared" si="100"/>
        <v>music</v>
      </c>
      <c r="R928" s="5" t="str">
        <f t="shared" si="101"/>
        <v>jazz</v>
      </c>
      <c r="S928" t="s">
        <v>8325</v>
      </c>
      <c r="T928" t="s">
        <v>8328</v>
      </c>
      <c r="U928" s="9">
        <f t="shared" si="102"/>
        <v>40338.02002314815</v>
      </c>
      <c r="V928" s="9">
        <f t="shared" si="103"/>
        <v>40367.944444444445</v>
      </c>
      <c r="W928">
        <f t="shared" si="104"/>
        <v>29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s="5" t="e">
        <f t="shared" si="99"/>
        <v>#DIV/0!</v>
      </c>
      <c r="Q929" s="5" t="str">
        <f t="shared" si="100"/>
        <v>music</v>
      </c>
      <c r="R929" s="5" t="str">
        <f t="shared" si="101"/>
        <v>jazz</v>
      </c>
      <c r="S929" t="s">
        <v>8325</v>
      </c>
      <c r="T929" t="s">
        <v>8328</v>
      </c>
      <c r="U929" s="9">
        <f t="shared" si="102"/>
        <v>41013.822858796295</v>
      </c>
      <c r="V929" s="9">
        <f t="shared" si="103"/>
        <v>41043.822858796295</v>
      </c>
      <c r="W929">
        <f t="shared" si="104"/>
        <v>30</v>
      </c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 s="5">
        <f t="shared" si="99"/>
        <v>56.25</v>
      </c>
      <c r="Q930" s="5" t="str">
        <f t="shared" si="100"/>
        <v>music</v>
      </c>
      <c r="R930" s="5" t="str">
        <f t="shared" si="101"/>
        <v>jazz</v>
      </c>
      <c r="S930" t="s">
        <v>8325</v>
      </c>
      <c r="T930" t="s">
        <v>8328</v>
      </c>
      <c r="U930" s="9">
        <f t="shared" si="102"/>
        <v>41180.86241898148</v>
      </c>
      <c r="V930" s="9">
        <f t="shared" si="103"/>
        <v>41231</v>
      </c>
      <c r="W930">
        <f t="shared" si="104"/>
        <v>51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s="5" t="e">
        <f t="shared" si="99"/>
        <v>#DIV/0!</v>
      </c>
      <c r="Q931" s="5" t="str">
        <f t="shared" si="100"/>
        <v>music</v>
      </c>
      <c r="R931" s="5" t="str">
        <f t="shared" si="101"/>
        <v>jazz</v>
      </c>
      <c r="S931" t="s">
        <v>8325</v>
      </c>
      <c r="T931" t="s">
        <v>8328</v>
      </c>
      <c r="U931" s="9">
        <f t="shared" si="102"/>
        <v>40978.238067129627</v>
      </c>
      <c r="V931" s="9">
        <f t="shared" si="103"/>
        <v>41008.196400462963</v>
      </c>
      <c r="W931">
        <f t="shared" si="104"/>
        <v>30</v>
      </c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 s="5">
        <f t="shared" si="99"/>
        <v>69</v>
      </c>
      <c r="Q932" s="5" t="str">
        <f t="shared" si="100"/>
        <v>music</v>
      </c>
      <c r="R932" s="5" t="str">
        <f t="shared" si="101"/>
        <v>jazz</v>
      </c>
      <c r="S932" t="s">
        <v>8325</v>
      </c>
      <c r="T932" t="s">
        <v>8328</v>
      </c>
      <c r="U932" s="9">
        <f t="shared" si="102"/>
        <v>40312.915578703702</v>
      </c>
      <c r="V932" s="9">
        <f t="shared" si="103"/>
        <v>40354.897222222222</v>
      </c>
      <c r="W932">
        <f t="shared" si="104"/>
        <v>42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 s="5">
        <f t="shared" si="99"/>
        <v>18.71</v>
      </c>
      <c r="Q933" s="5" t="str">
        <f t="shared" si="100"/>
        <v>music</v>
      </c>
      <c r="R933" s="5" t="str">
        <f t="shared" si="101"/>
        <v>jazz</v>
      </c>
      <c r="S933" t="s">
        <v>8325</v>
      </c>
      <c r="T933" t="s">
        <v>8328</v>
      </c>
      <c r="U933" s="9">
        <f t="shared" si="102"/>
        <v>41680.359976851854</v>
      </c>
      <c r="V933" s="9">
        <f t="shared" si="103"/>
        <v>41714.916666666664</v>
      </c>
      <c r="W933">
        <f t="shared" si="104"/>
        <v>34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 s="5">
        <f t="shared" si="99"/>
        <v>46.03</v>
      </c>
      <c r="Q934" s="5" t="str">
        <f t="shared" si="100"/>
        <v>music</v>
      </c>
      <c r="R934" s="5" t="str">
        <f t="shared" si="101"/>
        <v>jazz</v>
      </c>
      <c r="S934" t="s">
        <v>8325</v>
      </c>
      <c r="T934" t="s">
        <v>8328</v>
      </c>
      <c r="U934" s="9">
        <f t="shared" si="102"/>
        <v>41310.969270833331</v>
      </c>
      <c r="V934" s="9">
        <f t="shared" si="103"/>
        <v>41355.927604166667</v>
      </c>
      <c r="W934">
        <f t="shared" si="104"/>
        <v>45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 s="5">
        <f t="shared" si="99"/>
        <v>60</v>
      </c>
      <c r="Q935" s="5" t="str">
        <f t="shared" si="100"/>
        <v>music</v>
      </c>
      <c r="R935" s="5" t="str">
        <f t="shared" si="101"/>
        <v>jazz</v>
      </c>
      <c r="S935" t="s">
        <v>8325</v>
      </c>
      <c r="T935" t="s">
        <v>8328</v>
      </c>
      <c r="U935" s="9">
        <f t="shared" si="102"/>
        <v>41711.169085648151</v>
      </c>
      <c r="V935" s="9">
        <f t="shared" si="103"/>
        <v>41771.169085648151</v>
      </c>
      <c r="W935">
        <f t="shared" si="104"/>
        <v>60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 s="5">
        <f t="shared" si="99"/>
        <v>50.67</v>
      </c>
      <c r="Q936" s="5" t="str">
        <f t="shared" si="100"/>
        <v>music</v>
      </c>
      <c r="R936" s="5" t="str">
        <f t="shared" si="101"/>
        <v>jazz</v>
      </c>
      <c r="S936" t="s">
        <v>8325</v>
      </c>
      <c r="T936" t="s">
        <v>8328</v>
      </c>
      <c r="U936" s="9">
        <f t="shared" si="102"/>
        <v>41733.737083333333</v>
      </c>
      <c r="V936" s="9">
        <f t="shared" si="103"/>
        <v>41763.25</v>
      </c>
      <c r="W936">
        <f t="shared" si="104"/>
        <v>30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 s="5">
        <f t="shared" si="99"/>
        <v>25</v>
      </c>
      <c r="Q937" s="5" t="str">
        <f t="shared" si="100"/>
        <v>music</v>
      </c>
      <c r="R937" s="5" t="str">
        <f t="shared" si="101"/>
        <v>jazz</v>
      </c>
      <c r="S937" t="s">
        <v>8325</v>
      </c>
      <c r="T937" t="s">
        <v>8328</v>
      </c>
      <c r="U937" s="9">
        <f t="shared" si="102"/>
        <v>42368.333668981482</v>
      </c>
      <c r="V937" s="9">
        <f t="shared" si="103"/>
        <v>42398.333668981482</v>
      </c>
      <c r="W937">
        <f t="shared" si="104"/>
        <v>30</v>
      </c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s="5" t="e">
        <f t="shared" si="99"/>
        <v>#DIV/0!</v>
      </c>
      <c r="Q938" s="5" t="str">
        <f t="shared" si="100"/>
        <v>music</v>
      </c>
      <c r="R938" s="5" t="str">
        <f t="shared" si="101"/>
        <v>jazz</v>
      </c>
      <c r="S938" t="s">
        <v>8325</v>
      </c>
      <c r="T938" t="s">
        <v>8328</v>
      </c>
      <c r="U938" s="9">
        <f t="shared" si="102"/>
        <v>40883.024178240739</v>
      </c>
      <c r="V938" s="9">
        <f t="shared" si="103"/>
        <v>40926.833333333336</v>
      </c>
      <c r="W938">
        <f t="shared" si="104"/>
        <v>43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 s="5">
        <f t="shared" si="99"/>
        <v>20</v>
      </c>
      <c r="Q939" s="5" t="str">
        <f t="shared" si="100"/>
        <v>music</v>
      </c>
      <c r="R939" s="5" t="str">
        <f t="shared" si="101"/>
        <v>jazz</v>
      </c>
      <c r="S939" t="s">
        <v>8325</v>
      </c>
      <c r="T939" t="s">
        <v>8328</v>
      </c>
      <c r="U939" s="9">
        <f t="shared" si="102"/>
        <v>41551.798113425924</v>
      </c>
      <c r="V939" s="9">
        <f t="shared" si="103"/>
        <v>41581.839780092596</v>
      </c>
      <c r="W939">
        <f t="shared" si="104"/>
        <v>30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 s="5">
        <f t="shared" si="99"/>
        <v>25</v>
      </c>
      <c r="Q940" s="5" t="str">
        <f t="shared" si="100"/>
        <v>music</v>
      </c>
      <c r="R940" s="5" t="str">
        <f t="shared" si="101"/>
        <v>jazz</v>
      </c>
      <c r="S940" t="s">
        <v>8325</v>
      </c>
      <c r="T940" t="s">
        <v>8328</v>
      </c>
      <c r="U940" s="9">
        <f t="shared" si="102"/>
        <v>41124.479722222226</v>
      </c>
      <c r="V940" s="9">
        <f t="shared" si="103"/>
        <v>41154.479722222226</v>
      </c>
      <c r="W940">
        <f t="shared" si="104"/>
        <v>30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 s="5">
        <f t="shared" si="99"/>
        <v>20</v>
      </c>
      <c r="Q941" s="5" t="str">
        <f t="shared" si="100"/>
        <v>music</v>
      </c>
      <c r="R941" s="5" t="str">
        <f t="shared" si="101"/>
        <v>jazz</v>
      </c>
      <c r="S941" t="s">
        <v>8325</v>
      </c>
      <c r="T941" t="s">
        <v>8328</v>
      </c>
      <c r="U941" s="9">
        <f t="shared" si="102"/>
        <v>41416.763171296298</v>
      </c>
      <c r="V941" s="9">
        <f t="shared" si="103"/>
        <v>41455.831944444442</v>
      </c>
      <c r="W941">
        <f t="shared" si="104"/>
        <v>39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 s="5">
        <f t="shared" si="99"/>
        <v>110.29</v>
      </c>
      <c r="Q942" s="5" t="str">
        <f t="shared" si="100"/>
        <v>technology</v>
      </c>
      <c r="R942" s="5" t="str">
        <f t="shared" si="101"/>
        <v>wearables</v>
      </c>
      <c r="S942" t="s">
        <v>8319</v>
      </c>
      <c r="T942" t="s">
        <v>8321</v>
      </c>
      <c r="U942" s="9">
        <f t="shared" si="102"/>
        <v>42182.008402777778</v>
      </c>
      <c r="V942" s="9">
        <f t="shared" si="103"/>
        <v>42227.008402777778</v>
      </c>
      <c r="W942">
        <f t="shared" si="104"/>
        <v>45</v>
      </c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 s="5">
        <f t="shared" si="99"/>
        <v>37.450000000000003</v>
      </c>
      <c r="Q943" s="5" t="str">
        <f t="shared" si="100"/>
        <v>technology</v>
      </c>
      <c r="R943" s="5" t="str">
        <f t="shared" si="101"/>
        <v>wearables</v>
      </c>
      <c r="S943" t="s">
        <v>8319</v>
      </c>
      <c r="T943" t="s">
        <v>8321</v>
      </c>
      <c r="U943" s="9">
        <f t="shared" si="102"/>
        <v>42746.096585648149</v>
      </c>
      <c r="V943" s="9">
        <f t="shared" si="103"/>
        <v>42776.096585648149</v>
      </c>
      <c r="W943">
        <f t="shared" si="104"/>
        <v>30</v>
      </c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 s="5">
        <f t="shared" si="99"/>
        <v>41.75</v>
      </c>
      <c r="Q944" s="5" t="str">
        <f t="shared" si="100"/>
        <v>technology</v>
      </c>
      <c r="R944" s="5" t="str">
        <f t="shared" si="101"/>
        <v>wearables</v>
      </c>
      <c r="S944" t="s">
        <v>8319</v>
      </c>
      <c r="T944" t="s">
        <v>8321</v>
      </c>
      <c r="U944" s="9">
        <f t="shared" si="102"/>
        <v>42382.843287037031</v>
      </c>
      <c r="V944" s="9">
        <f t="shared" si="103"/>
        <v>42418.843287037031</v>
      </c>
      <c r="W944">
        <f t="shared" si="104"/>
        <v>36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 s="5">
        <f t="shared" si="99"/>
        <v>24.08</v>
      </c>
      <c r="Q945" s="5" t="str">
        <f t="shared" si="100"/>
        <v>technology</v>
      </c>
      <c r="R945" s="5" t="str">
        <f t="shared" si="101"/>
        <v>wearables</v>
      </c>
      <c r="S945" t="s">
        <v>8319</v>
      </c>
      <c r="T945" t="s">
        <v>8321</v>
      </c>
      <c r="U945" s="9">
        <f t="shared" si="102"/>
        <v>42673.66788194445</v>
      </c>
      <c r="V945" s="9">
        <f t="shared" si="103"/>
        <v>42703.709548611107</v>
      </c>
      <c r="W945">
        <f t="shared" si="104"/>
        <v>30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 s="5">
        <f t="shared" si="99"/>
        <v>69.41</v>
      </c>
      <c r="Q946" s="5" t="str">
        <f t="shared" si="100"/>
        <v>technology</v>
      </c>
      <c r="R946" s="5" t="str">
        <f t="shared" si="101"/>
        <v>wearables</v>
      </c>
      <c r="S946" t="s">
        <v>8319</v>
      </c>
      <c r="T946" t="s">
        <v>8321</v>
      </c>
      <c r="U946" s="9">
        <f t="shared" si="102"/>
        <v>42444.583912037036</v>
      </c>
      <c r="V946" s="9">
        <f t="shared" si="103"/>
        <v>42478.583333333328</v>
      </c>
      <c r="W946">
        <f t="shared" si="104"/>
        <v>34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 s="5">
        <f t="shared" si="99"/>
        <v>155.25</v>
      </c>
      <c r="Q947" s="5" t="str">
        <f t="shared" si="100"/>
        <v>technology</v>
      </c>
      <c r="R947" s="5" t="str">
        <f t="shared" si="101"/>
        <v>wearables</v>
      </c>
      <c r="S947" t="s">
        <v>8319</v>
      </c>
      <c r="T947" t="s">
        <v>8321</v>
      </c>
      <c r="U947" s="9">
        <f t="shared" si="102"/>
        <v>42732.872986111113</v>
      </c>
      <c r="V947" s="9">
        <f t="shared" si="103"/>
        <v>42784.999305555553</v>
      </c>
      <c r="W947">
        <f t="shared" si="104"/>
        <v>52</v>
      </c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 s="5">
        <f t="shared" si="99"/>
        <v>57.2</v>
      </c>
      <c r="Q948" s="5" t="str">
        <f t="shared" si="100"/>
        <v>technology</v>
      </c>
      <c r="R948" s="5" t="str">
        <f t="shared" si="101"/>
        <v>wearables</v>
      </c>
      <c r="S948" t="s">
        <v>8319</v>
      </c>
      <c r="T948" t="s">
        <v>8321</v>
      </c>
      <c r="U948" s="9">
        <f t="shared" si="102"/>
        <v>42592.750555555554</v>
      </c>
      <c r="V948" s="9">
        <f t="shared" si="103"/>
        <v>42622.750555555554</v>
      </c>
      <c r="W948">
        <f t="shared" si="104"/>
        <v>30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s="5" t="e">
        <f t="shared" si="99"/>
        <v>#DIV/0!</v>
      </c>
      <c r="Q949" s="5" t="str">
        <f t="shared" si="100"/>
        <v>technology</v>
      </c>
      <c r="R949" s="5" t="str">
        <f t="shared" si="101"/>
        <v>wearables</v>
      </c>
      <c r="S949" t="s">
        <v>8319</v>
      </c>
      <c r="T949" t="s">
        <v>8321</v>
      </c>
      <c r="U949" s="9">
        <f t="shared" si="102"/>
        <v>42491.781319444446</v>
      </c>
      <c r="V949" s="9">
        <f t="shared" si="103"/>
        <v>42551.781319444446</v>
      </c>
      <c r="W949">
        <f t="shared" si="104"/>
        <v>60</v>
      </c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 s="5">
        <f t="shared" si="99"/>
        <v>60</v>
      </c>
      <c r="Q950" s="5" t="str">
        <f t="shared" si="100"/>
        <v>technology</v>
      </c>
      <c r="R950" s="5" t="str">
        <f t="shared" si="101"/>
        <v>wearables</v>
      </c>
      <c r="S950" t="s">
        <v>8319</v>
      </c>
      <c r="T950" t="s">
        <v>8321</v>
      </c>
      <c r="U950" s="9">
        <f t="shared" si="102"/>
        <v>42411.828287037039</v>
      </c>
      <c r="V950" s="9">
        <f t="shared" si="103"/>
        <v>42441.828287037039</v>
      </c>
      <c r="W950">
        <f t="shared" si="104"/>
        <v>30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 s="5">
        <f t="shared" si="99"/>
        <v>39</v>
      </c>
      <c r="Q951" s="5" t="str">
        <f t="shared" si="100"/>
        <v>technology</v>
      </c>
      <c r="R951" s="5" t="str">
        <f t="shared" si="101"/>
        <v>wearables</v>
      </c>
      <c r="S951" t="s">
        <v>8319</v>
      </c>
      <c r="T951" t="s">
        <v>8321</v>
      </c>
      <c r="U951" s="9">
        <f t="shared" si="102"/>
        <v>42361.043703703705</v>
      </c>
      <c r="V951" s="9">
        <f t="shared" si="103"/>
        <v>42421.043703703705</v>
      </c>
      <c r="W951">
        <f t="shared" si="104"/>
        <v>60</v>
      </c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 s="5">
        <f t="shared" si="99"/>
        <v>58.42</v>
      </c>
      <c r="Q952" s="5" t="str">
        <f t="shared" si="100"/>
        <v>technology</v>
      </c>
      <c r="R952" s="5" t="str">
        <f t="shared" si="101"/>
        <v>wearables</v>
      </c>
      <c r="S952" t="s">
        <v>8319</v>
      </c>
      <c r="T952" t="s">
        <v>8321</v>
      </c>
      <c r="U952" s="9">
        <f t="shared" si="102"/>
        <v>42356.750706018516</v>
      </c>
      <c r="V952" s="9">
        <f t="shared" si="103"/>
        <v>42386.750706018516</v>
      </c>
      <c r="W952">
        <f t="shared" si="104"/>
        <v>30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 s="5">
        <f t="shared" si="99"/>
        <v>158.63999999999999</v>
      </c>
      <c r="Q953" s="5" t="str">
        <f t="shared" si="100"/>
        <v>technology</v>
      </c>
      <c r="R953" s="5" t="str">
        <f t="shared" si="101"/>
        <v>wearables</v>
      </c>
      <c r="S953" t="s">
        <v>8319</v>
      </c>
      <c r="T953" t="s">
        <v>8321</v>
      </c>
      <c r="U953" s="9">
        <f t="shared" si="102"/>
        <v>42480.653611111105</v>
      </c>
      <c r="V953" s="9">
        <f t="shared" si="103"/>
        <v>42525.653611111105</v>
      </c>
      <c r="W953">
        <f t="shared" si="104"/>
        <v>45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 s="5">
        <f t="shared" si="99"/>
        <v>99.86</v>
      </c>
      <c r="Q954" s="5" t="str">
        <f t="shared" si="100"/>
        <v>technology</v>
      </c>
      <c r="R954" s="5" t="str">
        <f t="shared" si="101"/>
        <v>wearables</v>
      </c>
      <c r="S954" t="s">
        <v>8319</v>
      </c>
      <c r="T954" t="s">
        <v>8321</v>
      </c>
      <c r="U954" s="9">
        <f t="shared" si="102"/>
        <v>42662.613564814819</v>
      </c>
      <c r="V954" s="9">
        <f t="shared" si="103"/>
        <v>42692.655231481483</v>
      </c>
      <c r="W954">
        <f t="shared" si="104"/>
        <v>30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 s="5">
        <f t="shared" si="99"/>
        <v>25.2</v>
      </c>
      <c r="Q955" s="5" t="str">
        <f t="shared" si="100"/>
        <v>technology</v>
      </c>
      <c r="R955" s="5" t="str">
        <f t="shared" si="101"/>
        <v>wearables</v>
      </c>
      <c r="S955" t="s">
        <v>8319</v>
      </c>
      <c r="T955" t="s">
        <v>8321</v>
      </c>
      <c r="U955" s="9">
        <f t="shared" si="102"/>
        <v>41999.164340277777</v>
      </c>
      <c r="V955" s="9">
        <f t="shared" si="103"/>
        <v>42029.164340277777</v>
      </c>
      <c r="W955">
        <f t="shared" si="104"/>
        <v>30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 s="5">
        <f t="shared" si="99"/>
        <v>89.19</v>
      </c>
      <c r="Q956" s="5" t="str">
        <f t="shared" si="100"/>
        <v>technology</v>
      </c>
      <c r="R956" s="5" t="str">
        <f t="shared" si="101"/>
        <v>wearables</v>
      </c>
      <c r="S956" t="s">
        <v>8319</v>
      </c>
      <c r="T956" t="s">
        <v>8321</v>
      </c>
      <c r="U956" s="9">
        <f t="shared" si="102"/>
        <v>42194.833784722221</v>
      </c>
      <c r="V956" s="9">
        <f t="shared" si="103"/>
        <v>42236.833784722221</v>
      </c>
      <c r="W956">
        <f t="shared" si="104"/>
        <v>42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 s="5">
        <f t="shared" si="99"/>
        <v>182.62</v>
      </c>
      <c r="Q957" s="5" t="str">
        <f t="shared" si="100"/>
        <v>technology</v>
      </c>
      <c r="R957" s="5" t="str">
        <f t="shared" si="101"/>
        <v>wearables</v>
      </c>
      <c r="S957" t="s">
        <v>8319</v>
      </c>
      <c r="T957" t="s">
        <v>8321</v>
      </c>
      <c r="U957" s="9">
        <f t="shared" si="102"/>
        <v>42586.295138888891</v>
      </c>
      <c r="V957" s="9">
        <f t="shared" si="103"/>
        <v>42626.295138888891</v>
      </c>
      <c r="W957">
        <f t="shared" si="104"/>
        <v>40</v>
      </c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 s="5">
        <f t="shared" si="99"/>
        <v>50.65</v>
      </c>
      <c r="Q958" s="5" t="str">
        <f t="shared" si="100"/>
        <v>technology</v>
      </c>
      <c r="R958" s="5" t="str">
        <f t="shared" si="101"/>
        <v>wearables</v>
      </c>
      <c r="S958" t="s">
        <v>8319</v>
      </c>
      <c r="T958" t="s">
        <v>8321</v>
      </c>
      <c r="U958" s="9">
        <f t="shared" si="102"/>
        <v>42060.913877314815</v>
      </c>
      <c r="V958" s="9">
        <f t="shared" si="103"/>
        <v>42120.872210648144</v>
      </c>
      <c r="W958">
        <f t="shared" si="104"/>
        <v>60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 s="5">
        <f t="shared" si="99"/>
        <v>33.29</v>
      </c>
      <c r="Q959" s="5" t="str">
        <f t="shared" si="100"/>
        <v>technology</v>
      </c>
      <c r="R959" s="5" t="str">
        <f t="shared" si="101"/>
        <v>wearables</v>
      </c>
      <c r="S959" t="s">
        <v>8319</v>
      </c>
      <c r="T959" t="s">
        <v>8321</v>
      </c>
      <c r="U959" s="9">
        <f t="shared" si="102"/>
        <v>42660.552465277782</v>
      </c>
      <c r="V959" s="9">
        <f t="shared" si="103"/>
        <v>42691.594131944439</v>
      </c>
      <c r="W959">
        <f t="shared" si="104"/>
        <v>31</v>
      </c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 s="5">
        <f t="shared" si="99"/>
        <v>51.82</v>
      </c>
      <c r="Q960" s="5" t="str">
        <f t="shared" si="100"/>
        <v>technology</v>
      </c>
      <c r="R960" s="5" t="str">
        <f t="shared" si="101"/>
        <v>wearables</v>
      </c>
      <c r="S960" t="s">
        <v>8319</v>
      </c>
      <c r="T960" t="s">
        <v>8321</v>
      </c>
      <c r="U960" s="9">
        <f t="shared" si="102"/>
        <v>42082.802812499998</v>
      </c>
      <c r="V960" s="9">
        <f t="shared" si="103"/>
        <v>42104.207638888889</v>
      </c>
      <c r="W960">
        <f t="shared" si="104"/>
        <v>22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 s="5">
        <f t="shared" si="99"/>
        <v>113.63</v>
      </c>
      <c r="Q961" s="5" t="str">
        <f t="shared" si="100"/>
        <v>technology</v>
      </c>
      <c r="R961" s="5" t="str">
        <f t="shared" si="101"/>
        <v>wearables</v>
      </c>
      <c r="S961" t="s">
        <v>8319</v>
      </c>
      <c r="T961" t="s">
        <v>8321</v>
      </c>
      <c r="U961" s="9">
        <f t="shared" si="102"/>
        <v>41993.174363425926</v>
      </c>
      <c r="V961" s="9">
        <f t="shared" si="103"/>
        <v>42023.174363425926</v>
      </c>
      <c r="W961">
        <f t="shared" si="104"/>
        <v>30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105">ROUND((E962/D962)*100,0)</f>
        <v>46</v>
      </c>
      <c r="P962" s="5">
        <f t="shared" ref="P962:P1025" si="106">ROUND((E962/L962),2)</f>
        <v>136.46</v>
      </c>
      <c r="Q962" s="5" t="str">
        <f t="shared" ref="Q962:Q1025" si="107">LEFT(N962,SEARCH("/",N962)-1)</f>
        <v>technology</v>
      </c>
      <c r="R962" s="5" t="str">
        <f t="shared" ref="R962:R1025" si="108">RIGHT(N962,LEN(N962)-SEARCH("/",N962))</f>
        <v>wearables</v>
      </c>
      <c r="S962" t="s">
        <v>8319</v>
      </c>
      <c r="T962" t="s">
        <v>8321</v>
      </c>
      <c r="U962" s="9">
        <f t="shared" ref="U962:U1025" si="109">(((J962/60)/60)/24)+DATE(1970,1,1)</f>
        <v>42766.626793981486</v>
      </c>
      <c r="V962" s="9">
        <f t="shared" ref="V962:V1025" si="110">(((I962/60)/60)/24)+DATE(1970,1,1)</f>
        <v>42808.585127314815</v>
      </c>
      <c r="W962">
        <f t="shared" si="104"/>
        <v>42</v>
      </c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105"/>
        <v>42</v>
      </c>
      <c r="P963" s="5">
        <f t="shared" si="106"/>
        <v>364.35</v>
      </c>
      <c r="Q963" s="5" t="str">
        <f t="shared" si="107"/>
        <v>technology</v>
      </c>
      <c r="R963" s="5" t="str">
        <f t="shared" si="108"/>
        <v>wearables</v>
      </c>
      <c r="S963" t="s">
        <v>8319</v>
      </c>
      <c r="T963" t="s">
        <v>8321</v>
      </c>
      <c r="U963" s="9">
        <f t="shared" si="109"/>
        <v>42740.693692129629</v>
      </c>
      <c r="V963" s="9">
        <f t="shared" si="110"/>
        <v>42786.791666666672</v>
      </c>
      <c r="W963">
        <f t="shared" ref="W963:W1026" si="111">DATEDIF(U963,V963,"d")</f>
        <v>46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 s="5">
        <f t="shared" si="106"/>
        <v>19.239999999999998</v>
      </c>
      <c r="Q964" s="5" t="str">
        <f t="shared" si="107"/>
        <v>technology</v>
      </c>
      <c r="R964" s="5" t="str">
        <f t="shared" si="108"/>
        <v>wearables</v>
      </c>
      <c r="S964" t="s">
        <v>8319</v>
      </c>
      <c r="T964" t="s">
        <v>8321</v>
      </c>
      <c r="U964" s="9">
        <f t="shared" si="109"/>
        <v>42373.712418981479</v>
      </c>
      <c r="V964" s="9">
        <f t="shared" si="110"/>
        <v>42411.712418981479</v>
      </c>
      <c r="W964">
        <f t="shared" si="111"/>
        <v>38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 s="5">
        <f t="shared" si="106"/>
        <v>41.89</v>
      </c>
      <c r="Q965" s="5" t="str">
        <f t="shared" si="107"/>
        <v>technology</v>
      </c>
      <c r="R965" s="5" t="str">
        <f t="shared" si="108"/>
        <v>wearables</v>
      </c>
      <c r="S965" t="s">
        <v>8319</v>
      </c>
      <c r="T965" t="s">
        <v>8321</v>
      </c>
      <c r="U965" s="9">
        <f t="shared" si="109"/>
        <v>42625.635636574079</v>
      </c>
      <c r="V965" s="9">
        <f t="shared" si="110"/>
        <v>42660.635636574079</v>
      </c>
      <c r="W965">
        <f t="shared" si="111"/>
        <v>35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 s="5">
        <f t="shared" si="106"/>
        <v>30.31</v>
      </c>
      <c r="Q966" s="5" t="str">
        <f t="shared" si="107"/>
        <v>technology</v>
      </c>
      <c r="R966" s="5" t="str">
        <f t="shared" si="108"/>
        <v>wearables</v>
      </c>
      <c r="S966" t="s">
        <v>8319</v>
      </c>
      <c r="T966" t="s">
        <v>8321</v>
      </c>
      <c r="U966" s="9">
        <f t="shared" si="109"/>
        <v>42208.628692129627</v>
      </c>
      <c r="V966" s="9">
        <f t="shared" si="110"/>
        <v>42248.628692129627</v>
      </c>
      <c r="W966">
        <f t="shared" si="111"/>
        <v>40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 s="5">
        <f t="shared" si="106"/>
        <v>49.67</v>
      </c>
      <c r="Q967" s="5" t="str">
        <f t="shared" si="107"/>
        <v>technology</v>
      </c>
      <c r="R967" s="5" t="str">
        <f t="shared" si="108"/>
        <v>wearables</v>
      </c>
      <c r="S967" t="s">
        <v>8319</v>
      </c>
      <c r="T967" t="s">
        <v>8321</v>
      </c>
      <c r="U967" s="9">
        <f t="shared" si="109"/>
        <v>42637.016736111109</v>
      </c>
      <c r="V967" s="9">
        <f t="shared" si="110"/>
        <v>42669.165972222225</v>
      </c>
      <c r="W967">
        <f t="shared" si="111"/>
        <v>32</v>
      </c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 s="5">
        <f t="shared" si="106"/>
        <v>59.2</v>
      </c>
      <c r="Q968" s="5" t="str">
        <f t="shared" si="107"/>
        <v>technology</v>
      </c>
      <c r="R968" s="5" t="str">
        <f t="shared" si="108"/>
        <v>wearables</v>
      </c>
      <c r="S968" t="s">
        <v>8319</v>
      </c>
      <c r="T968" t="s">
        <v>8321</v>
      </c>
      <c r="U968" s="9">
        <f t="shared" si="109"/>
        <v>42619.635787037041</v>
      </c>
      <c r="V968" s="9">
        <f t="shared" si="110"/>
        <v>42649.635787037041</v>
      </c>
      <c r="W968">
        <f t="shared" si="111"/>
        <v>30</v>
      </c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 s="5">
        <f t="shared" si="106"/>
        <v>43.98</v>
      </c>
      <c r="Q969" s="5" t="str">
        <f t="shared" si="107"/>
        <v>technology</v>
      </c>
      <c r="R969" s="5" t="str">
        <f t="shared" si="108"/>
        <v>wearables</v>
      </c>
      <c r="S969" t="s">
        <v>8319</v>
      </c>
      <c r="T969" t="s">
        <v>8321</v>
      </c>
      <c r="U969" s="9">
        <f t="shared" si="109"/>
        <v>42422.254328703704</v>
      </c>
      <c r="V969" s="9">
        <f t="shared" si="110"/>
        <v>42482.21266203704</v>
      </c>
      <c r="W969">
        <f t="shared" si="111"/>
        <v>60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 s="5">
        <f t="shared" si="106"/>
        <v>26.5</v>
      </c>
      <c r="Q970" s="5" t="str">
        <f t="shared" si="107"/>
        <v>technology</v>
      </c>
      <c r="R970" s="5" t="str">
        <f t="shared" si="108"/>
        <v>wearables</v>
      </c>
      <c r="S970" t="s">
        <v>8319</v>
      </c>
      <c r="T970" t="s">
        <v>8321</v>
      </c>
      <c r="U970" s="9">
        <f t="shared" si="109"/>
        <v>41836.847615740742</v>
      </c>
      <c r="V970" s="9">
        <f t="shared" si="110"/>
        <v>41866.847615740742</v>
      </c>
      <c r="W970">
        <f t="shared" si="111"/>
        <v>30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 s="5">
        <f t="shared" si="106"/>
        <v>1272.73</v>
      </c>
      <c r="Q971" s="5" t="str">
        <f t="shared" si="107"/>
        <v>technology</v>
      </c>
      <c r="R971" s="5" t="str">
        <f t="shared" si="108"/>
        <v>wearables</v>
      </c>
      <c r="S971" t="s">
        <v>8319</v>
      </c>
      <c r="T971" t="s">
        <v>8321</v>
      </c>
      <c r="U971" s="9">
        <f t="shared" si="109"/>
        <v>42742.30332175926</v>
      </c>
      <c r="V971" s="9">
        <f t="shared" si="110"/>
        <v>42775.30332175926</v>
      </c>
      <c r="W971">
        <f t="shared" si="111"/>
        <v>33</v>
      </c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 s="5">
        <f t="shared" si="106"/>
        <v>164</v>
      </c>
      <c r="Q972" s="5" t="str">
        <f t="shared" si="107"/>
        <v>technology</v>
      </c>
      <c r="R972" s="5" t="str">
        <f t="shared" si="108"/>
        <v>wearables</v>
      </c>
      <c r="S972" t="s">
        <v>8319</v>
      </c>
      <c r="T972" t="s">
        <v>8321</v>
      </c>
      <c r="U972" s="9">
        <f t="shared" si="109"/>
        <v>42721.220520833333</v>
      </c>
      <c r="V972" s="9">
        <f t="shared" si="110"/>
        <v>42758.207638888889</v>
      </c>
      <c r="W972">
        <f t="shared" si="111"/>
        <v>37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 s="5">
        <f t="shared" si="106"/>
        <v>45.2</v>
      </c>
      <c r="Q973" s="5" t="str">
        <f t="shared" si="107"/>
        <v>technology</v>
      </c>
      <c r="R973" s="5" t="str">
        <f t="shared" si="108"/>
        <v>wearables</v>
      </c>
      <c r="S973" t="s">
        <v>8319</v>
      </c>
      <c r="T973" t="s">
        <v>8321</v>
      </c>
      <c r="U973" s="9">
        <f t="shared" si="109"/>
        <v>42111.709027777775</v>
      </c>
      <c r="V973" s="9">
        <f t="shared" si="110"/>
        <v>42156.709027777775</v>
      </c>
      <c r="W973">
        <f t="shared" si="111"/>
        <v>45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 s="5">
        <f t="shared" si="106"/>
        <v>153.88999999999999</v>
      </c>
      <c r="Q974" s="5" t="str">
        <f t="shared" si="107"/>
        <v>technology</v>
      </c>
      <c r="R974" s="5" t="str">
        <f t="shared" si="108"/>
        <v>wearables</v>
      </c>
      <c r="S974" t="s">
        <v>8319</v>
      </c>
      <c r="T974" t="s">
        <v>8321</v>
      </c>
      <c r="U974" s="9">
        <f t="shared" si="109"/>
        <v>41856.865717592591</v>
      </c>
      <c r="V974" s="9">
        <f t="shared" si="110"/>
        <v>41886.290972222225</v>
      </c>
      <c r="W974">
        <f t="shared" si="111"/>
        <v>30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 s="5">
        <f t="shared" si="106"/>
        <v>51.38</v>
      </c>
      <c r="Q975" s="5" t="str">
        <f t="shared" si="107"/>
        <v>technology</v>
      </c>
      <c r="R975" s="5" t="str">
        <f t="shared" si="108"/>
        <v>wearables</v>
      </c>
      <c r="S975" t="s">
        <v>8319</v>
      </c>
      <c r="T975" t="s">
        <v>8321</v>
      </c>
      <c r="U975" s="9">
        <f t="shared" si="109"/>
        <v>42257.014965277776</v>
      </c>
      <c r="V975" s="9">
        <f t="shared" si="110"/>
        <v>42317.056631944448</v>
      </c>
      <c r="W975">
        <f t="shared" si="111"/>
        <v>60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 s="5">
        <f t="shared" si="106"/>
        <v>93.33</v>
      </c>
      <c r="Q976" s="5" t="str">
        <f t="shared" si="107"/>
        <v>technology</v>
      </c>
      <c r="R976" s="5" t="str">
        <f t="shared" si="108"/>
        <v>wearables</v>
      </c>
      <c r="S976" t="s">
        <v>8319</v>
      </c>
      <c r="T976" t="s">
        <v>8321</v>
      </c>
      <c r="U976" s="9">
        <f t="shared" si="109"/>
        <v>42424.749490740738</v>
      </c>
      <c r="V976" s="9">
        <f t="shared" si="110"/>
        <v>42454.707824074074</v>
      </c>
      <c r="W976">
        <f t="shared" si="111"/>
        <v>30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 s="5">
        <f t="shared" si="106"/>
        <v>108.63</v>
      </c>
      <c r="Q977" s="5" t="str">
        <f t="shared" si="107"/>
        <v>technology</v>
      </c>
      <c r="R977" s="5" t="str">
        <f t="shared" si="108"/>
        <v>wearables</v>
      </c>
      <c r="S977" t="s">
        <v>8319</v>
      </c>
      <c r="T977" t="s">
        <v>8321</v>
      </c>
      <c r="U977" s="9">
        <f t="shared" si="109"/>
        <v>42489.696585648147</v>
      </c>
      <c r="V977" s="9">
        <f t="shared" si="110"/>
        <v>42549.696585648147</v>
      </c>
      <c r="W977">
        <f t="shared" si="111"/>
        <v>60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 s="5">
        <f t="shared" si="106"/>
        <v>160.5</v>
      </c>
      <c r="Q978" s="5" t="str">
        <f t="shared" si="107"/>
        <v>technology</v>
      </c>
      <c r="R978" s="5" t="str">
        <f t="shared" si="108"/>
        <v>wearables</v>
      </c>
      <c r="S978" t="s">
        <v>8319</v>
      </c>
      <c r="T978" t="s">
        <v>8321</v>
      </c>
      <c r="U978" s="9">
        <f t="shared" si="109"/>
        <v>42185.058993055558</v>
      </c>
      <c r="V978" s="9">
        <f t="shared" si="110"/>
        <v>42230.058993055558</v>
      </c>
      <c r="W978">
        <f t="shared" si="111"/>
        <v>45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 s="5">
        <f t="shared" si="106"/>
        <v>75.75</v>
      </c>
      <c r="Q979" s="5" t="str">
        <f t="shared" si="107"/>
        <v>technology</v>
      </c>
      <c r="R979" s="5" t="str">
        <f t="shared" si="108"/>
        <v>wearables</v>
      </c>
      <c r="S979" t="s">
        <v>8319</v>
      </c>
      <c r="T979" t="s">
        <v>8321</v>
      </c>
      <c r="U979" s="9">
        <f t="shared" si="109"/>
        <v>42391.942094907412</v>
      </c>
      <c r="V979" s="9">
        <f t="shared" si="110"/>
        <v>42421.942094907412</v>
      </c>
      <c r="W979">
        <f t="shared" si="111"/>
        <v>30</v>
      </c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 s="5">
        <f t="shared" si="106"/>
        <v>790.84</v>
      </c>
      <c r="Q980" s="5" t="str">
        <f t="shared" si="107"/>
        <v>technology</v>
      </c>
      <c r="R980" s="5" t="str">
        <f t="shared" si="108"/>
        <v>wearables</v>
      </c>
      <c r="S980" t="s">
        <v>8319</v>
      </c>
      <c r="T980" t="s">
        <v>8321</v>
      </c>
      <c r="U980" s="9">
        <f t="shared" si="109"/>
        <v>42395.309039351851</v>
      </c>
      <c r="V980" s="9">
        <f t="shared" si="110"/>
        <v>42425.309039351851</v>
      </c>
      <c r="W980">
        <f t="shared" si="111"/>
        <v>30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 s="5">
        <f t="shared" si="106"/>
        <v>301.94</v>
      </c>
      <c r="Q981" s="5" t="str">
        <f t="shared" si="107"/>
        <v>technology</v>
      </c>
      <c r="R981" s="5" t="str">
        <f t="shared" si="108"/>
        <v>wearables</v>
      </c>
      <c r="S981" t="s">
        <v>8319</v>
      </c>
      <c r="T981" t="s">
        <v>8321</v>
      </c>
      <c r="U981" s="9">
        <f t="shared" si="109"/>
        <v>42506.416990740734</v>
      </c>
      <c r="V981" s="9">
        <f t="shared" si="110"/>
        <v>42541.790972222225</v>
      </c>
      <c r="W981">
        <f t="shared" si="111"/>
        <v>35</v>
      </c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 s="5">
        <f t="shared" si="106"/>
        <v>47.94</v>
      </c>
      <c r="Q982" s="5" t="str">
        <f t="shared" si="107"/>
        <v>technology</v>
      </c>
      <c r="R982" s="5" t="str">
        <f t="shared" si="108"/>
        <v>wearables</v>
      </c>
      <c r="S982" t="s">
        <v>8319</v>
      </c>
      <c r="T982" t="s">
        <v>8321</v>
      </c>
      <c r="U982" s="9">
        <f t="shared" si="109"/>
        <v>41928.904189814813</v>
      </c>
      <c r="V982" s="9">
        <f t="shared" si="110"/>
        <v>41973.945856481485</v>
      </c>
      <c r="W982">
        <f t="shared" si="111"/>
        <v>45</v>
      </c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 s="5">
        <f t="shared" si="106"/>
        <v>2.75</v>
      </c>
      <c r="Q983" s="5" t="str">
        <f t="shared" si="107"/>
        <v>technology</v>
      </c>
      <c r="R983" s="5" t="str">
        <f t="shared" si="108"/>
        <v>wearables</v>
      </c>
      <c r="S983" t="s">
        <v>8319</v>
      </c>
      <c r="T983" t="s">
        <v>8321</v>
      </c>
      <c r="U983" s="9">
        <f t="shared" si="109"/>
        <v>41830.947013888886</v>
      </c>
      <c r="V983" s="9">
        <f t="shared" si="110"/>
        <v>41860.947013888886</v>
      </c>
      <c r="W983">
        <f t="shared" si="111"/>
        <v>30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 s="5">
        <f t="shared" si="106"/>
        <v>1</v>
      </c>
      <c r="Q984" s="5" t="str">
        <f t="shared" si="107"/>
        <v>technology</v>
      </c>
      <c r="R984" s="5" t="str">
        <f t="shared" si="108"/>
        <v>wearables</v>
      </c>
      <c r="S984" t="s">
        <v>8319</v>
      </c>
      <c r="T984" t="s">
        <v>8321</v>
      </c>
      <c r="U984" s="9">
        <f t="shared" si="109"/>
        <v>42615.753310185188</v>
      </c>
      <c r="V984" s="9">
        <f t="shared" si="110"/>
        <v>42645.753310185188</v>
      </c>
      <c r="W984">
        <f t="shared" si="111"/>
        <v>30</v>
      </c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 s="5">
        <f t="shared" si="106"/>
        <v>171.79</v>
      </c>
      <c r="Q985" s="5" t="str">
        <f t="shared" si="107"/>
        <v>technology</v>
      </c>
      <c r="R985" s="5" t="str">
        <f t="shared" si="108"/>
        <v>wearables</v>
      </c>
      <c r="S985" t="s">
        <v>8319</v>
      </c>
      <c r="T985" t="s">
        <v>8321</v>
      </c>
      <c r="U985" s="9">
        <f t="shared" si="109"/>
        <v>42574.667650462965</v>
      </c>
      <c r="V985" s="9">
        <f t="shared" si="110"/>
        <v>42605.870833333334</v>
      </c>
      <c r="W985">
        <f t="shared" si="111"/>
        <v>31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 s="5">
        <f t="shared" si="106"/>
        <v>35.33</v>
      </c>
      <c r="Q986" s="5" t="str">
        <f t="shared" si="107"/>
        <v>technology</v>
      </c>
      <c r="R986" s="5" t="str">
        <f t="shared" si="108"/>
        <v>wearables</v>
      </c>
      <c r="S986" t="s">
        <v>8319</v>
      </c>
      <c r="T986" t="s">
        <v>8321</v>
      </c>
      <c r="U986" s="9">
        <f t="shared" si="109"/>
        <v>42061.11583333333</v>
      </c>
      <c r="V986" s="9">
        <f t="shared" si="110"/>
        <v>42091.074166666673</v>
      </c>
      <c r="W986">
        <f t="shared" si="111"/>
        <v>30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 s="5">
        <f t="shared" si="106"/>
        <v>82.09</v>
      </c>
      <c r="Q987" s="5" t="str">
        <f t="shared" si="107"/>
        <v>technology</v>
      </c>
      <c r="R987" s="5" t="str">
        <f t="shared" si="108"/>
        <v>wearables</v>
      </c>
      <c r="S987" t="s">
        <v>8319</v>
      </c>
      <c r="T987" t="s">
        <v>8321</v>
      </c>
      <c r="U987" s="9">
        <f t="shared" si="109"/>
        <v>42339.967708333337</v>
      </c>
      <c r="V987" s="9">
        <f t="shared" si="110"/>
        <v>42369.958333333328</v>
      </c>
      <c r="W987">
        <f t="shared" si="111"/>
        <v>30</v>
      </c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 s="5">
        <f t="shared" si="106"/>
        <v>110.87</v>
      </c>
      <c r="Q988" s="5" t="str">
        <f t="shared" si="107"/>
        <v>technology</v>
      </c>
      <c r="R988" s="5" t="str">
        <f t="shared" si="108"/>
        <v>wearables</v>
      </c>
      <c r="S988" t="s">
        <v>8319</v>
      </c>
      <c r="T988" t="s">
        <v>8321</v>
      </c>
      <c r="U988" s="9">
        <f t="shared" si="109"/>
        <v>42324.767361111109</v>
      </c>
      <c r="V988" s="9">
        <f t="shared" si="110"/>
        <v>42379</v>
      </c>
      <c r="W988">
        <f t="shared" si="111"/>
        <v>55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 s="5">
        <f t="shared" si="106"/>
        <v>161.22</v>
      </c>
      <c r="Q989" s="5" t="str">
        <f t="shared" si="107"/>
        <v>technology</v>
      </c>
      <c r="R989" s="5" t="str">
        <f t="shared" si="108"/>
        <v>wearables</v>
      </c>
      <c r="S989" t="s">
        <v>8319</v>
      </c>
      <c r="T989" t="s">
        <v>8321</v>
      </c>
      <c r="U989" s="9">
        <f t="shared" si="109"/>
        <v>41773.294560185182</v>
      </c>
      <c r="V989" s="9">
        <f t="shared" si="110"/>
        <v>41813.294560185182</v>
      </c>
      <c r="W989">
        <f t="shared" si="111"/>
        <v>40</v>
      </c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s="5" t="e">
        <f t="shared" si="106"/>
        <v>#DIV/0!</v>
      </c>
      <c r="Q990" s="5" t="str">
        <f t="shared" si="107"/>
        <v>technology</v>
      </c>
      <c r="R990" s="5" t="str">
        <f t="shared" si="108"/>
        <v>wearables</v>
      </c>
      <c r="S990" t="s">
        <v>8319</v>
      </c>
      <c r="T990" t="s">
        <v>8321</v>
      </c>
      <c r="U990" s="9">
        <f t="shared" si="109"/>
        <v>42614.356770833328</v>
      </c>
      <c r="V990" s="9">
        <f t="shared" si="110"/>
        <v>42644.356770833328</v>
      </c>
      <c r="W990">
        <f t="shared" si="111"/>
        <v>30</v>
      </c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 s="5">
        <f t="shared" si="106"/>
        <v>52.41</v>
      </c>
      <c r="Q991" s="5" t="str">
        <f t="shared" si="107"/>
        <v>technology</v>
      </c>
      <c r="R991" s="5" t="str">
        <f t="shared" si="108"/>
        <v>wearables</v>
      </c>
      <c r="S991" t="s">
        <v>8319</v>
      </c>
      <c r="T991" t="s">
        <v>8321</v>
      </c>
      <c r="U991" s="9">
        <f t="shared" si="109"/>
        <v>42611.933969907404</v>
      </c>
      <c r="V991" s="9">
        <f t="shared" si="110"/>
        <v>42641.933969907404</v>
      </c>
      <c r="W991">
        <f t="shared" si="111"/>
        <v>30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 s="5">
        <f t="shared" si="106"/>
        <v>13</v>
      </c>
      <c r="Q992" s="5" t="str">
        <f t="shared" si="107"/>
        <v>technology</v>
      </c>
      <c r="R992" s="5" t="str">
        <f t="shared" si="108"/>
        <v>wearables</v>
      </c>
      <c r="S992" t="s">
        <v>8319</v>
      </c>
      <c r="T992" t="s">
        <v>8321</v>
      </c>
      <c r="U992" s="9">
        <f t="shared" si="109"/>
        <v>41855.784305555557</v>
      </c>
      <c r="V992" s="9">
        <f t="shared" si="110"/>
        <v>41885.784305555557</v>
      </c>
      <c r="W992">
        <f t="shared" si="111"/>
        <v>30</v>
      </c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 s="5">
        <f t="shared" si="106"/>
        <v>30.29</v>
      </c>
      <c r="Q993" s="5" t="str">
        <f t="shared" si="107"/>
        <v>technology</v>
      </c>
      <c r="R993" s="5" t="str">
        <f t="shared" si="108"/>
        <v>wearables</v>
      </c>
      <c r="S993" t="s">
        <v>8319</v>
      </c>
      <c r="T993" t="s">
        <v>8321</v>
      </c>
      <c r="U993" s="9">
        <f t="shared" si="109"/>
        <v>42538.75680555556</v>
      </c>
      <c r="V993" s="9">
        <f t="shared" si="110"/>
        <v>42563.785416666666</v>
      </c>
      <c r="W993">
        <f t="shared" si="111"/>
        <v>25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 s="5">
        <f t="shared" si="106"/>
        <v>116.75</v>
      </c>
      <c r="Q994" s="5" t="str">
        <f t="shared" si="107"/>
        <v>technology</v>
      </c>
      <c r="R994" s="5" t="str">
        <f t="shared" si="108"/>
        <v>wearables</v>
      </c>
      <c r="S994" t="s">
        <v>8319</v>
      </c>
      <c r="T994" t="s">
        <v>8321</v>
      </c>
      <c r="U994" s="9">
        <f t="shared" si="109"/>
        <v>42437.924988425926</v>
      </c>
      <c r="V994" s="9">
        <f t="shared" si="110"/>
        <v>42497.883321759262</v>
      </c>
      <c r="W994">
        <f t="shared" si="111"/>
        <v>60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 s="5">
        <f t="shared" si="106"/>
        <v>89.6</v>
      </c>
      <c r="Q995" s="5" t="str">
        <f t="shared" si="107"/>
        <v>technology</v>
      </c>
      <c r="R995" s="5" t="str">
        <f t="shared" si="108"/>
        <v>wearables</v>
      </c>
      <c r="S995" t="s">
        <v>8319</v>
      </c>
      <c r="T995" t="s">
        <v>8321</v>
      </c>
      <c r="U995" s="9">
        <f t="shared" si="109"/>
        <v>42652.964907407411</v>
      </c>
      <c r="V995" s="9">
        <f t="shared" si="110"/>
        <v>42686.208333333328</v>
      </c>
      <c r="W995">
        <f t="shared" si="111"/>
        <v>34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 s="5">
        <f t="shared" si="106"/>
        <v>424.45</v>
      </c>
      <c r="Q996" s="5" t="str">
        <f t="shared" si="107"/>
        <v>technology</v>
      </c>
      <c r="R996" s="5" t="str">
        <f t="shared" si="108"/>
        <v>wearables</v>
      </c>
      <c r="S996" t="s">
        <v>8319</v>
      </c>
      <c r="T996" t="s">
        <v>8321</v>
      </c>
      <c r="U996" s="9">
        <f t="shared" si="109"/>
        <v>41921.263078703705</v>
      </c>
      <c r="V996" s="9">
        <f t="shared" si="110"/>
        <v>41973.957638888889</v>
      </c>
      <c r="W996">
        <f t="shared" si="111"/>
        <v>52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 s="5">
        <f t="shared" si="106"/>
        <v>80.67</v>
      </c>
      <c r="Q997" s="5" t="str">
        <f t="shared" si="107"/>
        <v>technology</v>
      </c>
      <c r="R997" s="5" t="str">
        <f t="shared" si="108"/>
        <v>wearables</v>
      </c>
      <c r="S997" t="s">
        <v>8319</v>
      </c>
      <c r="T997" t="s">
        <v>8321</v>
      </c>
      <c r="U997" s="9">
        <f t="shared" si="109"/>
        <v>41947.940740740742</v>
      </c>
      <c r="V997" s="9">
        <f t="shared" si="110"/>
        <v>41972.666666666672</v>
      </c>
      <c r="W997">
        <f t="shared" si="111"/>
        <v>25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 s="5">
        <f t="shared" si="106"/>
        <v>13</v>
      </c>
      <c r="Q998" s="5" t="str">
        <f t="shared" si="107"/>
        <v>technology</v>
      </c>
      <c r="R998" s="5" t="str">
        <f t="shared" si="108"/>
        <v>wearables</v>
      </c>
      <c r="S998" t="s">
        <v>8319</v>
      </c>
      <c r="T998" t="s">
        <v>8321</v>
      </c>
      <c r="U998" s="9">
        <f t="shared" si="109"/>
        <v>41817.866435185184</v>
      </c>
      <c r="V998" s="9">
        <f t="shared" si="110"/>
        <v>41847.643750000003</v>
      </c>
      <c r="W998">
        <f t="shared" si="111"/>
        <v>30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 s="5">
        <f t="shared" si="106"/>
        <v>8.1300000000000008</v>
      </c>
      <c r="Q999" s="5" t="str">
        <f t="shared" si="107"/>
        <v>technology</v>
      </c>
      <c r="R999" s="5" t="str">
        <f t="shared" si="108"/>
        <v>wearables</v>
      </c>
      <c r="S999" t="s">
        <v>8319</v>
      </c>
      <c r="T999" t="s">
        <v>8321</v>
      </c>
      <c r="U999" s="9">
        <f t="shared" si="109"/>
        <v>41941.10297453704</v>
      </c>
      <c r="V999" s="9">
        <f t="shared" si="110"/>
        <v>41971.144641203704</v>
      </c>
      <c r="W999">
        <f t="shared" si="111"/>
        <v>30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 s="5">
        <f t="shared" si="106"/>
        <v>153.43</v>
      </c>
      <c r="Q1000" s="5" t="str">
        <f t="shared" si="107"/>
        <v>technology</v>
      </c>
      <c r="R1000" s="5" t="str">
        <f t="shared" si="108"/>
        <v>wearables</v>
      </c>
      <c r="S1000" t="s">
        <v>8319</v>
      </c>
      <c r="T1000" t="s">
        <v>8321</v>
      </c>
      <c r="U1000" s="9">
        <f t="shared" si="109"/>
        <v>42282.168993055559</v>
      </c>
      <c r="V1000" s="9">
        <f t="shared" si="110"/>
        <v>42327.210659722223</v>
      </c>
      <c r="W1000">
        <f t="shared" si="111"/>
        <v>45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 s="5">
        <f t="shared" si="106"/>
        <v>292.08</v>
      </c>
      <c r="Q1001" s="5" t="str">
        <f t="shared" si="107"/>
        <v>technology</v>
      </c>
      <c r="R1001" s="5" t="str">
        <f t="shared" si="108"/>
        <v>wearables</v>
      </c>
      <c r="S1001" t="s">
        <v>8319</v>
      </c>
      <c r="T1001" t="s">
        <v>8321</v>
      </c>
      <c r="U1001" s="9">
        <f t="shared" si="109"/>
        <v>41926.29965277778</v>
      </c>
      <c r="V1001" s="9">
        <f t="shared" si="110"/>
        <v>41956.334722222222</v>
      </c>
      <c r="W1001">
        <f t="shared" si="111"/>
        <v>30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2" t="s">
        <v>8221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 s="5">
        <f t="shared" si="106"/>
        <v>3304</v>
      </c>
      <c r="Q1002" s="5" t="str">
        <f t="shared" si="107"/>
        <v>technology</v>
      </c>
      <c r="R1002" s="5" t="str">
        <f t="shared" si="108"/>
        <v>wearables</v>
      </c>
      <c r="S1002" t="s">
        <v>8319</v>
      </c>
      <c r="T1002" t="s">
        <v>8321</v>
      </c>
      <c r="U1002" s="9">
        <f t="shared" si="109"/>
        <v>42749.059722222228</v>
      </c>
      <c r="V1002" s="9">
        <f t="shared" si="110"/>
        <v>42809.018055555556</v>
      </c>
      <c r="W1002">
        <f t="shared" si="111"/>
        <v>60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2" t="s">
        <v>8221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 s="5">
        <f t="shared" si="106"/>
        <v>1300</v>
      </c>
      <c r="Q1003" s="5" t="str">
        <f t="shared" si="107"/>
        <v>technology</v>
      </c>
      <c r="R1003" s="5" t="str">
        <f t="shared" si="108"/>
        <v>wearables</v>
      </c>
      <c r="S1003" t="s">
        <v>8319</v>
      </c>
      <c r="T1003" t="s">
        <v>8321</v>
      </c>
      <c r="U1003" s="9">
        <f t="shared" si="109"/>
        <v>42720.720057870371</v>
      </c>
      <c r="V1003" s="9">
        <f t="shared" si="110"/>
        <v>42765.720057870371</v>
      </c>
      <c r="W1003">
        <f t="shared" si="111"/>
        <v>45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2" t="s">
        <v>8221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 s="5">
        <f t="shared" si="106"/>
        <v>134.55000000000001</v>
      </c>
      <c r="Q1004" s="5" t="str">
        <f t="shared" si="107"/>
        <v>technology</v>
      </c>
      <c r="R1004" s="5" t="str">
        <f t="shared" si="108"/>
        <v>wearables</v>
      </c>
      <c r="S1004" t="s">
        <v>8319</v>
      </c>
      <c r="T1004" t="s">
        <v>8321</v>
      </c>
      <c r="U1004" s="9">
        <f t="shared" si="109"/>
        <v>42325.684189814812</v>
      </c>
      <c r="V1004" s="9">
        <f t="shared" si="110"/>
        <v>42355.249305555553</v>
      </c>
      <c r="W1004">
        <f t="shared" si="111"/>
        <v>30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2" t="s">
        <v>8221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 s="5">
        <f t="shared" si="106"/>
        <v>214.07</v>
      </c>
      <c r="Q1005" s="5" t="str">
        <f t="shared" si="107"/>
        <v>technology</v>
      </c>
      <c r="R1005" s="5" t="str">
        <f t="shared" si="108"/>
        <v>wearables</v>
      </c>
      <c r="S1005" t="s">
        <v>8319</v>
      </c>
      <c r="T1005" t="s">
        <v>8321</v>
      </c>
      <c r="U1005" s="9">
        <f t="shared" si="109"/>
        <v>42780.709039351852</v>
      </c>
      <c r="V1005" s="9">
        <f t="shared" si="110"/>
        <v>42810.667372685188</v>
      </c>
      <c r="W1005">
        <f t="shared" si="111"/>
        <v>30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2" t="s">
        <v>8221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 s="5">
        <f t="shared" si="106"/>
        <v>216.34</v>
      </c>
      <c r="Q1006" s="5" t="str">
        <f t="shared" si="107"/>
        <v>technology</v>
      </c>
      <c r="R1006" s="5" t="str">
        <f t="shared" si="108"/>
        <v>wearables</v>
      </c>
      <c r="S1006" t="s">
        <v>8319</v>
      </c>
      <c r="T1006" t="s">
        <v>8321</v>
      </c>
      <c r="U1006" s="9">
        <f t="shared" si="109"/>
        <v>42388.708645833336</v>
      </c>
      <c r="V1006" s="9">
        <f t="shared" si="110"/>
        <v>42418.708645833336</v>
      </c>
      <c r="W1006">
        <f t="shared" si="111"/>
        <v>30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2" t="s">
        <v>8221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 s="5">
        <f t="shared" si="106"/>
        <v>932.31</v>
      </c>
      <c r="Q1007" s="5" t="str">
        <f t="shared" si="107"/>
        <v>technology</v>
      </c>
      <c r="R1007" s="5" t="str">
        <f t="shared" si="108"/>
        <v>wearables</v>
      </c>
      <c r="S1007" t="s">
        <v>8319</v>
      </c>
      <c r="T1007" t="s">
        <v>8321</v>
      </c>
      <c r="U1007" s="9">
        <f t="shared" si="109"/>
        <v>42276.624803240738</v>
      </c>
      <c r="V1007" s="9">
        <f t="shared" si="110"/>
        <v>42307.624803240738</v>
      </c>
      <c r="W1007">
        <f t="shared" si="111"/>
        <v>31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2" t="s">
        <v>8221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 s="5">
        <f t="shared" si="106"/>
        <v>29.25</v>
      </c>
      <c r="Q1008" s="5" t="str">
        <f t="shared" si="107"/>
        <v>technology</v>
      </c>
      <c r="R1008" s="5" t="str">
        <f t="shared" si="108"/>
        <v>wearables</v>
      </c>
      <c r="S1008" t="s">
        <v>8319</v>
      </c>
      <c r="T1008" t="s">
        <v>8321</v>
      </c>
      <c r="U1008" s="9">
        <f t="shared" si="109"/>
        <v>41977.040185185186</v>
      </c>
      <c r="V1008" s="9">
        <f t="shared" si="110"/>
        <v>41985.299305555556</v>
      </c>
      <c r="W1008">
        <f t="shared" si="111"/>
        <v>8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2" t="s">
        <v>8221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 s="5">
        <f t="shared" si="106"/>
        <v>174.95</v>
      </c>
      <c r="Q1009" s="5" t="str">
        <f t="shared" si="107"/>
        <v>technology</v>
      </c>
      <c r="R1009" s="5" t="str">
        <f t="shared" si="108"/>
        <v>wearables</v>
      </c>
      <c r="S1009" t="s">
        <v>8319</v>
      </c>
      <c r="T1009" t="s">
        <v>8321</v>
      </c>
      <c r="U1009" s="9">
        <f t="shared" si="109"/>
        <v>42676.583599537036</v>
      </c>
      <c r="V1009" s="9">
        <f t="shared" si="110"/>
        <v>42718.6252662037</v>
      </c>
      <c r="W1009">
        <f t="shared" si="111"/>
        <v>42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2" t="s">
        <v>8221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 s="5">
        <f t="shared" si="106"/>
        <v>250</v>
      </c>
      <c r="Q1010" s="5" t="str">
        <f t="shared" si="107"/>
        <v>technology</v>
      </c>
      <c r="R1010" s="5" t="str">
        <f t="shared" si="108"/>
        <v>wearables</v>
      </c>
      <c r="S1010" t="s">
        <v>8319</v>
      </c>
      <c r="T1010" t="s">
        <v>8321</v>
      </c>
      <c r="U1010" s="9">
        <f t="shared" si="109"/>
        <v>42702.809201388889</v>
      </c>
      <c r="V1010" s="9">
        <f t="shared" si="110"/>
        <v>42732.809201388889</v>
      </c>
      <c r="W1010">
        <f t="shared" si="111"/>
        <v>30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2" t="s">
        <v>8221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 s="5">
        <f t="shared" si="106"/>
        <v>65</v>
      </c>
      <c r="Q1011" s="5" t="str">
        <f t="shared" si="107"/>
        <v>technology</v>
      </c>
      <c r="R1011" s="5" t="str">
        <f t="shared" si="108"/>
        <v>wearables</v>
      </c>
      <c r="S1011" t="s">
        <v>8319</v>
      </c>
      <c r="T1011" t="s">
        <v>8321</v>
      </c>
      <c r="U1011" s="9">
        <f t="shared" si="109"/>
        <v>42510.604699074072</v>
      </c>
      <c r="V1011" s="9">
        <f t="shared" si="110"/>
        <v>42540.604699074072</v>
      </c>
      <c r="W1011">
        <f t="shared" si="111"/>
        <v>30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2" t="s">
        <v>8221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 s="5">
        <f t="shared" si="106"/>
        <v>55</v>
      </c>
      <c r="Q1012" s="5" t="str">
        <f t="shared" si="107"/>
        <v>technology</v>
      </c>
      <c r="R1012" s="5" t="str">
        <f t="shared" si="108"/>
        <v>wearables</v>
      </c>
      <c r="S1012" t="s">
        <v>8319</v>
      </c>
      <c r="T1012" t="s">
        <v>8321</v>
      </c>
      <c r="U1012" s="9">
        <f t="shared" si="109"/>
        <v>42561.829421296294</v>
      </c>
      <c r="V1012" s="9">
        <f t="shared" si="110"/>
        <v>42618.124305555553</v>
      </c>
      <c r="W1012">
        <f t="shared" si="111"/>
        <v>57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2" t="s">
        <v>8221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 s="5">
        <f t="shared" si="106"/>
        <v>75</v>
      </c>
      <c r="Q1013" s="5" t="str">
        <f t="shared" si="107"/>
        <v>technology</v>
      </c>
      <c r="R1013" s="5" t="str">
        <f t="shared" si="108"/>
        <v>wearables</v>
      </c>
      <c r="S1013" t="s">
        <v>8319</v>
      </c>
      <c r="T1013" t="s">
        <v>8321</v>
      </c>
      <c r="U1013" s="9">
        <f t="shared" si="109"/>
        <v>41946.898090277777</v>
      </c>
      <c r="V1013" s="9">
        <f t="shared" si="110"/>
        <v>41991.898090277777</v>
      </c>
      <c r="W1013">
        <f t="shared" si="111"/>
        <v>45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2" t="s">
        <v>8221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 s="5">
        <f t="shared" si="106"/>
        <v>1389.36</v>
      </c>
      <c r="Q1014" s="5" t="str">
        <f t="shared" si="107"/>
        <v>technology</v>
      </c>
      <c r="R1014" s="5" t="str">
        <f t="shared" si="108"/>
        <v>wearables</v>
      </c>
      <c r="S1014" t="s">
        <v>8319</v>
      </c>
      <c r="T1014" t="s">
        <v>8321</v>
      </c>
      <c r="U1014" s="9">
        <f t="shared" si="109"/>
        <v>42714.440416666665</v>
      </c>
      <c r="V1014" s="9">
        <f t="shared" si="110"/>
        <v>42759.440416666665</v>
      </c>
      <c r="W1014">
        <f t="shared" si="111"/>
        <v>45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2" t="s">
        <v>8221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 s="5">
        <f t="shared" si="106"/>
        <v>95.91</v>
      </c>
      <c r="Q1015" s="5" t="str">
        <f t="shared" si="107"/>
        <v>technology</v>
      </c>
      <c r="R1015" s="5" t="str">
        <f t="shared" si="108"/>
        <v>wearables</v>
      </c>
      <c r="S1015" t="s">
        <v>8319</v>
      </c>
      <c r="T1015" t="s">
        <v>8321</v>
      </c>
      <c r="U1015" s="9">
        <f t="shared" si="109"/>
        <v>42339.833981481483</v>
      </c>
      <c r="V1015" s="9">
        <f t="shared" si="110"/>
        <v>42367.833333333328</v>
      </c>
      <c r="W1015">
        <f t="shared" si="111"/>
        <v>28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2" t="s">
        <v>8221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 s="5">
        <f t="shared" si="106"/>
        <v>191.25</v>
      </c>
      <c r="Q1016" s="5" t="str">
        <f t="shared" si="107"/>
        <v>technology</v>
      </c>
      <c r="R1016" s="5" t="str">
        <f t="shared" si="108"/>
        <v>wearables</v>
      </c>
      <c r="S1016" t="s">
        <v>8319</v>
      </c>
      <c r="T1016" t="s">
        <v>8321</v>
      </c>
      <c r="U1016" s="9">
        <f t="shared" si="109"/>
        <v>41955.002488425926</v>
      </c>
      <c r="V1016" s="9">
        <f t="shared" si="110"/>
        <v>42005.002488425926</v>
      </c>
      <c r="W1016">
        <f t="shared" si="111"/>
        <v>50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2" t="s">
        <v>8221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 s="5">
        <f t="shared" si="106"/>
        <v>40</v>
      </c>
      <c r="Q1017" s="5" t="str">
        <f t="shared" si="107"/>
        <v>technology</v>
      </c>
      <c r="R1017" s="5" t="str">
        <f t="shared" si="108"/>
        <v>wearables</v>
      </c>
      <c r="S1017" t="s">
        <v>8319</v>
      </c>
      <c r="T1017" t="s">
        <v>8321</v>
      </c>
      <c r="U1017" s="9">
        <f t="shared" si="109"/>
        <v>42303.878414351857</v>
      </c>
      <c r="V1017" s="9">
        <f t="shared" si="110"/>
        <v>42333.920081018514</v>
      </c>
      <c r="W1017">
        <f t="shared" si="111"/>
        <v>30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2" t="s">
        <v>8221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 s="5">
        <f t="shared" si="106"/>
        <v>74.790000000000006</v>
      </c>
      <c r="Q1018" s="5" t="str">
        <f t="shared" si="107"/>
        <v>technology</v>
      </c>
      <c r="R1018" s="5" t="str">
        <f t="shared" si="108"/>
        <v>wearables</v>
      </c>
      <c r="S1018" t="s">
        <v>8319</v>
      </c>
      <c r="T1018" t="s">
        <v>8321</v>
      </c>
      <c r="U1018" s="9">
        <f t="shared" si="109"/>
        <v>42422.107129629629</v>
      </c>
      <c r="V1018" s="9">
        <f t="shared" si="110"/>
        <v>42467.065462962957</v>
      </c>
      <c r="W1018">
        <f t="shared" si="111"/>
        <v>45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2" t="s">
        <v>8221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 s="5">
        <f t="shared" si="106"/>
        <v>161.12</v>
      </c>
      <c r="Q1019" s="5" t="str">
        <f t="shared" si="107"/>
        <v>technology</v>
      </c>
      <c r="R1019" s="5" t="str">
        <f t="shared" si="108"/>
        <v>wearables</v>
      </c>
      <c r="S1019" t="s">
        <v>8319</v>
      </c>
      <c r="T1019" t="s">
        <v>8321</v>
      </c>
      <c r="U1019" s="9">
        <f t="shared" si="109"/>
        <v>42289.675173611111</v>
      </c>
      <c r="V1019" s="9">
        <f t="shared" si="110"/>
        <v>42329.716840277775</v>
      </c>
      <c r="W1019">
        <f t="shared" si="111"/>
        <v>40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2" t="s">
        <v>8221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 s="5">
        <f t="shared" si="106"/>
        <v>88.71</v>
      </c>
      <c r="Q1020" s="5" t="str">
        <f t="shared" si="107"/>
        <v>technology</v>
      </c>
      <c r="R1020" s="5" t="str">
        <f t="shared" si="108"/>
        <v>wearables</v>
      </c>
      <c r="S1020" t="s">
        <v>8319</v>
      </c>
      <c r="T1020" t="s">
        <v>8321</v>
      </c>
      <c r="U1020" s="9">
        <f t="shared" si="109"/>
        <v>42535.492280092592</v>
      </c>
      <c r="V1020" s="9">
        <f t="shared" si="110"/>
        <v>42565.492280092592</v>
      </c>
      <c r="W1020">
        <f t="shared" si="111"/>
        <v>30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2" t="s">
        <v>8221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 s="5">
        <f t="shared" si="106"/>
        <v>53.25</v>
      </c>
      <c r="Q1021" s="5" t="str">
        <f t="shared" si="107"/>
        <v>technology</v>
      </c>
      <c r="R1021" s="5" t="str">
        <f t="shared" si="108"/>
        <v>wearables</v>
      </c>
      <c r="S1021" t="s">
        <v>8319</v>
      </c>
      <c r="T1021" t="s">
        <v>8321</v>
      </c>
      <c r="U1021" s="9">
        <f t="shared" si="109"/>
        <v>42009.973946759259</v>
      </c>
      <c r="V1021" s="9">
        <f t="shared" si="110"/>
        <v>42039.973946759259</v>
      </c>
      <c r="W1021">
        <f t="shared" si="111"/>
        <v>30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 s="5">
        <f t="shared" si="106"/>
        <v>106.2</v>
      </c>
      <c r="Q1022" s="5" t="str">
        <f t="shared" si="107"/>
        <v>music</v>
      </c>
      <c r="R1022" s="5" t="str">
        <f t="shared" si="108"/>
        <v>electronic music</v>
      </c>
      <c r="S1022" t="s">
        <v>8325</v>
      </c>
      <c r="T1022" t="s">
        <v>8330</v>
      </c>
      <c r="U1022" s="9">
        <f t="shared" si="109"/>
        <v>42127.069548611107</v>
      </c>
      <c r="V1022" s="9">
        <f t="shared" si="110"/>
        <v>42157.032638888893</v>
      </c>
      <c r="W1022">
        <f t="shared" si="111"/>
        <v>30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 s="5">
        <f t="shared" si="106"/>
        <v>22.08</v>
      </c>
      <c r="Q1023" s="5" t="str">
        <f t="shared" si="107"/>
        <v>music</v>
      </c>
      <c r="R1023" s="5" t="str">
        <f t="shared" si="108"/>
        <v>electronic music</v>
      </c>
      <c r="S1023" t="s">
        <v>8325</v>
      </c>
      <c r="T1023" t="s">
        <v>8330</v>
      </c>
      <c r="U1023" s="9">
        <f t="shared" si="109"/>
        <v>42271.251979166671</v>
      </c>
      <c r="V1023" s="9">
        <f t="shared" si="110"/>
        <v>42294.166666666672</v>
      </c>
      <c r="W1023">
        <f t="shared" si="111"/>
        <v>23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 s="5">
        <f t="shared" si="106"/>
        <v>31.05</v>
      </c>
      <c r="Q1024" s="5" t="str">
        <f t="shared" si="107"/>
        <v>music</v>
      </c>
      <c r="R1024" s="5" t="str">
        <f t="shared" si="108"/>
        <v>electronic music</v>
      </c>
      <c r="S1024" t="s">
        <v>8325</v>
      </c>
      <c r="T1024" t="s">
        <v>8330</v>
      </c>
      <c r="U1024" s="9">
        <f t="shared" si="109"/>
        <v>42111.646724537044</v>
      </c>
      <c r="V1024" s="9">
        <f t="shared" si="110"/>
        <v>42141.646724537044</v>
      </c>
      <c r="W1024">
        <f t="shared" si="111"/>
        <v>30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 s="5">
        <f t="shared" si="106"/>
        <v>36.21</v>
      </c>
      <c r="Q1025" s="5" t="str">
        <f t="shared" si="107"/>
        <v>music</v>
      </c>
      <c r="R1025" s="5" t="str">
        <f t="shared" si="108"/>
        <v>electronic music</v>
      </c>
      <c r="S1025" t="s">
        <v>8325</v>
      </c>
      <c r="T1025" t="s">
        <v>8330</v>
      </c>
      <c r="U1025" s="9">
        <f t="shared" si="109"/>
        <v>42145.919687500005</v>
      </c>
      <c r="V1025" s="9">
        <f t="shared" si="110"/>
        <v>42175.919687500005</v>
      </c>
      <c r="W1025">
        <f t="shared" si="111"/>
        <v>30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112">ROUND((E1026/D1026)*100,0)</f>
        <v>119</v>
      </c>
      <c r="P1026" s="5">
        <f t="shared" ref="P1026:P1089" si="113">ROUND((E1026/L1026),2)</f>
        <v>388.98</v>
      </c>
      <c r="Q1026" s="5" t="str">
        <f t="shared" ref="Q1026:Q1089" si="114">LEFT(N1026,SEARCH("/",N1026)-1)</f>
        <v>music</v>
      </c>
      <c r="R1026" s="5" t="str">
        <f t="shared" ref="R1026:R1089" si="115">RIGHT(N1026,LEN(N1026)-SEARCH("/",N1026))</f>
        <v>electronic music</v>
      </c>
      <c r="S1026" t="s">
        <v>8325</v>
      </c>
      <c r="T1026" t="s">
        <v>8330</v>
      </c>
      <c r="U1026" s="9">
        <f t="shared" ref="U1026:U1089" si="116">(((J1026/60)/60)/24)+DATE(1970,1,1)</f>
        <v>42370.580590277779</v>
      </c>
      <c r="V1026" s="9">
        <f t="shared" ref="V1026:V1089" si="117">(((I1026/60)/60)/24)+DATE(1970,1,1)</f>
        <v>42400.580590277779</v>
      </c>
      <c r="W1026">
        <f t="shared" si="111"/>
        <v>30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112"/>
        <v>110</v>
      </c>
      <c r="P1027" s="5">
        <f t="shared" si="113"/>
        <v>71.849999999999994</v>
      </c>
      <c r="Q1027" s="5" t="str">
        <f t="shared" si="114"/>
        <v>music</v>
      </c>
      <c r="R1027" s="5" t="str">
        <f t="shared" si="115"/>
        <v>electronic music</v>
      </c>
      <c r="S1027" t="s">
        <v>8325</v>
      </c>
      <c r="T1027" t="s">
        <v>8330</v>
      </c>
      <c r="U1027" s="9">
        <f t="shared" si="116"/>
        <v>42049.833761574075</v>
      </c>
      <c r="V1027" s="9">
        <f t="shared" si="117"/>
        <v>42079.792094907403</v>
      </c>
      <c r="W1027">
        <f t="shared" ref="W1027:W1090" si="118">DATEDIF(U1027,V1027,"d")</f>
        <v>30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 s="5">
        <f t="shared" si="113"/>
        <v>57.38</v>
      </c>
      <c r="Q1028" s="5" t="str">
        <f t="shared" si="114"/>
        <v>music</v>
      </c>
      <c r="R1028" s="5" t="str">
        <f t="shared" si="115"/>
        <v>electronic music</v>
      </c>
      <c r="S1028" t="s">
        <v>8325</v>
      </c>
      <c r="T1028" t="s">
        <v>8330</v>
      </c>
      <c r="U1028" s="9">
        <f t="shared" si="116"/>
        <v>42426.407592592594</v>
      </c>
      <c r="V1028" s="9">
        <f t="shared" si="117"/>
        <v>42460.365925925929</v>
      </c>
      <c r="W1028">
        <f t="shared" si="118"/>
        <v>34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 s="5">
        <f t="shared" si="113"/>
        <v>69.67</v>
      </c>
      <c r="Q1029" s="5" t="str">
        <f t="shared" si="114"/>
        <v>music</v>
      </c>
      <c r="R1029" s="5" t="str">
        <f t="shared" si="115"/>
        <v>electronic music</v>
      </c>
      <c r="S1029" t="s">
        <v>8325</v>
      </c>
      <c r="T1029" t="s">
        <v>8330</v>
      </c>
      <c r="U1029" s="9">
        <f t="shared" si="116"/>
        <v>41905.034108796295</v>
      </c>
      <c r="V1029" s="9">
        <f t="shared" si="117"/>
        <v>41935.034108796295</v>
      </c>
      <c r="W1029">
        <f t="shared" si="118"/>
        <v>30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 s="5">
        <f t="shared" si="113"/>
        <v>45.99</v>
      </c>
      <c r="Q1030" s="5" t="str">
        <f t="shared" si="114"/>
        <v>music</v>
      </c>
      <c r="R1030" s="5" t="str">
        <f t="shared" si="115"/>
        <v>electronic music</v>
      </c>
      <c r="S1030" t="s">
        <v>8325</v>
      </c>
      <c r="T1030" t="s">
        <v>8330</v>
      </c>
      <c r="U1030" s="9">
        <f t="shared" si="116"/>
        <v>42755.627372685187</v>
      </c>
      <c r="V1030" s="9">
        <f t="shared" si="117"/>
        <v>42800.833333333328</v>
      </c>
      <c r="W1030">
        <f t="shared" si="118"/>
        <v>45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 s="5">
        <f t="shared" si="113"/>
        <v>79.260000000000005</v>
      </c>
      <c r="Q1031" s="5" t="str">
        <f t="shared" si="114"/>
        <v>music</v>
      </c>
      <c r="R1031" s="5" t="str">
        <f t="shared" si="115"/>
        <v>electronic music</v>
      </c>
      <c r="S1031" t="s">
        <v>8325</v>
      </c>
      <c r="T1031" t="s">
        <v>8330</v>
      </c>
      <c r="U1031" s="9">
        <f t="shared" si="116"/>
        <v>42044.711886574078</v>
      </c>
      <c r="V1031" s="9">
        <f t="shared" si="117"/>
        <v>42098.915972222225</v>
      </c>
      <c r="W1031">
        <f t="shared" si="118"/>
        <v>54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 s="5">
        <f t="shared" si="113"/>
        <v>43.03</v>
      </c>
      <c r="Q1032" s="5" t="str">
        <f t="shared" si="114"/>
        <v>music</v>
      </c>
      <c r="R1032" s="5" t="str">
        <f t="shared" si="115"/>
        <v>electronic music</v>
      </c>
      <c r="S1032" t="s">
        <v>8325</v>
      </c>
      <c r="T1032" t="s">
        <v>8330</v>
      </c>
      <c r="U1032" s="9">
        <f t="shared" si="116"/>
        <v>42611.483206018514</v>
      </c>
      <c r="V1032" s="9">
        <f t="shared" si="117"/>
        <v>42625.483206018514</v>
      </c>
      <c r="W1032">
        <f t="shared" si="118"/>
        <v>14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 s="5">
        <f t="shared" si="113"/>
        <v>108.48</v>
      </c>
      <c r="Q1033" s="5" t="str">
        <f t="shared" si="114"/>
        <v>music</v>
      </c>
      <c r="R1033" s="5" t="str">
        <f t="shared" si="115"/>
        <v>electronic music</v>
      </c>
      <c r="S1033" t="s">
        <v>8325</v>
      </c>
      <c r="T1033" t="s">
        <v>8330</v>
      </c>
      <c r="U1033" s="9">
        <f t="shared" si="116"/>
        <v>42324.764004629629</v>
      </c>
      <c r="V1033" s="9">
        <f t="shared" si="117"/>
        <v>42354.764004629629</v>
      </c>
      <c r="W1033">
        <f t="shared" si="118"/>
        <v>30</v>
      </c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 s="5">
        <f t="shared" si="113"/>
        <v>61.03</v>
      </c>
      <c r="Q1034" s="5" t="str">
        <f t="shared" si="114"/>
        <v>music</v>
      </c>
      <c r="R1034" s="5" t="str">
        <f t="shared" si="115"/>
        <v>electronic music</v>
      </c>
      <c r="S1034" t="s">
        <v>8325</v>
      </c>
      <c r="T1034" t="s">
        <v>8330</v>
      </c>
      <c r="U1034" s="9">
        <f t="shared" si="116"/>
        <v>42514.666956018518</v>
      </c>
      <c r="V1034" s="9">
        <f t="shared" si="117"/>
        <v>42544.666956018518</v>
      </c>
      <c r="W1034">
        <f t="shared" si="118"/>
        <v>30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 s="5">
        <f t="shared" si="113"/>
        <v>50.59</v>
      </c>
      <c r="Q1035" s="5" t="str">
        <f t="shared" si="114"/>
        <v>music</v>
      </c>
      <c r="R1035" s="5" t="str">
        <f t="shared" si="115"/>
        <v>electronic music</v>
      </c>
      <c r="S1035" t="s">
        <v>8325</v>
      </c>
      <c r="T1035" t="s">
        <v>8330</v>
      </c>
      <c r="U1035" s="9">
        <f t="shared" si="116"/>
        <v>42688.732407407413</v>
      </c>
      <c r="V1035" s="9">
        <f t="shared" si="117"/>
        <v>42716.732407407413</v>
      </c>
      <c r="W1035">
        <f t="shared" si="118"/>
        <v>28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 s="5">
        <f t="shared" si="113"/>
        <v>39.159999999999997</v>
      </c>
      <c r="Q1036" s="5" t="str">
        <f t="shared" si="114"/>
        <v>music</v>
      </c>
      <c r="R1036" s="5" t="str">
        <f t="shared" si="115"/>
        <v>electronic music</v>
      </c>
      <c r="S1036" t="s">
        <v>8325</v>
      </c>
      <c r="T1036" t="s">
        <v>8330</v>
      </c>
      <c r="U1036" s="9">
        <f t="shared" si="116"/>
        <v>42555.166712962964</v>
      </c>
      <c r="V1036" s="9">
        <f t="shared" si="117"/>
        <v>42587.165972222225</v>
      </c>
      <c r="W1036">
        <f t="shared" si="118"/>
        <v>32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 s="5">
        <f t="shared" si="113"/>
        <v>65.16</v>
      </c>
      <c r="Q1037" s="5" t="str">
        <f t="shared" si="114"/>
        <v>music</v>
      </c>
      <c r="R1037" s="5" t="str">
        <f t="shared" si="115"/>
        <v>electronic music</v>
      </c>
      <c r="S1037" t="s">
        <v>8325</v>
      </c>
      <c r="T1037" t="s">
        <v>8330</v>
      </c>
      <c r="U1037" s="9">
        <f t="shared" si="116"/>
        <v>42016.641435185185</v>
      </c>
      <c r="V1037" s="9">
        <f t="shared" si="117"/>
        <v>42046.641435185185</v>
      </c>
      <c r="W1037">
        <f t="shared" si="118"/>
        <v>30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 s="5">
        <f t="shared" si="113"/>
        <v>23.96</v>
      </c>
      <c r="Q1038" s="5" t="str">
        <f t="shared" si="114"/>
        <v>music</v>
      </c>
      <c r="R1038" s="5" t="str">
        <f t="shared" si="115"/>
        <v>electronic music</v>
      </c>
      <c r="S1038" t="s">
        <v>8325</v>
      </c>
      <c r="T1038" t="s">
        <v>8330</v>
      </c>
      <c r="U1038" s="9">
        <f t="shared" si="116"/>
        <v>41249.448958333334</v>
      </c>
      <c r="V1038" s="9">
        <f t="shared" si="117"/>
        <v>41281.333333333336</v>
      </c>
      <c r="W1038">
        <f t="shared" si="118"/>
        <v>32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 s="5">
        <f t="shared" si="113"/>
        <v>48.62</v>
      </c>
      <c r="Q1039" s="5" t="str">
        <f t="shared" si="114"/>
        <v>music</v>
      </c>
      <c r="R1039" s="5" t="str">
        <f t="shared" si="115"/>
        <v>electronic music</v>
      </c>
      <c r="S1039" t="s">
        <v>8325</v>
      </c>
      <c r="T1039" t="s">
        <v>8330</v>
      </c>
      <c r="U1039" s="9">
        <f t="shared" si="116"/>
        <v>42119.822476851856</v>
      </c>
      <c r="V1039" s="9">
        <f t="shared" si="117"/>
        <v>42142.208333333328</v>
      </c>
      <c r="W1039">
        <f t="shared" si="118"/>
        <v>23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 s="5">
        <f t="shared" si="113"/>
        <v>35.74</v>
      </c>
      <c r="Q1040" s="5" t="str">
        <f t="shared" si="114"/>
        <v>music</v>
      </c>
      <c r="R1040" s="5" t="str">
        <f t="shared" si="115"/>
        <v>electronic music</v>
      </c>
      <c r="S1040" t="s">
        <v>8325</v>
      </c>
      <c r="T1040" t="s">
        <v>8330</v>
      </c>
      <c r="U1040" s="9">
        <f t="shared" si="116"/>
        <v>42418.231747685189</v>
      </c>
      <c r="V1040" s="9">
        <f t="shared" si="117"/>
        <v>42448.190081018518</v>
      </c>
      <c r="W1040">
        <f t="shared" si="118"/>
        <v>30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 s="5">
        <f t="shared" si="113"/>
        <v>21.37</v>
      </c>
      <c r="Q1041" s="5" t="str">
        <f t="shared" si="114"/>
        <v>music</v>
      </c>
      <c r="R1041" s="5" t="str">
        <f t="shared" si="115"/>
        <v>electronic music</v>
      </c>
      <c r="S1041" t="s">
        <v>8325</v>
      </c>
      <c r="T1041" t="s">
        <v>8330</v>
      </c>
      <c r="U1041" s="9">
        <f t="shared" si="116"/>
        <v>42692.109328703707</v>
      </c>
      <c r="V1041" s="9">
        <f t="shared" si="117"/>
        <v>42717.332638888889</v>
      </c>
      <c r="W1041">
        <f t="shared" si="118"/>
        <v>25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2" t="s">
        <v>8221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 s="5">
        <f t="shared" si="113"/>
        <v>250</v>
      </c>
      <c r="Q1042" s="5" t="str">
        <f t="shared" si="114"/>
        <v>journalism</v>
      </c>
      <c r="R1042" s="5" t="str">
        <f t="shared" si="115"/>
        <v>audio</v>
      </c>
      <c r="S1042" t="s">
        <v>8331</v>
      </c>
      <c r="T1042" t="s">
        <v>8332</v>
      </c>
      <c r="U1042" s="9">
        <f t="shared" si="116"/>
        <v>42579.708437499998</v>
      </c>
      <c r="V1042" s="9">
        <f t="shared" si="117"/>
        <v>42609.708437499998</v>
      </c>
      <c r="W1042">
        <f t="shared" si="118"/>
        <v>30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2" t="s">
        <v>8221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s="5" t="e">
        <f t="shared" si="113"/>
        <v>#DIV/0!</v>
      </c>
      <c r="Q1043" s="5" t="str">
        <f t="shared" si="114"/>
        <v>journalism</v>
      </c>
      <c r="R1043" s="5" t="str">
        <f t="shared" si="115"/>
        <v>audio</v>
      </c>
      <c r="S1043" t="s">
        <v>8331</v>
      </c>
      <c r="T1043" t="s">
        <v>8332</v>
      </c>
      <c r="U1043" s="9">
        <f t="shared" si="116"/>
        <v>41831.060092592597</v>
      </c>
      <c r="V1043" s="9">
        <f t="shared" si="117"/>
        <v>41851.060092592597</v>
      </c>
      <c r="W1043">
        <f t="shared" si="118"/>
        <v>20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2" t="s">
        <v>8221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 s="5">
        <f t="shared" si="113"/>
        <v>10</v>
      </c>
      <c r="Q1044" s="5" t="str">
        <f t="shared" si="114"/>
        <v>journalism</v>
      </c>
      <c r="R1044" s="5" t="str">
        <f t="shared" si="115"/>
        <v>audio</v>
      </c>
      <c r="S1044" t="s">
        <v>8331</v>
      </c>
      <c r="T1044" t="s">
        <v>8332</v>
      </c>
      <c r="U1044" s="9">
        <f t="shared" si="116"/>
        <v>41851.696157407408</v>
      </c>
      <c r="V1044" s="9">
        <f t="shared" si="117"/>
        <v>41894.416666666664</v>
      </c>
      <c r="W1044">
        <f t="shared" si="118"/>
        <v>43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2" t="s">
        <v>8221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 s="5">
        <f t="shared" si="113"/>
        <v>29.24</v>
      </c>
      <c r="Q1045" s="5" t="str">
        <f t="shared" si="114"/>
        <v>journalism</v>
      </c>
      <c r="R1045" s="5" t="str">
        <f t="shared" si="115"/>
        <v>audio</v>
      </c>
      <c r="S1045" t="s">
        <v>8331</v>
      </c>
      <c r="T1045" t="s">
        <v>8332</v>
      </c>
      <c r="U1045" s="9">
        <f t="shared" si="116"/>
        <v>42114.252951388888</v>
      </c>
      <c r="V1045" s="9">
        <f t="shared" si="117"/>
        <v>42144.252951388888</v>
      </c>
      <c r="W1045">
        <f t="shared" si="118"/>
        <v>30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2" t="s">
        <v>8221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 s="5">
        <f t="shared" si="113"/>
        <v>3</v>
      </c>
      <c r="Q1046" s="5" t="str">
        <f t="shared" si="114"/>
        <v>journalism</v>
      </c>
      <c r="R1046" s="5" t="str">
        <f t="shared" si="115"/>
        <v>audio</v>
      </c>
      <c r="S1046" t="s">
        <v>8331</v>
      </c>
      <c r="T1046" t="s">
        <v>8332</v>
      </c>
      <c r="U1046" s="9">
        <f t="shared" si="116"/>
        <v>42011.925937499997</v>
      </c>
      <c r="V1046" s="9">
        <f t="shared" si="117"/>
        <v>42068.852083333331</v>
      </c>
      <c r="W1046">
        <f t="shared" si="118"/>
        <v>57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2" t="s">
        <v>8221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 s="5">
        <f t="shared" si="113"/>
        <v>33.25</v>
      </c>
      <c r="Q1047" s="5" t="str">
        <f t="shared" si="114"/>
        <v>journalism</v>
      </c>
      <c r="R1047" s="5" t="str">
        <f t="shared" si="115"/>
        <v>audio</v>
      </c>
      <c r="S1047" t="s">
        <v>8331</v>
      </c>
      <c r="T1047" t="s">
        <v>8332</v>
      </c>
      <c r="U1047" s="9">
        <f t="shared" si="116"/>
        <v>41844.874421296299</v>
      </c>
      <c r="V1047" s="9">
        <f t="shared" si="117"/>
        <v>41874.874421296299</v>
      </c>
      <c r="W1047">
        <f t="shared" si="118"/>
        <v>30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2" t="s">
        <v>8221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s="5" t="e">
        <f t="shared" si="113"/>
        <v>#DIV/0!</v>
      </c>
      <c r="Q1048" s="5" t="str">
        <f t="shared" si="114"/>
        <v>journalism</v>
      </c>
      <c r="R1048" s="5" t="str">
        <f t="shared" si="115"/>
        <v>audio</v>
      </c>
      <c r="S1048" t="s">
        <v>8331</v>
      </c>
      <c r="T1048" t="s">
        <v>8332</v>
      </c>
      <c r="U1048" s="9">
        <f t="shared" si="116"/>
        <v>42319.851388888885</v>
      </c>
      <c r="V1048" s="9">
        <f t="shared" si="117"/>
        <v>42364.851388888885</v>
      </c>
      <c r="W1048">
        <f t="shared" si="118"/>
        <v>45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2" t="s">
        <v>8221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 s="5">
        <f t="shared" si="113"/>
        <v>1</v>
      </c>
      <c r="Q1049" s="5" t="str">
        <f t="shared" si="114"/>
        <v>journalism</v>
      </c>
      <c r="R1049" s="5" t="str">
        <f t="shared" si="115"/>
        <v>audio</v>
      </c>
      <c r="S1049" t="s">
        <v>8331</v>
      </c>
      <c r="T1049" t="s">
        <v>8332</v>
      </c>
      <c r="U1049" s="9">
        <f t="shared" si="116"/>
        <v>41918.818460648145</v>
      </c>
      <c r="V1049" s="9">
        <f t="shared" si="117"/>
        <v>41948.860127314816</v>
      </c>
      <c r="W1049">
        <f t="shared" si="118"/>
        <v>30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2" t="s">
        <v>8221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 s="5">
        <f t="shared" si="113"/>
        <v>53</v>
      </c>
      <c r="Q1050" s="5" t="str">
        <f t="shared" si="114"/>
        <v>journalism</v>
      </c>
      <c r="R1050" s="5" t="str">
        <f t="shared" si="115"/>
        <v>audio</v>
      </c>
      <c r="S1050" t="s">
        <v>8331</v>
      </c>
      <c r="T1050" t="s">
        <v>8332</v>
      </c>
      <c r="U1050" s="9">
        <f t="shared" si="116"/>
        <v>42598.053113425922</v>
      </c>
      <c r="V1050" s="9">
        <f t="shared" si="117"/>
        <v>42638.053113425922</v>
      </c>
      <c r="W1050">
        <f t="shared" si="118"/>
        <v>40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2" t="s">
        <v>8221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s="5" t="e">
        <f t="shared" si="113"/>
        <v>#DIV/0!</v>
      </c>
      <c r="Q1051" s="5" t="str">
        <f t="shared" si="114"/>
        <v>journalism</v>
      </c>
      <c r="R1051" s="5" t="str">
        <f t="shared" si="115"/>
        <v>audio</v>
      </c>
      <c r="S1051" t="s">
        <v>8331</v>
      </c>
      <c r="T1051" t="s">
        <v>8332</v>
      </c>
      <c r="U1051" s="9">
        <f t="shared" si="116"/>
        <v>42382.431076388893</v>
      </c>
      <c r="V1051" s="9">
        <f t="shared" si="117"/>
        <v>42412.431076388893</v>
      </c>
      <c r="W1051">
        <f t="shared" si="118"/>
        <v>30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2" t="s">
        <v>8221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s="5" t="e">
        <f t="shared" si="113"/>
        <v>#DIV/0!</v>
      </c>
      <c r="Q1052" s="5" t="str">
        <f t="shared" si="114"/>
        <v>journalism</v>
      </c>
      <c r="R1052" s="5" t="str">
        <f t="shared" si="115"/>
        <v>audio</v>
      </c>
      <c r="S1052" t="s">
        <v>8331</v>
      </c>
      <c r="T1052" t="s">
        <v>8332</v>
      </c>
      <c r="U1052" s="9">
        <f t="shared" si="116"/>
        <v>42231.7971875</v>
      </c>
      <c r="V1052" s="9">
        <f t="shared" si="117"/>
        <v>42261.7971875</v>
      </c>
      <c r="W1052">
        <f t="shared" si="118"/>
        <v>30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2" t="s">
        <v>8221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s="5" t="e">
        <f t="shared" si="113"/>
        <v>#DIV/0!</v>
      </c>
      <c r="Q1053" s="5" t="str">
        <f t="shared" si="114"/>
        <v>journalism</v>
      </c>
      <c r="R1053" s="5" t="str">
        <f t="shared" si="115"/>
        <v>audio</v>
      </c>
      <c r="S1053" t="s">
        <v>8331</v>
      </c>
      <c r="T1053" t="s">
        <v>8332</v>
      </c>
      <c r="U1053" s="9">
        <f t="shared" si="116"/>
        <v>41850.014178240745</v>
      </c>
      <c r="V1053" s="9">
        <f t="shared" si="117"/>
        <v>41878.014178240745</v>
      </c>
      <c r="W1053">
        <f t="shared" si="118"/>
        <v>28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2" t="s">
        <v>8221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s="5" t="e">
        <f t="shared" si="113"/>
        <v>#DIV/0!</v>
      </c>
      <c r="Q1054" s="5" t="str">
        <f t="shared" si="114"/>
        <v>journalism</v>
      </c>
      <c r="R1054" s="5" t="str">
        <f t="shared" si="115"/>
        <v>audio</v>
      </c>
      <c r="S1054" t="s">
        <v>8331</v>
      </c>
      <c r="T1054" t="s">
        <v>8332</v>
      </c>
      <c r="U1054" s="9">
        <f t="shared" si="116"/>
        <v>42483.797395833331</v>
      </c>
      <c r="V1054" s="9">
        <f t="shared" si="117"/>
        <v>42527.839583333334</v>
      </c>
      <c r="W1054">
        <f t="shared" si="118"/>
        <v>44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2" t="s">
        <v>8221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 s="5">
        <f t="shared" si="113"/>
        <v>15</v>
      </c>
      <c r="Q1055" s="5" t="str">
        <f t="shared" si="114"/>
        <v>journalism</v>
      </c>
      <c r="R1055" s="5" t="str">
        <f t="shared" si="115"/>
        <v>audio</v>
      </c>
      <c r="S1055" t="s">
        <v>8331</v>
      </c>
      <c r="T1055" t="s">
        <v>8332</v>
      </c>
      <c r="U1055" s="9">
        <f t="shared" si="116"/>
        <v>42775.172824074078</v>
      </c>
      <c r="V1055" s="9">
        <f t="shared" si="117"/>
        <v>42800.172824074078</v>
      </c>
      <c r="W1055">
        <f t="shared" si="118"/>
        <v>25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2" t="s">
        <v>8221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s="5" t="e">
        <f t="shared" si="113"/>
        <v>#DIV/0!</v>
      </c>
      <c r="Q1056" s="5" t="str">
        <f t="shared" si="114"/>
        <v>journalism</v>
      </c>
      <c r="R1056" s="5" t="str">
        <f t="shared" si="115"/>
        <v>audio</v>
      </c>
      <c r="S1056" t="s">
        <v>8331</v>
      </c>
      <c r="T1056" t="s">
        <v>8332</v>
      </c>
      <c r="U1056" s="9">
        <f t="shared" si="116"/>
        <v>41831.851840277777</v>
      </c>
      <c r="V1056" s="9">
        <f t="shared" si="117"/>
        <v>41861.916666666664</v>
      </c>
      <c r="W1056">
        <f t="shared" si="118"/>
        <v>30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2" t="s">
        <v>8221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s="5" t="e">
        <f t="shared" si="113"/>
        <v>#DIV/0!</v>
      </c>
      <c r="Q1057" s="5" t="str">
        <f t="shared" si="114"/>
        <v>journalism</v>
      </c>
      <c r="R1057" s="5" t="str">
        <f t="shared" si="115"/>
        <v>audio</v>
      </c>
      <c r="S1057" t="s">
        <v>8331</v>
      </c>
      <c r="T1057" t="s">
        <v>8332</v>
      </c>
      <c r="U1057" s="9">
        <f t="shared" si="116"/>
        <v>42406.992418981477</v>
      </c>
      <c r="V1057" s="9">
        <f t="shared" si="117"/>
        <v>42436.992418981477</v>
      </c>
      <c r="W1057">
        <f t="shared" si="118"/>
        <v>30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2" t="s">
        <v>8221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s="5" t="e">
        <f t="shared" si="113"/>
        <v>#DIV/0!</v>
      </c>
      <c r="Q1058" s="5" t="str">
        <f t="shared" si="114"/>
        <v>journalism</v>
      </c>
      <c r="R1058" s="5" t="str">
        <f t="shared" si="115"/>
        <v>audio</v>
      </c>
      <c r="S1058" t="s">
        <v>8331</v>
      </c>
      <c r="T1058" t="s">
        <v>8332</v>
      </c>
      <c r="U1058" s="9">
        <f t="shared" si="116"/>
        <v>42058.719641203701</v>
      </c>
      <c r="V1058" s="9">
        <f t="shared" si="117"/>
        <v>42118.677974537044</v>
      </c>
      <c r="W1058">
        <f t="shared" si="118"/>
        <v>60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2" t="s">
        <v>8221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s="5" t="e">
        <f t="shared" si="113"/>
        <v>#DIV/0!</v>
      </c>
      <c r="Q1059" s="5" t="str">
        <f t="shared" si="114"/>
        <v>journalism</v>
      </c>
      <c r="R1059" s="5" t="str">
        <f t="shared" si="115"/>
        <v>audio</v>
      </c>
      <c r="S1059" t="s">
        <v>8331</v>
      </c>
      <c r="T1059" t="s">
        <v>8332</v>
      </c>
      <c r="U1059" s="9">
        <f t="shared" si="116"/>
        <v>42678.871331018512</v>
      </c>
      <c r="V1059" s="9">
        <f t="shared" si="117"/>
        <v>42708.912997685184</v>
      </c>
      <c r="W1059">
        <f t="shared" si="118"/>
        <v>30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2" t="s">
        <v>8221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s="5" t="e">
        <f t="shared" si="113"/>
        <v>#DIV/0!</v>
      </c>
      <c r="Q1060" s="5" t="str">
        <f t="shared" si="114"/>
        <v>journalism</v>
      </c>
      <c r="R1060" s="5" t="str">
        <f t="shared" si="115"/>
        <v>audio</v>
      </c>
      <c r="S1060" t="s">
        <v>8331</v>
      </c>
      <c r="T1060" t="s">
        <v>8332</v>
      </c>
      <c r="U1060" s="9">
        <f t="shared" si="116"/>
        <v>42047.900960648149</v>
      </c>
      <c r="V1060" s="9">
        <f t="shared" si="117"/>
        <v>42089</v>
      </c>
      <c r="W1060">
        <f t="shared" si="118"/>
        <v>42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2" t="s">
        <v>8221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s="5" t="e">
        <f t="shared" si="113"/>
        <v>#DIV/0!</v>
      </c>
      <c r="Q1061" s="5" t="str">
        <f t="shared" si="114"/>
        <v>journalism</v>
      </c>
      <c r="R1061" s="5" t="str">
        <f t="shared" si="115"/>
        <v>audio</v>
      </c>
      <c r="S1061" t="s">
        <v>8331</v>
      </c>
      <c r="T1061" t="s">
        <v>8332</v>
      </c>
      <c r="U1061" s="9">
        <f t="shared" si="116"/>
        <v>42046.79</v>
      </c>
      <c r="V1061" s="9">
        <f t="shared" si="117"/>
        <v>42076.748333333337</v>
      </c>
      <c r="W1061">
        <f t="shared" si="118"/>
        <v>30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2" t="s">
        <v>8221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 s="5">
        <f t="shared" si="113"/>
        <v>50</v>
      </c>
      <c r="Q1062" s="5" t="str">
        <f t="shared" si="114"/>
        <v>journalism</v>
      </c>
      <c r="R1062" s="5" t="str">
        <f t="shared" si="115"/>
        <v>audio</v>
      </c>
      <c r="S1062" t="s">
        <v>8331</v>
      </c>
      <c r="T1062" t="s">
        <v>8332</v>
      </c>
      <c r="U1062" s="9">
        <f t="shared" si="116"/>
        <v>42079.913113425922</v>
      </c>
      <c r="V1062" s="9">
        <f t="shared" si="117"/>
        <v>42109.913113425922</v>
      </c>
      <c r="W1062">
        <f t="shared" si="118"/>
        <v>30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2" t="s">
        <v>8221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s="5" t="e">
        <f t="shared" si="113"/>
        <v>#DIV/0!</v>
      </c>
      <c r="Q1063" s="5" t="str">
        <f t="shared" si="114"/>
        <v>journalism</v>
      </c>
      <c r="R1063" s="5" t="str">
        <f t="shared" si="115"/>
        <v>audio</v>
      </c>
      <c r="S1063" t="s">
        <v>8331</v>
      </c>
      <c r="T1063" t="s">
        <v>8332</v>
      </c>
      <c r="U1063" s="9">
        <f t="shared" si="116"/>
        <v>42432.276712962965</v>
      </c>
      <c r="V1063" s="9">
        <f t="shared" si="117"/>
        <v>42492.041666666672</v>
      </c>
      <c r="W1063">
        <f t="shared" si="118"/>
        <v>60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2" t="s">
        <v>8221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 s="5">
        <f t="shared" si="113"/>
        <v>47.5</v>
      </c>
      <c r="Q1064" s="5" t="str">
        <f t="shared" si="114"/>
        <v>journalism</v>
      </c>
      <c r="R1064" s="5" t="str">
        <f t="shared" si="115"/>
        <v>audio</v>
      </c>
      <c r="S1064" t="s">
        <v>8331</v>
      </c>
      <c r="T1064" t="s">
        <v>8332</v>
      </c>
      <c r="U1064" s="9">
        <f t="shared" si="116"/>
        <v>42556.807187500002</v>
      </c>
      <c r="V1064" s="9">
        <f t="shared" si="117"/>
        <v>42563.807187500002</v>
      </c>
      <c r="W1064">
        <f t="shared" si="118"/>
        <v>7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2" t="s">
        <v>8221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s="5" t="e">
        <f t="shared" si="113"/>
        <v>#DIV/0!</v>
      </c>
      <c r="Q1065" s="5" t="str">
        <f t="shared" si="114"/>
        <v>journalism</v>
      </c>
      <c r="R1065" s="5" t="str">
        <f t="shared" si="115"/>
        <v>audio</v>
      </c>
      <c r="S1065" t="s">
        <v>8331</v>
      </c>
      <c r="T1065" t="s">
        <v>8332</v>
      </c>
      <c r="U1065" s="9">
        <f t="shared" si="116"/>
        <v>42583.030810185184</v>
      </c>
      <c r="V1065" s="9">
        <f t="shared" si="117"/>
        <v>42613.030810185184</v>
      </c>
      <c r="W1065">
        <f t="shared" si="118"/>
        <v>30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 s="5">
        <f t="shared" si="113"/>
        <v>65.67</v>
      </c>
      <c r="Q1066" s="5" t="str">
        <f t="shared" si="114"/>
        <v>games</v>
      </c>
      <c r="R1066" s="5" t="str">
        <f t="shared" si="115"/>
        <v>video games</v>
      </c>
      <c r="S1066" t="s">
        <v>8333</v>
      </c>
      <c r="T1066" t="s">
        <v>8334</v>
      </c>
      <c r="U1066" s="9">
        <f t="shared" si="116"/>
        <v>41417.228043981479</v>
      </c>
      <c r="V1066" s="9">
        <f t="shared" si="117"/>
        <v>41462.228043981479</v>
      </c>
      <c r="W1066">
        <f t="shared" si="118"/>
        <v>45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 s="5">
        <f t="shared" si="113"/>
        <v>16.2</v>
      </c>
      <c r="Q1067" s="5" t="str">
        <f t="shared" si="114"/>
        <v>games</v>
      </c>
      <c r="R1067" s="5" t="str">
        <f t="shared" si="115"/>
        <v>video games</v>
      </c>
      <c r="S1067" t="s">
        <v>8333</v>
      </c>
      <c r="T1067" t="s">
        <v>8334</v>
      </c>
      <c r="U1067" s="9">
        <f t="shared" si="116"/>
        <v>41661.381041666667</v>
      </c>
      <c r="V1067" s="9">
        <f t="shared" si="117"/>
        <v>41689.381041666667</v>
      </c>
      <c r="W1067">
        <f t="shared" si="118"/>
        <v>28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 s="5">
        <f t="shared" si="113"/>
        <v>34.130000000000003</v>
      </c>
      <c r="Q1068" s="5" t="str">
        <f t="shared" si="114"/>
        <v>games</v>
      </c>
      <c r="R1068" s="5" t="str">
        <f t="shared" si="115"/>
        <v>video games</v>
      </c>
      <c r="S1068" t="s">
        <v>8333</v>
      </c>
      <c r="T1068" t="s">
        <v>8334</v>
      </c>
      <c r="U1068" s="9">
        <f t="shared" si="116"/>
        <v>41445.962754629632</v>
      </c>
      <c r="V1068" s="9">
        <f t="shared" si="117"/>
        <v>41490.962754629632</v>
      </c>
      <c r="W1068">
        <f t="shared" si="118"/>
        <v>45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 s="5">
        <f t="shared" si="113"/>
        <v>13</v>
      </c>
      <c r="Q1069" s="5" t="str">
        <f t="shared" si="114"/>
        <v>games</v>
      </c>
      <c r="R1069" s="5" t="str">
        <f t="shared" si="115"/>
        <v>video games</v>
      </c>
      <c r="S1069" t="s">
        <v>8333</v>
      </c>
      <c r="T1069" t="s">
        <v>8334</v>
      </c>
      <c r="U1069" s="9">
        <f t="shared" si="116"/>
        <v>41599.855682870373</v>
      </c>
      <c r="V1069" s="9">
        <f t="shared" si="117"/>
        <v>41629.855682870373</v>
      </c>
      <c r="W1069">
        <f t="shared" si="118"/>
        <v>30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 s="5">
        <f t="shared" si="113"/>
        <v>11.25</v>
      </c>
      <c r="Q1070" s="5" t="str">
        <f t="shared" si="114"/>
        <v>games</v>
      </c>
      <c r="R1070" s="5" t="str">
        <f t="shared" si="115"/>
        <v>video games</v>
      </c>
      <c r="S1070" t="s">
        <v>8333</v>
      </c>
      <c r="T1070" t="s">
        <v>8334</v>
      </c>
      <c r="U1070" s="9">
        <f t="shared" si="116"/>
        <v>42440.371111111104</v>
      </c>
      <c r="V1070" s="9">
        <f t="shared" si="117"/>
        <v>42470.329444444447</v>
      </c>
      <c r="W1070">
        <f t="shared" si="118"/>
        <v>30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 s="5">
        <f t="shared" si="113"/>
        <v>40.479999999999997</v>
      </c>
      <c r="Q1071" s="5" t="str">
        <f t="shared" si="114"/>
        <v>games</v>
      </c>
      <c r="R1071" s="5" t="str">
        <f t="shared" si="115"/>
        <v>video games</v>
      </c>
      <c r="S1071" t="s">
        <v>8333</v>
      </c>
      <c r="T1071" t="s">
        <v>8334</v>
      </c>
      <c r="U1071" s="9">
        <f t="shared" si="116"/>
        <v>41572.229849537034</v>
      </c>
      <c r="V1071" s="9">
        <f t="shared" si="117"/>
        <v>41604.271516203706</v>
      </c>
      <c r="W1071">
        <f t="shared" si="118"/>
        <v>32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 s="5">
        <f t="shared" si="113"/>
        <v>35</v>
      </c>
      <c r="Q1072" s="5" t="str">
        <f t="shared" si="114"/>
        <v>games</v>
      </c>
      <c r="R1072" s="5" t="str">
        <f t="shared" si="115"/>
        <v>video games</v>
      </c>
      <c r="S1072" t="s">
        <v>8333</v>
      </c>
      <c r="T1072" t="s">
        <v>8334</v>
      </c>
      <c r="U1072" s="9">
        <f t="shared" si="116"/>
        <v>41163.011828703704</v>
      </c>
      <c r="V1072" s="9">
        <f t="shared" si="117"/>
        <v>41183.011828703704</v>
      </c>
      <c r="W1072">
        <f t="shared" si="118"/>
        <v>20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s="5" t="e">
        <f t="shared" si="113"/>
        <v>#DIV/0!</v>
      </c>
      <c r="Q1073" s="5" t="str">
        <f t="shared" si="114"/>
        <v>games</v>
      </c>
      <c r="R1073" s="5" t="str">
        <f t="shared" si="115"/>
        <v>video games</v>
      </c>
      <c r="S1073" t="s">
        <v>8333</v>
      </c>
      <c r="T1073" t="s">
        <v>8334</v>
      </c>
      <c r="U1073" s="9">
        <f t="shared" si="116"/>
        <v>42295.753391203703</v>
      </c>
      <c r="V1073" s="9">
        <f t="shared" si="117"/>
        <v>42325.795057870375</v>
      </c>
      <c r="W1073">
        <f t="shared" si="118"/>
        <v>30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 s="5">
        <f t="shared" si="113"/>
        <v>12.75</v>
      </c>
      <c r="Q1074" s="5" t="str">
        <f t="shared" si="114"/>
        <v>games</v>
      </c>
      <c r="R1074" s="5" t="str">
        <f t="shared" si="115"/>
        <v>video games</v>
      </c>
      <c r="S1074" t="s">
        <v>8333</v>
      </c>
      <c r="T1074" t="s">
        <v>8334</v>
      </c>
      <c r="U1074" s="9">
        <f t="shared" si="116"/>
        <v>41645.832141203704</v>
      </c>
      <c r="V1074" s="9">
        <f t="shared" si="117"/>
        <v>41675.832141203704</v>
      </c>
      <c r="W1074">
        <f t="shared" si="118"/>
        <v>30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 s="5">
        <f t="shared" si="113"/>
        <v>10</v>
      </c>
      <c r="Q1075" s="5" t="str">
        <f t="shared" si="114"/>
        <v>games</v>
      </c>
      <c r="R1075" s="5" t="str">
        <f t="shared" si="115"/>
        <v>video games</v>
      </c>
      <c r="S1075" t="s">
        <v>8333</v>
      </c>
      <c r="T1075" t="s">
        <v>8334</v>
      </c>
      <c r="U1075" s="9">
        <f t="shared" si="116"/>
        <v>40802.964594907404</v>
      </c>
      <c r="V1075" s="9">
        <f t="shared" si="117"/>
        <v>40832.964594907404</v>
      </c>
      <c r="W1075">
        <f t="shared" si="118"/>
        <v>30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 s="5">
        <f t="shared" si="113"/>
        <v>113.57</v>
      </c>
      <c r="Q1076" s="5" t="str">
        <f t="shared" si="114"/>
        <v>games</v>
      </c>
      <c r="R1076" s="5" t="str">
        <f t="shared" si="115"/>
        <v>video games</v>
      </c>
      <c r="S1076" t="s">
        <v>8333</v>
      </c>
      <c r="T1076" t="s">
        <v>8334</v>
      </c>
      <c r="U1076" s="9">
        <f t="shared" si="116"/>
        <v>41613.172974537039</v>
      </c>
      <c r="V1076" s="9">
        <f t="shared" si="117"/>
        <v>41643.172974537039</v>
      </c>
      <c r="W1076">
        <f t="shared" si="118"/>
        <v>30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 s="5">
        <f t="shared" si="113"/>
        <v>15</v>
      </c>
      <c r="Q1077" s="5" t="str">
        <f t="shared" si="114"/>
        <v>games</v>
      </c>
      <c r="R1077" s="5" t="str">
        <f t="shared" si="115"/>
        <v>video games</v>
      </c>
      <c r="S1077" t="s">
        <v>8333</v>
      </c>
      <c r="T1077" t="s">
        <v>8334</v>
      </c>
      <c r="U1077" s="9">
        <f t="shared" si="116"/>
        <v>41005.904120370367</v>
      </c>
      <c r="V1077" s="9">
        <f t="shared" si="117"/>
        <v>41035.904120370367</v>
      </c>
      <c r="W1077">
        <f t="shared" si="118"/>
        <v>30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 s="5">
        <f t="shared" si="113"/>
        <v>48.28</v>
      </c>
      <c r="Q1078" s="5" t="str">
        <f t="shared" si="114"/>
        <v>games</v>
      </c>
      <c r="R1078" s="5" t="str">
        <f t="shared" si="115"/>
        <v>video games</v>
      </c>
      <c r="S1078" t="s">
        <v>8333</v>
      </c>
      <c r="T1078" t="s">
        <v>8334</v>
      </c>
      <c r="U1078" s="9">
        <f t="shared" si="116"/>
        <v>41838.377893518518</v>
      </c>
      <c r="V1078" s="9">
        <f t="shared" si="117"/>
        <v>41893.377893518518</v>
      </c>
      <c r="W1078">
        <f t="shared" si="118"/>
        <v>55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 s="5">
        <f t="shared" si="113"/>
        <v>43.98</v>
      </c>
      <c r="Q1079" s="5" t="str">
        <f t="shared" si="114"/>
        <v>games</v>
      </c>
      <c r="R1079" s="5" t="str">
        <f t="shared" si="115"/>
        <v>video games</v>
      </c>
      <c r="S1079" t="s">
        <v>8333</v>
      </c>
      <c r="T1079" t="s">
        <v>8334</v>
      </c>
      <c r="U1079" s="9">
        <f t="shared" si="116"/>
        <v>42353.16679398148</v>
      </c>
      <c r="V1079" s="9">
        <f t="shared" si="117"/>
        <v>42383.16679398148</v>
      </c>
      <c r="W1079">
        <f t="shared" si="118"/>
        <v>30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 s="5">
        <f t="shared" si="113"/>
        <v>9</v>
      </c>
      <c r="Q1080" s="5" t="str">
        <f t="shared" si="114"/>
        <v>games</v>
      </c>
      <c r="R1080" s="5" t="str">
        <f t="shared" si="115"/>
        <v>video games</v>
      </c>
      <c r="S1080" t="s">
        <v>8333</v>
      </c>
      <c r="T1080" t="s">
        <v>8334</v>
      </c>
      <c r="U1080" s="9">
        <f t="shared" si="116"/>
        <v>40701.195844907408</v>
      </c>
      <c r="V1080" s="9">
        <f t="shared" si="117"/>
        <v>40746.195844907408</v>
      </c>
      <c r="W1080">
        <f t="shared" si="118"/>
        <v>45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 s="5">
        <f t="shared" si="113"/>
        <v>37.67</v>
      </c>
      <c r="Q1081" s="5" t="str">
        <f t="shared" si="114"/>
        <v>games</v>
      </c>
      <c r="R1081" s="5" t="str">
        <f t="shared" si="115"/>
        <v>video games</v>
      </c>
      <c r="S1081" t="s">
        <v>8333</v>
      </c>
      <c r="T1081" t="s">
        <v>8334</v>
      </c>
      <c r="U1081" s="9">
        <f t="shared" si="116"/>
        <v>42479.566388888896</v>
      </c>
      <c r="V1081" s="9">
        <f t="shared" si="117"/>
        <v>42504.566388888896</v>
      </c>
      <c r="W1081">
        <f t="shared" si="118"/>
        <v>25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 s="5">
        <f t="shared" si="113"/>
        <v>18.579999999999998</v>
      </c>
      <c r="Q1082" s="5" t="str">
        <f t="shared" si="114"/>
        <v>games</v>
      </c>
      <c r="R1082" s="5" t="str">
        <f t="shared" si="115"/>
        <v>video games</v>
      </c>
      <c r="S1082" t="s">
        <v>8333</v>
      </c>
      <c r="T1082" t="s">
        <v>8334</v>
      </c>
      <c r="U1082" s="9">
        <f t="shared" si="116"/>
        <v>41740.138113425928</v>
      </c>
      <c r="V1082" s="9">
        <f t="shared" si="117"/>
        <v>41770.138113425928</v>
      </c>
      <c r="W1082">
        <f t="shared" si="118"/>
        <v>30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 s="5">
        <f t="shared" si="113"/>
        <v>3</v>
      </c>
      <c r="Q1083" s="5" t="str">
        <f t="shared" si="114"/>
        <v>games</v>
      </c>
      <c r="R1083" s="5" t="str">
        <f t="shared" si="115"/>
        <v>video games</v>
      </c>
      <c r="S1083" t="s">
        <v>8333</v>
      </c>
      <c r="T1083" t="s">
        <v>8334</v>
      </c>
      <c r="U1083" s="9">
        <f t="shared" si="116"/>
        <v>42002.926990740743</v>
      </c>
      <c r="V1083" s="9">
        <f t="shared" si="117"/>
        <v>42032.926990740743</v>
      </c>
      <c r="W1083">
        <f t="shared" si="118"/>
        <v>30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 s="5">
        <f t="shared" si="113"/>
        <v>18.670000000000002</v>
      </c>
      <c r="Q1084" s="5" t="str">
        <f t="shared" si="114"/>
        <v>games</v>
      </c>
      <c r="R1084" s="5" t="str">
        <f t="shared" si="115"/>
        <v>video games</v>
      </c>
      <c r="S1084" t="s">
        <v>8333</v>
      </c>
      <c r="T1084" t="s">
        <v>8334</v>
      </c>
      <c r="U1084" s="9">
        <f t="shared" si="116"/>
        <v>41101.906111111115</v>
      </c>
      <c r="V1084" s="9">
        <f t="shared" si="117"/>
        <v>41131.906111111115</v>
      </c>
      <c r="W1084">
        <f t="shared" si="118"/>
        <v>30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 s="5">
        <f t="shared" si="113"/>
        <v>410</v>
      </c>
      <c r="Q1085" s="5" t="str">
        <f t="shared" si="114"/>
        <v>games</v>
      </c>
      <c r="R1085" s="5" t="str">
        <f t="shared" si="115"/>
        <v>video games</v>
      </c>
      <c r="S1085" t="s">
        <v>8333</v>
      </c>
      <c r="T1085" t="s">
        <v>8334</v>
      </c>
      <c r="U1085" s="9">
        <f t="shared" si="116"/>
        <v>41793.659525462965</v>
      </c>
      <c r="V1085" s="9">
        <f t="shared" si="117"/>
        <v>41853.659525462965</v>
      </c>
      <c r="W1085">
        <f t="shared" si="118"/>
        <v>60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s="5" t="e">
        <f t="shared" si="113"/>
        <v>#DIV/0!</v>
      </c>
      <c r="Q1086" s="5" t="str">
        <f t="shared" si="114"/>
        <v>games</v>
      </c>
      <c r="R1086" s="5" t="str">
        <f t="shared" si="115"/>
        <v>video games</v>
      </c>
      <c r="S1086" t="s">
        <v>8333</v>
      </c>
      <c r="T1086" t="s">
        <v>8334</v>
      </c>
      <c r="U1086" s="9">
        <f t="shared" si="116"/>
        <v>41829.912083333329</v>
      </c>
      <c r="V1086" s="9">
        <f t="shared" si="117"/>
        <v>41859.912083333329</v>
      </c>
      <c r="W1086">
        <f t="shared" si="118"/>
        <v>30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 s="5">
        <f t="shared" si="113"/>
        <v>114</v>
      </c>
      <c r="Q1087" s="5" t="str">
        <f t="shared" si="114"/>
        <v>games</v>
      </c>
      <c r="R1087" s="5" t="str">
        <f t="shared" si="115"/>
        <v>video games</v>
      </c>
      <c r="S1087" t="s">
        <v>8333</v>
      </c>
      <c r="T1087" t="s">
        <v>8334</v>
      </c>
      <c r="U1087" s="9">
        <f t="shared" si="116"/>
        <v>42413.671006944445</v>
      </c>
      <c r="V1087" s="9">
        <f t="shared" si="117"/>
        <v>42443.629340277781</v>
      </c>
      <c r="W1087">
        <f t="shared" si="118"/>
        <v>30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 s="5">
        <f t="shared" si="113"/>
        <v>7.5</v>
      </c>
      <c r="Q1088" s="5" t="str">
        <f t="shared" si="114"/>
        <v>games</v>
      </c>
      <c r="R1088" s="5" t="str">
        <f t="shared" si="115"/>
        <v>video games</v>
      </c>
      <c r="S1088" t="s">
        <v>8333</v>
      </c>
      <c r="T1088" t="s">
        <v>8334</v>
      </c>
      <c r="U1088" s="9">
        <f t="shared" si="116"/>
        <v>41845.866793981484</v>
      </c>
      <c r="V1088" s="9">
        <f t="shared" si="117"/>
        <v>41875.866793981484</v>
      </c>
      <c r="W1088">
        <f t="shared" si="118"/>
        <v>30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s="5" t="e">
        <f t="shared" si="113"/>
        <v>#DIV/0!</v>
      </c>
      <c r="Q1089" s="5" t="str">
        <f t="shared" si="114"/>
        <v>games</v>
      </c>
      <c r="R1089" s="5" t="str">
        <f t="shared" si="115"/>
        <v>video games</v>
      </c>
      <c r="S1089" t="s">
        <v>8333</v>
      </c>
      <c r="T1089" t="s">
        <v>8334</v>
      </c>
      <c r="U1089" s="9">
        <f t="shared" si="116"/>
        <v>41775.713969907411</v>
      </c>
      <c r="V1089" s="9">
        <f t="shared" si="117"/>
        <v>41805.713969907411</v>
      </c>
      <c r="W1089">
        <f t="shared" si="118"/>
        <v>30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19">ROUND((E1090/D1090)*100,0)</f>
        <v>14</v>
      </c>
      <c r="P1090" s="5">
        <f t="shared" ref="P1090:P1153" si="120">ROUND((E1090/L1090),2)</f>
        <v>43.42</v>
      </c>
      <c r="Q1090" s="5" t="str">
        <f t="shared" ref="Q1090:Q1153" si="121">LEFT(N1090,SEARCH("/",N1090)-1)</f>
        <v>games</v>
      </c>
      <c r="R1090" s="5" t="str">
        <f t="shared" ref="R1090:R1153" si="122">RIGHT(N1090,LEN(N1090)-SEARCH("/",N1090))</f>
        <v>video games</v>
      </c>
      <c r="S1090" t="s">
        <v>8333</v>
      </c>
      <c r="T1090" t="s">
        <v>8334</v>
      </c>
      <c r="U1090" s="9">
        <f t="shared" ref="U1090:U1153" si="123">(((J1090/60)/60)/24)+DATE(1970,1,1)</f>
        <v>41723.799386574072</v>
      </c>
      <c r="V1090" s="9">
        <f t="shared" ref="V1090:V1153" si="124">(((I1090/60)/60)/24)+DATE(1970,1,1)</f>
        <v>41753.799386574072</v>
      </c>
      <c r="W1090">
        <f t="shared" si="118"/>
        <v>30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19"/>
        <v>8</v>
      </c>
      <c r="P1091" s="5">
        <f t="shared" si="120"/>
        <v>23.96</v>
      </c>
      <c r="Q1091" s="5" t="str">
        <f t="shared" si="121"/>
        <v>games</v>
      </c>
      <c r="R1091" s="5" t="str">
        <f t="shared" si="122"/>
        <v>video games</v>
      </c>
      <c r="S1091" t="s">
        <v>8333</v>
      </c>
      <c r="T1091" t="s">
        <v>8334</v>
      </c>
      <c r="U1091" s="9">
        <f t="shared" si="123"/>
        <v>42151.189525462964</v>
      </c>
      <c r="V1091" s="9">
        <f t="shared" si="124"/>
        <v>42181.189525462964</v>
      </c>
      <c r="W1091">
        <f t="shared" ref="W1091:W1154" si="125">DATEDIF(U1091,V1091,"d")</f>
        <v>30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 s="5">
        <f t="shared" si="120"/>
        <v>5</v>
      </c>
      <c r="Q1092" s="5" t="str">
        <f t="shared" si="121"/>
        <v>games</v>
      </c>
      <c r="R1092" s="5" t="str">
        <f t="shared" si="122"/>
        <v>video games</v>
      </c>
      <c r="S1092" t="s">
        <v>8333</v>
      </c>
      <c r="T1092" t="s">
        <v>8334</v>
      </c>
      <c r="U1092" s="9">
        <f t="shared" si="123"/>
        <v>42123.185798611114</v>
      </c>
      <c r="V1092" s="9">
        <f t="shared" si="124"/>
        <v>42153.185798611114</v>
      </c>
      <c r="W1092">
        <f t="shared" si="125"/>
        <v>30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 s="5">
        <f t="shared" si="120"/>
        <v>12.5</v>
      </c>
      <c r="Q1093" s="5" t="str">
        <f t="shared" si="121"/>
        <v>games</v>
      </c>
      <c r="R1093" s="5" t="str">
        <f t="shared" si="122"/>
        <v>video games</v>
      </c>
      <c r="S1093" t="s">
        <v>8333</v>
      </c>
      <c r="T1093" t="s">
        <v>8334</v>
      </c>
      <c r="U1093" s="9">
        <f t="shared" si="123"/>
        <v>42440.820277777777</v>
      </c>
      <c r="V1093" s="9">
        <f t="shared" si="124"/>
        <v>42470.778611111105</v>
      </c>
      <c r="W1093">
        <f t="shared" si="125"/>
        <v>30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 s="5">
        <f t="shared" si="120"/>
        <v>3</v>
      </c>
      <c r="Q1094" s="5" t="str">
        <f t="shared" si="121"/>
        <v>games</v>
      </c>
      <c r="R1094" s="5" t="str">
        <f t="shared" si="122"/>
        <v>video games</v>
      </c>
      <c r="S1094" t="s">
        <v>8333</v>
      </c>
      <c r="T1094" t="s">
        <v>8334</v>
      </c>
      <c r="U1094" s="9">
        <f t="shared" si="123"/>
        <v>41250.025902777779</v>
      </c>
      <c r="V1094" s="9">
        <f t="shared" si="124"/>
        <v>41280.025902777779</v>
      </c>
      <c r="W1094">
        <f t="shared" si="125"/>
        <v>30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 s="5">
        <f t="shared" si="120"/>
        <v>10.56</v>
      </c>
      <c r="Q1095" s="5" t="str">
        <f t="shared" si="121"/>
        <v>games</v>
      </c>
      <c r="R1095" s="5" t="str">
        <f t="shared" si="122"/>
        <v>video games</v>
      </c>
      <c r="S1095" t="s">
        <v>8333</v>
      </c>
      <c r="T1095" t="s">
        <v>8334</v>
      </c>
      <c r="U1095" s="9">
        <f t="shared" si="123"/>
        <v>42396.973807870367</v>
      </c>
      <c r="V1095" s="9">
        <f t="shared" si="124"/>
        <v>42411.973807870367</v>
      </c>
      <c r="W1095">
        <f t="shared" si="125"/>
        <v>15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 s="5">
        <f t="shared" si="120"/>
        <v>122</v>
      </c>
      <c r="Q1096" s="5" t="str">
        <f t="shared" si="121"/>
        <v>games</v>
      </c>
      <c r="R1096" s="5" t="str">
        <f t="shared" si="122"/>
        <v>video games</v>
      </c>
      <c r="S1096" t="s">
        <v>8333</v>
      </c>
      <c r="T1096" t="s">
        <v>8334</v>
      </c>
      <c r="U1096" s="9">
        <f t="shared" si="123"/>
        <v>40795.713344907403</v>
      </c>
      <c r="V1096" s="9">
        <f t="shared" si="124"/>
        <v>40825.713344907403</v>
      </c>
      <c r="W1096">
        <f t="shared" si="125"/>
        <v>30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 s="5">
        <f t="shared" si="120"/>
        <v>267.81</v>
      </c>
      <c r="Q1097" s="5" t="str">
        <f t="shared" si="121"/>
        <v>games</v>
      </c>
      <c r="R1097" s="5" t="str">
        <f t="shared" si="122"/>
        <v>video games</v>
      </c>
      <c r="S1097" t="s">
        <v>8333</v>
      </c>
      <c r="T1097" t="s">
        <v>8334</v>
      </c>
      <c r="U1097" s="9">
        <f t="shared" si="123"/>
        <v>41486.537268518521</v>
      </c>
      <c r="V1097" s="9">
        <f t="shared" si="124"/>
        <v>41516.537268518521</v>
      </c>
      <c r="W1097">
        <f t="shared" si="125"/>
        <v>30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 s="5">
        <f t="shared" si="120"/>
        <v>74.209999999999994</v>
      </c>
      <c r="Q1098" s="5" t="str">
        <f t="shared" si="121"/>
        <v>games</v>
      </c>
      <c r="R1098" s="5" t="str">
        <f t="shared" si="122"/>
        <v>video games</v>
      </c>
      <c r="S1098" t="s">
        <v>8333</v>
      </c>
      <c r="T1098" t="s">
        <v>8334</v>
      </c>
      <c r="U1098" s="9">
        <f t="shared" si="123"/>
        <v>41885.51798611111</v>
      </c>
      <c r="V1098" s="9">
        <f t="shared" si="124"/>
        <v>41916.145833333336</v>
      </c>
      <c r="W1098">
        <f t="shared" si="125"/>
        <v>31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 s="5">
        <f t="shared" si="120"/>
        <v>6.71</v>
      </c>
      <c r="Q1099" s="5" t="str">
        <f t="shared" si="121"/>
        <v>games</v>
      </c>
      <c r="R1099" s="5" t="str">
        <f t="shared" si="122"/>
        <v>video games</v>
      </c>
      <c r="S1099" t="s">
        <v>8333</v>
      </c>
      <c r="T1099" t="s">
        <v>8334</v>
      </c>
      <c r="U1099" s="9">
        <f t="shared" si="123"/>
        <v>41660.792557870373</v>
      </c>
      <c r="V1099" s="9">
        <f t="shared" si="124"/>
        <v>41700.792557870373</v>
      </c>
      <c r="W1099">
        <f t="shared" si="125"/>
        <v>40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 s="5">
        <f t="shared" si="120"/>
        <v>81.95</v>
      </c>
      <c r="Q1100" s="5" t="str">
        <f t="shared" si="121"/>
        <v>games</v>
      </c>
      <c r="R1100" s="5" t="str">
        <f t="shared" si="122"/>
        <v>video games</v>
      </c>
      <c r="S1100" t="s">
        <v>8333</v>
      </c>
      <c r="T1100" t="s">
        <v>8334</v>
      </c>
      <c r="U1100" s="9">
        <f t="shared" si="123"/>
        <v>41712.762673611112</v>
      </c>
      <c r="V1100" s="9">
        <f t="shared" si="124"/>
        <v>41742.762673611112</v>
      </c>
      <c r="W1100">
        <f t="shared" si="125"/>
        <v>30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 s="5">
        <f t="shared" si="120"/>
        <v>25</v>
      </c>
      <c r="Q1101" s="5" t="str">
        <f t="shared" si="121"/>
        <v>games</v>
      </c>
      <c r="R1101" s="5" t="str">
        <f t="shared" si="122"/>
        <v>video games</v>
      </c>
      <c r="S1101" t="s">
        <v>8333</v>
      </c>
      <c r="T1101" t="s">
        <v>8334</v>
      </c>
      <c r="U1101" s="9">
        <f t="shared" si="123"/>
        <v>42107.836435185185</v>
      </c>
      <c r="V1101" s="9">
        <f t="shared" si="124"/>
        <v>42137.836435185185</v>
      </c>
      <c r="W1101">
        <f t="shared" si="125"/>
        <v>30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 s="5">
        <f t="shared" si="120"/>
        <v>10</v>
      </c>
      <c r="Q1102" s="5" t="str">
        <f t="shared" si="121"/>
        <v>games</v>
      </c>
      <c r="R1102" s="5" t="str">
        <f t="shared" si="122"/>
        <v>video games</v>
      </c>
      <c r="S1102" t="s">
        <v>8333</v>
      </c>
      <c r="T1102" t="s">
        <v>8334</v>
      </c>
      <c r="U1102" s="9">
        <f t="shared" si="123"/>
        <v>42384.110775462963</v>
      </c>
      <c r="V1102" s="9">
        <f t="shared" si="124"/>
        <v>42414.110775462963</v>
      </c>
      <c r="W1102">
        <f t="shared" si="125"/>
        <v>30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 s="5">
        <f t="shared" si="120"/>
        <v>6.83</v>
      </c>
      <c r="Q1103" s="5" t="str">
        <f t="shared" si="121"/>
        <v>games</v>
      </c>
      <c r="R1103" s="5" t="str">
        <f t="shared" si="122"/>
        <v>video games</v>
      </c>
      <c r="S1103" t="s">
        <v>8333</v>
      </c>
      <c r="T1103" t="s">
        <v>8334</v>
      </c>
      <c r="U1103" s="9">
        <f t="shared" si="123"/>
        <v>42538.77243055556</v>
      </c>
      <c r="V1103" s="9">
        <f t="shared" si="124"/>
        <v>42565.758333333331</v>
      </c>
      <c r="W1103">
        <f t="shared" si="125"/>
        <v>27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 s="5">
        <f t="shared" si="120"/>
        <v>17.71</v>
      </c>
      <c r="Q1104" s="5" t="str">
        <f t="shared" si="121"/>
        <v>games</v>
      </c>
      <c r="R1104" s="5" t="str">
        <f t="shared" si="122"/>
        <v>video games</v>
      </c>
      <c r="S1104" t="s">
        <v>8333</v>
      </c>
      <c r="T1104" t="s">
        <v>8334</v>
      </c>
      <c r="U1104" s="9">
        <f t="shared" si="123"/>
        <v>41577.045428240745</v>
      </c>
      <c r="V1104" s="9">
        <f t="shared" si="124"/>
        <v>41617.249305555553</v>
      </c>
      <c r="W1104">
        <f t="shared" si="125"/>
        <v>40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 s="5">
        <f t="shared" si="120"/>
        <v>16.2</v>
      </c>
      <c r="Q1105" s="5" t="str">
        <f t="shared" si="121"/>
        <v>games</v>
      </c>
      <c r="R1105" s="5" t="str">
        <f t="shared" si="122"/>
        <v>video games</v>
      </c>
      <c r="S1105" t="s">
        <v>8333</v>
      </c>
      <c r="T1105" t="s">
        <v>8334</v>
      </c>
      <c r="U1105" s="9">
        <f t="shared" si="123"/>
        <v>42479.22210648148</v>
      </c>
      <c r="V1105" s="9">
        <f t="shared" si="124"/>
        <v>42539.22210648148</v>
      </c>
      <c r="W1105">
        <f t="shared" si="125"/>
        <v>60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 s="5">
        <f t="shared" si="120"/>
        <v>80.3</v>
      </c>
      <c r="Q1106" s="5" t="str">
        <f t="shared" si="121"/>
        <v>games</v>
      </c>
      <c r="R1106" s="5" t="str">
        <f t="shared" si="122"/>
        <v>video games</v>
      </c>
      <c r="S1106" t="s">
        <v>8333</v>
      </c>
      <c r="T1106" t="s">
        <v>8334</v>
      </c>
      <c r="U1106" s="9">
        <f t="shared" si="123"/>
        <v>41771.40996527778</v>
      </c>
      <c r="V1106" s="9">
        <f t="shared" si="124"/>
        <v>41801.40996527778</v>
      </c>
      <c r="W1106">
        <f t="shared" si="125"/>
        <v>30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 s="5">
        <f t="shared" si="120"/>
        <v>71.55</v>
      </c>
      <c r="Q1107" s="5" t="str">
        <f t="shared" si="121"/>
        <v>games</v>
      </c>
      <c r="R1107" s="5" t="str">
        <f t="shared" si="122"/>
        <v>video games</v>
      </c>
      <c r="S1107" t="s">
        <v>8333</v>
      </c>
      <c r="T1107" t="s">
        <v>8334</v>
      </c>
      <c r="U1107" s="9">
        <f t="shared" si="123"/>
        <v>41692.135729166665</v>
      </c>
      <c r="V1107" s="9">
        <f t="shared" si="124"/>
        <v>41722.0940625</v>
      </c>
      <c r="W1107">
        <f t="shared" si="125"/>
        <v>30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 s="5">
        <f t="shared" si="120"/>
        <v>23.57</v>
      </c>
      <c r="Q1108" s="5" t="str">
        <f t="shared" si="121"/>
        <v>games</v>
      </c>
      <c r="R1108" s="5" t="str">
        <f t="shared" si="122"/>
        <v>video games</v>
      </c>
      <c r="S1108" t="s">
        <v>8333</v>
      </c>
      <c r="T1108" t="s">
        <v>8334</v>
      </c>
      <c r="U1108" s="9">
        <f t="shared" si="123"/>
        <v>40973.740451388891</v>
      </c>
      <c r="V1108" s="9">
        <f t="shared" si="124"/>
        <v>41003.698784722219</v>
      </c>
      <c r="W1108">
        <f t="shared" si="125"/>
        <v>30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s="5" t="e">
        <f t="shared" si="120"/>
        <v>#DIV/0!</v>
      </c>
      <c r="Q1109" s="5" t="str">
        <f t="shared" si="121"/>
        <v>games</v>
      </c>
      <c r="R1109" s="5" t="str">
        <f t="shared" si="122"/>
        <v>video games</v>
      </c>
      <c r="S1109" t="s">
        <v>8333</v>
      </c>
      <c r="T1109" t="s">
        <v>8334</v>
      </c>
      <c r="U1109" s="9">
        <f t="shared" si="123"/>
        <v>41813.861388888887</v>
      </c>
      <c r="V1109" s="9">
        <f t="shared" si="124"/>
        <v>41843.861388888887</v>
      </c>
      <c r="W1109">
        <f t="shared" si="125"/>
        <v>30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 s="5">
        <f t="shared" si="120"/>
        <v>34.880000000000003</v>
      </c>
      <c r="Q1110" s="5" t="str">
        <f t="shared" si="121"/>
        <v>games</v>
      </c>
      <c r="R1110" s="5" t="str">
        <f t="shared" si="122"/>
        <v>video games</v>
      </c>
      <c r="S1110" t="s">
        <v>8333</v>
      </c>
      <c r="T1110" t="s">
        <v>8334</v>
      </c>
      <c r="U1110" s="9">
        <f t="shared" si="123"/>
        <v>40952.636979166666</v>
      </c>
      <c r="V1110" s="9">
        <f t="shared" si="124"/>
        <v>41012.595312500001</v>
      </c>
      <c r="W1110">
        <f t="shared" si="125"/>
        <v>60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 s="5">
        <f t="shared" si="120"/>
        <v>15</v>
      </c>
      <c r="Q1111" s="5" t="str">
        <f t="shared" si="121"/>
        <v>games</v>
      </c>
      <c r="R1111" s="5" t="str">
        <f t="shared" si="122"/>
        <v>video games</v>
      </c>
      <c r="S1111" t="s">
        <v>8333</v>
      </c>
      <c r="T1111" t="s">
        <v>8334</v>
      </c>
      <c r="U1111" s="9">
        <f t="shared" si="123"/>
        <v>42662.752199074079</v>
      </c>
      <c r="V1111" s="9">
        <f t="shared" si="124"/>
        <v>42692.793865740736</v>
      </c>
      <c r="W1111">
        <f t="shared" si="125"/>
        <v>30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 s="5">
        <f t="shared" si="120"/>
        <v>23.18</v>
      </c>
      <c r="Q1112" s="5" t="str">
        <f t="shared" si="121"/>
        <v>games</v>
      </c>
      <c r="R1112" s="5" t="str">
        <f t="shared" si="122"/>
        <v>video games</v>
      </c>
      <c r="S1112" t="s">
        <v>8333</v>
      </c>
      <c r="T1112" t="s">
        <v>8334</v>
      </c>
      <c r="U1112" s="9">
        <f t="shared" si="123"/>
        <v>41220.933124999996</v>
      </c>
      <c r="V1112" s="9">
        <f t="shared" si="124"/>
        <v>41250.933124999996</v>
      </c>
      <c r="W1112">
        <f t="shared" si="125"/>
        <v>30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 s="5">
        <f t="shared" si="120"/>
        <v>1</v>
      </c>
      <c r="Q1113" s="5" t="str">
        <f t="shared" si="121"/>
        <v>games</v>
      </c>
      <c r="R1113" s="5" t="str">
        <f t="shared" si="122"/>
        <v>video games</v>
      </c>
      <c r="S1113" t="s">
        <v>8333</v>
      </c>
      <c r="T1113" t="s">
        <v>8334</v>
      </c>
      <c r="U1113" s="9">
        <f t="shared" si="123"/>
        <v>42347.203587962969</v>
      </c>
      <c r="V1113" s="9">
        <f t="shared" si="124"/>
        <v>42377.203587962969</v>
      </c>
      <c r="W1113">
        <f t="shared" si="125"/>
        <v>30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 s="5">
        <f t="shared" si="120"/>
        <v>100.23</v>
      </c>
      <c r="Q1114" s="5" t="str">
        <f t="shared" si="121"/>
        <v>games</v>
      </c>
      <c r="R1114" s="5" t="str">
        <f t="shared" si="122"/>
        <v>video games</v>
      </c>
      <c r="S1114" t="s">
        <v>8333</v>
      </c>
      <c r="T1114" t="s">
        <v>8334</v>
      </c>
      <c r="U1114" s="9">
        <f t="shared" si="123"/>
        <v>41963.759386574078</v>
      </c>
      <c r="V1114" s="9">
        <f t="shared" si="124"/>
        <v>42023.354166666672</v>
      </c>
      <c r="W1114">
        <f t="shared" si="125"/>
        <v>60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 s="5">
        <f t="shared" si="120"/>
        <v>5</v>
      </c>
      <c r="Q1115" s="5" t="str">
        <f t="shared" si="121"/>
        <v>games</v>
      </c>
      <c r="R1115" s="5" t="str">
        <f t="shared" si="122"/>
        <v>video games</v>
      </c>
      <c r="S1115" t="s">
        <v>8333</v>
      </c>
      <c r="T1115" t="s">
        <v>8334</v>
      </c>
      <c r="U1115" s="9">
        <f t="shared" si="123"/>
        <v>41835.977083333331</v>
      </c>
      <c r="V1115" s="9">
        <f t="shared" si="124"/>
        <v>41865.977083333331</v>
      </c>
      <c r="W1115">
        <f t="shared" si="125"/>
        <v>30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 s="5">
        <f t="shared" si="120"/>
        <v>3.33</v>
      </c>
      <c r="Q1116" s="5" t="str">
        <f t="shared" si="121"/>
        <v>games</v>
      </c>
      <c r="R1116" s="5" t="str">
        <f t="shared" si="122"/>
        <v>video games</v>
      </c>
      <c r="S1116" t="s">
        <v>8333</v>
      </c>
      <c r="T1116" t="s">
        <v>8334</v>
      </c>
      <c r="U1116" s="9">
        <f t="shared" si="123"/>
        <v>41526.345914351856</v>
      </c>
      <c r="V1116" s="9">
        <f t="shared" si="124"/>
        <v>41556.345914351856</v>
      </c>
      <c r="W1116">
        <f t="shared" si="125"/>
        <v>30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 s="5">
        <f t="shared" si="120"/>
        <v>13.25</v>
      </c>
      <c r="Q1117" s="5" t="str">
        <f t="shared" si="121"/>
        <v>games</v>
      </c>
      <c r="R1117" s="5" t="str">
        <f t="shared" si="122"/>
        <v>video games</v>
      </c>
      <c r="S1117" t="s">
        <v>8333</v>
      </c>
      <c r="T1117" t="s">
        <v>8334</v>
      </c>
      <c r="U1117" s="9">
        <f t="shared" si="123"/>
        <v>42429.695543981477</v>
      </c>
      <c r="V1117" s="9">
        <f t="shared" si="124"/>
        <v>42459.653877314813</v>
      </c>
      <c r="W1117">
        <f t="shared" si="125"/>
        <v>30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 s="5">
        <f t="shared" si="120"/>
        <v>17.850000000000001</v>
      </c>
      <c r="Q1118" s="5" t="str">
        <f t="shared" si="121"/>
        <v>games</v>
      </c>
      <c r="R1118" s="5" t="str">
        <f t="shared" si="122"/>
        <v>video games</v>
      </c>
      <c r="S1118" t="s">
        <v>8333</v>
      </c>
      <c r="T1118" t="s">
        <v>8334</v>
      </c>
      <c r="U1118" s="9">
        <f t="shared" si="123"/>
        <v>41009.847314814811</v>
      </c>
      <c r="V1118" s="9">
        <f t="shared" si="124"/>
        <v>41069.847314814811</v>
      </c>
      <c r="W1118">
        <f t="shared" si="125"/>
        <v>60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 s="5">
        <f t="shared" si="120"/>
        <v>10.38</v>
      </c>
      <c r="Q1119" s="5" t="str">
        <f t="shared" si="121"/>
        <v>games</v>
      </c>
      <c r="R1119" s="5" t="str">
        <f t="shared" si="122"/>
        <v>video games</v>
      </c>
      <c r="S1119" t="s">
        <v>8333</v>
      </c>
      <c r="T1119" t="s">
        <v>8334</v>
      </c>
      <c r="U1119" s="9">
        <f t="shared" si="123"/>
        <v>42333.598530092597</v>
      </c>
      <c r="V1119" s="9">
        <f t="shared" si="124"/>
        <v>42363.598530092597</v>
      </c>
      <c r="W1119">
        <f t="shared" si="125"/>
        <v>30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 s="5">
        <f t="shared" si="120"/>
        <v>36.33</v>
      </c>
      <c r="Q1120" s="5" t="str">
        <f t="shared" si="121"/>
        <v>games</v>
      </c>
      <c r="R1120" s="5" t="str">
        <f t="shared" si="122"/>
        <v>video games</v>
      </c>
      <c r="S1120" t="s">
        <v>8333</v>
      </c>
      <c r="T1120" t="s">
        <v>8334</v>
      </c>
      <c r="U1120" s="9">
        <f t="shared" si="123"/>
        <v>41704.16642361111</v>
      </c>
      <c r="V1120" s="9">
        <f t="shared" si="124"/>
        <v>41734.124756944446</v>
      </c>
      <c r="W1120">
        <f t="shared" si="125"/>
        <v>30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 s="5">
        <f t="shared" si="120"/>
        <v>5</v>
      </c>
      <c r="Q1121" s="5" t="str">
        <f t="shared" si="121"/>
        <v>games</v>
      </c>
      <c r="R1121" s="5" t="str">
        <f t="shared" si="122"/>
        <v>video games</v>
      </c>
      <c r="S1121" t="s">
        <v>8333</v>
      </c>
      <c r="T1121" t="s">
        <v>8334</v>
      </c>
      <c r="U1121" s="9">
        <f t="shared" si="123"/>
        <v>41722.792407407411</v>
      </c>
      <c r="V1121" s="9">
        <f t="shared" si="124"/>
        <v>41735.792407407411</v>
      </c>
      <c r="W1121">
        <f t="shared" si="125"/>
        <v>13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s="5" t="e">
        <f t="shared" si="120"/>
        <v>#DIV/0!</v>
      </c>
      <c r="Q1122" s="5" t="str">
        <f t="shared" si="121"/>
        <v>games</v>
      </c>
      <c r="R1122" s="5" t="str">
        <f t="shared" si="122"/>
        <v>video games</v>
      </c>
      <c r="S1122" t="s">
        <v>8333</v>
      </c>
      <c r="T1122" t="s">
        <v>8334</v>
      </c>
      <c r="U1122" s="9">
        <f t="shared" si="123"/>
        <v>40799.872685185182</v>
      </c>
      <c r="V1122" s="9">
        <f t="shared" si="124"/>
        <v>40844.872685185182</v>
      </c>
      <c r="W1122">
        <f t="shared" si="125"/>
        <v>45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 s="5">
        <f t="shared" si="120"/>
        <v>5.8</v>
      </c>
      <c r="Q1123" s="5" t="str">
        <f t="shared" si="121"/>
        <v>games</v>
      </c>
      <c r="R1123" s="5" t="str">
        <f t="shared" si="122"/>
        <v>video games</v>
      </c>
      <c r="S1123" t="s">
        <v>8333</v>
      </c>
      <c r="T1123" t="s">
        <v>8334</v>
      </c>
      <c r="U1123" s="9">
        <f t="shared" si="123"/>
        <v>42412.934212962966</v>
      </c>
      <c r="V1123" s="9">
        <f t="shared" si="124"/>
        <v>42442.892546296294</v>
      </c>
      <c r="W1123">
        <f t="shared" si="125"/>
        <v>30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s="5" t="e">
        <f t="shared" si="120"/>
        <v>#DIV/0!</v>
      </c>
      <c r="Q1124" s="5" t="str">
        <f t="shared" si="121"/>
        <v>games</v>
      </c>
      <c r="R1124" s="5" t="str">
        <f t="shared" si="122"/>
        <v>video games</v>
      </c>
      <c r="S1124" t="s">
        <v>8333</v>
      </c>
      <c r="T1124" t="s">
        <v>8334</v>
      </c>
      <c r="U1124" s="9">
        <f t="shared" si="123"/>
        <v>41410.703993055555</v>
      </c>
      <c r="V1124" s="9">
        <f t="shared" si="124"/>
        <v>41424.703993055555</v>
      </c>
      <c r="W1124">
        <f t="shared" si="125"/>
        <v>14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 s="5">
        <f t="shared" si="120"/>
        <v>3.67</v>
      </c>
      <c r="Q1125" s="5" t="str">
        <f t="shared" si="121"/>
        <v>games</v>
      </c>
      <c r="R1125" s="5" t="str">
        <f t="shared" si="122"/>
        <v>video games</v>
      </c>
      <c r="S1125" t="s">
        <v>8333</v>
      </c>
      <c r="T1125" t="s">
        <v>8334</v>
      </c>
      <c r="U1125" s="9">
        <f t="shared" si="123"/>
        <v>41718.5237037037</v>
      </c>
      <c r="V1125" s="9">
        <f t="shared" si="124"/>
        <v>41748.5237037037</v>
      </c>
      <c r="W1125">
        <f t="shared" si="125"/>
        <v>30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 s="5">
        <f t="shared" si="120"/>
        <v>60.71</v>
      </c>
      <c r="Q1126" s="5" t="str">
        <f t="shared" si="121"/>
        <v>games</v>
      </c>
      <c r="R1126" s="5" t="str">
        <f t="shared" si="122"/>
        <v>mobile games</v>
      </c>
      <c r="S1126" t="s">
        <v>8333</v>
      </c>
      <c r="T1126" t="s">
        <v>8335</v>
      </c>
      <c r="U1126" s="9">
        <f t="shared" si="123"/>
        <v>42094.667256944449</v>
      </c>
      <c r="V1126" s="9">
        <f t="shared" si="124"/>
        <v>42124.667256944449</v>
      </c>
      <c r="W1126">
        <f t="shared" si="125"/>
        <v>30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s="5" t="e">
        <f t="shared" si="120"/>
        <v>#DIV/0!</v>
      </c>
      <c r="Q1127" s="5" t="str">
        <f t="shared" si="121"/>
        <v>games</v>
      </c>
      <c r="R1127" s="5" t="str">
        <f t="shared" si="122"/>
        <v>mobile games</v>
      </c>
      <c r="S1127" t="s">
        <v>8333</v>
      </c>
      <c r="T1127" t="s">
        <v>8335</v>
      </c>
      <c r="U1127" s="9">
        <f t="shared" si="123"/>
        <v>42212.624189814815</v>
      </c>
      <c r="V1127" s="9">
        <f t="shared" si="124"/>
        <v>42272.624189814815</v>
      </c>
      <c r="W1127">
        <f t="shared" si="125"/>
        <v>60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 s="5">
        <f t="shared" si="120"/>
        <v>5</v>
      </c>
      <c r="Q1128" s="5" t="str">
        <f t="shared" si="121"/>
        <v>games</v>
      </c>
      <c r="R1128" s="5" t="str">
        <f t="shared" si="122"/>
        <v>mobile games</v>
      </c>
      <c r="S1128" t="s">
        <v>8333</v>
      </c>
      <c r="T1128" t="s">
        <v>8335</v>
      </c>
      <c r="U1128" s="9">
        <f t="shared" si="123"/>
        <v>42535.327476851846</v>
      </c>
      <c r="V1128" s="9">
        <f t="shared" si="124"/>
        <v>42565.327476851846</v>
      </c>
      <c r="W1128">
        <f t="shared" si="125"/>
        <v>30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 s="5">
        <f t="shared" si="120"/>
        <v>25.43</v>
      </c>
      <c r="Q1129" s="5" t="str">
        <f t="shared" si="121"/>
        <v>games</v>
      </c>
      <c r="R1129" s="5" t="str">
        <f t="shared" si="122"/>
        <v>mobile games</v>
      </c>
      <c r="S1129" t="s">
        <v>8333</v>
      </c>
      <c r="T1129" t="s">
        <v>8335</v>
      </c>
      <c r="U1129" s="9">
        <f t="shared" si="123"/>
        <v>41926.854166666664</v>
      </c>
      <c r="V1129" s="9">
        <f t="shared" si="124"/>
        <v>41957.895833333328</v>
      </c>
      <c r="W1129">
        <f t="shared" si="125"/>
        <v>31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 s="5">
        <f t="shared" si="120"/>
        <v>1</v>
      </c>
      <c r="Q1130" s="5" t="str">
        <f t="shared" si="121"/>
        <v>games</v>
      </c>
      <c r="R1130" s="5" t="str">
        <f t="shared" si="122"/>
        <v>mobile games</v>
      </c>
      <c r="S1130" t="s">
        <v>8333</v>
      </c>
      <c r="T1130" t="s">
        <v>8335</v>
      </c>
      <c r="U1130" s="9">
        <f t="shared" si="123"/>
        <v>41828.649502314816</v>
      </c>
      <c r="V1130" s="9">
        <f t="shared" si="124"/>
        <v>41858.649502314816</v>
      </c>
      <c r="W1130">
        <f t="shared" si="125"/>
        <v>30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 s="5">
        <f t="shared" si="120"/>
        <v>10.5</v>
      </c>
      <c r="Q1131" s="5" t="str">
        <f t="shared" si="121"/>
        <v>games</v>
      </c>
      <c r="R1131" s="5" t="str">
        <f t="shared" si="122"/>
        <v>mobile games</v>
      </c>
      <c r="S1131" t="s">
        <v>8333</v>
      </c>
      <c r="T1131" t="s">
        <v>8335</v>
      </c>
      <c r="U1131" s="9">
        <f t="shared" si="123"/>
        <v>42496.264965277776</v>
      </c>
      <c r="V1131" s="9">
        <f t="shared" si="124"/>
        <v>42526.264965277776</v>
      </c>
      <c r="W1131">
        <f t="shared" si="125"/>
        <v>30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 s="5">
        <f t="shared" si="120"/>
        <v>3.67</v>
      </c>
      <c r="Q1132" s="5" t="str">
        <f t="shared" si="121"/>
        <v>games</v>
      </c>
      <c r="R1132" s="5" t="str">
        <f t="shared" si="122"/>
        <v>mobile games</v>
      </c>
      <c r="S1132" t="s">
        <v>8333</v>
      </c>
      <c r="T1132" t="s">
        <v>8335</v>
      </c>
      <c r="U1132" s="9">
        <f t="shared" si="123"/>
        <v>41908.996527777781</v>
      </c>
      <c r="V1132" s="9">
        <f t="shared" si="124"/>
        <v>41969.038194444445</v>
      </c>
      <c r="W1132">
        <f t="shared" si="125"/>
        <v>61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s="5" t="e">
        <f t="shared" si="120"/>
        <v>#DIV/0!</v>
      </c>
      <c r="Q1133" s="5" t="str">
        <f t="shared" si="121"/>
        <v>games</v>
      </c>
      <c r="R1133" s="5" t="str">
        <f t="shared" si="122"/>
        <v>mobile games</v>
      </c>
      <c r="S1133" t="s">
        <v>8333</v>
      </c>
      <c r="T1133" t="s">
        <v>8335</v>
      </c>
      <c r="U1133" s="9">
        <f t="shared" si="123"/>
        <v>42332.908194444448</v>
      </c>
      <c r="V1133" s="9">
        <f t="shared" si="124"/>
        <v>42362.908194444448</v>
      </c>
      <c r="W1133">
        <f t="shared" si="125"/>
        <v>30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 s="5">
        <f t="shared" si="120"/>
        <v>110.62</v>
      </c>
      <c r="Q1134" s="5" t="str">
        <f t="shared" si="121"/>
        <v>games</v>
      </c>
      <c r="R1134" s="5" t="str">
        <f t="shared" si="122"/>
        <v>mobile games</v>
      </c>
      <c r="S1134" t="s">
        <v>8333</v>
      </c>
      <c r="T1134" t="s">
        <v>8335</v>
      </c>
      <c r="U1134" s="9">
        <f t="shared" si="123"/>
        <v>42706.115405092598</v>
      </c>
      <c r="V1134" s="9">
        <f t="shared" si="124"/>
        <v>42736.115405092598</v>
      </c>
      <c r="W1134">
        <f t="shared" si="125"/>
        <v>30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 s="5">
        <f t="shared" si="120"/>
        <v>20</v>
      </c>
      <c r="Q1135" s="5" t="str">
        <f t="shared" si="121"/>
        <v>games</v>
      </c>
      <c r="R1135" s="5" t="str">
        <f t="shared" si="122"/>
        <v>mobile games</v>
      </c>
      <c r="S1135" t="s">
        <v>8333</v>
      </c>
      <c r="T1135" t="s">
        <v>8335</v>
      </c>
      <c r="U1135" s="9">
        <f t="shared" si="123"/>
        <v>41821.407187500001</v>
      </c>
      <c r="V1135" s="9">
        <f t="shared" si="124"/>
        <v>41851.407187500001</v>
      </c>
      <c r="W1135">
        <f t="shared" si="125"/>
        <v>30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 s="5">
        <f t="shared" si="120"/>
        <v>1</v>
      </c>
      <c r="Q1136" s="5" t="str">
        <f t="shared" si="121"/>
        <v>games</v>
      </c>
      <c r="R1136" s="5" t="str">
        <f t="shared" si="122"/>
        <v>mobile games</v>
      </c>
      <c r="S1136" t="s">
        <v>8333</v>
      </c>
      <c r="T1136" t="s">
        <v>8335</v>
      </c>
      <c r="U1136" s="9">
        <f t="shared" si="123"/>
        <v>41958.285046296296</v>
      </c>
      <c r="V1136" s="9">
        <f t="shared" si="124"/>
        <v>41972.189583333333</v>
      </c>
      <c r="W1136">
        <f t="shared" si="125"/>
        <v>14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 s="5">
        <f t="shared" si="120"/>
        <v>50</v>
      </c>
      <c r="Q1137" s="5" t="str">
        <f t="shared" si="121"/>
        <v>games</v>
      </c>
      <c r="R1137" s="5" t="str">
        <f t="shared" si="122"/>
        <v>mobile games</v>
      </c>
      <c r="S1137" t="s">
        <v>8333</v>
      </c>
      <c r="T1137" t="s">
        <v>8335</v>
      </c>
      <c r="U1137" s="9">
        <f t="shared" si="123"/>
        <v>42558.989513888882</v>
      </c>
      <c r="V1137" s="9">
        <f t="shared" si="124"/>
        <v>42588.989513888882</v>
      </c>
      <c r="W1137">
        <f t="shared" si="125"/>
        <v>30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 s="5">
        <f t="shared" si="120"/>
        <v>45</v>
      </c>
      <c r="Q1138" s="5" t="str">
        <f t="shared" si="121"/>
        <v>games</v>
      </c>
      <c r="R1138" s="5" t="str">
        <f t="shared" si="122"/>
        <v>mobile games</v>
      </c>
      <c r="S1138" t="s">
        <v>8333</v>
      </c>
      <c r="T1138" t="s">
        <v>8335</v>
      </c>
      <c r="U1138" s="9">
        <f t="shared" si="123"/>
        <v>42327.671631944439</v>
      </c>
      <c r="V1138" s="9">
        <f t="shared" si="124"/>
        <v>42357.671631944439</v>
      </c>
      <c r="W1138">
        <f t="shared" si="125"/>
        <v>30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 s="5">
        <f t="shared" si="120"/>
        <v>253.21</v>
      </c>
      <c r="Q1139" s="5" t="str">
        <f t="shared" si="121"/>
        <v>games</v>
      </c>
      <c r="R1139" s="5" t="str">
        <f t="shared" si="122"/>
        <v>mobile games</v>
      </c>
      <c r="S1139" t="s">
        <v>8333</v>
      </c>
      <c r="T1139" t="s">
        <v>8335</v>
      </c>
      <c r="U1139" s="9">
        <f t="shared" si="123"/>
        <v>42453.819687499999</v>
      </c>
      <c r="V1139" s="9">
        <f t="shared" si="124"/>
        <v>42483.819687499999</v>
      </c>
      <c r="W1139">
        <f t="shared" si="125"/>
        <v>30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 s="5">
        <f t="shared" si="120"/>
        <v>31.25</v>
      </c>
      <c r="Q1140" s="5" t="str">
        <f t="shared" si="121"/>
        <v>games</v>
      </c>
      <c r="R1140" s="5" t="str">
        <f t="shared" si="122"/>
        <v>mobile games</v>
      </c>
      <c r="S1140" t="s">
        <v>8333</v>
      </c>
      <c r="T1140" t="s">
        <v>8335</v>
      </c>
      <c r="U1140" s="9">
        <f t="shared" si="123"/>
        <v>42736.9066087963</v>
      </c>
      <c r="V1140" s="9">
        <f t="shared" si="124"/>
        <v>42756.9066087963</v>
      </c>
      <c r="W1140">
        <f t="shared" si="125"/>
        <v>20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 s="5">
        <f t="shared" si="120"/>
        <v>5</v>
      </c>
      <c r="Q1141" s="5" t="str">
        <f t="shared" si="121"/>
        <v>games</v>
      </c>
      <c r="R1141" s="5" t="str">
        <f t="shared" si="122"/>
        <v>mobile games</v>
      </c>
      <c r="S1141" t="s">
        <v>8333</v>
      </c>
      <c r="T1141" t="s">
        <v>8335</v>
      </c>
      <c r="U1141" s="9">
        <f t="shared" si="123"/>
        <v>41975.347523148142</v>
      </c>
      <c r="V1141" s="9">
        <f t="shared" si="124"/>
        <v>42005.347523148142</v>
      </c>
      <c r="W1141">
        <f t="shared" si="125"/>
        <v>30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s="5" t="e">
        <f t="shared" si="120"/>
        <v>#DIV/0!</v>
      </c>
      <c r="Q1142" s="5" t="str">
        <f t="shared" si="121"/>
        <v>games</v>
      </c>
      <c r="R1142" s="5" t="str">
        <f t="shared" si="122"/>
        <v>mobile games</v>
      </c>
      <c r="S1142" t="s">
        <v>8333</v>
      </c>
      <c r="T1142" t="s">
        <v>8335</v>
      </c>
      <c r="U1142" s="9">
        <f t="shared" si="123"/>
        <v>42192.462048611109</v>
      </c>
      <c r="V1142" s="9">
        <f t="shared" si="124"/>
        <v>42222.462048611109</v>
      </c>
      <c r="W1142">
        <f t="shared" si="125"/>
        <v>30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s="5" t="e">
        <f t="shared" si="120"/>
        <v>#DIV/0!</v>
      </c>
      <c r="Q1143" s="5" t="str">
        <f t="shared" si="121"/>
        <v>games</v>
      </c>
      <c r="R1143" s="5" t="str">
        <f t="shared" si="122"/>
        <v>mobile games</v>
      </c>
      <c r="S1143" t="s">
        <v>8333</v>
      </c>
      <c r="T1143" t="s">
        <v>8335</v>
      </c>
      <c r="U1143" s="9">
        <f t="shared" si="123"/>
        <v>42164.699652777781</v>
      </c>
      <c r="V1143" s="9">
        <f t="shared" si="124"/>
        <v>42194.699652777781</v>
      </c>
      <c r="W1143">
        <f t="shared" si="125"/>
        <v>30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s="5" t="e">
        <f t="shared" si="120"/>
        <v>#DIV/0!</v>
      </c>
      <c r="Q1144" s="5" t="str">
        <f t="shared" si="121"/>
        <v>games</v>
      </c>
      <c r="R1144" s="5" t="str">
        <f t="shared" si="122"/>
        <v>mobile games</v>
      </c>
      <c r="S1144" t="s">
        <v>8333</v>
      </c>
      <c r="T1144" t="s">
        <v>8335</v>
      </c>
      <c r="U1144" s="9">
        <f t="shared" si="123"/>
        <v>42022.006099537044</v>
      </c>
      <c r="V1144" s="9">
        <f t="shared" si="124"/>
        <v>42052.006099537044</v>
      </c>
      <c r="W1144">
        <f t="shared" si="125"/>
        <v>30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 s="5">
        <f t="shared" si="120"/>
        <v>23.25</v>
      </c>
      <c r="Q1145" s="5" t="str">
        <f t="shared" si="121"/>
        <v>games</v>
      </c>
      <c r="R1145" s="5" t="str">
        <f t="shared" si="122"/>
        <v>mobile games</v>
      </c>
      <c r="S1145" t="s">
        <v>8333</v>
      </c>
      <c r="T1145" t="s">
        <v>8335</v>
      </c>
      <c r="U1145" s="9">
        <f t="shared" si="123"/>
        <v>42325.19358796296</v>
      </c>
      <c r="V1145" s="9">
        <f t="shared" si="124"/>
        <v>42355.19358796296</v>
      </c>
      <c r="W1145">
        <f t="shared" si="125"/>
        <v>30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s="5" t="e">
        <f t="shared" si="120"/>
        <v>#DIV/0!</v>
      </c>
      <c r="Q1146" s="5" t="str">
        <f t="shared" si="121"/>
        <v>food</v>
      </c>
      <c r="R1146" s="5" t="str">
        <f t="shared" si="122"/>
        <v>food trucks</v>
      </c>
      <c r="S1146" t="s">
        <v>8336</v>
      </c>
      <c r="T1146" t="s">
        <v>8337</v>
      </c>
      <c r="U1146" s="9">
        <f t="shared" si="123"/>
        <v>42093.181944444441</v>
      </c>
      <c r="V1146" s="9">
        <f t="shared" si="124"/>
        <v>42123.181944444441</v>
      </c>
      <c r="W1146">
        <f t="shared" si="125"/>
        <v>30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 s="5">
        <f t="shared" si="120"/>
        <v>100</v>
      </c>
      <c r="Q1147" s="5" t="str">
        <f t="shared" si="121"/>
        <v>food</v>
      </c>
      <c r="R1147" s="5" t="str">
        <f t="shared" si="122"/>
        <v>food trucks</v>
      </c>
      <c r="S1147" t="s">
        <v>8336</v>
      </c>
      <c r="T1147" t="s">
        <v>8337</v>
      </c>
      <c r="U1147" s="9">
        <f t="shared" si="123"/>
        <v>41854.747592592597</v>
      </c>
      <c r="V1147" s="9">
        <f t="shared" si="124"/>
        <v>41914.747592592597</v>
      </c>
      <c r="W1147">
        <f t="shared" si="125"/>
        <v>60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 s="5">
        <f t="shared" si="120"/>
        <v>44.17</v>
      </c>
      <c r="Q1148" s="5" t="str">
        <f t="shared" si="121"/>
        <v>food</v>
      </c>
      <c r="R1148" s="5" t="str">
        <f t="shared" si="122"/>
        <v>food trucks</v>
      </c>
      <c r="S1148" t="s">
        <v>8336</v>
      </c>
      <c r="T1148" t="s">
        <v>8337</v>
      </c>
      <c r="U1148" s="9">
        <f t="shared" si="123"/>
        <v>41723.9533912037</v>
      </c>
      <c r="V1148" s="9">
        <f t="shared" si="124"/>
        <v>41761.9533912037</v>
      </c>
      <c r="W1148">
        <f t="shared" si="125"/>
        <v>38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s="5" t="e">
        <f t="shared" si="120"/>
        <v>#DIV/0!</v>
      </c>
      <c r="Q1149" s="5" t="str">
        <f t="shared" si="121"/>
        <v>food</v>
      </c>
      <c r="R1149" s="5" t="str">
        <f t="shared" si="122"/>
        <v>food trucks</v>
      </c>
      <c r="S1149" t="s">
        <v>8336</v>
      </c>
      <c r="T1149" t="s">
        <v>8337</v>
      </c>
      <c r="U1149" s="9">
        <f t="shared" si="123"/>
        <v>41871.972025462965</v>
      </c>
      <c r="V1149" s="9">
        <f t="shared" si="124"/>
        <v>41931.972025462965</v>
      </c>
      <c r="W1149">
        <f t="shared" si="125"/>
        <v>60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 s="5">
        <f t="shared" si="120"/>
        <v>24.33</v>
      </c>
      <c r="Q1150" s="5" t="str">
        <f t="shared" si="121"/>
        <v>food</v>
      </c>
      <c r="R1150" s="5" t="str">
        <f t="shared" si="122"/>
        <v>food trucks</v>
      </c>
      <c r="S1150" t="s">
        <v>8336</v>
      </c>
      <c r="T1150" t="s">
        <v>8337</v>
      </c>
      <c r="U1150" s="9">
        <f t="shared" si="123"/>
        <v>42675.171076388884</v>
      </c>
      <c r="V1150" s="9">
        <f t="shared" si="124"/>
        <v>42705.212743055556</v>
      </c>
      <c r="W1150">
        <f t="shared" si="125"/>
        <v>30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 s="5">
        <f t="shared" si="120"/>
        <v>37.5</v>
      </c>
      <c r="Q1151" s="5" t="str">
        <f t="shared" si="121"/>
        <v>food</v>
      </c>
      <c r="R1151" s="5" t="str">
        <f t="shared" si="122"/>
        <v>food trucks</v>
      </c>
      <c r="S1151" t="s">
        <v>8336</v>
      </c>
      <c r="T1151" t="s">
        <v>8337</v>
      </c>
      <c r="U1151" s="9">
        <f t="shared" si="123"/>
        <v>42507.71025462963</v>
      </c>
      <c r="V1151" s="9">
        <f t="shared" si="124"/>
        <v>42537.71025462963</v>
      </c>
      <c r="W1151">
        <f t="shared" si="125"/>
        <v>30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 s="5">
        <f t="shared" si="120"/>
        <v>42</v>
      </c>
      <c r="Q1152" s="5" t="str">
        <f t="shared" si="121"/>
        <v>food</v>
      </c>
      <c r="R1152" s="5" t="str">
        <f t="shared" si="122"/>
        <v>food trucks</v>
      </c>
      <c r="S1152" t="s">
        <v>8336</v>
      </c>
      <c r="T1152" t="s">
        <v>8337</v>
      </c>
      <c r="U1152" s="9">
        <f t="shared" si="123"/>
        <v>42317.954571759255</v>
      </c>
      <c r="V1152" s="9">
        <f t="shared" si="124"/>
        <v>42377.954571759255</v>
      </c>
      <c r="W1152">
        <f t="shared" si="125"/>
        <v>60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s="5" t="e">
        <f t="shared" si="120"/>
        <v>#DIV/0!</v>
      </c>
      <c r="Q1153" s="5" t="str">
        <f t="shared" si="121"/>
        <v>food</v>
      </c>
      <c r="R1153" s="5" t="str">
        <f t="shared" si="122"/>
        <v>food trucks</v>
      </c>
      <c r="S1153" t="s">
        <v>8336</v>
      </c>
      <c r="T1153" t="s">
        <v>8337</v>
      </c>
      <c r="U1153" s="9">
        <f t="shared" si="123"/>
        <v>42224.102581018517</v>
      </c>
      <c r="V1153" s="9">
        <f t="shared" si="124"/>
        <v>42254.102581018517</v>
      </c>
      <c r="W1153">
        <f t="shared" si="125"/>
        <v>30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26">ROUND((E1154/D1154)*100,0)</f>
        <v>6</v>
      </c>
      <c r="P1154" s="5">
        <f t="shared" ref="P1154:P1217" si="127">ROUND((E1154/L1154),2)</f>
        <v>60.73</v>
      </c>
      <c r="Q1154" s="5" t="str">
        <f t="shared" ref="Q1154:Q1217" si="128">LEFT(N1154,SEARCH("/",N1154)-1)</f>
        <v>food</v>
      </c>
      <c r="R1154" s="5" t="str">
        <f t="shared" ref="R1154:R1217" si="129">RIGHT(N1154,LEN(N1154)-SEARCH("/",N1154))</f>
        <v>food trucks</v>
      </c>
      <c r="S1154" t="s">
        <v>8336</v>
      </c>
      <c r="T1154" t="s">
        <v>8337</v>
      </c>
      <c r="U1154" s="9">
        <f t="shared" ref="U1154:U1217" si="130">(((J1154/60)/60)/24)+DATE(1970,1,1)</f>
        <v>42109.709629629629</v>
      </c>
      <c r="V1154" s="9">
        <f t="shared" ref="V1154:V1217" si="131">(((I1154/60)/60)/24)+DATE(1970,1,1)</f>
        <v>42139.709629629629</v>
      </c>
      <c r="W1154">
        <f t="shared" si="125"/>
        <v>30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26"/>
        <v>1</v>
      </c>
      <c r="P1155" s="5">
        <f t="shared" si="127"/>
        <v>50</v>
      </c>
      <c r="Q1155" s="5" t="str">
        <f t="shared" si="128"/>
        <v>food</v>
      </c>
      <c r="R1155" s="5" t="str">
        <f t="shared" si="129"/>
        <v>food trucks</v>
      </c>
      <c r="S1155" t="s">
        <v>8336</v>
      </c>
      <c r="T1155" t="s">
        <v>8337</v>
      </c>
      <c r="U1155" s="9">
        <f t="shared" si="130"/>
        <v>42143.714178240742</v>
      </c>
      <c r="V1155" s="9">
        <f t="shared" si="131"/>
        <v>42173.714178240742</v>
      </c>
      <c r="W1155">
        <f t="shared" ref="W1155:W1218" si="132">DATEDIF(U1155,V1155,"d")</f>
        <v>30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 s="5">
        <f t="shared" si="127"/>
        <v>108.33</v>
      </c>
      <c r="Q1156" s="5" t="str">
        <f t="shared" si="128"/>
        <v>food</v>
      </c>
      <c r="R1156" s="5" t="str">
        <f t="shared" si="129"/>
        <v>food trucks</v>
      </c>
      <c r="S1156" t="s">
        <v>8336</v>
      </c>
      <c r="T1156" t="s">
        <v>8337</v>
      </c>
      <c r="U1156" s="9">
        <f t="shared" si="130"/>
        <v>42223.108865740738</v>
      </c>
      <c r="V1156" s="9">
        <f t="shared" si="131"/>
        <v>42253.108865740738</v>
      </c>
      <c r="W1156">
        <f t="shared" si="132"/>
        <v>30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 s="5">
        <f t="shared" si="127"/>
        <v>23.5</v>
      </c>
      <c r="Q1157" s="5" t="str">
        <f t="shared" si="128"/>
        <v>food</v>
      </c>
      <c r="R1157" s="5" t="str">
        <f t="shared" si="129"/>
        <v>food trucks</v>
      </c>
      <c r="S1157" t="s">
        <v>8336</v>
      </c>
      <c r="T1157" t="s">
        <v>8337</v>
      </c>
      <c r="U1157" s="9">
        <f t="shared" si="130"/>
        <v>41835.763981481483</v>
      </c>
      <c r="V1157" s="9">
        <f t="shared" si="131"/>
        <v>41865.763981481483</v>
      </c>
      <c r="W1157">
        <f t="shared" si="132"/>
        <v>30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s="5" t="e">
        <f t="shared" si="127"/>
        <v>#DIV/0!</v>
      </c>
      <c r="Q1158" s="5" t="str">
        <f t="shared" si="128"/>
        <v>food</v>
      </c>
      <c r="R1158" s="5" t="str">
        <f t="shared" si="129"/>
        <v>food trucks</v>
      </c>
      <c r="S1158" t="s">
        <v>8336</v>
      </c>
      <c r="T1158" t="s">
        <v>8337</v>
      </c>
      <c r="U1158" s="9">
        <f t="shared" si="130"/>
        <v>42029.07131944444</v>
      </c>
      <c r="V1158" s="9">
        <f t="shared" si="131"/>
        <v>42059.07131944444</v>
      </c>
      <c r="W1158">
        <f t="shared" si="132"/>
        <v>30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 s="5">
        <f t="shared" si="127"/>
        <v>50.33</v>
      </c>
      <c r="Q1159" s="5" t="str">
        <f t="shared" si="128"/>
        <v>food</v>
      </c>
      <c r="R1159" s="5" t="str">
        <f t="shared" si="129"/>
        <v>food trucks</v>
      </c>
      <c r="S1159" t="s">
        <v>8336</v>
      </c>
      <c r="T1159" t="s">
        <v>8337</v>
      </c>
      <c r="U1159" s="9">
        <f t="shared" si="130"/>
        <v>41918.628240740742</v>
      </c>
      <c r="V1159" s="9">
        <f t="shared" si="131"/>
        <v>41978.669907407413</v>
      </c>
      <c r="W1159">
        <f t="shared" si="132"/>
        <v>60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 s="5">
        <f t="shared" si="127"/>
        <v>11.67</v>
      </c>
      <c r="Q1160" s="5" t="str">
        <f t="shared" si="128"/>
        <v>food</v>
      </c>
      <c r="R1160" s="5" t="str">
        <f t="shared" si="129"/>
        <v>food trucks</v>
      </c>
      <c r="S1160" t="s">
        <v>8336</v>
      </c>
      <c r="T1160" t="s">
        <v>8337</v>
      </c>
      <c r="U1160" s="9">
        <f t="shared" si="130"/>
        <v>41952.09175925926</v>
      </c>
      <c r="V1160" s="9">
        <f t="shared" si="131"/>
        <v>41982.09175925926</v>
      </c>
      <c r="W1160">
        <f t="shared" si="132"/>
        <v>30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s="5" t="e">
        <f t="shared" si="127"/>
        <v>#DIV/0!</v>
      </c>
      <c r="Q1161" s="5" t="str">
        <f t="shared" si="128"/>
        <v>food</v>
      </c>
      <c r="R1161" s="5" t="str">
        <f t="shared" si="129"/>
        <v>food trucks</v>
      </c>
      <c r="S1161" t="s">
        <v>8336</v>
      </c>
      <c r="T1161" t="s">
        <v>8337</v>
      </c>
      <c r="U1161" s="9">
        <f t="shared" si="130"/>
        <v>42154.726446759261</v>
      </c>
      <c r="V1161" s="9">
        <f t="shared" si="131"/>
        <v>42185.65625</v>
      </c>
      <c r="W1161">
        <f t="shared" si="132"/>
        <v>31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 s="5">
        <f t="shared" si="127"/>
        <v>60.79</v>
      </c>
      <c r="Q1162" s="5" t="str">
        <f t="shared" si="128"/>
        <v>food</v>
      </c>
      <c r="R1162" s="5" t="str">
        <f t="shared" si="129"/>
        <v>food trucks</v>
      </c>
      <c r="S1162" t="s">
        <v>8336</v>
      </c>
      <c r="T1162" t="s">
        <v>8337</v>
      </c>
      <c r="U1162" s="9">
        <f t="shared" si="130"/>
        <v>42061.154930555553</v>
      </c>
      <c r="V1162" s="9">
        <f t="shared" si="131"/>
        <v>42091.113263888896</v>
      </c>
      <c r="W1162">
        <f t="shared" si="132"/>
        <v>30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s="5" t="e">
        <f t="shared" si="127"/>
        <v>#DIV/0!</v>
      </c>
      <c r="Q1163" s="5" t="str">
        <f t="shared" si="128"/>
        <v>food</v>
      </c>
      <c r="R1163" s="5" t="str">
        <f t="shared" si="129"/>
        <v>food trucks</v>
      </c>
      <c r="S1163" t="s">
        <v>8336</v>
      </c>
      <c r="T1163" t="s">
        <v>8337</v>
      </c>
      <c r="U1163" s="9">
        <f t="shared" si="130"/>
        <v>42122.629502314812</v>
      </c>
      <c r="V1163" s="9">
        <f t="shared" si="131"/>
        <v>42143.629502314812</v>
      </c>
      <c r="W1163">
        <f t="shared" si="132"/>
        <v>21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 s="5">
        <f t="shared" si="127"/>
        <v>17.5</v>
      </c>
      <c r="Q1164" s="5" t="str">
        <f t="shared" si="128"/>
        <v>food</v>
      </c>
      <c r="R1164" s="5" t="str">
        <f t="shared" si="129"/>
        <v>food trucks</v>
      </c>
      <c r="S1164" t="s">
        <v>8336</v>
      </c>
      <c r="T1164" t="s">
        <v>8337</v>
      </c>
      <c r="U1164" s="9">
        <f t="shared" si="130"/>
        <v>41876.683611111112</v>
      </c>
      <c r="V1164" s="9">
        <f t="shared" si="131"/>
        <v>41907.683611111112</v>
      </c>
      <c r="W1164">
        <f t="shared" si="132"/>
        <v>31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s="5" t="e">
        <f t="shared" si="127"/>
        <v>#DIV/0!</v>
      </c>
      <c r="Q1165" s="5" t="str">
        <f t="shared" si="128"/>
        <v>food</v>
      </c>
      <c r="R1165" s="5" t="str">
        <f t="shared" si="129"/>
        <v>food trucks</v>
      </c>
      <c r="S1165" t="s">
        <v>8336</v>
      </c>
      <c r="T1165" t="s">
        <v>8337</v>
      </c>
      <c r="U1165" s="9">
        <f t="shared" si="130"/>
        <v>41830.723611111112</v>
      </c>
      <c r="V1165" s="9">
        <f t="shared" si="131"/>
        <v>41860.723611111112</v>
      </c>
      <c r="W1165">
        <f t="shared" si="132"/>
        <v>30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s="5" t="e">
        <f t="shared" si="127"/>
        <v>#DIV/0!</v>
      </c>
      <c r="Q1166" s="5" t="str">
        <f t="shared" si="128"/>
        <v>food</v>
      </c>
      <c r="R1166" s="5" t="str">
        <f t="shared" si="129"/>
        <v>food trucks</v>
      </c>
      <c r="S1166" t="s">
        <v>8336</v>
      </c>
      <c r="T1166" t="s">
        <v>8337</v>
      </c>
      <c r="U1166" s="9">
        <f t="shared" si="130"/>
        <v>42509.724328703705</v>
      </c>
      <c r="V1166" s="9">
        <f t="shared" si="131"/>
        <v>42539.724328703705</v>
      </c>
      <c r="W1166">
        <f t="shared" si="132"/>
        <v>30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 s="5">
        <f t="shared" si="127"/>
        <v>82.82</v>
      </c>
      <c r="Q1167" s="5" t="str">
        <f t="shared" si="128"/>
        <v>food</v>
      </c>
      <c r="R1167" s="5" t="str">
        <f t="shared" si="129"/>
        <v>food trucks</v>
      </c>
      <c r="S1167" t="s">
        <v>8336</v>
      </c>
      <c r="T1167" t="s">
        <v>8337</v>
      </c>
      <c r="U1167" s="9">
        <f t="shared" si="130"/>
        <v>41792.214467592588</v>
      </c>
      <c r="V1167" s="9">
        <f t="shared" si="131"/>
        <v>41826.214467592588</v>
      </c>
      <c r="W1167">
        <f t="shared" si="132"/>
        <v>34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 s="5">
        <f t="shared" si="127"/>
        <v>358.88</v>
      </c>
      <c r="Q1168" s="5" t="str">
        <f t="shared" si="128"/>
        <v>food</v>
      </c>
      <c r="R1168" s="5" t="str">
        <f t="shared" si="129"/>
        <v>food trucks</v>
      </c>
      <c r="S1168" t="s">
        <v>8336</v>
      </c>
      <c r="T1168" t="s">
        <v>8337</v>
      </c>
      <c r="U1168" s="9">
        <f t="shared" si="130"/>
        <v>42150.485439814816</v>
      </c>
      <c r="V1168" s="9">
        <f t="shared" si="131"/>
        <v>42181.166666666672</v>
      </c>
      <c r="W1168">
        <f t="shared" si="132"/>
        <v>31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 s="5">
        <f t="shared" si="127"/>
        <v>61.19</v>
      </c>
      <c r="Q1169" s="5" t="str">
        <f t="shared" si="128"/>
        <v>food</v>
      </c>
      <c r="R1169" s="5" t="str">
        <f t="shared" si="129"/>
        <v>food trucks</v>
      </c>
      <c r="S1169" t="s">
        <v>8336</v>
      </c>
      <c r="T1169" t="s">
        <v>8337</v>
      </c>
      <c r="U1169" s="9">
        <f t="shared" si="130"/>
        <v>41863.734895833331</v>
      </c>
      <c r="V1169" s="9">
        <f t="shared" si="131"/>
        <v>41894.734895833331</v>
      </c>
      <c r="W1169">
        <f t="shared" si="132"/>
        <v>31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 s="5">
        <f t="shared" si="127"/>
        <v>340</v>
      </c>
      <c r="Q1170" s="5" t="str">
        <f t="shared" si="128"/>
        <v>food</v>
      </c>
      <c r="R1170" s="5" t="str">
        <f t="shared" si="129"/>
        <v>food trucks</v>
      </c>
      <c r="S1170" t="s">
        <v>8336</v>
      </c>
      <c r="T1170" t="s">
        <v>8337</v>
      </c>
      <c r="U1170" s="9">
        <f t="shared" si="130"/>
        <v>42605.053993055553</v>
      </c>
      <c r="V1170" s="9">
        <f t="shared" si="131"/>
        <v>42635.053993055553</v>
      </c>
      <c r="W1170">
        <f t="shared" si="132"/>
        <v>30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 s="5">
        <f t="shared" si="127"/>
        <v>5.67</v>
      </c>
      <c r="Q1171" s="5" t="str">
        <f t="shared" si="128"/>
        <v>food</v>
      </c>
      <c r="R1171" s="5" t="str">
        <f t="shared" si="129"/>
        <v>food trucks</v>
      </c>
      <c r="S1171" t="s">
        <v>8336</v>
      </c>
      <c r="T1171" t="s">
        <v>8337</v>
      </c>
      <c r="U1171" s="9">
        <f t="shared" si="130"/>
        <v>42027.353738425925</v>
      </c>
      <c r="V1171" s="9">
        <f t="shared" si="131"/>
        <v>42057.353738425925</v>
      </c>
      <c r="W1171">
        <f t="shared" si="132"/>
        <v>30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 s="5">
        <f t="shared" si="127"/>
        <v>50</v>
      </c>
      <c r="Q1172" s="5" t="str">
        <f t="shared" si="128"/>
        <v>food</v>
      </c>
      <c r="R1172" s="5" t="str">
        <f t="shared" si="129"/>
        <v>food trucks</v>
      </c>
      <c r="S1172" t="s">
        <v>8336</v>
      </c>
      <c r="T1172" t="s">
        <v>8337</v>
      </c>
      <c r="U1172" s="9">
        <f t="shared" si="130"/>
        <v>42124.893182870372</v>
      </c>
      <c r="V1172" s="9">
        <f t="shared" si="131"/>
        <v>42154.893182870372</v>
      </c>
      <c r="W1172">
        <f t="shared" si="132"/>
        <v>30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 s="5">
        <f t="shared" si="127"/>
        <v>25</v>
      </c>
      <c r="Q1173" s="5" t="str">
        <f t="shared" si="128"/>
        <v>food</v>
      </c>
      <c r="R1173" s="5" t="str">
        <f t="shared" si="129"/>
        <v>food trucks</v>
      </c>
      <c r="S1173" t="s">
        <v>8336</v>
      </c>
      <c r="T1173" t="s">
        <v>8337</v>
      </c>
      <c r="U1173" s="9">
        <f t="shared" si="130"/>
        <v>41938.804710648146</v>
      </c>
      <c r="V1173" s="9">
        <f t="shared" si="131"/>
        <v>41956.846377314811</v>
      </c>
      <c r="W1173">
        <f t="shared" si="132"/>
        <v>18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s="5" t="e">
        <f t="shared" si="127"/>
        <v>#DIV/0!</v>
      </c>
      <c r="Q1174" s="5" t="str">
        <f t="shared" si="128"/>
        <v>food</v>
      </c>
      <c r="R1174" s="5" t="str">
        <f t="shared" si="129"/>
        <v>food trucks</v>
      </c>
      <c r="S1174" t="s">
        <v>8336</v>
      </c>
      <c r="T1174" t="s">
        <v>8337</v>
      </c>
      <c r="U1174" s="9">
        <f t="shared" si="130"/>
        <v>41841.682314814818</v>
      </c>
      <c r="V1174" s="9">
        <f t="shared" si="131"/>
        <v>41871.682314814818</v>
      </c>
      <c r="W1174">
        <f t="shared" si="132"/>
        <v>30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 s="5">
        <f t="shared" si="127"/>
        <v>30</v>
      </c>
      <c r="Q1175" s="5" t="str">
        <f t="shared" si="128"/>
        <v>food</v>
      </c>
      <c r="R1175" s="5" t="str">
        <f t="shared" si="129"/>
        <v>food trucks</v>
      </c>
      <c r="S1175" t="s">
        <v>8336</v>
      </c>
      <c r="T1175" t="s">
        <v>8337</v>
      </c>
      <c r="U1175" s="9">
        <f t="shared" si="130"/>
        <v>42184.185844907406</v>
      </c>
      <c r="V1175" s="9">
        <f t="shared" si="131"/>
        <v>42219.185844907406</v>
      </c>
      <c r="W1175">
        <f t="shared" si="132"/>
        <v>35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 s="5">
        <f t="shared" si="127"/>
        <v>46.63</v>
      </c>
      <c r="Q1176" s="5" t="str">
        <f t="shared" si="128"/>
        <v>food</v>
      </c>
      <c r="R1176" s="5" t="str">
        <f t="shared" si="129"/>
        <v>food trucks</v>
      </c>
      <c r="S1176" t="s">
        <v>8336</v>
      </c>
      <c r="T1176" t="s">
        <v>8337</v>
      </c>
      <c r="U1176" s="9">
        <f t="shared" si="130"/>
        <v>42468.84174768519</v>
      </c>
      <c r="V1176" s="9">
        <f t="shared" si="131"/>
        <v>42498.84174768519</v>
      </c>
      <c r="W1176">
        <f t="shared" si="132"/>
        <v>30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 s="5">
        <f t="shared" si="127"/>
        <v>65</v>
      </c>
      <c r="Q1177" s="5" t="str">
        <f t="shared" si="128"/>
        <v>food</v>
      </c>
      <c r="R1177" s="5" t="str">
        <f t="shared" si="129"/>
        <v>food trucks</v>
      </c>
      <c r="S1177" t="s">
        <v>8336</v>
      </c>
      <c r="T1177" t="s">
        <v>8337</v>
      </c>
      <c r="U1177" s="9">
        <f t="shared" si="130"/>
        <v>42170.728460648148</v>
      </c>
      <c r="V1177" s="9">
        <f t="shared" si="131"/>
        <v>42200.728460648148</v>
      </c>
      <c r="W1177">
        <f t="shared" si="132"/>
        <v>30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 s="5">
        <f t="shared" si="127"/>
        <v>10</v>
      </c>
      <c r="Q1178" s="5" t="str">
        <f t="shared" si="128"/>
        <v>food</v>
      </c>
      <c r="R1178" s="5" t="str">
        <f t="shared" si="129"/>
        <v>food trucks</v>
      </c>
      <c r="S1178" t="s">
        <v>8336</v>
      </c>
      <c r="T1178" t="s">
        <v>8337</v>
      </c>
      <c r="U1178" s="9">
        <f t="shared" si="130"/>
        <v>42746.019652777773</v>
      </c>
      <c r="V1178" s="9">
        <f t="shared" si="131"/>
        <v>42800.541666666672</v>
      </c>
      <c r="W1178">
        <f t="shared" si="132"/>
        <v>54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s="5" t="e">
        <f t="shared" si="127"/>
        <v>#DIV/0!</v>
      </c>
      <c r="Q1179" s="5" t="str">
        <f t="shared" si="128"/>
        <v>food</v>
      </c>
      <c r="R1179" s="5" t="str">
        <f t="shared" si="129"/>
        <v>food trucks</v>
      </c>
      <c r="S1179" t="s">
        <v>8336</v>
      </c>
      <c r="T1179" t="s">
        <v>8337</v>
      </c>
      <c r="U1179" s="9">
        <f t="shared" si="130"/>
        <v>41897.660833333335</v>
      </c>
      <c r="V1179" s="9">
        <f t="shared" si="131"/>
        <v>41927.660833333335</v>
      </c>
      <c r="W1179">
        <f t="shared" si="132"/>
        <v>30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 s="5">
        <f t="shared" si="127"/>
        <v>5</v>
      </c>
      <c r="Q1180" s="5" t="str">
        <f t="shared" si="128"/>
        <v>food</v>
      </c>
      <c r="R1180" s="5" t="str">
        <f t="shared" si="129"/>
        <v>food trucks</v>
      </c>
      <c r="S1180" t="s">
        <v>8336</v>
      </c>
      <c r="T1180" t="s">
        <v>8337</v>
      </c>
      <c r="U1180" s="9">
        <f t="shared" si="130"/>
        <v>41837.905694444446</v>
      </c>
      <c r="V1180" s="9">
        <f t="shared" si="131"/>
        <v>41867.905694444446</v>
      </c>
      <c r="W1180">
        <f t="shared" si="132"/>
        <v>30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 s="5">
        <f t="shared" si="127"/>
        <v>640</v>
      </c>
      <c r="Q1181" s="5" t="str">
        <f t="shared" si="128"/>
        <v>food</v>
      </c>
      <c r="R1181" s="5" t="str">
        <f t="shared" si="129"/>
        <v>food trucks</v>
      </c>
      <c r="S1181" t="s">
        <v>8336</v>
      </c>
      <c r="T1181" t="s">
        <v>8337</v>
      </c>
      <c r="U1181" s="9">
        <f t="shared" si="130"/>
        <v>42275.720219907409</v>
      </c>
      <c r="V1181" s="9">
        <f t="shared" si="131"/>
        <v>42305.720219907409</v>
      </c>
      <c r="W1181">
        <f t="shared" si="132"/>
        <v>30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 s="5">
        <f t="shared" si="127"/>
        <v>69.12</v>
      </c>
      <c r="Q1182" s="5" t="str">
        <f t="shared" si="128"/>
        <v>food</v>
      </c>
      <c r="R1182" s="5" t="str">
        <f t="shared" si="129"/>
        <v>food trucks</v>
      </c>
      <c r="S1182" t="s">
        <v>8336</v>
      </c>
      <c r="T1182" t="s">
        <v>8337</v>
      </c>
      <c r="U1182" s="9">
        <f t="shared" si="130"/>
        <v>41781.806875000002</v>
      </c>
      <c r="V1182" s="9">
        <f t="shared" si="131"/>
        <v>41818.806875000002</v>
      </c>
      <c r="W1182">
        <f t="shared" si="132"/>
        <v>37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 s="5">
        <f t="shared" si="127"/>
        <v>1.33</v>
      </c>
      <c r="Q1183" s="5" t="str">
        <f t="shared" si="128"/>
        <v>food</v>
      </c>
      <c r="R1183" s="5" t="str">
        <f t="shared" si="129"/>
        <v>food trucks</v>
      </c>
      <c r="S1183" t="s">
        <v>8336</v>
      </c>
      <c r="T1183" t="s">
        <v>8337</v>
      </c>
      <c r="U1183" s="9">
        <f t="shared" si="130"/>
        <v>42034.339363425926</v>
      </c>
      <c r="V1183" s="9">
        <f t="shared" si="131"/>
        <v>42064.339363425926</v>
      </c>
      <c r="W1183">
        <f t="shared" si="132"/>
        <v>30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 s="5">
        <f t="shared" si="127"/>
        <v>10.5</v>
      </c>
      <c r="Q1184" s="5" t="str">
        <f t="shared" si="128"/>
        <v>food</v>
      </c>
      <c r="R1184" s="5" t="str">
        <f t="shared" si="129"/>
        <v>food trucks</v>
      </c>
      <c r="S1184" t="s">
        <v>8336</v>
      </c>
      <c r="T1184" t="s">
        <v>8337</v>
      </c>
      <c r="U1184" s="9">
        <f t="shared" si="130"/>
        <v>42728.827407407407</v>
      </c>
      <c r="V1184" s="9">
        <f t="shared" si="131"/>
        <v>42747.695833333331</v>
      </c>
      <c r="W1184">
        <f t="shared" si="132"/>
        <v>19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 s="5">
        <f t="shared" si="127"/>
        <v>33.33</v>
      </c>
      <c r="Q1185" s="5" t="str">
        <f t="shared" si="128"/>
        <v>food</v>
      </c>
      <c r="R1185" s="5" t="str">
        <f t="shared" si="129"/>
        <v>food trucks</v>
      </c>
      <c r="S1185" t="s">
        <v>8336</v>
      </c>
      <c r="T1185" t="s">
        <v>8337</v>
      </c>
      <c r="U1185" s="9">
        <f t="shared" si="130"/>
        <v>42656.86137731481</v>
      </c>
      <c r="V1185" s="9">
        <f t="shared" si="131"/>
        <v>42676.165972222225</v>
      </c>
      <c r="W1185">
        <f t="shared" si="132"/>
        <v>20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 s="5">
        <f t="shared" si="127"/>
        <v>61.56</v>
      </c>
      <c r="Q1186" s="5" t="str">
        <f t="shared" si="128"/>
        <v>photography</v>
      </c>
      <c r="R1186" s="5" t="str">
        <f t="shared" si="129"/>
        <v>photobooks</v>
      </c>
      <c r="S1186" t="s">
        <v>8338</v>
      </c>
      <c r="T1186" t="s">
        <v>8339</v>
      </c>
      <c r="U1186" s="9">
        <f t="shared" si="130"/>
        <v>42741.599664351852</v>
      </c>
      <c r="V1186" s="9">
        <f t="shared" si="131"/>
        <v>42772.599664351852</v>
      </c>
      <c r="W1186">
        <f t="shared" si="132"/>
        <v>31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 s="5">
        <f t="shared" si="127"/>
        <v>118.74</v>
      </c>
      <c r="Q1187" s="5" t="str">
        <f t="shared" si="128"/>
        <v>photography</v>
      </c>
      <c r="R1187" s="5" t="str">
        <f t="shared" si="129"/>
        <v>photobooks</v>
      </c>
      <c r="S1187" t="s">
        <v>8338</v>
      </c>
      <c r="T1187" t="s">
        <v>8339</v>
      </c>
      <c r="U1187" s="9">
        <f t="shared" si="130"/>
        <v>42130.865150462967</v>
      </c>
      <c r="V1187" s="9">
        <f t="shared" si="131"/>
        <v>42163.166666666672</v>
      </c>
      <c r="W1187">
        <f t="shared" si="132"/>
        <v>33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 s="5">
        <f t="shared" si="127"/>
        <v>65.08</v>
      </c>
      <c r="Q1188" s="5" t="str">
        <f t="shared" si="128"/>
        <v>photography</v>
      </c>
      <c r="R1188" s="5" t="str">
        <f t="shared" si="129"/>
        <v>photobooks</v>
      </c>
      <c r="S1188" t="s">
        <v>8338</v>
      </c>
      <c r="T1188" t="s">
        <v>8339</v>
      </c>
      <c r="U1188" s="9">
        <f t="shared" si="130"/>
        <v>42123.86336805555</v>
      </c>
      <c r="V1188" s="9">
        <f t="shared" si="131"/>
        <v>42156.945833333331</v>
      </c>
      <c r="W1188">
        <f t="shared" si="132"/>
        <v>33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 s="5">
        <f t="shared" si="127"/>
        <v>130.16</v>
      </c>
      <c r="Q1189" s="5" t="str">
        <f t="shared" si="128"/>
        <v>photography</v>
      </c>
      <c r="R1189" s="5" t="str">
        <f t="shared" si="129"/>
        <v>photobooks</v>
      </c>
      <c r="S1189" t="s">
        <v>8338</v>
      </c>
      <c r="T1189" t="s">
        <v>8339</v>
      </c>
      <c r="U1189" s="9">
        <f t="shared" si="130"/>
        <v>42109.894942129627</v>
      </c>
      <c r="V1189" s="9">
        <f t="shared" si="131"/>
        <v>42141.75</v>
      </c>
      <c r="W1189">
        <f t="shared" si="132"/>
        <v>32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 s="5">
        <f t="shared" si="127"/>
        <v>37.78</v>
      </c>
      <c r="Q1190" s="5" t="str">
        <f t="shared" si="128"/>
        <v>photography</v>
      </c>
      <c r="R1190" s="5" t="str">
        <f t="shared" si="129"/>
        <v>photobooks</v>
      </c>
      <c r="S1190" t="s">
        <v>8338</v>
      </c>
      <c r="T1190" t="s">
        <v>8339</v>
      </c>
      <c r="U1190" s="9">
        <f t="shared" si="130"/>
        <v>42711.700694444444</v>
      </c>
      <c r="V1190" s="9">
        <f t="shared" si="131"/>
        <v>42732.700694444444</v>
      </c>
      <c r="W1190">
        <f t="shared" si="132"/>
        <v>21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 s="5">
        <f t="shared" si="127"/>
        <v>112.79</v>
      </c>
      <c r="Q1191" s="5" t="str">
        <f t="shared" si="128"/>
        <v>photography</v>
      </c>
      <c r="R1191" s="5" t="str">
        <f t="shared" si="129"/>
        <v>photobooks</v>
      </c>
      <c r="S1191" t="s">
        <v>8338</v>
      </c>
      <c r="T1191" t="s">
        <v>8339</v>
      </c>
      <c r="U1191" s="9">
        <f t="shared" si="130"/>
        <v>42529.979108796295</v>
      </c>
      <c r="V1191" s="9">
        <f t="shared" si="131"/>
        <v>42550.979108796295</v>
      </c>
      <c r="W1191">
        <f t="shared" si="132"/>
        <v>21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 s="5">
        <f t="shared" si="127"/>
        <v>51.92</v>
      </c>
      <c r="Q1192" s="5" t="str">
        <f t="shared" si="128"/>
        <v>photography</v>
      </c>
      <c r="R1192" s="5" t="str">
        <f t="shared" si="129"/>
        <v>photobooks</v>
      </c>
      <c r="S1192" t="s">
        <v>8338</v>
      </c>
      <c r="T1192" t="s">
        <v>8339</v>
      </c>
      <c r="U1192" s="9">
        <f t="shared" si="130"/>
        <v>41852.665798611109</v>
      </c>
      <c r="V1192" s="9">
        <f t="shared" si="131"/>
        <v>41882.665798611109</v>
      </c>
      <c r="W1192">
        <f t="shared" si="132"/>
        <v>30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 s="5">
        <f t="shared" si="127"/>
        <v>89.24</v>
      </c>
      <c r="Q1193" s="5" t="str">
        <f t="shared" si="128"/>
        <v>photography</v>
      </c>
      <c r="R1193" s="5" t="str">
        <f t="shared" si="129"/>
        <v>photobooks</v>
      </c>
      <c r="S1193" t="s">
        <v>8338</v>
      </c>
      <c r="T1193" t="s">
        <v>8339</v>
      </c>
      <c r="U1193" s="9">
        <f t="shared" si="130"/>
        <v>42419.603703703702</v>
      </c>
      <c r="V1193" s="9">
        <f t="shared" si="131"/>
        <v>42449.562037037031</v>
      </c>
      <c r="W1193">
        <f t="shared" si="132"/>
        <v>30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 s="5">
        <f t="shared" si="127"/>
        <v>19.329999999999998</v>
      </c>
      <c r="Q1194" s="5" t="str">
        <f t="shared" si="128"/>
        <v>photography</v>
      </c>
      <c r="R1194" s="5" t="str">
        <f t="shared" si="129"/>
        <v>photobooks</v>
      </c>
      <c r="S1194" t="s">
        <v>8338</v>
      </c>
      <c r="T1194" t="s">
        <v>8339</v>
      </c>
      <c r="U1194" s="9">
        <f t="shared" si="130"/>
        <v>42747.506689814814</v>
      </c>
      <c r="V1194" s="9">
        <f t="shared" si="131"/>
        <v>42777.506689814814</v>
      </c>
      <c r="W1194">
        <f t="shared" si="132"/>
        <v>30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 s="5">
        <f t="shared" si="127"/>
        <v>79.97</v>
      </c>
      <c r="Q1195" s="5" t="str">
        <f t="shared" si="128"/>
        <v>photography</v>
      </c>
      <c r="R1195" s="5" t="str">
        <f t="shared" si="129"/>
        <v>photobooks</v>
      </c>
      <c r="S1195" t="s">
        <v>8338</v>
      </c>
      <c r="T1195" t="s">
        <v>8339</v>
      </c>
      <c r="U1195" s="9">
        <f t="shared" si="130"/>
        <v>42409.776076388895</v>
      </c>
      <c r="V1195" s="9">
        <f t="shared" si="131"/>
        <v>42469.734409722223</v>
      </c>
      <c r="W1195">
        <f t="shared" si="132"/>
        <v>60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 s="5">
        <f t="shared" si="127"/>
        <v>56.41</v>
      </c>
      <c r="Q1196" s="5" t="str">
        <f t="shared" si="128"/>
        <v>photography</v>
      </c>
      <c r="R1196" s="5" t="str">
        <f t="shared" si="129"/>
        <v>photobooks</v>
      </c>
      <c r="S1196" t="s">
        <v>8338</v>
      </c>
      <c r="T1196" t="s">
        <v>8339</v>
      </c>
      <c r="U1196" s="9">
        <f t="shared" si="130"/>
        <v>42072.488182870366</v>
      </c>
      <c r="V1196" s="9">
        <f t="shared" si="131"/>
        <v>42102.488182870366</v>
      </c>
      <c r="W1196">
        <f t="shared" si="132"/>
        <v>30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 s="5">
        <f t="shared" si="127"/>
        <v>79.41</v>
      </c>
      <c r="Q1197" s="5" t="str">
        <f t="shared" si="128"/>
        <v>photography</v>
      </c>
      <c r="R1197" s="5" t="str">
        <f t="shared" si="129"/>
        <v>photobooks</v>
      </c>
      <c r="S1197" t="s">
        <v>8338</v>
      </c>
      <c r="T1197" t="s">
        <v>8339</v>
      </c>
      <c r="U1197" s="9">
        <f t="shared" si="130"/>
        <v>42298.34783564815</v>
      </c>
      <c r="V1197" s="9">
        <f t="shared" si="131"/>
        <v>42358.375</v>
      </c>
      <c r="W1197">
        <f t="shared" si="132"/>
        <v>60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 s="5">
        <f t="shared" si="127"/>
        <v>76.44</v>
      </c>
      <c r="Q1198" s="5" t="str">
        <f t="shared" si="128"/>
        <v>photography</v>
      </c>
      <c r="R1198" s="5" t="str">
        <f t="shared" si="129"/>
        <v>photobooks</v>
      </c>
      <c r="S1198" t="s">
        <v>8338</v>
      </c>
      <c r="T1198" t="s">
        <v>8339</v>
      </c>
      <c r="U1198" s="9">
        <f t="shared" si="130"/>
        <v>42326.818738425922</v>
      </c>
      <c r="V1198" s="9">
        <f t="shared" si="131"/>
        <v>42356.818738425922</v>
      </c>
      <c r="W1198">
        <f t="shared" si="132"/>
        <v>30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 s="5">
        <f t="shared" si="127"/>
        <v>121</v>
      </c>
      <c r="Q1199" s="5" t="str">
        <f t="shared" si="128"/>
        <v>photography</v>
      </c>
      <c r="R1199" s="5" t="str">
        <f t="shared" si="129"/>
        <v>photobooks</v>
      </c>
      <c r="S1199" t="s">
        <v>8338</v>
      </c>
      <c r="T1199" t="s">
        <v>8339</v>
      </c>
      <c r="U1199" s="9">
        <f t="shared" si="130"/>
        <v>42503.66474537037</v>
      </c>
      <c r="V1199" s="9">
        <f t="shared" si="131"/>
        <v>42534.249305555553</v>
      </c>
      <c r="W1199">
        <f t="shared" si="132"/>
        <v>31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 s="5">
        <f t="shared" si="127"/>
        <v>54.62</v>
      </c>
      <c r="Q1200" s="5" t="str">
        <f t="shared" si="128"/>
        <v>photography</v>
      </c>
      <c r="R1200" s="5" t="str">
        <f t="shared" si="129"/>
        <v>photobooks</v>
      </c>
      <c r="S1200" t="s">
        <v>8338</v>
      </c>
      <c r="T1200" t="s">
        <v>8339</v>
      </c>
      <c r="U1200" s="9">
        <f t="shared" si="130"/>
        <v>42333.619050925925</v>
      </c>
      <c r="V1200" s="9">
        <f t="shared" si="131"/>
        <v>42369.125</v>
      </c>
      <c r="W1200">
        <f t="shared" si="132"/>
        <v>36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 s="5">
        <f t="shared" si="127"/>
        <v>299.22000000000003</v>
      </c>
      <c r="Q1201" s="5" t="str">
        <f t="shared" si="128"/>
        <v>photography</v>
      </c>
      <c r="R1201" s="5" t="str">
        <f t="shared" si="129"/>
        <v>photobooks</v>
      </c>
      <c r="S1201" t="s">
        <v>8338</v>
      </c>
      <c r="T1201" t="s">
        <v>8339</v>
      </c>
      <c r="U1201" s="9">
        <f t="shared" si="130"/>
        <v>42161.770833333328</v>
      </c>
      <c r="V1201" s="9">
        <f t="shared" si="131"/>
        <v>42193.770833333328</v>
      </c>
      <c r="W1201">
        <f t="shared" si="132"/>
        <v>32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 s="5">
        <f t="shared" si="127"/>
        <v>58.53</v>
      </c>
      <c r="Q1202" s="5" t="str">
        <f t="shared" si="128"/>
        <v>photography</v>
      </c>
      <c r="R1202" s="5" t="str">
        <f t="shared" si="129"/>
        <v>photobooks</v>
      </c>
      <c r="S1202" t="s">
        <v>8338</v>
      </c>
      <c r="T1202" t="s">
        <v>8339</v>
      </c>
      <c r="U1202" s="9">
        <f t="shared" si="130"/>
        <v>42089.477500000001</v>
      </c>
      <c r="V1202" s="9">
        <f t="shared" si="131"/>
        <v>42110.477500000001</v>
      </c>
      <c r="W1202">
        <f t="shared" si="132"/>
        <v>21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 s="5">
        <f t="shared" si="127"/>
        <v>55.37</v>
      </c>
      <c r="Q1203" s="5" t="str">
        <f t="shared" si="128"/>
        <v>photography</v>
      </c>
      <c r="R1203" s="5" t="str">
        <f t="shared" si="129"/>
        <v>photobooks</v>
      </c>
      <c r="S1203" t="s">
        <v>8338</v>
      </c>
      <c r="T1203" t="s">
        <v>8339</v>
      </c>
      <c r="U1203" s="9">
        <f t="shared" si="130"/>
        <v>42536.60701388889</v>
      </c>
      <c r="V1203" s="9">
        <f t="shared" si="131"/>
        <v>42566.60701388889</v>
      </c>
      <c r="W1203">
        <f t="shared" si="132"/>
        <v>30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 s="5">
        <f t="shared" si="127"/>
        <v>183.8</v>
      </c>
      <c r="Q1204" s="5" t="str">
        <f t="shared" si="128"/>
        <v>photography</v>
      </c>
      <c r="R1204" s="5" t="str">
        <f t="shared" si="129"/>
        <v>photobooks</v>
      </c>
      <c r="S1204" t="s">
        <v>8338</v>
      </c>
      <c r="T1204" t="s">
        <v>8339</v>
      </c>
      <c r="U1204" s="9">
        <f t="shared" si="130"/>
        <v>42152.288819444439</v>
      </c>
      <c r="V1204" s="9">
        <f t="shared" si="131"/>
        <v>42182.288819444439</v>
      </c>
      <c r="W1204">
        <f t="shared" si="132"/>
        <v>30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 s="5">
        <f t="shared" si="127"/>
        <v>165.35</v>
      </c>
      <c r="Q1205" s="5" t="str">
        <f t="shared" si="128"/>
        <v>photography</v>
      </c>
      <c r="R1205" s="5" t="str">
        <f t="shared" si="129"/>
        <v>photobooks</v>
      </c>
      <c r="S1205" t="s">
        <v>8338</v>
      </c>
      <c r="T1205" t="s">
        <v>8339</v>
      </c>
      <c r="U1205" s="9">
        <f t="shared" si="130"/>
        <v>42125.614895833336</v>
      </c>
      <c r="V1205" s="9">
        <f t="shared" si="131"/>
        <v>42155.614895833336</v>
      </c>
      <c r="W1205">
        <f t="shared" si="132"/>
        <v>30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 s="5">
        <f t="shared" si="127"/>
        <v>234.79</v>
      </c>
      <c r="Q1206" s="5" t="str">
        <f t="shared" si="128"/>
        <v>photography</v>
      </c>
      <c r="R1206" s="5" t="str">
        <f t="shared" si="129"/>
        <v>photobooks</v>
      </c>
      <c r="S1206" t="s">
        <v>8338</v>
      </c>
      <c r="T1206" t="s">
        <v>8339</v>
      </c>
      <c r="U1206" s="9">
        <f t="shared" si="130"/>
        <v>42297.748067129629</v>
      </c>
      <c r="V1206" s="9">
        <f t="shared" si="131"/>
        <v>42342.208333333328</v>
      </c>
      <c r="W1206">
        <f t="shared" si="132"/>
        <v>45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 s="5">
        <f t="shared" si="127"/>
        <v>211.48</v>
      </c>
      <c r="Q1207" s="5" t="str">
        <f t="shared" si="128"/>
        <v>photography</v>
      </c>
      <c r="R1207" s="5" t="str">
        <f t="shared" si="129"/>
        <v>photobooks</v>
      </c>
      <c r="S1207" t="s">
        <v>8338</v>
      </c>
      <c r="T1207" t="s">
        <v>8339</v>
      </c>
      <c r="U1207" s="9">
        <f t="shared" si="130"/>
        <v>42138.506377314814</v>
      </c>
      <c r="V1207" s="9">
        <f t="shared" si="131"/>
        <v>42168.506377314814</v>
      </c>
      <c r="W1207">
        <f t="shared" si="132"/>
        <v>30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 s="5">
        <f t="shared" si="127"/>
        <v>32.340000000000003</v>
      </c>
      <c r="Q1208" s="5" t="str">
        <f t="shared" si="128"/>
        <v>photography</v>
      </c>
      <c r="R1208" s="5" t="str">
        <f t="shared" si="129"/>
        <v>photobooks</v>
      </c>
      <c r="S1208" t="s">
        <v>8338</v>
      </c>
      <c r="T1208" t="s">
        <v>8339</v>
      </c>
      <c r="U1208" s="9">
        <f t="shared" si="130"/>
        <v>42772.776076388895</v>
      </c>
      <c r="V1208" s="9">
        <f t="shared" si="131"/>
        <v>42805.561805555553</v>
      </c>
      <c r="W1208">
        <f t="shared" si="132"/>
        <v>33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 s="5">
        <f t="shared" si="127"/>
        <v>123.38</v>
      </c>
      <c r="Q1209" s="5" t="str">
        <f t="shared" si="128"/>
        <v>photography</v>
      </c>
      <c r="R1209" s="5" t="str">
        <f t="shared" si="129"/>
        <v>photobooks</v>
      </c>
      <c r="S1209" t="s">
        <v>8338</v>
      </c>
      <c r="T1209" t="s">
        <v>8339</v>
      </c>
      <c r="U1209" s="9">
        <f t="shared" si="130"/>
        <v>42430.430243055554</v>
      </c>
      <c r="V1209" s="9">
        <f t="shared" si="131"/>
        <v>42460.416666666672</v>
      </c>
      <c r="W1209">
        <f t="shared" si="132"/>
        <v>30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 s="5">
        <f t="shared" si="127"/>
        <v>207.07</v>
      </c>
      <c r="Q1210" s="5" t="str">
        <f t="shared" si="128"/>
        <v>photography</v>
      </c>
      <c r="R1210" s="5" t="str">
        <f t="shared" si="129"/>
        <v>photobooks</v>
      </c>
      <c r="S1210" t="s">
        <v>8338</v>
      </c>
      <c r="T1210" t="s">
        <v>8339</v>
      </c>
      <c r="U1210" s="9">
        <f t="shared" si="130"/>
        <v>42423.709074074075</v>
      </c>
      <c r="V1210" s="9">
        <f t="shared" si="131"/>
        <v>42453.667407407411</v>
      </c>
      <c r="W1210">
        <f t="shared" si="132"/>
        <v>30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 s="5">
        <f t="shared" si="127"/>
        <v>138.26</v>
      </c>
      <c r="Q1211" s="5" t="str">
        <f t="shared" si="128"/>
        <v>photography</v>
      </c>
      <c r="R1211" s="5" t="str">
        <f t="shared" si="129"/>
        <v>photobooks</v>
      </c>
      <c r="S1211" t="s">
        <v>8338</v>
      </c>
      <c r="T1211" t="s">
        <v>8339</v>
      </c>
      <c r="U1211" s="9">
        <f t="shared" si="130"/>
        <v>42761.846122685187</v>
      </c>
      <c r="V1211" s="9">
        <f t="shared" si="131"/>
        <v>42791.846122685187</v>
      </c>
      <c r="W1211">
        <f t="shared" si="132"/>
        <v>30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 s="5">
        <f t="shared" si="127"/>
        <v>493.82</v>
      </c>
      <c r="Q1212" s="5" t="str">
        <f t="shared" si="128"/>
        <v>photography</v>
      </c>
      <c r="R1212" s="5" t="str">
        <f t="shared" si="129"/>
        <v>photobooks</v>
      </c>
      <c r="S1212" t="s">
        <v>8338</v>
      </c>
      <c r="T1212" t="s">
        <v>8339</v>
      </c>
      <c r="U1212" s="9">
        <f t="shared" si="130"/>
        <v>42132.941805555558</v>
      </c>
      <c r="V1212" s="9">
        <f t="shared" si="131"/>
        <v>42155.875</v>
      </c>
      <c r="W1212">
        <f t="shared" si="132"/>
        <v>23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 s="5">
        <f t="shared" si="127"/>
        <v>168.5</v>
      </c>
      <c r="Q1213" s="5" t="str">
        <f t="shared" si="128"/>
        <v>photography</v>
      </c>
      <c r="R1213" s="5" t="str">
        <f t="shared" si="129"/>
        <v>photobooks</v>
      </c>
      <c r="S1213" t="s">
        <v>8338</v>
      </c>
      <c r="T1213" t="s">
        <v>8339</v>
      </c>
      <c r="U1213" s="9">
        <f t="shared" si="130"/>
        <v>42515.866446759261</v>
      </c>
      <c r="V1213" s="9">
        <f t="shared" si="131"/>
        <v>42530.866446759261</v>
      </c>
      <c r="W1213">
        <f t="shared" si="132"/>
        <v>15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 s="5">
        <f t="shared" si="127"/>
        <v>38.869999999999997</v>
      </c>
      <c r="Q1214" s="5" t="str">
        <f t="shared" si="128"/>
        <v>photography</v>
      </c>
      <c r="R1214" s="5" t="str">
        <f t="shared" si="129"/>
        <v>photobooks</v>
      </c>
      <c r="S1214" t="s">
        <v>8338</v>
      </c>
      <c r="T1214" t="s">
        <v>8339</v>
      </c>
      <c r="U1214" s="9">
        <f t="shared" si="130"/>
        <v>42318.950173611112</v>
      </c>
      <c r="V1214" s="9">
        <f t="shared" si="131"/>
        <v>42335.041666666672</v>
      </c>
      <c r="W1214">
        <f t="shared" si="132"/>
        <v>17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 s="5">
        <f t="shared" si="127"/>
        <v>61.53</v>
      </c>
      <c r="Q1215" s="5" t="str">
        <f t="shared" si="128"/>
        <v>photography</v>
      </c>
      <c r="R1215" s="5" t="str">
        <f t="shared" si="129"/>
        <v>photobooks</v>
      </c>
      <c r="S1215" t="s">
        <v>8338</v>
      </c>
      <c r="T1215" t="s">
        <v>8339</v>
      </c>
      <c r="U1215" s="9">
        <f t="shared" si="130"/>
        <v>42731.755787037036</v>
      </c>
      <c r="V1215" s="9">
        <f t="shared" si="131"/>
        <v>42766.755787037036</v>
      </c>
      <c r="W1215">
        <f t="shared" si="132"/>
        <v>35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 s="5">
        <f t="shared" si="127"/>
        <v>105.44</v>
      </c>
      <c r="Q1216" s="5" t="str">
        <f t="shared" si="128"/>
        <v>photography</v>
      </c>
      <c r="R1216" s="5" t="str">
        <f t="shared" si="129"/>
        <v>photobooks</v>
      </c>
      <c r="S1216" t="s">
        <v>8338</v>
      </c>
      <c r="T1216" t="s">
        <v>8339</v>
      </c>
      <c r="U1216" s="9">
        <f t="shared" si="130"/>
        <v>42104.840335648143</v>
      </c>
      <c r="V1216" s="9">
        <f t="shared" si="131"/>
        <v>42164.840335648143</v>
      </c>
      <c r="W1216">
        <f t="shared" si="132"/>
        <v>60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 s="5">
        <f t="shared" si="127"/>
        <v>71.59</v>
      </c>
      <c r="Q1217" s="5" t="str">
        <f t="shared" si="128"/>
        <v>photography</v>
      </c>
      <c r="R1217" s="5" t="str">
        <f t="shared" si="129"/>
        <v>photobooks</v>
      </c>
      <c r="S1217" t="s">
        <v>8338</v>
      </c>
      <c r="T1217" t="s">
        <v>8339</v>
      </c>
      <c r="U1217" s="9">
        <f t="shared" si="130"/>
        <v>41759.923101851848</v>
      </c>
      <c r="V1217" s="9">
        <f t="shared" si="131"/>
        <v>41789.923101851848</v>
      </c>
      <c r="W1217">
        <f t="shared" si="132"/>
        <v>30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33">ROUND((E1218/D1218)*100,0)</f>
        <v>146</v>
      </c>
      <c r="P1218" s="5">
        <f t="shared" ref="P1218:P1281" si="134">ROUND((E1218/L1218),2)</f>
        <v>91.88</v>
      </c>
      <c r="Q1218" s="5" t="str">
        <f t="shared" ref="Q1218:Q1281" si="135">LEFT(N1218,SEARCH("/",N1218)-1)</f>
        <v>photography</v>
      </c>
      <c r="R1218" s="5" t="str">
        <f t="shared" ref="R1218:R1281" si="136">RIGHT(N1218,LEN(N1218)-SEARCH("/",N1218))</f>
        <v>photobooks</v>
      </c>
      <c r="S1218" t="s">
        <v>8338</v>
      </c>
      <c r="T1218" t="s">
        <v>8339</v>
      </c>
      <c r="U1218" s="9">
        <f t="shared" ref="U1218:U1281" si="137">(((J1218/60)/60)/24)+DATE(1970,1,1)</f>
        <v>42247.616400462968</v>
      </c>
      <c r="V1218" s="9">
        <f t="shared" ref="V1218:V1281" si="138">(((I1218/60)/60)/24)+DATE(1970,1,1)</f>
        <v>42279.960416666669</v>
      </c>
      <c r="W1218">
        <f t="shared" si="132"/>
        <v>32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33"/>
        <v>103</v>
      </c>
      <c r="P1219" s="5">
        <f t="shared" si="134"/>
        <v>148.57</v>
      </c>
      <c r="Q1219" s="5" t="str">
        <f t="shared" si="135"/>
        <v>photography</v>
      </c>
      <c r="R1219" s="5" t="str">
        <f t="shared" si="136"/>
        <v>photobooks</v>
      </c>
      <c r="S1219" t="s">
        <v>8338</v>
      </c>
      <c r="T1219" t="s">
        <v>8339</v>
      </c>
      <c r="U1219" s="9">
        <f t="shared" si="137"/>
        <v>42535.809490740736</v>
      </c>
      <c r="V1219" s="9">
        <f t="shared" si="138"/>
        <v>42565.809490740736</v>
      </c>
      <c r="W1219">
        <f t="shared" ref="W1219:W1282" si="139">DATEDIF(U1219,V1219,"d")</f>
        <v>30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 s="5">
        <f t="shared" si="134"/>
        <v>174.21</v>
      </c>
      <c r="Q1220" s="5" t="str">
        <f t="shared" si="135"/>
        <v>photography</v>
      </c>
      <c r="R1220" s="5" t="str">
        <f t="shared" si="136"/>
        <v>photobooks</v>
      </c>
      <c r="S1220" t="s">
        <v>8338</v>
      </c>
      <c r="T1220" t="s">
        <v>8339</v>
      </c>
      <c r="U1220" s="9">
        <f t="shared" si="137"/>
        <v>42278.662037037036</v>
      </c>
      <c r="V1220" s="9">
        <f t="shared" si="138"/>
        <v>42309.125</v>
      </c>
      <c r="W1220">
        <f t="shared" si="139"/>
        <v>31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 s="5">
        <f t="shared" si="134"/>
        <v>102.86</v>
      </c>
      <c r="Q1221" s="5" t="str">
        <f t="shared" si="135"/>
        <v>photography</v>
      </c>
      <c r="R1221" s="5" t="str">
        <f t="shared" si="136"/>
        <v>photobooks</v>
      </c>
      <c r="S1221" t="s">
        <v>8338</v>
      </c>
      <c r="T1221" t="s">
        <v>8339</v>
      </c>
      <c r="U1221" s="9">
        <f t="shared" si="137"/>
        <v>42633.461956018517</v>
      </c>
      <c r="V1221" s="9">
        <f t="shared" si="138"/>
        <v>42663.461956018517</v>
      </c>
      <c r="W1221">
        <f t="shared" si="139"/>
        <v>30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 s="5">
        <f t="shared" si="134"/>
        <v>111.18</v>
      </c>
      <c r="Q1222" s="5" t="str">
        <f t="shared" si="135"/>
        <v>photography</v>
      </c>
      <c r="R1222" s="5" t="str">
        <f t="shared" si="136"/>
        <v>photobooks</v>
      </c>
      <c r="S1222" t="s">
        <v>8338</v>
      </c>
      <c r="T1222" t="s">
        <v>8339</v>
      </c>
      <c r="U1222" s="9">
        <f t="shared" si="137"/>
        <v>42211.628611111111</v>
      </c>
      <c r="V1222" s="9">
        <f t="shared" si="138"/>
        <v>42241.628611111111</v>
      </c>
      <c r="W1222">
        <f t="shared" si="139"/>
        <v>30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 s="5">
        <f t="shared" si="134"/>
        <v>23.8</v>
      </c>
      <c r="Q1223" s="5" t="str">
        <f t="shared" si="135"/>
        <v>photography</v>
      </c>
      <c r="R1223" s="5" t="str">
        <f t="shared" si="136"/>
        <v>photobooks</v>
      </c>
      <c r="S1223" t="s">
        <v>8338</v>
      </c>
      <c r="T1223" t="s">
        <v>8339</v>
      </c>
      <c r="U1223" s="9">
        <f t="shared" si="137"/>
        <v>42680.47555555556</v>
      </c>
      <c r="V1223" s="9">
        <f t="shared" si="138"/>
        <v>42708</v>
      </c>
      <c r="W1223">
        <f t="shared" si="139"/>
        <v>28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 s="5">
        <f t="shared" si="134"/>
        <v>81.27</v>
      </c>
      <c r="Q1224" s="5" t="str">
        <f t="shared" si="135"/>
        <v>photography</v>
      </c>
      <c r="R1224" s="5" t="str">
        <f t="shared" si="136"/>
        <v>photobooks</v>
      </c>
      <c r="S1224" t="s">
        <v>8338</v>
      </c>
      <c r="T1224" t="s">
        <v>8339</v>
      </c>
      <c r="U1224" s="9">
        <f t="shared" si="137"/>
        <v>42430.720451388886</v>
      </c>
      <c r="V1224" s="9">
        <f t="shared" si="138"/>
        <v>42461.166666666672</v>
      </c>
      <c r="W1224">
        <f t="shared" si="139"/>
        <v>31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 s="5">
        <f t="shared" si="134"/>
        <v>116.21</v>
      </c>
      <c r="Q1225" s="5" t="str">
        <f t="shared" si="135"/>
        <v>photography</v>
      </c>
      <c r="R1225" s="5" t="str">
        <f t="shared" si="136"/>
        <v>photobooks</v>
      </c>
      <c r="S1225" t="s">
        <v>8338</v>
      </c>
      <c r="T1225" t="s">
        <v>8339</v>
      </c>
      <c r="U1225" s="9">
        <f t="shared" si="137"/>
        <v>42654.177187499998</v>
      </c>
      <c r="V1225" s="9">
        <f t="shared" si="138"/>
        <v>42684.218854166669</v>
      </c>
      <c r="W1225">
        <f t="shared" si="139"/>
        <v>30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2" t="s">
        <v>8221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 s="5">
        <f t="shared" si="134"/>
        <v>58.89</v>
      </c>
      <c r="Q1226" s="5" t="str">
        <f t="shared" si="135"/>
        <v>music</v>
      </c>
      <c r="R1226" s="5" t="str">
        <f t="shared" si="136"/>
        <v>world music</v>
      </c>
      <c r="S1226" t="s">
        <v>8325</v>
      </c>
      <c r="T1226" t="s">
        <v>8340</v>
      </c>
      <c r="U1226" s="9">
        <f t="shared" si="137"/>
        <v>41736.549791666665</v>
      </c>
      <c r="V1226" s="9">
        <f t="shared" si="138"/>
        <v>41796.549791666665</v>
      </c>
      <c r="W1226">
        <f t="shared" si="139"/>
        <v>60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2" t="s">
        <v>8221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 s="5">
        <f t="shared" si="134"/>
        <v>44</v>
      </c>
      <c r="Q1227" s="5" t="str">
        <f t="shared" si="135"/>
        <v>music</v>
      </c>
      <c r="R1227" s="5" t="str">
        <f t="shared" si="136"/>
        <v>world music</v>
      </c>
      <c r="S1227" t="s">
        <v>8325</v>
      </c>
      <c r="T1227" t="s">
        <v>8340</v>
      </c>
      <c r="U1227" s="9">
        <f t="shared" si="137"/>
        <v>41509.905995370369</v>
      </c>
      <c r="V1227" s="9">
        <f t="shared" si="138"/>
        <v>41569.905995370369</v>
      </c>
      <c r="W1227">
        <f t="shared" si="139"/>
        <v>60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2" t="s">
        <v>8221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 s="5">
        <f t="shared" si="134"/>
        <v>48.43</v>
      </c>
      <c r="Q1228" s="5" t="str">
        <f t="shared" si="135"/>
        <v>music</v>
      </c>
      <c r="R1228" s="5" t="str">
        <f t="shared" si="136"/>
        <v>world music</v>
      </c>
      <c r="S1228" t="s">
        <v>8325</v>
      </c>
      <c r="T1228" t="s">
        <v>8340</v>
      </c>
      <c r="U1228" s="9">
        <f t="shared" si="137"/>
        <v>41715.874780092592</v>
      </c>
      <c r="V1228" s="9">
        <f t="shared" si="138"/>
        <v>41750.041666666664</v>
      </c>
      <c r="W1228">
        <f t="shared" si="139"/>
        <v>35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2" t="s">
        <v>8221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s="5" t="e">
        <f t="shared" si="134"/>
        <v>#DIV/0!</v>
      </c>
      <c r="Q1229" s="5" t="str">
        <f t="shared" si="135"/>
        <v>music</v>
      </c>
      <c r="R1229" s="5" t="str">
        <f t="shared" si="136"/>
        <v>world music</v>
      </c>
      <c r="S1229" t="s">
        <v>8325</v>
      </c>
      <c r="T1229" t="s">
        <v>8340</v>
      </c>
      <c r="U1229" s="9">
        <f t="shared" si="137"/>
        <v>41827.919166666667</v>
      </c>
      <c r="V1229" s="9">
        <f t="shared" si="138"/>
        <v>41858.291666666664</v>
      </c>
      <c r="W1229">
        <f t="shared" si="139"/>
        <v>31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2" t="s">
        <v>8221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 s="5">
        <f t="shared" si="134"/>
        <v>61.04</v>
      </c>
      <c r="Q1230" s="5" t="str">
        <f t="shared" si="135"/>
        <v>music</v>
      </c>
      <c r="R1230" s="5" t="str">
        <f t="shared" si="136"/>
        <v>world music</v>
      </c>
      <c r="S1230" t="s">
        <v>8325</v>
      </c>
      <c r="T1230" t="s">
        <v>8340</v>
      </c>
      <c r="U1230" s="9">
        <f t="shared" si="137"/>
        <v>40754.729259259257</v>
      </c>
      <c r="V1230" s="9">
        <f t="shared" si="138"/>
        <v>40814.729259259257</v>
      </c>
      <c r="W1230">
        <f t="shared" si="139"/>
        <v>60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2" t="s">
        <v>8221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 s="5">
        <f t="shared" si="134"/>
        <v>25</v>
      </c>
      <c r="Q1231" s="5" t="str">
        <f t="shared" si="135"/>
        <v>music</v>
      </c>
      <c r="R1231" s="5" t="str">
        <f t="shared" si="136"/>
        <v>world music</v>
      </c>
      <c r="S1231" t="s">
        <v>8325</v>
      </c>
      <c r="T1231" t="s">
        <v>8340</v>
      </c>
      <c r="U1231" s="9">
        <f t="shared" si="137"/>
        <v>40985.459803240738</v>
      </c>
      <c r="V1231" s="9">
        <f t="shared" si="138"/>
        <v>41015.666666666664</v>
      </c>
      <c r="W1231">
        <f t="shared" si="139"/>
        <v>30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2" t="s">
        <v>8221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s="5" t="e">
        <f t="shared" si="134"/>
        <v>#DIV/0!</v>
      </c>
      <c r="Q1232" s="5" t="str">
        <f t="shared" si="135"/>
        <v>music</v>
      </c>
      <c r="R1232" s="5" t="str">
        <f t="shared" si="136"/>
        <v>world music</v>
      </c>
      <c r="S1232" t="s">
        <v>8325</v>
      </c>
      <c r="T1232" t="s">
        <v>8340</v>
      </c>
      <c r="U1232" s="9">
        <f t="shared" si="137"/>
        <v>40568.972569444442</v>
      </c>
      <c r="V1232" s="9">
        <f t="shared" si="138"/>
        <v>40598.972569444442</v>
      </c>
      <c r="W1232">
        <f t="shared" si="139"/>
        <v>30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2" t="s">
        <v>8221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s="5" t="e">
        <f t="shared" si="134"/>
        <v>#DIV/0!</v>
      </c>
      <c r="Q1233" s="5" t="str">
        <f t="shared" si="135"/>
        <v>music</v>
      </c>
      <c r="R1233" s="5" t="str">
        <f t="shared" si="136"/>
        <v>world music</v>
      </c>
      <c r="S1233" t="s">
        <v>8325</v>
      </c>
      <c r="T1233" t="s">
        <v>8340</v>
      </c>
      <c r="U1233" s="9">
        <f t="shared" si="137"/>
        <v>42193.941759259258</v>
      </c>
      <c r="V1233" s="9">
        <f t="shared" si="138"/>
        <v>42244.041666666672</v>
      </c>
      <c r="W1233">
        <f t="shared" si="139"/>
        <v>51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2" t="s">
        <v>8221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 s="5">
        <f t="shared" si="134"/>
        <v>40</v>
      </c>
      <c r="Q1234" s="5" t="str">
        <f t="shared" si="135"/>
        <v>music</v>
      </c>
      <c r="R1234" s="5" t="str">
        <f t="shared" si="136"/>
        <v>world music</v>
      </c>
      <c r="S1234" t="s">
        <v>8325</v>
      </c>
      <c r="T1234" t="s">
        <v>8340</v>
      </c>
      <c r="U1234" s="9">
        <f t="shared" si="137"/>
        <v>41506.848032407412</v>
      </c>
      <c r="V1234" s="9">
        <f t="shared" si="138"/>
        <v>41553.848032407412</v>
      </c>
      <c r="W1234">
        <f t="shared" si="139"/>
        <v>47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2" t="s">
        <v>8221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 s="5">
        <f t="shared" si="134"/>
        <v>19.329999999999998</v>
      </c>
      <c r="Q1235" s="5" t="str">
        <f t="shared" si="135"/>
        <v>music</v>
      </c>
      <c r="R1235" s="5" t="str">
        <f t="shared" si="136"/>
        <v>world music</v>
      </c>
      <c r="S1235" t="s">
        <v>8325</v>
      </c>
      <c r="T1235" t="s">
        <v>8340</v>
      </c>
      <c r="U1235" s="9">
        <f t="shared" si="137"/>
        <v>40939.948773148149</v>
      </c>
      <c r="V1235" s="9">
        <f t="shared" si="138"/>
        <v>40960.948773148149</v>
      </c>
      <c r="W1235">
        <f t="shared" si="139"/>
        <v>21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2" t="s">
        <v>8221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s="5" t="e">
        <f t="shared" si="134"/>
        <v>#DIV/0!</v>
      </c>
      <c r="Q1236" s="5" t="str">
        <f t="shared" si="135"/>
        <v>music</v>
      </c>
      <c r="R1236" s="5" t="str">
        <f t="shared" si="136"/>
        <v>world music</v>
      </c>
      <c r="S1236" t="s">
        <v>8325</v>
      </c>
      <c r="T1236" t="s">
        <v>8340</v>
      </c>
      <c r="U1236" s="9">
        <f t="shared" si="137"/>
        <v>42007.788680555561</v>
      </c>
      <c r="V1236" s="9">
        <f t="shared" si="138"/>
        <v>42037.788680555561</v>
      </c>
      <c r="W1236">
        <f t="shared" si="139"/>
        <v>30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2" t="s">
        <v>8221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 s="5">
        <f t="shared" si="134"/>
        <v>35</v>
      </c>
      <c r="Q1237" s="5" t="str">
        <f t="shared" si="135"/>
        <v>music</v>
      </c>
      <c r="R1237" s="5" t="str">
        <f t="shared" si="136"/>
        <v>world music</v>
      </c>
      <c r="S1237" t="s">
        <v>8325</v>
      </c>
      <c r="T1237" t="s">
        <v>8340</v>
      </c>
      <c r="U1237" s="9">
        <f t="shared" si="137"/>
        <v>41583.135405092595</v>
      </c>
      <c r="V1237" s="9">
        <f t="shared" si="138"/>
        <v>41623.135405092595</v>
      </c>
      <c r="W1237">
        <f t="shared" si="139"/>
        <v>40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2" t="s">
        <v>8221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s="5" t="e">
        <f t="shared" si="134"/>
        <v>#DIV/0!</v>
      </c>
      <c r="Q1238" s="5" t="str">
        <f t="shared" si="135"/>
        <v>music</v>
      </c>
      <c r="R1238" s="5" t="str">
        <f t="shared" si="136"/>
        <v>world music</v>
      </c>
      <c r="S1238" t="s">
        <v>8325</v>
      </c>
      <c r="T1238" t="s">
        <v>8340</v>
      </c>
      <c r="U1238" s="9">
        <f t="shared" si="137"/>
        <v>41110.680138888885</v>
      </c>
      <c r="V1238" s="9">
        <f t="shared" si="138"/>
        <v>41118.666666666664</v>
      </c>
      <c r="W1238">
        <f t="shared" si="139"/>
        <v>8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2" t="s">
        <v>8221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s="5" t="e">
        <f t="shared" si="134"/>
        <v>#DIV/0!</v>
      </c>
      <c r="Q1239" s="5" t="str">
        <f t="shared" si="135"/>
        <v>music</v>
      </c>
      <c r="R1239" s="5" t="str">
        <f t="shared" si="136"/>
        <v>world music</v>
      </c>
      <c r="S1239" t="s">
        <v>8325</v>
      </c>
      <c r="T1239" t="s">
        <v>8340</v>
      </c>
      <c r="U1239" s="9">
        <f t="shared" si="137"/>
        <v>41125.283159722225</v>
      </c>
      <c r="V1239" s="9">
        <f t="shared" si="138"/>
        <v>41145.283159722225</v>
      </c>
      <c r="W1239">
        <f t="shared" si="139"/>
        <v>20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2" t="s">
        <v>8221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 s="5">
        <f t="shared" si="134"/>
        <v>59.33</v>
      </c>
      <c r="Q1240" s="5" t="str">
        <f t="shared" si="135"/>
        <v>music</v>
      </c>
      <c r="R1240" s="5" t="str">
        <f t="shared" si="136"/>
        <v>world music</v>
      </c>
      <c r="S1240" t="s">
        <v>8325</v>
      </c>
      <c r="T1240" t="s">
        <v>8340</v>
      </c>
      <c r="U1240" s="9">
        <f t="shared" si="137"/>
        <v>40731.61037037037</v>
      </c>
      <c r="V1240" s="9">
        <f t="shared" si="138"/>
        <v>40761.61037037037</v>
      </c>
      <c r="W1240">
        <f t="shared" si="139"/>
        <v>30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2" t="s">
        <v>8221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s="5" t="e">
        <f t="shared" si="134"/>
        <v>#DIV/0!</v>
      </c>
      <c r="Q1241" s="5" t="str">
        <f t="shared" si="135"/>
        <v>music</v>
      </c>
      <c r="R1241" s="5" t="str">
        <f t="shared" si="136"/>
        <v>world music</v>
      </c>
      <c r="S1241" t="s">
        <v>8325</v>
      </c>
      <c r="T1241" t="s">
        <v>8340</v>
      </c>
      <c r="U1241" s="9">
        <f t="shared" si="137"/>
        <v>40883.962581018517</v>
      </c>
      <c r="V1241" s="9">
        <f t="shared" si="138"/>
        <v>40913.962581018517</v>
      </c>
      <c r="W1241">
        <f t="shared" si="139"/>
        <v>30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2" t="s">
        <v>8221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 s="5">
        <f t="shared" si="134"/>
        <v>30.13</v>
      </c>
      <c r="Q1242" s="5" t="str">
        <f t="shared" si="135"/>
        <v>music</v>
      </c>
      <c r="R1242" s="5" t="str">
        <f t="shared" si="136"/>
        <v>world music</v>
      </c>
      <c r="S1242" t="s">
        <v>8325</v>
      </c>
      <c r="T1242" t="s">
        <v>8340</v>
      </c>
      <c r="U1242" s="9">
        <f t="shared" si="137"/>
        <v>41409.040011574078</v>
      </c>
      <c r="V1242" s="9">
        <f t="shared" si="138"/>
        <v>41467.910416666666</v>
      </c>
      <c r="W1242">
        <f t="shared" si="139"/>
        <v>58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2" t="s">
        <v>8221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 s="5">
        <f t="shared" si="134"/>
        <v>74.62</v>
      </c>
      <c r="Q1243" s="5" t="str">
        <f t="shared" si="135"/>
        <v>music</v>
      </c>
      <c r="R1243" s="5" t="str">
        <f t="shared" si="136"/>
        <v>world music</v>
      </c>
      <c r="S1243" t="s">
        <v>8325</v>
      </c>
      <c r="T1243" t="s">
        <v>8340</v>
      </c>
      <c r="U1243" s="9">
        <f t="shared" si="137"/>
        <v>41923.837731481479</v>
      </c>
      <c r="V1243" s="9">
        <f t="shared" si="138"/>
        <v>41946.249305555553</v>
      </c>
      <c r="W1243">
        <f t="shared" si="139"/>
        <v>23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2" t="s">
        <v>8221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 s="5">
        <f t="shared" si="134"/>
        <v>5</v>
      </c>
      <c r="Q1244" s="5" t="str">
        <f t="shared" si="135"/>
        <v>music</v>
      </c>
      <c r="R1244" s="5" t="str">
        <f t="shared" si="136"/>
        <v>world music</v>
      </c>
      <c r="S1244" t="s">
        <v>8325</v>
      </c>
      <c r="T1244" t="s">
        <v>8340</v>
      </c>
      <c r="U1244" s="9">
        <f t="shared" si="137"/>
        <v>40782.165532407409</v>
      </c>
      <c r="V1244" s="9">
        <f t="shared" si="138"/>
        <v>40797.554166666669</v>
      </c>
      <c r="W1244">
        <f t="shared" si="139"/>
        <v>15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2" t="s">
        <v>8221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 s="5">
        <f t="shared" si="134"/>
        <v>44.5</v>
      </c>
      <c r="Q1245" s="5" t="str">
        <f t="shared" si="135"/>
        <v>music</v>
      </c>
      <c r="R1245" s="5" t="str">
        <f t="shared" si="136"/>
        <v>world music</v>
      </c>
      <c r="S1245" t="s">
        <v>8325</v>
      </c>
      <c r="T1245" t="s">
        <v>8340</v>
      </c>
      <c r="U1245" s="9">
        <f t="shared" si="137"/>
        <v>40671.879293981481</v>
      </c>
      <c r="V1245" s="9">
        <f t="shared" si="138"/>
        <v>40732.875</v>
      </c>
      <c r="W1245">
        <f t="shared" si="139"/>
        <v>61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 s="5">
        <f t="shared" si="134"/>
        <v>46.13</v>
      </c>
      <c r="Q1246" s="5" t="str">
        <f t="shared" si="135"/>
        <v>music</v>
      </c>
      <c r="R1246" s="5" t="str">
        <f t="shared" si="136"/>
        <v>rock</v>
      </c>
      <c r="S1246" t="s">
        <v>8325</v>
      </c>
      <c r="T1246" t="s">
        <v>8326</v>
      </c>
      <c r="U1246" s="9">
        <f t="shared" si="137"/>
        <v>41355.825497685182</v>
      </c>
      <c r="V1246" s="9">
        <f t="shared" si="138"/>
        <v>41386.875</v>
      </c>
      <c r="W1246">
        <f t="shared" si="139"/>
        <v>31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 s="5">
        <f t="shared" si="134"/>
        <v>141.47</v>
      </c>
      <c r="Q1247" s="5" t="str">
        <f t="shared" si="135"/>
        <v>music</v>
      </c>
      <c r="R1247" s="5" t="str">
        <f t="shared" si="136"/>
        <v>rock</v>
      </c>
      <c r="S1247" t="s">
        <v>8325</v>
      </c>
      <c r="T1247" t="s">
        <v>8326</v>
      </c>
      <c r="U1247" s="9">
        <f t="shared" si="137"/>
        <v>41774.599930555552</v>
      </c>
      <c r="V1247" s="9">
        <f t="shared" si="138"/>
        <v>41804.599930555552</v>
      </c>
      <c r="W1247">
        <f t="shared" si="139"/>
        <v>30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 s="5">
        <f t="shared" si="134"/>
        <v>75.48</v>
      </c>
      <c r="Q1248" s="5" t="str">
        <f t="shared" si="135"/>
        <v>music</v>
      </c>
      <c r="R1248" s="5" t="str">
        <f t="shared" si="136"/>
        <v>rock</v>
      </c>
      <c r="S1248" t="s">
        <v>8325</v>
      </c>
      <c r="T1248" t="s">
        <v>8326</v>
      </c>
      <c r="U1248" s="9">
        <f t="shared" si="137"/>
        <v>40838.043391203704</v>
      </c>
      <c r="V1248" s="9">
        <f t="shared" si="138"/>
        <v>40883.085057870368</v>
      </c>
      <c r="W1248">
        <f t="shared" si="139"/>
        <v>45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 s="5">
        <f t="shared" si="134"/>
        <v>85.5</v>
      </c>
      <c r="Q1249" s="5" t="str">
        <f t="shared" si="135"/>
        <v>music</v>
      </c>
      <c r="R1249" s="5" t="str">
        <f t="shared" si="136"/>
        <v>rock</v>
      </c>
      <c r="S1249" t="s">
        <v>8325</v>
      </c>
      <c r="T1249" t="s">
        <v>8326</v>
      </c>
      <c r="U1249" s="9">
        <f t="shared" si="137"/>
        <v>41370.292303240742</v>
      </c>
      <c r="V1249" s="9">
        <f t="shared" si="138"/>
        <v>41400.292303240742</v>
      </c>
      <c r="W1249">
        <f t="shared" si="139"/>
        <v>30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 s="5">
        <f t="shared" si="134"/>
        <v>64.25</v>
      </c>
      <c r="Q1250" s="5" t="str">
        <f t="shared" si="135"/>
        <v>music</v>
      </c>
      <c r="R1250" s="5" t="str">
        <f t="shared" si="136"/>
        <v>rock</v>
      </c>
      <c r="S1250" t="s">
        <v>8325</v>
      </c>
      <c r="T1250" t="s">
        <v>8326</v>
      </c>
      <c r="U1250" s="9">
        <f t="shared" si="137"/>
        <v>41767.656863425924</v>
      </c>
      <c r="V1250" s="9">
        <f t="shared" si="138"/>
        <v>41803.290972222225</v>
      </c>
      <c r="W1250">
        <f t="shared" si="139"/>
        <v>36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 s="5">
        <f t="shared" si="134"/>
        <v>64.47</v>
      </c>
      <c r="Q1251" s="5" t="str">
        <f t="shared" si="135"/>
        <v>music</v>
      </c>
      <c r="R1251" s="5" t="str">
        <f t="shared" si="136"/>
        <v>rock</v>
      </c>
      <c r="S1251" t="s">
        <v>8325</v>
      </c>
      <c r="T1251" t="s">
        <v>8326</v>
      </c>
      <c r="U1251" s="9">
        <f t="shared" si="137"/>
        <v>41067.74086805556</v>
      </c>
      <c r="V1251" s="9">
        <f t="shared" si="138"/>
        <v>41097.74086805556</v>
      </c>
      <c r="W1251">
        <f t="shared" si="139"/>
        <v>30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 s="5">
        <f t="shared" si="134"/>
        <v>118.2</v>
      </c>
      <c r="Q1252" s="5" t="str">
        <f t="shared" si="135"/>
        <v>music</v>
      </c>
      <c r="R1252" s="5" t="str">
        <f t="shared" si="136"/>
        <v>rock</v>
      </c>
      <c r="S1252" t="s">
        <v>8325</v>
      </c>
      <c r="T1252" t="s">
        <v>8326</v>
      </c>
      <c r="U1252" s="9">
        <f t="shared" si="137"/>
        <v>41843.64271990741</v>
      </c>
      <c r="V1252" s="9">
        <f t="shared" si="138"/>
        <v>41888.64271990741</v>
      </c>
      <c r="W1252">
        <f t="shared" si="139"/>
        <v>45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 s="5">
        <f t="shared" si="134"/>
        <v>82.54</v>
      </c>
      <c r="Q1253" s="5" t="str">
        <f t="shared" si="135"/>
        <v>music</v>
      </c>
      <c r="R1253" s="5" t="str">
        <f t="shared" si="136"/>
        <v>rock</v>
      </c>
      <c r="S1253" t="s">
        <v>8325</v>
      </c>
      <c r="T1253" t="s">
        <v>8326</v>
      </c>
      <c r="U1253" s="9">
        <f t="shared" si="137"/>
        <v>40751.814432870371</v>
      </c>
      <c r="V1253" s="9">
        <f t="shared" si="138"/>
        <v>40811.814432870371</v>
      </c>
      <c r="W1253">
        <f t="shared" si="139"/>
        <v>60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 s="5">
        <f t="shared" si="134"/>
        <v>34.17</v>
      </c>
      <c r="Q1254" s="5" t="str">
        <f t="shared" si="135"/>
        <v>music</v>
      </c>
      <c r="R1254" s="5" t="str">
        <f t="shared" si="136"/>
        <v>rock</v>
      </c>
      <c r="S1254" t="s">
        <v>8325</v>
      </c>
      <c r="T1254" t="s">
        <v>8326</v>
      </c>
      <c r="U1254" s="9">
        <f t="shared" si="137"/>
        <v>41543.988067129627</v>
      </c>
      <c r="V1254" s="9">
        <f t="shared" si="138"/>
        <v>41571.988067129627</v>
      </c>
      <c r="W1254">
        <f t="shared" si="139"/>
        <v>28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 s="5">
        <f t="shared" si="134"/>
        <v>42.73</v>
      </c>
      <c r="Q1255" s="5" t="str">
        <f t="shared" si="135"/>
        <v>music</v>
      </c>
      <c r="R1255" s="5" t="str">
        <f t="shared" si="136"/>
        <v>rock</v>
      </c>
      <c r="S1255" t="s">
        <v>8325</v>
      </c>
      <c r="T1255" t="s">
        <v>8326</v>
      </c>
      <c r="U1255" s="9">
        <f t="shared" si="137"/>
        <v>41855.783645833333</v>
      </c>
      <c r="V1255" s="9">
        <f t="shared" si="138"/>
        <v>41885.783645833333</v>
      </c>
      <c r="W1255">
        <f t="shared" si="139"/>
        <v>30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 s="5">
        <f t="shared" si="134"/>
        <v>94.49</v>
      </c>
      <c r="Q1256" s="5" t="str">
        <f t="shared" si="135"/>
        <v>music</v>
      </c>
      <c r="R1256" s="5" t="str">
        <f t="shared" si="136"/>
        <v>rock</v>
      </c>
      <c r="S1256" t="s">
        <v>8325</v>
      </c>
      <c r="T1256" t="s">
        <v>8326</v>
      </c>
      <c r="U1256" s="9">
        <f t="shared" si="137"/>
        <v>40487.621365740742</v>
      </c>
      <c r="V1256" s="9">
        <f t="shared" si="138"/>
        <v>40544.207638888889</v>
      </c>
      <c r="W1256">
        <f t="shared" si="139"/>
        <v>57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 s="5">
        <f t="shared" si="134"/>
        <v>55.7</v>
      </c>
      <c r="Q1257" s="5" t="str">
        <f t="shared" si="135"/>
        <v>music</v>
      </c>
      <c r="R1257" s="5" t="str">
        <f t="shared" si="136"/>
        <v>rock</v>
      </c>
      <c r="S1257" t="s">
        <v>8325</v>
      </c>
      <c r="T1257" t="s">
        <v>8326</v>
      </c>
      <c r="U1257" s="9">
        <f t="shared" si="137"/>
        <v>41579.845509259263</v>
      </c>
      <c r="V1257" s="9">
        <f t="shared" si="138"/>
        <v>41609.887175925927</v>
      </c>
      <c r="W1257">
        <f t="shared" si="139"/>
        <v>30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 s="5">
        <f t="shared" si="134"/>
        <v>98.03</v>
      </c>
      <c r="Q1258" s="5" t="str">
        <f t="shared" si="135"/>
        <v>music</v>
      </c>
      <c r="R1258" s="5" t="str">
        <f t="shared" si="136"/>
        <v>rock</v>
      </c>
      <c r="S1258" t="s">
        <v>8325</v>
      </c>
      <c r="T1258" t="s">
        <v>8326</v>
      </c>
      <c r="U1258" s="9">
        <f t="shared" si="137"/>
        <v>40921.919340277782</v>
      </c>
      <c r="V1258" s="9">
        <f t="shared" si="138"/>
        <v>40951.919340277782</v>
      </c>
      <c r="W1258">
        <f t="shared" si="139"/>
        <v>30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 s="5">
        <f t="shared" si="134"/>
        <v>92.1</v>
      </c>
      <c r="Q1259" s="5" t="str">
        <f t="shared" si="135"/>
        <v>music</v>
      </c>
      <c r="R1259" s="5" t="str">
        <f t="shared" si="136"/>
        <v>rock</v>
      </c>
      <c r="S1259" t="s">
        <v>8325</v>
      </c>
      <c r="T1259" t="s">
        <v>8326</v>
      </c>
      <c r="U1259" s="9">
        <f t="shared" si="137"/>
        <v>40587.085532407407</v>
      </c>
      <c r="V1259" s="9">
        <f t="shared" si="138"/>
        <v>40636.043865740743</v>
      </c>
      <c r="W1259">
        <f t="shared" si="139"/>
        <v>49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 s="5">
        <f t="shared" si="134"/>
        <v>38.18</v>
      </c>
      <c r="Q1260" s="5" t="str">
        <f t="shared" si="135"/>
        <v>music</v>
      </c>
      <c r="R1260" s="5" t="str">
        <f t="shared" si="136"/>
        <v>rock</v>
      </c>
      <c r="S1260" t="s">
        <v>8325</v>
      </c>
      <c r="T1260" t="s">
        <v>8326</v>
      </c>
      <c r="U1260" s="9">
        <f t="shared" si="137"/>
        <v>41487.611250000002</v>
      </c>
      <c r="V1260" s="9">
        <f t="shared" si="138"/>
        <v>41517.611250000002</v>
      </c>
      <c r="W1260">
        <f t="shared" si="139"/>
        <v>30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 s="5">
        <f t="shared" si="134"/>
        <v>27.15</v>
      </c>
      <c r="Q1261" s="5" t="str">
        <f t="shared" si="135"/>
        <v>music</v>
      </c>
      <c r="R1261" s="5" t="str">
        <f t="shared" si="136"/>
        <v>rock</v>
      </c>
      <c r="S1261" t="s">
        <v>8325</v>
      </c>
      <c r="T1261" t="s">
        <v>8326</v>
      </c>
      <c r="U1261" s="9">
        <f t="shared" si="137"/>
        <v>41766.970648148148</v>
      </c>
      <c r="V1261" s="9">
        <f t="shared" si="138"/>
        <v>41799.165972222225</v>
      </c>
      <c r="W1261">
        <f t="shared" si="139"/>
        <v>33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 s="5">
        <f t="shared" si="134"/>
        <v>50.69</v>
      </c>
      <c r="Q1262" s="5" t="str">
        <f t="shared" si="135"/>
        <v>music</v>
      </c>
      <c r="R1262" s="5" t="str">
        <f t="shared" si="136"/>
        <v>rock</v>
      </c>
      <c r="S1262" t="s">
        <v>8325</v>
      </c>
      <c r="T1262" t="s">
        <v>8326</v>
      </c>
      <c r="U1262" s="9">
        <f t="shared" si="137"/>
        <v>41666.842824074076</v>
      </c>
      <c r="V1262" s="9">
        <f t="shared" si="138"/>
        <v>41696.842824074076</v>
      </c>
      <c r="W1262">
        <f t="shared" si="139"/>
        <v>30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 s="5">
        <f t="shared" si="134"/>
        <v>38.94</v>
      </c>
      <c r="Q1263" s="5" t="str">
        <f t="shared" si="135"/>
        <v>music</v>
      </c>
      <c r="R1263" s="5" t="str">
        <f t="shared" si="136"/>
        <v>rock</v>
      </c>
      <c r="S1263" t="s">
        <v>8325</v>
      </c>
      <c r="T1263" t="s">
        <v>8326</v>
      </c>
      <c r="U1263" s="9">
        <f t="shared" si="137"/>
        <v>41638.342905092592</v>
      </c>
      <c r="V1263" s="9">
        <f t="shared" si="138"/>
        <v>41668.342905092592</v>
      </c>
      <c r="W1263">
        <f t="shared" si="139"/>
        <v>30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 s="5">
        <f t="shared" si="134"/>
        <v>77.64</v>
      </c>
      <c r="Q1264" s="5" t="str">
        <f t="shared" si="135"/>
        <v>music</v>
      </c>
      <c r="R1264" s="5" t="str">
        <f t="shared" si="136"/>
        <v>rock</v>
      </c>
      <c r="S1264" t="s">
        <v>8325</v>
      </c>
      <c r="T1264" t="s">
        <v>8326</v>
      </c>
      <c r="U1264" s="9">
        <f t="shared" si="137"/>
        <v>41656.762638888889</v>
      </c>
      <c r="V1264" s="9">
        <f t="shared" si="138"/>
        <v>41686.762638888889</v>
      </c>
      <c r="W1264">
        <f t="shared" si="139"/>
        <v>30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 s="5">
        <f t="shared" si="134"/>
        <v>43.54</v>
      </c>
      <c r="Q1265" s="5" t="str">
        <f t="shared" si="135"/>
        <v>music</v>
      </c>
      <c r="R1265" s="5" t="str">
        <f t="shared" si="136"/>
        <v>rock</v>
      </c>
      <c r="S1265" t="s">
        <v>8325</v>
      </c>
      <c r="T1265" t="s">
        <v>8326</v>
      </c>
      <c r="U1265" s="9">
        <f t="shared" si="137"/>
        <v>41692.084143518521</v>
      </c>
      <c r="V1265" s="9">
        <f t="shared" si="138"/>
        <v>41727.041666666664</v>
      </c>
      <c r="W1265">
        <f t="shared" si="139"/>
        <v>35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 s="5">
        <f t="shared" si="134"/>
        <v>31.82</v>
      </c>
      <c r="Q1266" s="5" t="str">
        <f t="shared" si="135"/>
        <v>music</v>
      </c>
      <c r="R1266" s="5" t="str">
        <f t="shared" si="136"/>
        <v>rock</v>
      </c>
      <c r="S1266" t="s">
        <v>8325</v>
      </c>
      <c r="T1266" t="s">
        <v>8326</v>
      </c>
      <c r="U1266" s="9">
        <f t="shared" si="137"/>
        <v>41547.662997685184</v>
      </c>
      <c r="V1266" s="9">
        <f t="shared" si="138"/>
        <v>41576.662997685184</v>
      </c>
      <c r="W1266">
        <f t="shared" si="139"/>
        <v>29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 s="5">
        <f t="shared" si="134"/>
        <v>63.18</v>
      </c>
      <c r="Q1267" s="5" t="str">
        <f t="shared" si="135"/>
        <v>music</v>
      </c>
      <c r="R1267" s="5" t="str">
        <f t="shared" si="136"/>
        <v>rock</v>
      </c>
      <c r="S1267" t="s">
        <v>8325</v>
      </c>
      <c r="T1267" t="s">
        <v>8326</v>
      </c>
      <c r="U1267" s="9">
        <f t="shared" si="137"/>
        <v>40465.655266203699</v>
      </c>
      <c r="V1267" s="9">
        <f t="shared" si="138"/>
        <v>40512.655266203699</v>
      </c>
      <c r="W1267">
        <f t="shared" si="139"/>
        <v>47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 s="5">
        <f t="shared" si="134"/>
        <v>190.9</v>
      </c>
      <c r="Q1268" s="5" t="str">
        <f t="shared" si="135"/>
        <v>music</v>
      </c>
      <c r="R1268" s="5" t="str">
        <f t="shared" si="136"/>
        <v>rock</v>
      </c>
      <c r="S1268" t="s">
        <v>8325</v>
      </c>
      <c r="T1268" t="s">
        <v>8326</v>
      </c>
      <c r="U1268" s="9">
        <f t="shared" si="137"/>
        <v>41620.87667824074</v>
      </c>
      <c r="V1268" s="9">
        <f t="shared" si="138"/>
        <v>41650.87667824074</v>
      </c>
      <c r="W1268">
        <f t="shared" si="139"/>
        <v>30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 s="5">
        <f t="shared" si="134"/>
        <v>140.86000000000001</v>
      </c>
      <c r="Q1269" s="5" t="str">
        <f t="shared" si="135"/>
        <v>music</v>
      </c>
      <c r="R1269" s="5" t="str">
        <f t="shared" si="136"/>
        <v>rock</v>
      </c>
      <c r="S1269" t="s">
        <v>8325</v>
      </c>
      <c r="T1269" t="s">
        <v>8326</v>
      </c>
      <c r="U1269" s="9">
        <f t="shared" si="137"/>
        <v>41449.585162037038</v>
      </c>
      <c r="V1269" s="9">
        <f t="shared" si="138"/>
        <v>41479.585162037038</v>
      </c>
      <c r="W1269">
        <f t="shared" si="139"/>
        <v>30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 s="5">
        <f t="shared" si="134"/>
        <v>76.92</v>
      </c>
      <c r="Q1270" s="5" t="str">
        <f t="shared" si="135"/>
        <v>music</v>
      </c>
      <c r="R1270" s="5" t="str">
        <f t="shared" si="136"/>
        <v>rock</v>
      </c>
      <c r="S1270" t="s">
        <v>8325</v>
      </c>
      <c r="T1270" t="s">
        <v>8326</v>
      </c>
      <c r="U1270" s="9">
        <f t="shared" si="137"/>
        <v>41507.845451388886</v>
      </c>
      <c r="V1270" s="9">
        <f t="shared" si="138"/>
        <v>41537.845451388886</v>
      </c>
      <c r="W1270">
        <f t="shared" si="139"/>
        <v>30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 s="5">
        <f t="shared" si="134"/>
        <v>99.16</v>
      </c>
      <c r="Q1271" s="5" t="str">
        <f t="shared" si="135"/>
        <v>music</v>
      </c>
      <c r="R1271" s="5" t="str">
        <f t="shared" si="136"/>
        <v>rock</v>
      </c>
      <c r="S1271" t="s">
        <v>8325</v>
      </c>
      <c r="T1271" t="s">
        <v>8326</v>
      </c>
      <c r="U1271" s="9">
        <f t="shared" si="137"/>
        <v>42445.823055555549</v>
      </c>
      <c r="V1271" s="9">
        <f t="shared" si="138"/>
        <v>42476</v>
      </c>
      <c r="W1271">
        <f t="shared" si="139"/>
        <v>31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 s="5">
        <f t="shared" si="134"/>
        <v>67.88</v>
      </c>
      <c r="Q1272" s="5" t="str">
        <f t="shared" si="135"/>
        <v>music</v>
      </c>
      <c r="R1272" s="5" t="str">
        <f t="shared" si="136"/>
        <v>rock</v>
      </c>
      <c r="S1272" t="s">
        <v>8325</v>
      </c>
      <c r="T1272" t="s">
        <v>8326</v>
      </c>
      <c r="U1272" s="9">
        <f t="shared" si="137"/>
        <v>40933.856967592597</v>
      </c>
      <c r="V1272" s="9">
        <f t="shared" si="138"/>
        <v>40993.815300925926</v>
      </c>
      <c r="W1272">
        <f t="shared" si="139"/>
        <v>60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 s="5">
        <f t="shared" si="134"/>
        <v>246.29</v>
      </c>
      <c r="Q1273" s="5" t="str">
        <f t="shared" si="135"/>
        <v>music</v>
      </c>
      <c r="R1273" s="5" t="str">
        <f t="shared" si="136"/>
        <v>rock</v>
      </c>
      <c r="S1273" t="s">
        <v>8325</v>
      </c>
      <c r="T1273" t="s">
        <v>8326</v>
      </c>
      <c r="U1273" s="9">
        <f t="shared" si="137"/>
        <v>41561.683553240742</v>
      </c>
      <c r="V1273" s="9">
        <f t="shared" si="138"/>
        <v>41591.725219907406</v>
      </c>
      <c r="W1273">
        <f t="shared" si="139"/>
        <v>30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 s="5">
        <f t="shared" si="134"/>
        <v>189.29</v>
      </c>
      <c r="Q1274" s="5" t="str">
        <f t="shared" si="135"/>
        <v>music</v>
      </c>
      <c r="R1274" s="5" t="str">
        <f t="shared" si="136"/>
        <v>rock</v>
      </c>
      <c r="S1274" t="s">
        <v>8325</v>
      </c>
      <c r="T1274" t="s">
        <v>8326</v>
      </c>
      <c r="U1274" s="9">
        <f t="shared" si="137"/>
        <v>40274.745127314818</v>
      </c>
      <c r="V1274" s="9">
        <f t="shared" si="138"/>
        <v>40344.166666666664</v>
      </c>
      <c r="W1274">
        <f t="shared" si="139"/>
        <v>70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 s="5">
        <f t="shared" si="134"/>
        <v>76.67</v>
      </c>
      <c r="Q1275" s="5" t="str">
        <f t="shared" si="135"/>
        <v>music</v>
      </c>
      <c r="R1275" s="5" t="str">
        <f t="shared" si="136"/>
        <v>rock</v>
      </c>
      <c r="S1275" t="s">
        <v>8325</v>
      </c>
      <c r="T1275" t="s">
        <v>8326</v>
      </c>
      <c r="U1275" s="9">
        <f t="shared" si="137"/>
        <v>41852.730219907404</v>
      </c>
      <c r="V1275" s="9">
        <f t="shared" si="138"/>
        <v>41882.730219907404</v>
      </c>
      <c r="W1275">
        <f t="shared" si="139"/>
        <v>30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 s="5">
        <f t="shared" si="134"/>
        <v>82.96</v>
      </c>
      <c r="Q1276" s="5" t="str">
        <f t="shared" si="135"/>
        <v>music</v>
      </c>
      <c r="R1276" s="5" t="str">
        <f t="shared" si="136"/>
        <v>rock</v>
      </c>
      <c r="S1276" t="s">
        <v>8325</v>
      </c>
      <c r="T1276" t="s">
        <v>8326</v>
      </c>
      <c r="U1276" s="9">
        <f t="shared" si="137"/>
        <v>41116.690104166664</v>
      </c>
      <c r="V1276" s="9">
        <f t="shared" si="138"/>
        <v>41151.690104166664</v>
      </c>
      <c r="W1276">
        <f t="shared" si="139"/>
        <v>35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 s="5">
        <f t="shared" si="134"/>
        <v>62.52</v>
      </c>
      <c r="Q1277" s="5" t="str">
        <f t="shared" si="135"/>
        <v>music</v>
      </c>
      <c r="R1277" s="5" t="str">
        <f t="shared" si="136"/>
        <v>rock</v>
      </c>
      <c r="S1277" t="s">
        <v>8325</v>
      </c>
      <c r="T1277" t="s">
        <v>8326</v>
      </c>
      <c r="U1277" s="9">
        <f t="shared" si="137"/>
        <v>41458.867905092593</v>
      </c>
      <c r="V1277" s="9">
        <f t="shared" si="138"/>
        <v>41493.867905092593</v>
      </c>
      <c r="W1277">
        <f t="shared" si="139"/>
        <v>35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 s="5">
        <f t="shared" si="134"/>
        <v>46.07</v>
      </c>
      <c r="Q1278" s="5" t="str">
        <f t="shared" si="135"/>
        <v>music</v>
      </c>
      <c r="R1278" s="5" t="str">
        <f t="shared" si="136"/>
        <v>rock</v>
      </c>
      <c r="S1278" t="s">
        <v>8325</v>
      </c>
      <c r="T1278" t="s">
        <v>8326</v>
      </c>
      <c r="U1278" s="9">
        <f t="shared" si="137"/>
        <v>40007.704247685186</v>
      </c>
      <c r="V1278" s="9">
        <f t="shared" si="138"/>
        <v>40057.166666666664</v>
      </c>
      <c r="W1278">
        <f t="shared" si="139"/>
        <v>50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 s="5">
        <f t="shared" si="134"/>
        <v>38.54</v>
      </c>
      <c r="Q1279" s="5" t="str">
        <f t="shared" si="135"/>
        <v>music</v>
      </c>
      <c r="R1279" s="5" t="str">
        <f t="shared" si="136"/>
        <v>rock</v>
      </c>
      <c r="S1279" t="s">
        <v>8325</v>
      </c>
      <c r="T1279" t="s">
        <v>8326</v>
      </c>
      <c r="U1279" s="9">
        <f t="shared" si="137"/>
        <v>41121.561886574076</v>
      </c>
      <c r="V1279" s="9">
        <f t="shared" si="138"/>
        <v>41156.561886574076</v>
      </c>
      <c r="W1279">
        <f t="shared" si="139"/>
        <v>35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 s="5">
        <f t="shared" si="134"/>
        <v>53.01</v>
      </c>
      <c r="Q1280" s="5" t="str">
        <f t="shared" si="135"/>
        <v>music</v>
      </c>
      <c r="R1280" s="5" t="str">
        <f t="shared" si="136"/>
        <v>rock</v>
      </c>
      <c r="S1280" t="s">
        <v>8325</v>
      </c>
      <c r="T1280" t="s">
        <v>8326</v>
      </c>
      <c r="U1280" s="9">
        <f t="shared" si="137"/>
        <v>41786.555162037039</v>
      </c>
      <c r="V1280" s="9">
        <f t="shared" si="138"/>
        <v>41815.083333333336</v>
      </c>
      <c r="W1280">
        <f t="shared" si="139"/>
        <v>29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 s="5">
        <f t="shared" si="134"/>
        <v>73.36</v>
      </c>
      <c r="Q1281" s="5" t="str">
        <f t="shared" si="135"/>
        <v>music</v>
      </c>
      <c r="R1281" s="5" t="str">
        <f t="shared" si="136"/>
        <v>rock</v>
      </c>
      <c r="S1281" t="s">
        <v>8325</v>
      </c>
      <c r="T1281" t="s">
        <v>8326</v>
      </c>
      <c r="U1281" s="9">
        <f t="shared" si="137"/>
        <v>41682.099189814813</v>
      </c>
      <c r="V1281" s="9">
        <f t="shared" si="138"/>
        <v>41722.057523148149</v>
      </c>
      <c r="W1281">
        <f t="shared" si="139"/>
        <v>40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40">ROUND((E1282/D1282)*100,0)</f>
        <v>111</v>
      </c>
      <c r="P1282" s="5">
        <f t="shared" ref="P1282:P1345" si="141">ROUND((E1282/L1282),2)</f>
        <v>127.98</v>
      </c>
      <c r="Q1282" s="5" t="str">
        <f t="shared" ref="Q1282:Q1345" si="142">LEFT(N1282,SEARCH("/",N1282)-1)</f>
        <v>music</v>
      </c>
      <c r="R1282" s="5" t="str">
        <f t="shared" ref="R1282:R1345" si="143">RIGHT(N1282,LEN(N1282)-SEARCH("/",N1282))</f>
        <v>rock</v>
      </c>
      <c r="S1282" t="s">
        <v>8325</v>
      </c>
      <c r="T1282" t="s">
        <v>8326</v>
      </c>
      <c r="U1282" s="9">
        <f t="shared" ref="U1282:U1345" si="144">(((J1282/60)/60)/24)+DATE(1970,1,1)</f>
        <v>40513.757569444446</v>
      </c>
      <c r="V1282" s="9">
        <f t="shared" ref="V1282:V1345" si="145">(((I1282/60)/60)/24)+DATE(1970,1,1)</f>
        <v>40603.757569444446</v>
      </c>
      <c r="W1282">
        <f t="shared" si="139"/>
        <v>90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40"/>
        <v>111</v>
      </c>
      <c r="P1283" s="5">
        <f t="shared" si="141"/>
        <v>104.73</v>
      </c>
      <c r="Q1283" s="5" t="str">
        <f t="shared" si="142"/>
        <v>music</v>
      </c>
      <c r="R1283" s="5" t="str">
        <f t="shared" si="143"/>
        <v>rock</v>
      </c>
      <c r="S1283" t="s">
        <v>8325</v>
      </c>
      <c r="T1283" t="s">
        <v>8326</v>
      </c>
      <c r="U1283" s="9">
        <f t="shared" si="144"/>
        <v>41463.743472222224</v>
      </c>
      <c r="V1283" s="9">
        <f t="shared" si="145"/>
        <v>41483.743472222224</v>
      </c>
      <c r="W1283">
        <f t="shared" ref="W1283:W1346" si="146">DATEDIF(U1283,V1283,"d")</f>
        <v>20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 s="5">
        <f t="shared" si="141"/>
        <v>67.67</v>
      </c>
      <c r="Q1284" s="5" t="str">
        <f t="shared" si="142"/>
        <v>music</v>
      </c>
      <c r="R1284" s="5" t="str">
        <f t="shared" si="143"/>
        <v>rock</v>
      </c>
      <c r="S1284" t="s">
        <v>8325</v>
      </c>
      <c r="T1284" t="s">
        <v>8326</v>
      </c>
      <c r="U1284" s="9">
        <f t="shared" si="144"/>
        <v>41586.475173611114</v>
      </c>
      <c r="V1284" s="9">
        <f t="shared" si="145"/>
        <v>41617.207638888889</v>
      </c>
      <c r="W1284">
        <f t="shared" si="146"/>
        <v>31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 s="5">
        <f t="shared" si="141"/>
        <v>95.93</v>
      </c>
      <c r="Q1285" s="5" t="str">
        <f t="shared" si="142"/>
        <v>music</v>
      </c>
      <c r="R1285" s="5" t="str">
        <f t="shared" si="143"/>
        <v>rock</v>
      </c>
      <c r="S1285" t="s">
        <v>8325</v>
      </c>
      <c r="T1285" t="s">
        <v>8326</v>
      </c>
      <c r="U1285" s="9">
        <f t="shared" si="144"/>
        <v>41320.717465277776</v>
      </c>
      <c r="V1285" s="9">
        <f t="shared" si="145"/>
        <v>41344.166666666664</v>
      </c>
      <c r="W1285">
        <f t="shared" si="146"/>
        <v>24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 s="5">
        <f t="shared" si="141"/>
        <v>65.16</v>
      </c>
      <c r="Q1286" s="5" t="str">
        <f t="shared" si="142"/>
        <v>theater</v>
      </c>
      <c r="R1286" s="5" t="str">
        <f t="shared" si="143"/>
        <v>plays</v>
      </c>
      <c r="S1286" t="s">
        <v>8317</v>
      </c>
      <c r="T1286" t="s">
        <v>8318</v>
      </c>
      <c r="U1286" s="9">
        <f t="shared" si="144"/>
        <v>42712.23474537037</v>
      </c>
      <c r="V1286" s="9">
        <f t="shared" si="145"/>
        <v>42735.707638888889</v>
      </c>
      <c r="W1286">
        <f t="shared" si="146"/>
        <v>23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 s="5">
        <f t="shared" si="141"/>
        <v>32.270000000000003</v>
      </c>
      <c r="Q1287" s="5" t="str">
        <f t="shared" si="142"/>
        <v>theater</v>
      </c>
      <c r="R1287" s="5" t="str">
        <f t="shared" si="143"/>
        <v>plays</v>
      </c>
      <c r="S1287" t="s">
        <v>8317</v>
      </c>
      <c r="T1287" t="s">
        <v>8318</v>
      </c>
      <c r="U1287" s="9">
        <f t="shared" si="144"/>
        <v>42160.583043981482</v>
      </c>
      <c r="V1287" s="9">
        <f t="shared" si="145"/>
        <v>42175.583043981482</v>
      </c>
      <c r="W1287">
        <f t="shared" si="146"/>
        <v>15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 s="5">
        <f t="shared" si="141"/>
        <v>81.25</v>
      </c>
      <c r="Q1288" s="5" t="str">
        <f t="shared" si="142"/>
        <v>theater</v>
      </c>
      <c r="R1288" s="5" t="str">
        <f t="shared" si="143"/>
        <v>plays</v>
      </c>
      <c r="S1288" t="s">
        <v>8317</v>
      </c>
      <c r="T1288" t="s">
        <v>8318</v>
      </c>
      <c r="U1288" s="9">
        <f t="shared" si="144"/>
        <v>42039.384571759263</v>
      </c>
      <c r="V1288" s="9">
        <f t="shared" si="145"/>
        <v>42052.583333333328</v>
      </c>
      <c r="W1288">
        <f t="shared" si="146"/>
        <v>13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 s="5">
        <f t="shared" si="141"/>
        <v>24.2</v>
      </c>
      <c r="Q1289" s="5" t="str">
        <f t="shared" si="142"/>
        <v>theater</v>
      </c>
      <c r="R1289" s="5" t="str">
        <f t="shared" si="143"/>
        <v>plays</v>
      </c>
      <c r="S1289" t="s">
        <v>8317</v>
      </c>
      <c r="T1289" t="s">
        <v>8318</v>
      </c>
      <c r="U1289" s="9">
        <f t="shared" si="144"/>
        <v>42107.621018518519</v>
      </c>
      <c r="V1289" s="9">
        <f t="shared" si="145"/>
        <v>42167.621018518519</v>
      </c>
      <c r="W1289">
        <f t="shared" si="146"/>
        <v>60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 s="5">
        <f t="shared" si="141"/>
        <v>65.87</v>
      </c>
      <c r="Q1290" s="5" t="str">
        <f t="shared" si="142"/>
        <v>theater</v>
      </c>
      <c r="R1290" s="5" t="str">
        <f t="shared" si="143"/>
        <v>plays</v>
      </c>
      <c r="S1290" t="s">
        <v>8317</v>
      </c>
      <c r="T1290" t="s">
        <v>8318</v>
      </c>
      <c r="U1290" s="9">
        <f t="shared" si="144"/>
        <v>42561.154664351852</v>
      </c>
      <c r="V1290" s="9">
        <f t="shared" si="145"/>
        <v>42592.166666666672</v>
      </c>
      <c r="W1290">
        <f t="shared" si="146"/>
        <v>31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 s="5">
        <f t="shared" si="141"/>
        <v>36.08</v>
      </c>
      <c r="Q1291" s="5" t="str">
        <f t="shared" si="142"/>
        <v>theater</v>
      </c>
      <c r="R1291" s="5" t="str">
        <f t="shared" si="143"/>
        <v>plays</v>
      </c>
      <c r="S1291" t="s">
        <v>8317</v>
      </c>
      <c r="T1291" t="s">
        <v>8318</v>
      </c>
      <c r="U1291" s="9">
        <f t="shared" si="144"/>
        <v>42709.134780092587</v>
      </c>
      <c r="V1291" s="9">
        <f t="shared" si="145"/>
        <v>42739.134780092587</v>
      </c>
      <c r="W1291">
        <f t="shared" si="146"/>
        <v>30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 s="5">
        <f t="shared" si="141"/>
        <v>44.19</v>
      </c>
      <c r="Q1292" s="5" t="str">
        <f t="shared" si="142"/>
        <v>theater</v>
      </c>
      <c r="R1292" s="5" t="str">
        <f t="shared" si="143"/>
        <v>plays</v>
      </c>
      <c r="S1292" t="s">
        <v>8317</v>
      </c>
      <c r="T1292" t="s">
        <v>8318</v>
      </c>
      <c r="U1292" s="9">
        <f t="shared" si="144"/>
        <v>42086.614942129629</v>
      </c>
      <c r="V1292" s="9">
        <f t="shared" si="145"/>
        <v>42117.290972222225</v>
      </c>
      <c r="W1292">
        <f t="shared" si="146"/>
        <v>31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 s="5">
        <f t="shared" si="141"/>
        <v>104.07</v>
      </c>
      <c r="Q1293" s="5" t="str">
        <f t="shared" si="142"/>
        <v>theater</v>
      </c>
      <c r="R1293" s="5" t="str">
        <f t="shared" si="143"/>
        <v>plays</v>
      </c>
      <c r="S1293" t="s">
        <v>8317</v>
      </c>
      <c r="T1293" t="s">
        <v>8318</v>
      </c>
      <c r="U1293" s="9">
        <f t="shared" si="144"/>
        <v>42064.652673611112</v>
      </c>
      <c r="V1293" s="9">
        <f t="shared" si="145"/>
        <v>42101.291666666672</v>
      </c>
      <c r="W1293">
        <f t="shared" si="146"/>
        <v>37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 s="5">
        <f t="shared" si="141"/>
        <v>35.96</v>
      </c>
      <c r="Q1294" s="5" t="str">
        <f t="shared" si="142"/>
        <v>theater</v>
      </c>
      <c r="R1294" s="5" t="str">
        <f t="shared" si="143"/>
        <v>plays</v>
      </c>
      <c r="S1294" t="s">
        <v>8317</v>
      </c>
      <c r="T1294" t="s">
        <v>8318</v>
      </c>
      <c r="U1294" s="9">
        <f t="shared" si="144"/>
        <v>42256.764212962968</v>
      </c>
      <c r="V1294" s="9">
        <f t="shared" si="145"/>
        <v>42283.957638888889</v>
      </c>
      <c r="W1294">
        <f t="shared" si="146"/>
        <v>27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 s="5">
        <f t="shared" si="141"/>
        <v>127.79</v>
      </c>
      <c r="Q1295" s="5" t="str">
        <f t="shared" si="142"/>
        <v>theater</v>
      </c>
      <c r="R1295" s="5" t="str">
        <f t="shared" si="143"/>
        <v>plays</v>
      </c>
      <c r="S1295" t="s">
        <v>8317</v>
      </c>
      <c r="T1295" t="s">
        <v>8318</v>
      </c>
      <c r="U1295" s="9">
        <f t="shared" si="144"/>
        <v>42292.701053240744</v>
      </c>
      <c r="V1295" s="9">
        <f t="shared" si="145"/>
        <v>42322.742719907401</v>
      </c>
      <c r="W1295">
        <f t="shared" si="146"/>
        <v>30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 s="5">
        <f t="shared" si="141"/>
        <v>27.73</v>
      </c>
      <c r="Q1296" s="5" t="str">
        <f t="shared" si="142"/>
        <v>theater</v>
      </c>
      <c r="R1296" s="5" t="str">
        <f t="shared" si="143"/>
        <v>plays</v>
      </c>
      <c r="S1296" t="s">
        <v>8317</v>
      </c>
      <c r="T1296" t="s">
        <v>8318</v>
      </c>
      <c r="U1296" s="9">
        <f t="shared" si="144"/>
        <v>42278.453668981485</v>
      </c>
      <c r="V1296" s="9">
        <f t="shared" si="145"/>
        <v>42296.458333333328</v>
      </c>
      <c r="W1296">
        <f t="shared" si="146"/>
        <v>18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 s="5">
        <f t="shared" si="141"/>
        <v>39.83</v>
      </c>
      <c r="Q1297" s="5" t="str">
        <f t="shared" si="142"/>
        <v>theater</v>
      </c>
      <c r="R1297" s="5" t="str">
        <f t="shared" si="143"/>
        <v>plays</v>
      </c>
      <c r="S1297" t="s">
        <v>8317</v>
      </c>
      <c r="T1297" t="s">
        <v>8318</v>
      </c>
      <c r="U1297" s="9">
        <f t="shared" si="144"/>
        <v>42184.572881944448</v>
      </c>
      <c r="V1297" s="9">
        <f t="shared" si="145"/>
        <v>42214.708333333328</v>
      </c>
      <c r="W1297">
        <f t="shared" si="146"/>
        <v>30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 s="5">
        <f t="shared" si="141"/>
        <v>52.17</v>
      </c>
      <c r="Q1298" s="5" t="str">
        <f t="shared" si="142"/>
        <v>theater</v>
      </c>
      <c r="R1298" s="5" t="str">
        <f t="shared" si="143"/>
        <v>plays</v>
      </c>
      <c r="S1298" t="s">
        <v>8317</v>
      </c>
      <c r="T1298" t="s">
        <v>8318</v>
      </c>
      <c r="U1298" s="9">
        <f t="shared" si="144"/>
        <v>42423.050613425927</v>
      </c>
      <c r="V1298" s="9">
        <f t="shared" si="145"/>
        <v>42443.008946759262</v>
      </c>
      <c r="W1298">
        <f t="shared" si="146"/>
        <v>20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 s="5">
        <f t="shared" si="141"/>
        <v>92.04</v>
      </c>
      <c r="Q1299" s="5" t="str">
        <f t="shared" si="142"/>
        <v>theater</v>
      </c>
      <c r="R1299" s="5" t="str">
        <f t="shared" si="143"/>
        <v>plays</v>
      </c>
      <c r="S1299" t="s">
        <v>8317</v>
      </c>
      <c r="T1299" t="s">
        <v>8318</v>
      </c>
      <c r="U1299" s="9">
        <f t="shared" si="144"/>
        <v>42461.747199074074</v>
      </c>
      <c r="V1299" s="9">
        <f t="shared" si="145"/>
        <v>42491.747199074074</v>
      </c>
      <c r="W1299">
        <f t="shared" si="146"/>
        <v>30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 s="5">
        <f t="shared" si="141"/>
        <v>63.42</v>
      </c>
      <c r="Q1300" s="5" t="str">
        <f t="shared" si="142"/>
        <v>theater</v>
      </c>
      <c r="R1300" s="5" t="str">
        <f t="shared" si="143"/>
        <v>plays</v>
      </c>
      <c r="S1300" t="s">
        <v>8317</v>
      </c>
      <c r="T1300" t="s">
        <v>8318</v>
      </c>
      <c r="U1300" s="9">
        <f t="shared" si="144"/>
        <v>42458.680925925932</v>
      </c>
      <c r="V1300" s="9">
        <f t="shared" si="145"/>
        <v>42488.680925925932</v>
      </c>
      <c r="W1300">
        <f t="shared" si="146"/>
        <v>30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 s="5">
        <f t="shared" si="141"/>
        <v>135.63</v>
      </c>
      <c r="Q1301" s="5" t="str">
        <f t="shared" si="142"/>
        <v>theater</v>
      </c>
      <c r="R1301" s="5" t="str">
        <f t="shared" si="143"/>
        <v>plays</v>
      </c>
      <c r="S1301" t="s">
        <v>8317</v>
      </c>
      <c r="T1301" t="s">
        <v>8318</v>
      </c>
      <c r="U1301" s="9">
        <f t="shared" si="144"/>
        <v>42169.814340277779</v>
      </c>
      <c r="V1301" s="9">
        <f t="shared" si="145"/>
        <v>42199.814340277779</v>
      </c>
      <c r="W1301">
        <f t="shared" si="146"/>
        <v>30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 s="5">
        <f t="shared" si="141"/>
        <v>168.75</v>
      </c>
      <c r="Q1302" s="5" t="str">
        <f t="shared" si="142"/>
        <v>theater</v>
      </c>
      <c r="R1302" s="5" t="str">
        <f t="shared" si="143"/>
        <v>plays</v>
      </c>
      <c r="S1302" t="s">
        <v>8317</v>
      </c>
      <c r="T1302" t="s">
        <v>8318</v>
      </c>
      <c r="U1302" s="9">
        <f t="shared" si="144"/>
        <v>42483.675208333334</v>
      </c>
      <c r="V1302" s="9">
        <f t="shared" si="145"/>
        <v>42522.789583333331</v>
      </c>
      <c r="W1302">
        <f t="shared" si="146"/>
        <v>39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 s="5">
        <f t="shared" si="141"/>
        <v>70.86</v>
      </c>
      <c r="Q1303" s="5" t="str">
        <f t="shared" si="142"/>
        <v>theater</v>
      </c>
      <c r="R1303" s="5" t="str">
        <f t="shared" si="143"/>
        <v>plays</v>
      </c>
      <c r="S1303" t="s">
        <v>8317</v>
      </c>
      <c r="T1303" t="s">
        <v>8318</v>
      </c>
      <c r="U1303" s="9">
        <f t="shared" si="144"/>
        <v>42195.749745370369</v>
      </c>
      <c r="V1303" s="9">
        <f t="shared" si="145"/>
        <v>42206.125</v>
      </c>
      <c r="W1303">
        <f t="shared" si="146"/>
        <v>11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 s="5">
        <f t="shared" si="141"/>
        <v>50</v>
      </c>
      <c r="Q1304" s="5" t="str">
        <f t="shared" si="142"/>
        <v>theater</v>
      </c>
      <c r="R1304" s="5" t="str">
        <f t="shared" si="143"/>
        <v>plays</v>
      </c>
      <c r="S1304" t="s">
        <v>8317</v>
      </c>
      <c r="T1304" t="s">
        <v>8318</v>
      </c>
      <c r="U1304" s="9">
        <f t="shared" si="144"/>
        <v>42675.057997685188</v>
      </c>
      <c r="V1304" s="9">
        <f t="shared" si="145"/>
        <v>42705.099664351852</v>
      </c>
      <c r="W1304">
        <f t="shared" si="146"/>
        <v>30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 s="5">
        <f t="shared" si="141"/>
        <v>42.21</v>
      </c>
      <c r="Q1305" s="5" t="str">
        <f t="shared" si="142"/>
        <v>theater</v>
      </c>
      <c r="R1305" s="5" t="str">
        <f t="shared" si="143"/>
        <v>plays</v>
      </c>
      <c r="S1305" t="s">
        <v>8317</v>
      </c>
      <c r="T1305" t="s">
        <v>8318</v>
      </c>
      <c r="U1305" s="9">
        <f t="shared" si="144"/>
        <v>42566.441203703704</v>
      </c>
      <c r="V1305" s="9">
        <f t="shared" si="145"/>
        <v>42582.458333333328</v>
      </c>
      <c r="W1305">
        <f t="shared" si="146"/>
        <v>16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2" t="s">
        <v>8221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 s="5">
        <f t="shared" si="141"/>
        <v>152.41</v>
      </c>
      <c r="Q1306" s="5" t="str">
        <f t="shared" si="142"/>
        <v>technology</v>
      </c>
      <c r="R1306" s="5" t="str">
        <f t="shared" si="143"/>
        <v>wearables</v>
      </c>
      <c r="S1306" t="s">
        <v>8319</v>
      </c>
      <c r="T1306" t="s">
        <v>8321</v>
      </c>
      <c r="U1306" s="9">
        <f t="shared" si="144"/>
        <v>42747.194502314815</v>
      </c>
      <c r="V1306" s="9">
        <f t="shared" si="145"/>
        <v>42807.152835648143</v>
      </c>
      <c r="W1306">
        <f t="shared" si="146"/>
        <v>60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2" t="s">
        <v>8221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 s="5">
        <f t="shared" si="141"/>
        <v>90.62</v>
      </c>
      <c r="Q1307" s="5" t="str">
        <f t="shared" si="142"/>
        <v>technology</v>
      </c>
      <c r="R1307" s="5" t="str">
        <f t="shared" si="143"/>
        <v>wearables</v>
      </c>
      <c r="S1307" t="s">
        <v>8319</v>
      </c>
      <c r="T1307" t="s">
        <v>8321</v>
      </c>
      <c r="U1307" s="9">
        <f t="shared" si="144"/>
        <v>42543.665601851855</v>
      </c>
      <c r="V1307" s="9">
        <f t="shared" si="145"/>
        <v>42572.729166666672</v>
      </c>
      <c r="W1307">
        <f t="shared" si="146"/>
        <v>29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2" t="s">
        <v>8221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 s="5">
        <f t="shared" si="141"/>
        <v>201.6</v>
      </c>
      <c r="Q1308" s="5" t="str">
        <f t="shared" si="142"/>
        <v>technology</v>
      </c>
      <c r="R1308" s="5" t="str">
        <f t="shared" si="143"/>
        <v>wearables</v>
      </c>
      <c r="S1308" t="s">
        <v>8319</v>
      </c>
      <c r="T1308" t="s">
        <v>8321</v>
      </c>
      <c r="U1308" s="9">
        <f t="shared" si="144"/>
        <v>41947.457569444443</v>
      </c>
      <c r="V1308" s="9">
        <f t="shared" si="145"/>
        <v>41977.457569444443</v>
      </c>
      <c r="W1308">
        <f t="shared" si="146"/>
        <v>30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2" t="s">
        <v>8221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 s="5">
        <f t="shared" si="141"/>
        <v>127.93</v>
      </c>
      <c r="Q1309" s="5" t="str">
        <f t="shared" si="142"/>
        <v>technology</v>
      </c>
      <c r="R1309" s="5" t="str">
        <f t="shared" si="143"/>
        <v>wearables</v>
      </c>
      <c r="S1309" t="s">
        <v>8319</v>
      </c>
      <c r="T1309" t="s">
        <v>8321</v>
      </c>
      <c r="U1309" s="9">
        <f t="shared" si="144"/>
        <v>42387.503229166665</v>
      </c>
      <c r="V1309" s="9">
        <f t="shared" si="145"/>
        <v>42417.503229166665</v>
      </c>
      <c r="W1309">
        <f t="shared" si="146"/>
        <v>30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2" t="s">
        <v>8221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 s="5">
        <f t="shared" si="141"/>
        <v>29.89</v>
      </c>
      <c r="Q1310" s="5" t="str">
        <f t="shared" si="142"/>
        <v>technology</v>
      </c>
      <c r="R1310" s="5" t="str">
        <f t="shared" si="143"/>
        <v>wearables</v>
      </c>
      <c r="S1310" t="s">
        <v>8319</v>
      </c>
      <c r="T1310" t="s">
        <v>8321</v>
      </c>
      <c r="U1310" s="9">
        <f t="shared" si="144"/>
        <v>42611.613564814819</v>
      </c>
      <c r="V1310" s="9">
        <f t="shared" si="145"/>
        <v>42651.613564814819</v>
      </c>
      <c r="W1310">
        <f t="shared" si="146"/>
        <v>40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2" t="s">
        <v>8221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 s="5">
        <f t="shared" si="141"/>
        <v>367.97</v>
      </c>
      <c r="Q1311" s="5" t="str">
        <f t="shared" si="142"/>
        <v>technology</v>
      </c>
      <c r="R1311" s="5" t="str">
        <f t="shared" si="143"/>
        <v>wearables</v>
      </c>
      <c r="S1311" t="s">
        <v>8319</v>
      </c>
      <c r="T1311" t="s">
        <v>8321</v>
      </c>
      <c r="U1311" s="9">
        <f t="shared" si="144"/>
        <v>42257.882731481484</v>
      </c>
      <c r="V1311" s="9">
        <f t="shared" si="145"/>
        <v>42292.882731481484</v>
      </c>
      <c r="W1311">
        <f t="shared" si="146"/>
        <v>35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2" t="s">
        <v>8221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 s="5">
        <f t="shared" si="141"/>
        <v>129.16999999999999</v>
      </c>
      <c r="Q1312" s="5" t="str">
        <f t="shared" si="142"/>
        <v>technology</v>
      </c>
      <c r="R1312" s="5" t="str">
        <f t="shared" si="143"/>
        <v>wearables</v>
      </c>
      <c r="S1312" t="s">
        <v>8319</v>
      </c>
      <c r="T1312" t="s">
        <v>8321</v>
      </c>
      <c r="U1312" s="9">
        <f t="shared" si="144"/>
        <v>42556.667245370365</v>
      </c>
      <c r="V1312" s="9">
        <f t="shared" si="145"/>
        <v>42601.667245370365</v>
      </c>
      <c r="W1312">
        <f t="shared" si="146"/>
        <v>45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2" t="s">
        <v>8221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 s="5">
        <f t="shared" si="141"/>
        <v>800.7</v>
      </c>
      <c r="Q1313" s="5" t="str">
        <f t="shared" si="142"/>
        <v>technology</v>
      </c>
      <c r="R1313" s="5" t="str">
        <f t="shared" si="143"/>
        <v>wearables</v>
      </c>
      <c r="S1313" t="s">
        <v>8319</v>
      </c>
      <c r="T1313" t="s">
        <v>8321</v>
      </c>
      <c r="U1313" s="9">
        <f t="shared" si="144"/>
        <v>42669.802303240736</v>
      </c>
      <c r="V1313" s="9">
        <f t="shared" si="145"/>
        <v>42704.843969907408</v>
      </c>
      <c r="W1313">
        <f t="shared" si="146"/>
        <v>35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2" t="s">
        <v>8221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 s="5">
        <f t="shared" si="141"/>
        <v>28</v>
      </c>
      <c r="Q1314" s="5" t="str">
        <f t="shared" si="142"/>
        <v>technology</v>
      </c>
      <c r="R1314" s="5" t="str">
        <f t="shared" si="143"/>
        <v>wearables</v>
      </c>
      <c r="S1314" t="s">
        <v>8319</v>
      </c>
      <c r="T1314" t="s">
        <v>8321</v>
      </c>
      <c r="U1314" s="9">
        <f t="shared" si="144"/>
        <v>42082.702800925923</v>
      </c>
      <c r="V1314" s="9">
        <f t="shared" si="145"/>
        <v>42112.702800925923</v>
      </c>
      <c r="W1314">
        <f t="shared" si="146"/>
        <v>30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2" t="s">
        <v>8221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 s="5">
        <f t="shared" si="141"/>
        <v>102.02</v>
      </c>
      <c r="Q1315" s="5" t="str">
        <f t="shared" si="142"/>
        <v>technology</v>
      </c>
      <c r="R1315" s="5" t="str">
        <f t="shared" si="143"/>
        <v>wearables</v>
      </c>
      <c r="S1315" t="s">
        <v>8319</v>
      </c>
      <c r="T1315" t="s">
        <v>8321</v>
      </c>
      <c r="U1315" s="9">
        <f t="shared" si="144"/>
        <v>42402.709652777776</v>
      </c>
      <c r="V1315" s="9">
        <f t="shared" si="145"/>
        <v>42432.709652777776</v>
      </c>
      <c r="W1315">
        <f t="shared" si="146"/>
        <v>30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2" t="s">
        <v>8221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 s="5">
        <f t="shared" si="141"/>
        <v>184.36</v>
      </c>
      <c r="Q1316" s="5" t="str">
        <f t="shared" si="142"/>
        <v>technology</v>
      </c>
      <c r="R1316" s="5" t="str">
        <f t="shared" si="143"/>
        <v>wearables</v>
      </c>
      <c r="S1316" t="s">
        <v>8319</v>
      </c>
      <c r="T1316" t="s">
        <v>8321</v>
      </c>
      <c r="U1316" s="9">
        <f t="shared" si="144"/>
        <v>42604.669675925921</v>
      </c>
      <c r="V1316" s="9">
        <f t="shared" si="145"/>
        <v>42664.669675925921</v>
      </c>
      <c r="W1316">
        <f t="shared" si="146"/>
        <v>60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2" t="s">
        <v>8221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 s="5">
        <f t="shared" si="141"/>
        <v>162.91999999999999</v>
      </c>
      <c r="Q1317" s="5" t="str">
        <f t="shared" si="142"/>
        <v>technology</v>
      </c>
      <c r="R1317" s="5" t="str">
        <f t="shared" si="143"/>
        <v>wearables</v>
      </c>
      <c r="S1317" t="s">
        <v>8319</v>
      </c>
      <c r="T1317" t="s">
        <v>8321</v>
      </c>
      <c r="U1317" s="9">
        <f t="shared" si="144"/>
        <v>42278.498240740737</v>
      </c>
      <c r="V1317" s="9">
        <f t="shared" si="145"/>
        <v>42314.041666666672</v>
      </c>
      <c r="W1317">
        <f t="shared" si="146"/>
        <v>36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2" t="s">
        <v>8221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 s="5">
        <f t="shared" si="141"/>
        <v>1</v>
      </c>
      <c r="Q1318" s="5" t="str">
        <f t="shared" si="142"/>
        <v>technology</v>
      </c>
      <c r="R1318" s="5" t="str">
        <f t="shared" si="143"/>
        <v>wearables</v>
      </c>
      <c r="S1318" t="s">
        <v>8319</v>
      </c>
      <c r="T1318" t="s">
        <v>8321</v>
      </c>
      <c r="U1318" s="9">
        <f t="shared" si="144"/>
        <v>42393.961909722217</v>
      </c>
      <c r="V1318" s="9">
        <f t="shared" si="145"/>
        <v>42428.961909722217</v>
      </c>
      <c r="W1318">
        <f t="shared" si="146"/>
        <v>35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2" t="s">
        <v>8221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 s="5">
        <f t="shared" si="141"/>
        <v>603.53</v>
      </c>
      <c r="Q1319" s="5" t="str">
        <f t="shared" si="142"/>
        <v>technology</v>
      </c>
      <c r="R1319" s="5" t="str">
        <f t="shared" si="143"/>
        <v>wearables</v>
      </c>
      <c r="S1319" t="s">
        <v>8319</v>
      </c>
      <c r="T1319" t="s">
        <v>8321</v>
      </c>
      <c r="U1319" s="9">
        <f t="shared" si="144"/>
        <v>42520.235486111109</v>
      </c>
      <c r="V1319" s="9">
        <f t="shared" si="145"/>
        <v>42572.583333333328</v>
      </c>
      <c r="W1319">
        <f t="shared" si="146"/>
        <v>52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2" t="s">
        <v>8221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 s="5">
        <f t="shared" si="141"/>
        <v>45.41</v>
      </c>
      <c r="Q1320" s="5" t="str">
        <f t="shared" si="142"/>
        <v>technology</v>
      </c>
      <c r="R1320" s="5" t="str">
        <f t="shared" si="143"/>
        <v>wearables</v>
      </c>
      <c r="S1320" t="s">
        <v>8319</v>
      </c>
      <c r="T1320" t="s">
        <v>8321</v>
      </c>
      <c r="U1320" s="9">
        <f t="shared" si="144"/>
        <v>41985.043657407412</v>
      </c>
      <c r="V1320" s="9">
        <f t="shared" si="145"/>
        <v>42015.043657407412</v>
      </c>
      <c r="W1320">
        <f t="shared" si="146"/>
        <v>30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2" t="s">
        <v>8221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 s="5">
        <f t="shared" si="141"/>
        <v>97.33</v>
      </c>
      <c r="Q1321" s="5" t="str">
        <f t="shared" si="142"/>
        <v>technology</v>
      </c>
      <c r="R1321" s="5" t="str">
        <f t="shared" si="143"/>
        <v>wearables</v>
      </c>
      <c r="S1321" t="s">
        <v>8319</v>
      </c>
      <c r="T1321" t="s">
        <v>8321</v>
      </c>
      <c r="U1321" s="9">
        <f t="shared" si="144"/>
        <v>41816.812094907407</v>
      </c>
      <c r="V1321" s="9">
        <f t="shared" si="145"/>
        <v>41831.666666666664</v>
      </c>
      <c r="W1321">
        <f t="shared" si="146"/>
        <v>15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2" t="s">
        <v>8221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 s="5">
        <f t="shared" si="141"/>
        <v>167.67</v>
      </c>
      <c r="Q1322" s="5" t="str">
        <f t="shared" si="142"/>
        <v>technology</v>
      </c>
      <c r="R1322" s="5" t="str">
        <f t="shared" si="143"/>
        <v>wearables</v>
      </c>
      <c r="S1322" t="s">
        <v>8319</v>
      </c>
      <c r="T1322" t="s">
        <v>8321</v>
      </c>
      <c r="U1322" s="9">
        <f t="shared" si="144"/>
        <v>42705.690347222218</v>
      </c>
      <c r="V1322" s="9">
        <f t="shared" si="145"/>
        <v>42734.958333333328</v>
      </c>
      <c r="W1322">
        <f t="shared" si="146"/>
        <v>29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2" t="s">
        <v>8221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 s="5">
        <f t="shared" si="141"/>
        <v>859.86</v>
      </c>
      <c r="Q1323" s="5" t="str">
        <f t="shared" si="142"/>
        <v>technology</v>
      </c>
      <c r="R1323" s="5" t="str">
        <f t="shared" si="143"/>
        <v>wearables</v>
      </c>
      <c r="S1323" t="s">
        <v>8319</v>
      </c>
      <c r="T1323" t="s">
        <v>8321</v>
      </c>
      <c r="U1323" s="9">
        <f t="shared" si="144"/>
        <v>42697.74927083333</v>
      </c>
      <c r="V1323" s="9">
        <f t="shared" si="145"/>
        <v>42727.74927083333</v>
      </c>
      <c r="W1323">
        <f t="shared" si="146"/>
        <v>30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2" t="s">
        <v>8221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 s="5">
        <f t="shared" si="141"/>
        <v>26.5</v>
      </c>
      <c r="Q1324" s="5" t="str">
        <f t="shared" si="142"/>
        <v>technology</v>
      </c>
      <c r="R1324" s="5" t="str">
        <f t="shared" si="143"/>
        <v>wearables</v>
      </c>
      <c r="S1324" t="s">
        <v>8319</v>
      </c>
      <c r="T1324" t="s">
        <v>8321</v>
      </c>
      <c r="U1324" s="9">
        <f t="shared" si="144"/>
        <v>42115.656539351854</v>
      </c>
      <c r="V1324" s="9">
        <f t="shared" si="145"/>
        <v>42145.656539351854</v>
      </c>
      <c r="W1324">
        <f t="shared" si="146"/>
        <v>30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2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 s="5">
        <f t="shared" si="141"/>
        <v>30.27</v>
      </c>
      <c r="Q1325" s="5" t="str">
        <f t="shared" si="142"/>
        <v>technology</v>
      </c>
      <c r="R1325" s="5" t="str">
        <f t="shared" si="143"/>
        <v>wearables</v>
      </c>
      <c r="S1325" t="s">
        <v>8319</v>
      </c>
      <c r="T1325" t="s">
        <v>8321</v>
      </c>
      <c r="U1325" s="9">
        <f t="shared" si="144"/>
        <v>42451.698449074072</v>
      </c>
      <c r="V1325" s="9">
        <f t="shared" si="145"/>
        <v>42486.288194444445</v>
      </c>
      <c r="W1325">
        <f t="shared" si="146"/>
        <v>35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2" t="s">
        <v>8221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 s="5">
        <f t="shared" si="141"/>
        <v>54.67</v>
      </c>
      <c r="Q1326" s="5" t="str">
        <f t="shared" si="142"/>
        <v>technology</v>
      </c>
      <c r="R1326" s="5" t="str">
        <f t="shared" si="143"/>
        <v>wearables</v>
      </c>
      <c r="S1326" t="s">
        <v>8319</v>
      </c>
      <c r="T1326" t="s">
        <v>8321</v>
      </c>
      <c r="U1326" s="9">
        <f t="shared" si="144"/>
        <v>42626.633703703701</v>
      </c>
      <c r="V1326" s="9">
        <f t="shared" si="145"/>
        <v>42656.633703703701</v>
      </c>
      <c r="W1326">
        <f t="shared" si="146"/>
        <v>30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2" t="s">
        <v>8221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 s="5">
        <f t="shared" si="141"/>
        <v>60.75</v>
      </c>
      <c r="Q1327" s="5" t="str">
        <f t="shared" si="142"/>
        <v>technology</v>
      </c>
      <c r="R1327" s="5" t="str">
        <f t="shared" si="143"/>
        <v>wearables</v>
      </c>
      <c r="S1327" t="s">
        <v>8319</v>
      </c>
      <c r="T1327" t="s">
        <v>8321</v>
      </c>
      <c r="U1327" s="9">
        <f t="shared" si="144"/>
        <v>42704.086053240739</v>
      </c>
      <c r="V1327" s="9">
        <f t="shared" si="145"/>
        <v>42734.086053240739</v>
      </c>
      <c r="W1327">
        <f t="shared" si="146"/>
        <v>30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2" t="s">
        <v>8221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 s="5">
        <f t="shared" si="141"/>
        <v>102.73</v>
      </c>
      <c r="Q1328" s="5" t="str">
        <f t="shared" si="142"/>
        <v>technology</v>
      </c>
      <c r="R1328" s="5" t="str">
        <f t="shared" si="143"/>
        <v>wearables</v>
      </c>
      <c r="S1328" t="s">
        <v>8319</v>
      </c>
      <c r="T1328" t="s">
        <v>8321</v>
      </c>
      <c r="U1328" s="9">
        <f t="shared" si="144"/>
        <v>41974.791990740734</v>
      </c>
      <c r="V1328" s="9">
        <f t="shared" si="145"/>
        <v>42019.791990740734</v>
      </c>
      <c r="W1328">
        <f t="shared" si="146"/>
        <v>45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2" t="s">
        <v>8221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 s="5">
        <f t="shared" si="141"/>
        <v>41.59</v>
      </c>
      <c r="Q1329" s="5" t="str">
        <f t="shared" si="142"/>
        <v>technology</v>
      </c>
      <c r="R1329" s="5" t="str">
        <f t="shared" si="143"/>
        <v>wearables</v>
      </c>
      <c r="S1329" t="s">
        <v>8319</v>
      </c>
      <c r="T1329" t="s">
        <v>8321</v>
      </c>
      <c r="U1329" s="9">
        <f t="shared" si="144"/>
        <v>42123.678645833337</v>
      </c>
      <c r="V1329" s="9">
        <f t="shared" si="145"/>
        <v>42153.678645833337</v>
      </c>
      <c r="W1329">
        <f t="shared" si="146"/>
        <v>30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2" t="s">
        <v>8221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 s="5">
        <f t="shared" si="141"/>
        <v>116.53</v>
      </c>
      <c r="Q1330" s="5" t="str">
        <f t="shared" si="142"/>
        <v>technology</v>
      </c>
      <c r="R1330" s="5" t="str">
        <f t="shared" si="143"/>
        <v>wearables</v>
      </c>
      <c r="S1330" t="s">
        <v>8319</v>
      </c>
      <c r="T1330" t="s">
        <v>8321</v>
      </c>
      <c r="U1330" s="9">
        <f t="shared" si="144"/>
        <v>42612.642754629633</v>
      </c>
      <c r="V1330" s="9">
        <f t="shared" si="145"/>
        <v>42657.642754629633</v>
      </c>
      <c r="W1330">
        <f t="shared" si="146"/>
        <v>45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2" t="s">
        <v>8221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 s="5">
        <f t="shared" si="141"/>
        <v>45.33</v>
      </c>
      <c r="Q1331" s="5" t="str">
        <f t="shared" si="142"/>
        <v>technology</v>
      </c>
      <c r="R1331" s="5" t="str">
        <f t="shared" si="143"/>
        <v>wearables</v>
      </c>
      <c r="S1331" t="s">
        <v>8319</v>
      </c>
      <c r="T1331" t="s">
        <v>8321</v>
      </c>
      <c r="U1331" s="9">
        <f t="shared" si="144"/>
        <v>41935.221585648149</v>
      </c>
      <c r="V1331" s="9">
        <f t="shared" si="145"/>
        <v>41975.263252314813</v>
      </c>
      <c r="W1331">
        <f t="shared" si="146"/>
        <v>40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2" t="s">
        <v>8221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 s="5">
        <f t="shared" si="141"/>
        <v>157.46</v>
      </c>
      <c r="Q1332" s="5" t="str">
        <f t="shared" si="142"/>
        <v>technology</v>
      </c>
      <c r="R1332" s="5" t="str">
        <f t="shared" si="143"/>
        <v>wearables</v>
      </c>
      <c r="S1332" t="s">
        <v>8319</v>
      </c>
      <c r="T1332" t="s">
        <v>8321</v>
      </c>
      <c r="U1332" s="9">
        <f t="shared" si="144"/>
        <v>42522.276724537034</v>
      </c>
      <c r="V1332" s="9">
        <f t="shared" si="145"/>
        <v>42553.166666666672</v>
      </c>
      <c r="W1332">
        <f t="shared" si="146"/>
        <v>31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2" t="s">
        <v>8221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 s="5">
        <f t="shared" si="141"/>
        <v>100.5</v>
      </c>
      <c r="Q1333" s="5" t="str">
        <f t="shared" si="142"/>
        <v>technology</v>
      </c>
      <c r="R1333" s="5" t="str">
        <f t="shared" si="143"/>
        <v>wearables</v>
      </c>
      <c r="S1333" t="s">
        <v>8319</v>
      </c>
      <c r="T1333" t="s">
        <v>8321</v>
      </c>
      <c r="U1333" s="9">
        <f t="shared" si="144"/>
        <v>42569.50409722222</v>
      </c>
      <c r="V1333" s="9">
        <f t="shared" si="145"/>
        <v>42599.50409722222</v>
      </c>
      <c r="W1333">
        <f t="shared" si="146"/>
        <v>30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2" t="s">
        <v>8221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s="5" t="e">
        <f t="shared" si="141"/>
        <v>#DIV/0!</v>
      </c>
      <c r="Q1334" s="5" t="str">
        <f t="shared" si="142"/>
        <v>technology</v>
      </c>
      <c r="R1334" s="5" t="str">
        <f t="shared" si="143"/>
        <v>wearables</v>
      </c>
      <c r="S1334" t="s">
        <v>8319</v>
      </c>
      <c r="T1334" t="s">
        <v>8321</v>
      </c>
      <c r="U1334" s="9">
        <f t="shared" si="144"/>
        <v>42732.060277777782</v>
      </c>
      <c r="V1334" s="9">
        <f t="shared" si="145"/>
        <v>42762.060277777782</v>
      </c>
      <c r="W1334">
        <f t="shared" si="146"/>
        <v>30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2" t="s">
        <v>8221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s="5" t="e">
        <f t="shared" si="141"/>
        <v>#DIV/0!</v>
      </c>
      <c r="Q1335" s="5" t="str">
        <f t="shared" si="142"/>
        <v>technology</v>
      </c>
      <c r="R1335" s="5" t="str">
        <f t="shared" si="143"/>
        <v>wearables</v>
      </c>
      <c r="S1335" t="s">
        <v>8319</v>
      </c>
      <c r="T1335" t="s">
        <v>8321</v>
      </c>
      <c r="U1335" s="9">
        <f t="shared" si="144"/>
        <v>41806.106770833336</v>
      </c>
      <c r="V1335" s="9">
        <f t="shared" si="145"/>
        <v>41836.106770833336</v>
      </c>
      <c r="W1335">
        <f t="shared" si="146"/>
        <v>30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2" t="s">
        <v>8221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 s="5">
        <f t="shared" si="141"/>
        <v>51.82</v>
      </c>
      <c r="Q1336" s="5" t="str">
        <f t="shared" si="142"/>
        <v>technology</v>
      </c>
      <c r="R1336" s="5" t="str">
        <f t="shared" si="143"/>
        <v>wearables</v>
      </c>
      <c r="S1336" t="s">
        <v>8319</v>
      </c>
      <c r="T1336" t="s">
        <v>8321</v>
      </c>
      <c r="U1336" s="9">
        <f t="shared" si="144"/>
        <v>42410.774155092593</v>
      </c>
      <c r="V1336" s="9">
        <f t="shared" si="145"/>
        <v>42440.774155092593</v>
      </c>
      <c r="W1336">
        <f t="shared" si="146"/>
        <v>30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2" t="s">
        <v>8221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 s="5">
        <f t="shared" si="141"/>
        <v>308.75</v>
      </c>
      <c r="Q1337" s="5" t="str">
        <f t="shared" si="142"/>
        <v>technology</v>
      </c>
      <c r="R1337" s="5" t="str">
        <f t="shared" si="143"/>
        <v>wearables</v>
      </c>
      <c r="S1337" t="s">
        <v>8319</v>
      </c>
      <c r="T1337" t="s">
        <v>8321</v>
      </c>
      <c r="U1337" s="9">
        <f t="shared" si="144"/>
        <v>42313.936365740738</v>
      </c>
      <c r="V1337" s="9">
        <f t="shared" si="145"/>
        <v>42343.936365740738</v>
      </c>
      <c r="W1337">
        <f t="shared" si="146"/>
        <v>30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2" t="s">
        <v>8221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 s="5">
        <f t="shared" si="141"/>
        <v>379.23</v>
      </c>
      <c r="Q1338" s="5" t="str">
        <f t="shared" si="142"/>
        <v>technology</v>
      </c>
      <c r="R1338" s="5" t="str">
        <f t="shared" si="143"/>
        <v>wearables</v>
      </c>
      <c r="S1338" t="s">
        <v>8319</v>
      </c>
      <c r="T1338" t="s">
        <v>8321</v>
      </c>
      <c r="U1338" s="9">
        <f t="shared" si="144"/>
        <v>41955.863750000004</v>
      </c>
      <c r="V1338" s="9">
        <f t="shared" si="145"/>
        <v>41990.863750000004</v>
      </c>
      <c r="W1338">
        <f t="shared" si="146"/>
        <v>35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2" t="s">
        <v>8221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 s="5">
        <f t="shared" si="141"/>
        <v>176.36</v>
      </c>
      <c r="Q1339" s="5" t="str">
        <f t="shared" si="142"/>
        <v>technology</v>
      </c>
      <c r="R1339" s="5" t="str">
        <f t="shared" si="143"/>
        <v>wearables</v>
      </c>
      <c r="S1339" t="s">
        <v>8319</v>
      </c>
      <c r="T1339" t="s">
        <v>8321</v>
      </c>
      <c r="U1339" s="9">
        <f t="shared" si="144"/>
        <v>42767.577303240745</v>
      </c>
      <c r="V1339" s="9">
        <f t="shared" si="145"/>
        <v>42797.577303240745</v>
      </c>
      <c r="W1339">
        <f t="shared" si="146"/>
        <v>30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2" t="s">
        <v>8221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 s="5">
        <f t="shared" si="141"/>
        <v>66.069999999999993</v>
      </c>
      <c r="Q1340" s="5" t="str">
        <f t="shared" si="142"/>
        <v>technology</v>
      </c>
      <c r="R1340" s="5" t="str">
        <f t="shared" si="143"/>
        <v>wearables</v>
      </c>
      <c r="S1340" t="s">
        <v>8319</v>
      </c>
      <c r="T1340" t="s">
        <v>8321</v>
      </c>
      <c r="U1340" s="9">
        <f t="shared" si="144"/>
        <v>42188.803622685184</v>
      </c>
      <c r="V1340" s="9">
        <f t="shared" si="145"/>
        <v>42218.803622685184</v>
      </c>
      <c r="W1340">
        <f t="shared" si="146"/>
        <v>30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2" t="s">
        <v>8221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 s="5">
        <f t="shared" si="141"/>
        <v>89.65</v>
      </c>
      <c r="Q1341" s="5" t="str">
        <f t="shared" si="142"/>
        <v>technology</v>
      </c>
      <c r="R1341" s="5" t="str">
        <f t="shared" si="143"/>
        <v>wearables</v>
      </c>
      <c r="S1341" t="s">
        <v>8319</v>
      </c>
      <c r="T1341" t="s">
        <v>8321</v>
      </c>
      <c r="U1341" s="9">
        <f t="shared" si="144"/>
        <v>41936.647164351853</v>
      </c>
      <c r="V1341" s="9">
        <f t="shared" si="145"/>
        <v>41981.688831018517</v>
      </c>
      <c r="W1341">
        <f t="shared" si="146"/>
        <v>45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2" t="s">
        <v>8221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s="5" t="e">
        <f t="shared" si="141"/>
        <v>#DIV/0!</v>
      </c>
      <c r="Q1342" s="5" t="str">
        <f t="shared" si="142"/>
        <v>technology</v>
      </c>
      <c r="R1342" s="5" t="str">
        <f t="shared" si="143"/>
        <v>wearables</v>
      </c>
      <c r="S1342" t="s">
        <v>8319</v>
      </c>
      <c r="T1342" t="s">
        <v>8321</v>
      </c>
      <c r="U1342" s="9">
        <f t="shared" si="144"/>
        <v>41836.595520833333</v>
      </c>
      <c r="V1342" s="9">
        <f t="shared" si="145"/>
        <v>41866.595520833333</v>
      </c>
      <c r="W1342">
        <f t="shared" si="146"/>
        <v>30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2" t="s">
        <v>8221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 s="5">
        <f t="shared" si="141"/>
        <v>382.39</v>
      </c>
      <c r="Q1343" s="5" t="str">
        <f t="shared" si="142"/>
        <v>technology</v>
      </c>
      <c r="R1343" s="5" t="str">
        <f t="shared" si="143"/>
        <v>wearables</v>
      </c>
      <c r="S1343" t="s">
        <v>8319</v>
      </c>
      <c r="T1343" t="s">
        <v>8321</v>
      </c>
      <c r="U1343" s="9">
        <f t="shared" si="144"/>
        <v>42612.624039351853</v>
      </c>
      <c r="V1343" s="9">
        <f t="shared" si="145"/>
        <v>42644.624039351853</v>
      </c>
      <c r="W1343">
        <f t="shared" si="146"/>
        <v>32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2" t="s">
        <v>8221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 s="5">
        <f t="shared" si="141"/>
        <v>100</v>
      </c>
      <c r="Q1344" s="5" t="str">
        <f t="shared" si="142"/>
        <v>technology</v>
      </c>
      <c r="R1344" s="5" t="str">
        <f t="shared" si="143"/>
        <v>wearables</v>
      </c>
      <c r="S1344" t="s">
        <v>8319</v>
      </c>
      <c r="T1344" t="s">
        <v>8321</v>
      </c>
      <c r="U1344" s="9">
        <f t="shared" si="144"/>
        <v>42172.816423611104</v>
      </c>
      <c r="V1344" s="9">
        <f t="shared" si="145"/>
        <v>42202.816423611104</v>
      </c>
      <c r="W1344">
        <f t="shared" si="146"/>
        <v>30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2" t="s">
        <v>8221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 s="5">
        <f t="shared" si="141"/>
        <v>158.36000000000001</v>
      </c>
      <c r="Q1345" s="5" t="str">
        <f t="shared" si="142"/>
        <v>technology</v>
      </c>
      <c r="R1345" s="5" t="str">
        <f t="shared" si="143"/>
        <v>wearables</v>
      </c>
      <c r="S1345" t="s">
        <v>8319</v>
      </c>
      <c r="T1345" t="s">
        <v>8321</v>
      </c>
      <c r="U1345" s="9">
        <f t="shared" si="144"/>
        <v>42542.526423611111</v>
      </c>
      <c r="V1345" s="9">
        <f t="shared" si="145"/>
        <v>42601.165972222225</v>
      </c>
      <c r="W1345">
        <f t="shared" si="146"/>
        <v>59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47">ROUND((E1346/D1346)*100,0)</f>
        <v>378</v>
      </c>
      <c r="P1346" s="5">
        <f t="shared" ref="P1346:P1409" si="148">ROUND((E1346/L1346),2)</f>
        <v>40.76</v>
      </c>
      <c r="Q1346" s="5" t="str">
        <f t="shared" ref="Q1346:Q1409" si="149">LEFT(N1346,SEARCH("/",N1346)-1)</f>
        <v>publishing</v>
      </c>
      <c r="R1346" s="5" t="str">
        <f t="shared" ref="R1346:R1409" si="150">RIGHT(N1346,LEN(N1346)-SEARCH("/",N1346))</f>
        <v>nonfiction</v>
      </c>
      <c r="S1346" t="s">
        <v>8322</v>
      </c>
      <c r="T1346" t="s">
        <v>8323</v>
      </c>
      <c r="U1346" s="9">
        <f t="shared" ref="U1346:U1409" si="151">(((J1346/60)/60)/24)+DATE(1970,1,1)</f>
        <v>42522.789803240739</v>
      </c>
      <c r="V1346" s="9">
        <f t="shared" ref="V1346:V1409" si="152">(((I1346/60)/60)/24)+DATE(1970,1,1)</f>
        <v>42551.789803240739</v>
      </c>
      <c r="W1346">
        <f t="shared" si="146"/>
        <v>29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47"/>
        <v>125</v>
      </c>
      <c r="P1347" s="5">
        <f t="shared" si="148"/>
        <v>53.57</v>
      </c>
      <c r="Q1347" s="5" t="str">
        <f t="shared" si="149"/>
        <v>publishing</v>
      </c>
      <c r="R1347" s="5" t="str">
        <f t="shared" si="150"/>
        <v>nonfiction</v>
      </c>
      <c r="S1347" t="s">
        <v>8322</v>
      </c>
      <c r="T1347" t="s">
        <v>8323</v>
      </c>
      <c r="U1347" s="9">
        <f t="shared" si="151"/>
        <v>41799.814340277779</v>
      </c>
      <c r="V1347" s="9">
        <f t="shared" si="152"/>
        <v>41834.814340277779</v>
      </c>
      <c r="W1347">
        <f t="shared" ref="W1347:W1410" si="153">DATEDIF(U1347,V1347,"d")</f>
        <v>35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 s="5">
        <f t="shared" si="148"/>
        <v>48.45</v>
      </c>
      <c r="Q1348" s="5" t="str">
        <f t="shared" si="149"/>
        <v>publishing</v>
      </c>
      <c r="R1348" s="5" t="str">
        <f t="shared" si="150"/>
        <v>nonfiction</v>
      </c>
      <c r="S1348" t="s">
        <v>8322</v>
      </c>
      <c r="T1348" t="s">
        <v>8323</v>
      </c>
      <c r="U1348" s="9">
        <f t="shared" si="151"/>
        <v>41422.075821759259</v>
      </c>
      <c r="V1348" s="9">
        <f t="shared" si="152"/>
        <v>41452.075821759259</v>
      </c>
      <c r="W1348">
        <f t="shared" si="153"/>
        <v>30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 s="5">
        <f t="shared" si="148"/>
        <v>82.42</v>
      </c>
      <c r="Q1349" s="5" t="str">
        <f t="shared" si="149"/>
        <v>publishing</v>
      </c>
      <c r="R1349" s="5" t="str">
        <f t="shared" si="150"/>
        <v>nonfiction</v>
      </c>
      <c r="S1349" t="s">
        <v>8322</v>
      </c>
      <c r="T1349" t="s">
        <v>8323</v>
      </c>
      <c r="U1349" s="9">
        <f t="shared" si="151"/>
        <v>42040.638020833328</v>
      </c>
      <c r="V1349" s="9">
        <f t="shared" si="152"/>
        <v>42070.638020833328</v>
      </c>
      <c r="W1349">
        <f t="shared" si="153"/>
        <v>30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 s="5">
        <f t="shared" si="148"/>
        <v>230.19</v>
      </c>
      <c r="Q1350" s="5" t="str">
        <f t="shared" si="149"/>
        <v>publishing</v>
      </c>
      <c r="R1350" s="5" t="str">
        <f t="shared" si="150"/>
        <v>nonfiction</v>
      </c>
      <c r="S1350" t="s">
        <v>8322</v>
      </c>
      <c r="T1350" t="s">
        <v>8323</v>
      </c>
      <c r="U1350" s="9">
        <f t="shared" si="151"/>
        <v>41963.506168981476</v>
      </c>
      <c r="V1350" s="9">
        <f t="shared" si="152"/>
        <v>41991.506168981476</v>
      </c>
      <c r="W1350">
        <f t="shared" si="153"/>
        <v>28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 s="5">
        <f t="shared" si="148"/>
        <v>59.36</v>
      </c>
      <c r="Q1351" s="5" t="str">
        <f t="shared" si="149"/>
        <v>publishing</v>
      </c>
      <c r="R1351" s="5" t="str">
        <f t="shared" si="150"/>
        <v>nonfiction</v>
      </c>
      <c r="S1351" t="s">
        <v>8322</v>
      </c>
      <c r="T1351" t="s">
        <v>8323</v>
      </c>
      <c r="U1351" s="9">
        <f t="shared" si="151"/>
        <v>42317.33258101852</v>
      </c>
      <c r="V1351" s="9">
        <f t="shared" si="152"/>
        <v>42354.290972222225</v>
      </c>
      <c r="W1351">
        <f t="shared" si="153"/>
        <v>37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 s="5">
        <f t="shared" si="148"/>
        <v>66.7</v>
      </c>
      <c r="Q1352" s="5" t="str">
        <f t="shared" si="149"/>
        <v>publishing</v>
      </c>
      <c r="R1352" s="5" t="str">
        <f t="shared" si="150"/>
        <v>nonfiction</v>
      </c>
      <c r="S1352" t="s">
        <v>8322</v>
      </c>
      <c r="T1352" t="s">
        <v>8323</v>
      </c>
      <c r="U1352" s="9">
        <f t="shared" si="151"/>
        <v>42334.013124999998</v>
      </c>
      <c r="V1352" s="9">
        <f t="shared" si="152"/>
        <v>42364.013124999998</v>
      </c>
      <c r="W1352">
        <f t="shared" si="153"/>
        <v>30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 s="5">
        <f t="shared" si="148"/>
        <v>168.78</v>
      </c>
      <c r="Q1353" s="5" t="str">
        <f t="shared" si="149"/>
        <v>publishing</v>
      </c>
      <c r="R1353" s="5" t="str">
        <f t="shared" si="150"/>
        <v>nonfiction</v>
      </c>
      <c r="S1353" t="s">
        <v>8322</v>
      </c>
      <c r="T1353" t="s">
        <v>8323</v>
      </c>
      <c r="U1353" s="9">
        <f t="shared" si="151"/>
        <v>42382.74009259259</v>
      </c>
      <c r="V1353" s="9">
        <f t="shared" si="152"/>
        <v>42412.74009259259</v>
      </c>
      <c r="W1353">
        <f t="shared" si="153"/>
        <v>30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 s="5">
        <f t="shared" si="148"/>
        <v>59.97</v>
      </c>
      <c r="Q1354" s="5" t="str">
        <f t="shared" si="149"/>
        <v>publishing</v>
      </c>
      <c r="R1354" s="5" t="str">
        <f t="shared" si="150"/>
        <v>nonfiction</v>
      </c>
      <c r="S1354" t="s">
        <v>8322</v>
      </c>
      <c r="T1354" t="s">
        <v>8323</v>
      </c>
      <c r="U1354" s="9">
        <f t="shared" si="151"/>
        <v>42200.578310185185</v>
      </c>
      <c r="V1354" s="9">
        <f t="shared" si="152"/>
        <v>42252.165972222225</v>
      </c>
      <c r="W1354">
        <f t="shared" si="153"/>
        <v>52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 s="5">
        <f t="shared" si="148"/>
        <v>31.81</v>
      </c>
      <c r="Q1355" s="5" t="str">
        <f t="shared" si="149"/>
        <v>publishing</v>
      </c>
      <c r="R1355" s="5" t="str">
        <f t="shared" si="150"/>
        <v>nonfiction</v>
      </c>
      <c r="S1355" t="s">
        <v>8322</v>
      </c>
      <c r="T1355" t="s">
        <v>8323</v>
      </c>
      <c r="U1355" s="9">
        <f t="shared" si="151"/>
        <v>41309.11791666667</v>
      </c>
      <c r="V1355" s="9">
        <f t="shared" si="152"/>
        <v>41344</v>
      </c>
      <c r="W1355">
        <f t="shared" si="153"/>
        <v>35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 s="5">
        <f t="shared" si="148"/>
        <v>24.42</v>
      </c>
      <c r="Q1356" s="5" t="str">
        <f t="shared" si="149"/>
        <v>publishing</v>
      </c>
      <c r="R1356" s="5" t="str">
        <f t="shared" si="150"/>
        <v>nonfiction</v>
      </c>
      <c r="S1356" t="s">
        <v>8322</v>
      </c>
      <c r="T1356" t="s">
        <v>8323</v>
      </c>
      <c r="U1356" s="9">
        <f t="shared" si="151"/>
        <v>42502.807627314818</v>
      </c>
      <c r="V1356" s="9">
        <f t="shared" si="152"/>
        <v>42532.807627314818</v>
      </c>
      <c r="W1356">
        <f t="shared" si="153"/>
        <v>30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 s="5">
        <f t="shared" si="148"/>
        <v>25.35</v>
      </c>
      <c r="Q1357" s="5" t="str">
        <f t="shared" si="149"/>
        <v>publishing</v>
      </c>
      <c r="R1357" s="5" t="str">
        <f t="shared" si="150"/>
        <v>nonfiction</v>
      </c>
      <c r="S1357" t="s">
        <v>8322</v>
      </c>
      <c r="T1357" t="s">
        <v>8323</v>
      </c>
      <c r="U1357" s="9">
        <f t="shared" si="151"/>
        <v>41213.254687499997</v>
      </c>
      <c r="V1357" s="9">
        <f t="shared" si="152"/>
        <v>41243.416666666664</v>
      </c>
      <c r="W1357">
        <f t="shared" si="153"/>
        <v>30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 s="5">
        <f t="shared" si="148"/>
        <v>71.44</v>
      </c>
      <c r="Q1358" s="5" t="str">
        <f t="shared" si="149"/>
        <v>publishing</v>
      </c>
      <c r="R1358" s="5" t="str">
        <f t="shared" si="150"/>
        <v>nonfiction</v>
      </c>
      <c r="S1358" t="s">
        <v>8322</v>
      </c>
      <c r="T1358" t="s">
        <v>8323</v>
      </c>
      <c r="U1358" s="9">
        <f t="shared" si="151"/>
        <v>41430.038888888892</v>
      </c>
      <c r="V1358" s="9">
        <f t="shared" si="152"/>
        <v>41460.038888888892</v>
      </c>
      <c r="W1358">
        <f t="shared" si="153"/>
        <v>30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 s="5">
        <f t="shared" si="148"/>
        <v>38.549999999999997</v>
      </c>
      <c r="Q1359" s="5" t="str">
        <f t="shared" si="149"/>
        <v>publishing</v>
      </c>
      <c r="R1359" s="5" t="str">
        <f t="shared" si="150"/>
        <v>nonfiction</v>
      </c>
      <c r="S1359" t="s">
        <v>8322</v>
      </c>
      <c r="T1359" t="s">
        <v>8323</v>
      </c>
      <c r="U1359" s="9">
        <f t="shared" si="151"/>
        <v>41304.962233796294</v>
      </c>
      <c r="V1359" s="9">
        <f t="shared" si="152"/>
        <v>41334.249305555553</v>
      </c>
      <c r="W1359">
        <f t="shared" si="153"/>
        <v>30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 s="5">
        <f t="shared" si="148"/>
        <v>68.37</v>
      </c>
      <c r="Q1360" s="5" t="str">
        <f t="shared" si="149"/>
        <v>publishing</v>
      </c>
      <c r="R1360" s="5" t="str">
        <f t="shared" si="150"/>
        <v>nonfiction</v>
      </c>
      <c r="S1360" t="s">
        <v>8322</v>
      </c>
      <c r="T1360" t="s">
        <v>8323</v>
      </c>
      <c r="U1360" s="9">
        <f t="shared" si="151"/>
        <v>40689.570868055554</v>
      </c>
      <c r="V1360" s="9">
        <f t="shared" si="152"/>
        <v>40719.570868055554</v>
      </c>
      <c r="W1360">
        <f t="shared" si="153"/>
        <v>30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 s="5">
        <f t="shared" si="148"/>
        <v>40.21</v>
      </c>
      <c r="Q1361" s="5" t="str">
        <f t="shared" si="149"/>
        <v>publishing</v>
      </c>
      <c r="R1361" s="5" t="str">
        <f t="shared" si="150"/>
        <v>nonfiction</v>
      </c>
      <c r="S1361" t="s">
        <v>8322</v>
      </c>
      <c r="T1361" t="s">
        <v>8323</v>
      </c>
      <c r="U1361" s="9">
        <f t="shared" si="151"/>
        <v>40668.814699074072</v>
      </c>
      <c r="V1361" s="9">
        <f t="shared" si="152"/>
        <v>40730.814699074072</v>
      </c>
      <c r="W1361">
        <f t="shared" si="153"/>
        <v>62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 s="5">
        <f t="shared" si="148"/>
        <v>32.07</v>
      </c>
      <c r="Q1362" s="5" t="str">
        <f t="shared" si="149"/>
        <v>publishing</v>
      </c>
      <c r="R1362" s="5" t="str">
        <f t="shared" si="150"/>
        <v>nonfiction</v>
      </c>
      <c r="S1362" t="s">
        <v>8322</v>
      </c>
      <c r="T1362" t="s">
        <v>8323</v>
      </c>
      <c r="U1362" s="9">
        <f t="shared" si="151"/>
        <v>41095.900694444441</v>
      </c>
      <c r="V1362" s="9">
        <f t="shared" si="152"/>
        <v>41123.900694444441</v>
      </c>
      <c r="W1362">
        <f t="shared" si="153"/>
        <v>28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 s="5">
        <f t="shared" si="148"/>
        <v>28.63</v>
      </c>
      <c r="Q1363" s="5" t="str">
        <f t="shared" si="149"/>
        <v>publishing</v>
      </c>
      <c r="R1363" s="5" t="str">
        <f t="shared" si="150"/>
        <v>nonfiction</v>
      </c>
      <c r="S1363" t="s">
        <v>8322</v>
      </c>
      <c r="T1363" t="s">
        <v>8323</v>
      </c>
      <c r="U1363" s="9">
        <f t="shared" si="151"/>
        <v>41781.717268518521</v>
      </c>
      <c r="V1363" s="9">
        <f t="shared" si="152"/>
        <v>41811.717268518521</v>
      </c>
      <c r="W1363">
        <f t="shared" si="153"/>
        <v>30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 s="5">
        <f t="shared" si="148"/>
        <v>43.64</v>
      </c>
      <c r="Q1364" s="5" t="str">
        <f t="shared" si="149"/>
        <v>publishing</v>
      </c>
      <c r="R1364" s="5" t="str">
        <f t="shared" si="150"/>
        <v>nonfiction</v>
      </c>
      <c r="S1364" t="s">
        <v>8322</v>
      </c>
      <c r="T1364" t="s">
        <v>8323</v>
      </c>
      <c r="U1364" s="9">
        <f t="shared" si="151"/>
        <v>41464.934386574074</v>
      </c>
      <c r="V1364" s="9">
        <f t="shared" si="152"/>
        <v>41524.934386574074</v>
      </c>
      <c r="W1364">
        <f t="shared" si="153"/>
        <v>60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 s="5">
        <f t="shared" si="148"/>
        <v>40</v>
      </c>
      <c r="Q1365" s="5" t="str">
        <f t="shared" si="149"/>
        <v>publishing</v>
      </c>
      <c r="R1365" s="5" t="str">
        <f t="shared" si="150"/>
        <v>nonfiction</v>
      </c>
      <c r="S1365" t="s">
        <v>8322</v>
      </c>
      <c r="T1365" t="s">
        <v>8323</v>
      </c>
      <c r="U1365" s="9">
        <f t="shared" si="151"/>
        <v>42396.8440625</v>
      </c>
      <c r="V1365" s="9">
        <f t="shared" si="152"/>
        <v>42415.332638888889</v>
      </c>
      <c r="W1365">
        <f t="shared" si="153"/>
        <v>19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 s="5">
        <f t="shared" si="148"/>
        <v>346.04</v>
      </c>
      <c r="Q1366" s="5" t="str">
        <f t="shared" si="149"/>
        <v>music</v>
      </c>
      <c r="R1366" s="5" t="str">
        <f t="shared" si="150"/>
        <v>rock</v>
      </c>
      <c r="S1366" t="s">
        <v>8325</v>
      </c>
      <c r="T1366" t="s">
        <v>8326</v>
      </c>
      <c r="U1366" s="9">
        <f t="shared" si="151"/>
        <v>41951.695671296293</v>
      </c>
      <c r="V1366" s="9">
        <f t="shared" si="152"/>
        <v>42011.6956712963</v>
      </c>
      <c r="W1366">
        <f t="shared" si="153"/>
        <v>60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 s="5">
        <f t="shared" si="148"/>
        <v>81.739999999999995</v>
      </c>
      <c r="Q1367" s="5" t="str">
        <f t="shared" si="149"/>
        <v>music</v>
      </c>
      <c r="R1367" s="5" t="str">
        <f t="shared" si="150"/>
        <v>rock</v>
      </c>
      <c r="S1367" t="s">
        <v>8325</v>
      </c>
      <c r="T1367" t="s">
        <v>8326</v>
      </c>
      <c r="U1367" s="9">
        <f t="shared" si="151"/>
        <v>42049.733240740738</v>
      </c>
      <c r="V1367" s="9">
        <f t="shared" si="152"/>
        <v>42079.691574074073</v>
      </c>
      <c r="W1367">
        <f t="shared" si="153"/>
        <v>30</v>
      </c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 s="5">
        <f t="shared" si="148"/>
        <v>64.540000000000006</v>
      </c>
      <c r="Q1368" s="5" t="str">
        <f t="shared" si="149"/>
        <v>music</v>
      </c>
      <c r="R1368" s="5" t="str">
        <f t="shared" si="150"/>
        <v>rock</v>
      </c>
      <c r="S1368" t="s">
        <v>8325</v>
      </c>
      <c r="T1368" t="s">
        <v>8326</v>
      </c>
      <c r="U1368" s="9">
        <f t="shared" si="151"/>
        <v>41924.996099537035</v>
      </c>
      <c r="V1368" s="9">
        <f t="shared" si="152"/>
        <v>41970.037766203706</v>
      </c>
      <c r="W1368">
        <f t="shared" si="153"/>
        <v>46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 s="5">
        <f t="shared" si="148"/>
        <v>63.48</v>
      </c>
      <c r="Q1369" s="5" t="str">
        <f t="shared" si="149"/>
        <v>music</v>
      </c>
      <c r="R1369" s="5" t="str">
        <f t="shared" si="150"/>
        <v>rock</v>
      </c>
      <c r="S1369" t="s">
        <v>8325</v>
      </c>
      <c r="T1369" t="s">
        <v>8326</v>
      </c>
      <c r="U1369" s="9">
        <f t="shared" si="151"/>
        <v>42292.002893518518</v>
      </c>
      <c r="V1369" s="9">
        <f t="shared" si="152"/>
        <v>42322.044560185182</v>
      </c>
      <c r="W1369">
        <f t="shared" si="153"/>
        <v>30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 s="5">
        <f t="shared" si="148"/>
        <v>63.62</v>
      </c>
      <c r="Q1370" s="5" t="str">
        <f t="shared" si="149"/>
        <v>music</v>
      </c>
      <c r="R1370" s="5" t="str">
        <f t="shared" si="150"/>
        <v>rock</v>
      </c>
      <c r="S1370" t="s">
        <v>8325</v>
      </c>
      <c r="T1370" t="s">
        <v>8326</v>
      </c>
      <c r="U1370" s="9">
        <f t="shared" si="151"/>
        <v>42146.190902777773</v>
      </c>
      <c r="V1370" s="9">
        <f t="shared" si="152"/>
        <v>42170.190902777773</v>
      </c>
      <c r="W1370">
        <f t="shared" si="153"/>
        <v>24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 s="5">
        <f t="shared" si="148"/>
        <v>83.97</v>
      </c>
      <c r="Q1371" s="5" t="str">
        <f t="shared" si="149"/>
        <v>music</v>
      </c>
      <c r="R1371" s="5" t="str">
        <f t="shared" si="150"/>
        <v>rock</v>
      </c>
      <c r="S1371" t="s">
        <v>8325</v>
      </c>
      <c r="T1371" t="s">
        <v>8326</v>
      </c>
      <c r="U1371" s="9">
        <f t="shared" si="151"/>
        <v>41710.594282407408</v>
      </c>
      <c r="V1371" s="9">
        <f t="shared" si="152"/>
        <v>41740.594282407408</v>
      </c>
      <c r="W1371">
        <f t="shared" si="153"/>
        <v>30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 s="5">
        <f t="shared" si="148"/>
        <v>77.75</v>
      </c>
      <c r="Q1372" s="5" t="str">
        <f t="shared" si="149"/>
        <v>music</v>
      </c>
      <c r="R1372" s="5" t="str">
        <f t="shared" si="150"/>
        <v>rock</v>
      </c>
      <c r="S1372" t="s">
        <v>8325</v>
      </c>
      <c r="T1372" t="s">
        <v>8326</v>
      </c>
      <c r="U1372" s="9">
        <f t="shared" si="151"/>
        <v>41548.00335648148</v>
      </c>
      <c r="V1372" s="9">
        <f t="shared" si="152"/>
        <v>41563.00335648148</v>
      </c>
      <c r="W1372">
        <f t="shared" si="153"/>
        <v>15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 s="5">
        <f t="shared" si="148"/>
        <v>107.07</v>
      </c>
      <c r="Q1373" s="5" t="str">
        <f t="shared" si="149"/>
        <v>music</v>
      </c>
      <c r="R1373" s="5" t="str">
        <f t="shared" si="150"/>
        <v>rock</v>
      </c>
      <c r="S1373" t="s">
        <v>8325</v>
      </c>
      <c r="T1373" t="s">
        <v>8326</v>
      </c>
      <c r="U1373" s="9">
        <f t="shared" si="151"/>
        <v>42101.758587962962</v>
      </c>
      <c r="V1373" s="9">
        <f t="shared" si="152"/>
        <v>42131.758587962962</v>
      </c>
      <c r="W1373">
        <f t="shared" si="153"/>
        <v>30</v>
      </c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 s="5">
        <f t="shared" si="148"/>
        <v>38.75</v>
      </c>
      <c r="Q1374" s="5" t="str">
        <f t="shared" si="149"/>
        <v>music</v>
      </c>
      <c r="R1374" s="5" t="str">
        <f t="shared" si="150"/>
        <v>rock</v>
      </c>
      <c r="S1374" t="s">
        <v>8325</v>
      </c>
      <c r="T1374" t="s">
        <v>8326</v>
      </c>
      <c r="U1374" s="9">
        <f t="shared" si="151"/>
        <v>41072.739953703705</v>
      </c>
      <c r="V1374" s="9">
        <f t="shared" si="152"/>
        <v>41102.739953703705</v>
      </c>
      <c r="W1374">
        <f t="shared" si="153"/>
        <v>30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 s="5">
        <f t="shared" si="148"/>
        <v>201.94</v>
      </c>
      <c r="Q1375" s="5" t="str">
        <f t="shared" si="149"/>
        <v>music</v>
      </c>
      <c r="R1375" s="5" t="str">
        <f t="shared" si="150"/>
        <v>rock</v>
      </c>
      <c r="S1375" t="s">
        <v>8325</v>
      </c>
      <c r="T1375" t="s">
        <v>8326</v>
      </c>
      <c r="U1375" s="9">
        <f t="shared" si="151"/>
        <v>42704.95177083333</v>
      </c>
      <c r="V1375" s="9">
        <f t="shared" si="152"/>
        <v>42734.95177083333</v>
      </c>
      <c r="W1375">
        <f t="shared" si="153"/>
        <v>30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 s="5">
        <f t="shared" si="148"/>
        <v>43.06</v>
      </c>
      <c r="Q1376" s="5" t="str">
        <f t="shared" si="149"/>
        <v>music</v>
      </c>
      <c r="R1376" s="5" t="str">
        <f t="shared" si="150"/>
        <v>rock</v>
      </c>
      <c r="S1376" t="s">
        <v>8325</v>
      </c>
      <c r="T1376" t="s">
        <v>8326</v>
      </c>
      <c r="U1376" s="9">
        <f t="shared" si="151"/>
        <v>42424.161898148144</v>
      </c>
      <c r="V1376" s="9">
        <f t="shared" si="152"/>
        <v>42454.12023148148</v>
      </c>
      <c r="W1376">
        <f t="shared" si="153"/>
        <v>30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 s="5">
        <f t="shared" si="148"/>
        <v>62.87</v>
      </c>
      <c r="Q1377" s="5" t="str">
        <f t="shared" si="149"/>
        <v>music</v>
      </c>
      <c r="R1377" s="5" t="str">
        <f t="shared" si="150"/>
        <v>rock</v>
      </c>
      <c r="S1377" t="s">
        <v>8325</v>
      </c>
      <c r="T1377" t="s">
        <v>8326</v>
      </c>
      <c r="U1377" s="9">
        <f t="shared" si="151"/>
        <v>42720.066192129627</v>
      </c>
      <c r="V1377" s="9">
        <f t="shared" si="152"/>
        <v>42750.066192129627</v>
      </c>
      <c r="W1377">
        <f t="shared" si="153"/>
        <v>30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 s="5">
        <f t="shared" si="148"/>
        <v>55.61</v>
      </c>
      <c r="Q1378" s="5" t="str">
        <f t="shared" si="149"/>
        <v>music</v>
      </c>
      <c r="R1378" s="5" t="str">
        <f t="shared" si="150"/>
        <v>rock</v>
      </c>
      <c r="S1378" t="s">
        <v>8325</v>
      </c>
      <c r="T1378" t="s">
        <v>8326</v>
      </c>
      <c r="U1378" s="9">
        <f t="shared" si="151"/>
        <v>42677.669050925921</v>
      </c>
      <c r="V1378" s="9">
        <f t="shared" si="152"/>
        <v>42707.710717592592</v>
      </c>
      <c r="W1378">
        <f t="shared" si="153"/>
        <v>30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 s="5">
        <f t="shared" si="148"/>
        <v>48.71</v>
      </c>
      <c r="Q1379" s="5" t="str">
        <f t="shared" si="149"/>
        <v>music</v>
      </c>
      <c r="R1379" s="5" t="str">
        <f t="shared" si="150"/>
        <v>rock</v>
      </c>
      <c r="S1379" t="s">
        <v>8325</v>
      </c>
      <c r="T1379" t="s">
        <v>8326</v>
      </c>
      <c r="U1379" s="9">
        <f t="shared" si="151"/>
        <v>42747.219560185185</v>
      </c>
      <c r="V1379" s="9">
        <f t="shared" si="152"/>
        <v>42769.174305555556</v>
      </c>
      <c r="W1379">
        <f t="shared" si="153"/>
        <v>22</v>
      </c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 s="5">
        <f t="shared" si="148"/>
        <v>30.58</v>
      </c>
      <c r="Q1380" s="5" t="str">
        <f t="shared" si="149"/>
        <v>music</v>
      </c>
      <c r="R1380" s="5" t="str">
        <f t="shared" si="150"/>
        <v>rock</v>
      </c>
      <c r="S1380" t="s">
        <v>8325</v>
      </c>
      <c r="T1380" t="s">
        <v>8326</v>
      </c>
      <c r="U1380" s="9">
        <f t="shared" si="151"/>
        <v>42568.759374999994</v>
      </c>
      <c r="V1380" s="9">
        <f t="shared" si="152"/>
        <v>42583.759374999994</v>
      </c>
      <c r="W1380">
        <f t="shared" si="153"/>
        <v>15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 s="5">
        <f t="shared" si="148"/>
        <v>73.91</v>
      </c>
      <c r="Q1381" s="5" t="str">
        <f t="shared" si="149"/>
        <v>music</v>
      </c>
      <c r="R1381" s="5" t="str">
        <f t="shared" si="150"/>
        <v>rock</v>
      </c>
      <c r="S1381" t="s">
        <v>8325</v>
      </c>
      <c r="T1381" t="s">
        <v>8326</v>
      </c>
      <c r="U1381" s="9">
        <f t="shared" si="151"/>
        <v>42130.491620370376</v>
      </c>
      <c r="V1381" s="9">
        <f t="shared" si="152"/>
        <v>42160.491620370376</v>
      </c>
      <c r="W1381">
        <f t="shared" si="153"/>
        <v>30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 s="5">
        <f t="shared" si="148"/>
        <v>21.2</v>
      </c>
      <c r="Q1382" s="5" t="str">
        <f t="shared" si="149"/>
        <v>music</v>
      </c>
      <c r="R1382" s="5" t="str">
        <f t="shared" si="150"/>
        <v>rock</v>
      </c>
      <c r="S1382" t="s">
        <v>8325</v>
      </c>
      <c r="T1382" t="s">
        <v>8326</v>
      </c>
      <c r="U1382" s="9">
        <f t="shared" si="151"/>
        <v>42141.762800925921</v>
      </c>
      <c r="V1382" s="9">
        <f t="shared" si="152"/>
        <v>42164.083333333328</v>
      </c>
      <c r="W1382">
        <f t="shared" si="153"/>
        <v>23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 s="5">
        <f t="shared" si="148"/>
        <v>73.36</v>
      </c>
      <c r="Q1383" s="5" t="str">
        <f t="shared" si="149"/>
        <v>music</v>
      </c>
      <c r="R1383" s="5" t="str">
        <f t="shared" si="150"/>
        <v>rock</v>
      </c>
      <c r="S1383" t="s">
        <v>8325</v>
      </c>
      <c r="T1383" t="s">
        <v>8326</v>
      </c>
      <c r="U1383" s="9">
        <f t="shared" si="151"/>
        <v>42703.214409722219</v>
      </c>
      <c r="V1383" s="9">
        <f t="shared" si="152"/>
        <v>42733.214409722219</v>
      </c>
      <c r="W1383">
        <f t="shared" si="153"/>
        <v>30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 s="5">
        <f t="shared" si="148"/>
        <v>56.41</v>
      </c>
      <c r="Q1384" s="5" t="str">
        <f t="shared" si="149"/>
        <v>music</v>
      </c>
      <c r="R1384" s="5" t="str">
        <f t="shared" si="150"/>
        <v>rock</v>
      </c>
      <c r="S1384" t="s">
        <v>8325</v>
      </c>
      <c r="T1384" t="s">
        <v>8326</v>
      </c>
      <c r="U1384" s="9">
        <f t="shared" si="151"/>
        <v>41370.800185185188</v>
      </c>
      <c r="V1384" s="9">
        <f t="shared" si="152"/>
        <v>41400.800185185188</v>
      </c>
      <c r="W1384">
        <f t="shared" si="153"/>
        <v>30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 s="5">
        <f t="shared" si="148"/>
        <v>50.25</v>
      </c>
      <c r="Q1385" s="5" t="str">
        <f t="shared" si="149"/>
        <v>music</v>
      </c>
      <c r="R1385" s="5" t="str">
        <f t="shared" si="150"/>
        <v>rock</v>
      </c>
      <c r="S1385" t="s">
        <v>8325</v>
      </c>
      <c r="T1385" t="s">
        <v>8326</v>
      </c>
      <c r="U1385" s="9">
        <f t="shared" si="151"/>
        <v>42707.074976851851</v>
      </c>
      <c r="V1385" s="9">
        <f t="shared" si="152"/>
        <v>42727.074976851851</v>
      </c>
      <c r="W1385">
        <f t="shared" si="153"/>
        <v>20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 s="5">
        <f t="shared" si="148"/>
        <v>68.94</v>
      </c>
      <c r="Q1386" s="5" t="str">
        <f t="shared" si="149"/>
        <v>music</v>
      </c>
      <c r="R1386" s="5" t="str">
        <f t="shared" si="150"/>
        <v>rock</v>
      </c>
      <c r="S1386" t="s">
        <v>8325</v>
      </c>
      <c r="T1386" t="s">
        <v>8326</v>
      </c>
      <c r="U1386" s="9">
        <f t="shared" si="151"/>
        <v>42160.735208333332</v>
      </c>
      <c r="V1386" s="9">
        <f t="shared" si="152"/>
        <v>42190.735208333332</v>
      </c>
      <c r="W1386">
        <f t="shared" si="153"/>
        <v>30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 s="5">
        <f t="shared" si="148"/>
        <v>65.91</v>
      </c>
      <c r="Q1387" s="5" t="str">
        <f t="shared" si="149"/>
        <v>music</v>
      </c>
      <c r="R1387" s="5" t="str">
        <f t="shared" si="150"/>
        <v>rock</v>
      </c>
      <c r="S1387" t="s">
        <v>8325</v>
      </c>
      <c r="T1387" t="s">
        <v>8326</v>
      </c>
      <c r="U1387" s="9">
        <f t="shared" si="151"/>
        <v>42433.688900462963</v>
      </c>
      <c r="V1387" s="9">
        <f t="shared" si="152"/>
        <v>42489.507638888885</v>
      </c>
      <c r="W1387">
        <f t="shared" si="153"/>
        <v>56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 s="5">
        <f t="shared" si="148"/>
        <v>62.5</v>
      </c>
      <c r="Q1388" s="5" t="str">
        <f t="shared" si="149"/>
        <v>music</v>
      </c>
      <c r="R1388" s="5" t="str">
        <f t="shared" si="150"/>
        <v>rock</v>
      </c>
      <c r="S1388" t="s">
        <v>8325</v>
      </c>
      <c r="T1388" t="s">
        <v>8326</v>
      </c>
      <c r="U1388" s="9">
        <f t="shared" si="151"/>
        <v>42184.646863425922</v>
      </c>
      <c r="V1388" s="9">
        <f t="shared" si="152"/>
        <v>42214.646863425922</v>
      </c>
      <c r="W1388">
        <f t="shared" si="153"/>
        <v>30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 s="5">
        <f t="shared" si="148"/>
        <v>70.06</v>
      </c>
      <c r="Q1389" s="5" t="str">
        <f t="shared" si="149"/>
        <v>music</v>
      </c>
      <c r="R1389" s="5" t="str">
        <f t="shared" si="150"/>
        <v>rock</v>
      </c>
      <c r="S1389" t="s">
        <v>8325</v>
      </c>
      <c r="T1389" t="s">
        <v>8326</v>
      </c>
      <c r="U1389" s="9">
        <f t="shared" si="151"/>
        <v>42126.92123842593</v>
      </c>
      <c r="V1389" s="9">
        <f t="shared" si="152"/>
        <v>42158.1875</v>
      </c>
      <c r="W1389">
        <f t="shared" si="153"/>
        <v>32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 s="5">
        <f t="shared" si="148"/>
        <v>60.18</v>
      </c>
      <c r="Q1390" s="5" t="str">
        <f t="shared" si="149"/>
        <v>music</v>
      </c>
      <c r="R1390" s="5" t="str">
        <f t="shared" si="150"/>
        <v>rock</v>
      </c>
      <c r="S1390" t="s">
        <v>8325</v>
      </c>
      <c r="T1390" t="s">
        <v>8326</v>
      </c>
      <c r="U1390" s="9">
        <f t="shared" si="151"/>
        <v>42634.614780092597</v>
      </c>
      <c r="V1390" s="9">
        <f t="shared" si="152"/>
        <v>42660.676388888889</v>
      </c>
      <c r="W1390">
        <f t="shared" si="153"/>
        <v>26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 s="5">
        <f t="shared" si="148"/>
        <v>21.38</v>
      </c>
      <c r="Q1391" s="5" t="str">
        <f t="shared" si="149"/>
        <v>music</v>
      </c>
      <c r="R1391" s="5" t="str">
        <f t="shared" si="150"/>
        <v>rock</v>
      </c>
      <c r="S1391" t="s">
        <v>8325</v>
      </c>
      <c r="T1391" t="s">
        <v>8326</v>
      </c>
      <c r="U1391" s="9">
        <f t="shared" si="151"/>
        <v>42565.480983796297</v>
      </c>
      <c r="V1391" s="9">
        <f t="shared" si="152"/>
        <v>42595.480983796297</v>
      </c>
      <c r="W1391">
        <f t="shared" si="153"/>
        <v>30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 s="5">
        <f t="shared" si="148"/>
        <v>160.79</v>
      </c>
      <c r="Q1392" s="5" t="str">
        <f t="shared" si="149"/>
        <v>music</v>
      </c>
      <c r="R1392" s="5" t="str">
        <f t="shared" si="150"/>
        <v>rock</v>
      </c>
      <c r="S1392" t="s">
        <v>8325</v>
      </c>
      <c r="T1392" t="s">
        <v>8326</v>
      </c>
      <c r="U1392" s="9">
        <f t="shared" si="151"/>
        <v>42087.803310185183</v>
      </c>
      <c r="V1392" s="9">
        <f t="shared" si="152"/>
        <v>42121.716666666667</v>
      </c>
      <c r="W1392">
        <f t="shared" si="153"/>
        <v>34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 s="5">
        <f t="shared" si="148"/>
        <v>42.38</v>
      </c>
      <c r="Q1393" s="5" t="str">
        <f t="shared" si="149"/>
        <v>music</v>
      </c>
      <c r="R1393" s="5" t="str">
        <f t="shared" si="150"/>
        <v>rock</v>
      </c>
      <c r="S1393" t="s">
        <v>8325</v>
      </c>
      <c r="T1393" t="s">
        <v>8326</v>
      </c>
      <c r="U1393" s="9">
        <f t="shared" si="151"/>
        <v>42193.650671296295</v>
      </c>
      <c r="V1393" s="9">
        <f t="shared" si="152"/>
        <v>42238.207638888889</v>
      </c>
      <c r="W1393">
        <f t="shared" si="153"/>
        <v>45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 s="5">
        <f t="shared" si="148"/>
        <v>27.32</v>
      </c>
      <c r="Q1394" s="5" t="str">
        <f t="shared" si="149"/>
        <v>music</v>
      </c>
      <c r="R1394" s="5" t="str">
        <f t="shared" si="150"/>
        <v>rock</v>
      </c>
      <c r="S1394" t="s">
        <v>8325</v>
      </c>
      <c r="T1394" t="s">
        <v>8326</v>
      </c>
      <c r="U1394" s="9">
        <f t="shared" si="151"/>
        <v>42401.154930555553</v>
      </c>
      <c r="V1394" s="9">
        <f t="shared" si="152"/>
        <v>42432.154930555553</v>
      </c>
      <c r="W1394">
        <f t="shared" si="153"/>
        <v>31</v>
      </c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 s="5">
        <f t="shared" si="148"/>
        <v>196.83</v>
      </c>
      <c r="Q1395" s="5" t="str">
        <f t="shared" si="149"/>
        <v>music</v>
      </c>
      <c r="R1395" s="5" t="str">
        <f t="shared" si="150"/>
        <v>rock</v>
      </c>
      <c r="S1395" t="s">
        <v>8325</v>
      </c>
      <c r="T1395" t="s">
        <v>8326</v>
      </c>
      <c r="U1395" s="9">
        <f t="shared" si="151"/>
        <v>42553.681979166664</v>
      </c>
      <c r="V1395" s="9">
        <f t="shared" si="152"/>
        <v>42583.681979166664</v>
      </c>
      <c r="W1395">
        <f t="shared" si="153"/>
        <v>30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 s="5">
        <f t="shared" si="148"/>
        <v>53.88</v>
      </c>
      <c r="Q1396" s="5" t="str">
        <f t="shared" si="149"/>
        <v>music</v>
      </c>
      <c r="R1396" s="5" t="str">
        <f t="shared" si="150"/>
        <v>rock</v>
      </c>
      <c r="S1396" t="s">
        <v>8325</v>
      </c>
      <c r="T1396" t="s">
        <v>8326</v>
      </c>
      <c r="U1396" s="9">
        <f t="shared" si="151"/>
        <v>42752.144976851851</v>
      </c>
      <c r="V1396" s="9">
        <f t="shared" si="152"/>
        <v>42795.125</v>
      </c>
      <c r="W1396">
        <f t="shared" si="153"/>
        <v>43</v>
      </c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 s="5">
        <f t="shared" si="148"/>
        <v>47.76</v>
      </c>
      <c r="Q1397" s="5" t="str">
        <f t="shared" si="149"/>
        <v>music</v>
      </c>
      <c r="R1397" s="5" t="str">
        <f t="shared" si="150"/>
        <v>rock</v>
      </c>
      <c r="S1397" t="s">
        <v>8325</v>
      </c>
      <c r="T1397" t="s">
        <v>8326</v>
      </c>
      <c r="U1397" s="9">
        <f t="shared" si="151"/>
        <v>42719.90834490741</v>
      </c>
      <c r="V1397" s="9">
        <f t="shared" si="152"/>
        <v>42749.90834490741</v>
      </c>
      <c r="W1397">
        <f t="shared" si="153"/>
        <v>30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 s="5">
        <f t="shared" si="148"/>
        <v>88.19</v>
      </c>
      <c r="Q1398" s="5" t="str">
        <f t="shared" si="149"/>
        <v>music</v>
      </c>
      <c r="R1398" s="5" t="str">
        <f t="shared" si="150"/>
        <v>rock</v>
      </c>
      <c r="S1398" t="s">
        <v>8325</v>
      </c>
      <c r="T1398" t="s">
        <v>8326</v>
      </c>
      <c r="U1398" s="9">
        <f t="shared" si="151"/>
        <v>42018.99863425926</v>
      </c>
      <c r="V1398" s="9">
        <f t="shared" si="152"/>
        <v>42048.99863425926</v>
      </c>
      <c r="W1398">
        <f t="shared" si="153"/>
        <v>30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 s="5">
        <f t="shared" si="148"/>
        <v>72.06</v>
      </c>
      <c r="Q1399" s="5" t="str">
        <f t="shared" si="149"/>
        <v>music</v>
      </c>
      <c r="R1399" s="5" t="str">
        <f t="shared" si="150"/>
        <v>rock</v>
      </c>
      <c r="S1399" t="s">
        <v>8325</v>
      </c>
      <c r="T1399" t="s">
        <v>8326</v>
      </c>
      <c r="U1399" s="9">
        <f t="shared" si="151"/>
        <v>42640.917939814812</v>
      </c>
      <c r="V1399" s="9">
        <f t="shared" si="152"/>
        <v>42670.888194444444</v>
      </c>
      <c r="W1399">
        <f t="shared" si="153"/>
        <v>30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 s="5">
        <f t="shared" si="148"/>
        <v>74.25</v>
      </c>
      <c r="Q1400" s="5" t="str">
        <f t="shared" si="149"/>
        <v>music</v>
      </c>
      <c r="R1400" s="5" t="str">
        <f t="shared" si="150"/>
        <v>rock</v>
      </c>
      <c r="S1400" t="s">
        <v>8325</v>
      </c>
      <c r="T1400" t="s">
        <v>8326</v>
      </c>
      <c r="U1400" s="9">
        <f t="shared" si="151"/>
        <v>42526.874236111107</v>
      </c>
      <c r="V1400" s="9">
        <f t="shared" si="152"/>
        <v>42556.874236111107</v>
      </c>
      <c r="W1400">
        <f t="shared" si="153"/>
        <v>30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 s="5">
        <f t="shared" si="148"/>
        <v>61.7</v>
      </c>
      <c r="Q1401" s="5" t="str">
        <f t="shared" si="149"/>
        <v>music</v>
      </c>
      <c r="R1401" s="5" t="str">
        <f t="shared" si="150"/>
        <v>rock</v>
      </c>
      <c r="S1401" t="s">
        <v>8325</v>
      </c>
      <c r="T1401" t="s">
        <v>8326</v>
      </c>
      <c r="U1401" s="9">
        <f t="shared" si="151"/>
        <v>41889.004317129627</v>
      </c>
      <c r="V1401" s="9">
        <f t="shared" si="152"/>
        <v>41919.004317129627</v>
      </c>
      <c r="W1401">
        <f t="shared" si="153"/>
        <v>30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 s="5">
        <f t="shared" si="148"/>
        <v>17.239999999999998</v>
      </c>
      <c r="Q1402" s="5" t="str">
        <f t="shared" si="149"/>
        <v>music</v>
      </c>
      <c r="R1402" s="5" t="str">
        <f t="shared" si="150"/>
        <v>rock</v>
      </c>
      <c r="S1402" t="s">
        <v>8325</v>
      </c>
      <c r="T1402" t="s">
        <v>8326</v>
      </c>
      <c r="U1402" s="9">
        <f t="shared" si="151"/>
        <v>42498.341122685189</v>
      </c>
      <c r="V1402" s="9">
        <f t="shared" si="152"/>
        <v>42533.229166666672</v>
      </c>
      <c r="W1402">
        <f t="shared" si="153"/>
        <v>35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 s="5">
        <f t="shared" si="148"/>
        <v>51.72</v>
      </c>
      <c r="Q1403" s="5" t="str">
        <f t="shared" si="149"/>
        <v>music</v>
      </c>
      <c r="R1403" s="5" t="str">
        <f t="shared" si="150"/>
        <v>rock</v>
      </c>
      <c r="S1403" t="s">
        <v>8325</v>
      </c>
      <c r="T1403" t="s">
        <v>8326</v>
      </c>
      <c r="U1403" s="9">
        <f t="shared" si="151"/>
        <v>41399.99622685185</v>
      </c>
      <c r="V1403" s="9">
        <f t="shared" si="152"/>
        <v>41420.99622685185</v>
      </c>
      <c r="W1403">
        <f t="shared" si="153"/>
        <v>21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 s="5">
        <f t="shared" si="148"/>
        <v>24.15</v>
      </c>
      <c r="Q1404" s="5" t="str">
        <f t="shared" si="149"/>
        <v>music</v>
      </c>
      <c r="R1404" s="5" t="str">
        <f t="shared" si="150"/>
        <v>rock</v>
      </c>
      <c r="S1404" t="s">
        <v>8325</v>
      </c>
      <c r="T1404" t="s">
        <v>8326</v>
      </c>
      <c r="U1404" s="9">
        <f t="shared" si="151"/>
        <v>42065.053368055553</v>
      </c>
      <c r="V1404" s="9">
        <f t="shared" si="152"/>
        <v>42125.011701388896</v>
      </c>
      <c r="W1404">
        <f t="shared" si="153"/>
        <v>60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 s="5">
        <f t="shared" si="148"/>
        <v>62.17</v>
      </c>
      <c r="Q1405" s="5" t="str">
        <f t="shared" si="149"/>
        <v>music</v>
      </c>
      <c r="R1405" s="5" t="str">
        <f t="shared" si="150"/>
        <v>rock</v>
      </c>
      <c r="S1405" t="s">
        <v>8325</v>
      </c>
      <c r="T1405" t="s">
        <v>8326</v>
      </c>
      <c r="U1405" s="9">
        <f t="shared" si="151"/>
        <v>41451.062905092593</v>
      </c>
      <c r="V1405" s="9">
        <f t="shared" si="152"/>
        <v>41481.062905092593</v>
      </c>
      <c r="W1405">
        <f t="shared" si="153"/>
        <v>30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 s="5">
        <f t="shared" si="148"/>
        <v>48.2</v>
      </c>
      <c r="Q1406" s="5" t="str">
        <f t="shared" si="149"/>
        <v>publishing</v>
      </c>
      <c r="R1406" s="5" t="str">
        <f t="shared" si="150"/>
        <v>translations</v>
      </c>
      <c r="S1406" t="s">
        <v>8322</v>
      </c>
      <c r="T1406" t="s">
        <v>8341</v>
      </c>
      <c r="U1406" s="9">
        <f t="shared" si="151"/>
        <v>42032.510243055556</v>
      </c>
      <c r="V1406" s="9">
        <f t="shared" si="152"/>
        <v>42057.510243055556</v>
      </c>
      <c r="W1406">
        <f t="shared" si="153"/>
        <v>25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 s="5">
        <f t="shared" si="148"/>
        <v>6.18</v>
      </c>
      <c r="Q1407" s="5" t="str">
        <f t="shared" si="149"/>
        <v>publishing</v>
      </c>
      <c r="R1407" s="5" t="str">
        <f t="shared" si="150"/>
        <v>translations</v>
      </c>
      <c r="S1407" t="s">
        <v>8322</v>
      </c>
      <c r="T1407" t="s">
        <v>8341</v>
      </c>
      <c r="U1407" s="9">
        <f t="shared" si="151"/>
        <v>41941.680567129632</v>
      </c>
      <c r="V1407" s="9">
        <f t="shared" si="152"/>
        <v>41971.722233796296</v>
      </c>
      <c r="W1407">
        <f t="shared" si="153"/>
        <v>30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 s="5">
        <f t="shared" si="148"/>
        <v>5</v>
      </c>
      <c r="Q1408" s="5" t="str">
        <f t="shared" si="149"/>
        <v>publishing</v>
      </c>
      <c r="R1408" s="5" t="str">
        <f t="shared" si="150"/>
        <v>translations</v>
      </c>
      <c r="S1408" t="s">
        <v>8322</v>
      </c>
      <c r="T1408" t="s">
        <v>8341</v>
      </c>
      <c r="U1408" s="9">
        <f t="shared" si="151"/>
        <v>42297.432951388888</v>
      </c>
      <c r="V1408" s="9">
        <f t="shared" si="152"/>
        <v>42350.416666666672</v>
      </c>
      <c r="W1408">
        <f t="shared" si="153"/>
        <v>53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 s="5">
        <f t="shared" si="148"/>
        <v>7.5</v>
      </c>
      <c r="Q1409" s="5" t="str">
        <f t="shared" si="149"/>
        <v>publishing</v>
      </c>
      <c r="R1409" s="5" t="str">
        <f t="shared" si="150"/>
        <v>translations</v>
      </c>
      <c r="S1409" t="s">
        <v>8322</v>
      </c>
      <c r="T1409" t="s">
        <v>8341</v>
      </c>
      <c r="U1409" s="9">
        <f t="shared" si="151"/>
        <v>41838.536782407406</v>
      </c>
      <c r="V1409" s="9">
        <f t="shared" si="152"/>
        <v>41863.536782407406</v>
      </c>
      <c r="W1409">
        <f t="shared" si="153"/>
        <v>25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54">ROUND((E1410/D1410)*100,0)</f>
        <v>7</v>
      </c>
      <c r="P1410" s="5">
        <f t="shared" ref="P1410:P1473" si="155">ROUND((E1410/L1410),2)</f>
        <v>12</v>
      </c>
      <c r="Q1410" s="5" t="str">
        <f t="shared" ref="Q1410:Q1473" si="156">LEFT(N1410,SEARCH("/",N1410)-1)</f>
        <v>publishing</v>
      </c>
      <c r="R1410" s="5" t="str">
        <f t="shared" ref="R1410:R1473" si="157">RIGHT(N1410,LEN(N1410)-SEARCH("/",N1410))</f>
        <v>translations</v>
      </c>
      <c r="S1410" t="s">
        <v>8322</v>
      </c>
      <c r="T1410" t="s">
        <v>8341</v>
      </c>
      <c r="U1410" s="9">
        <f t="shared" ref="U1410:U1473" si="158">(((J1410/60)/60)/24)+DATE(1970,1,1)</f>
        <v>42291.872175925921</v>
      </c>
      <c r="V1410" s="9">
        <f t="shared" ref="V1410:V1473" si="159">(((I1410/60)/60)/24)+DATE(1970,1,1)</f>
        <v>42321.913842592592</v>
      </c>
      <c r="W1410">
        <f t="shared" si="153"/>
        <v>30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54"/>
        <v>0</v>
      </c>
      <c r="P1411" s="5" t="e">
        <f t="shared" si="155"/>
        <v>#DIV/0!</v>
      </c>
      <c r="Q1411" s="5" t="str">
        <f t="shared" si="156"/>
        <v>publishing</v>
      </c>
      <c r="R1411" s="5" t="str">
        <f t="shared" si="157"/>
        <v>translations</v>
      </c>
      <c r="S1411" t="s">
        <v>8322</v>
      </c>
      <c r="T1411" t="s">
        <v>8341</v>
      </c>
      <c r="U1411" s="9">
        <f t="shared" si="158"/>
        <v>41945.133506944447</v>
      </c>
      <c r="V1411" s="9">
        <f t="shared" si="159"/>
        <v>42005.175173611111</v>
      </c>
      <c r="W1411">
        <f t="shared" ref="W1411:W1474" si="160">DATEDIF(U1411,V1411,"d")</f>
        <v>60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 s="5">
        <f t="shared" si="155"/>
        <v>1</v>
      </c>
      <c r="Q1412" s="5" t="str">
        <f t="shared" si="156"/>
        <v>publishing</v>
      </c>
      <c r="R1412" s="5" t="str">
        <f t="shared" si="157"/>
        <v>translations</v>
      </c>
      <c r="S1412" t="s">
        <v>8322</v>
      </c>
      <c r="T1412" t="s">
        <v>8341</v>
      </c>
      <c r="U1412" s="9">
        <f t="shared" si="158"/>
        <v>42479.318518518514</v>
      </c>
      <c r="V1412" s="9">
        <f t="shared" si="159"/>
        <v>42524.318518518514</v>
      </c>
      <c r="W1412">
        <f t="shared" si="160"/>
        <v>45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 s="5">
        <f t="shared" si="155"/>
        <v>2.33</v>
      </c>
      <c r="Q1413" s="5" t="str">
        <f t="shared" si="156"/>
        <v>publishing</v>
      </c>
      <c r="R1413" s="5" t="str">
        <f t="shared" si="157"/>
        <v>translations</v>
      </c>
      <c r="S1413" t="s">
        <v>8322</v>
      </c>
      <c r="T1413" t="s">
        <v>8341</v>
      </c>
      <c r="U1413" s="9">
        <f t="shared" si="158"/>
        <v>42013.059027777781</v>
      </c>
      <c r="V1413" s="9">
        <f t="shared" si="159"/>
        <v>42041.059027777781</v>
      </c>
      <c r="W1413">
        <f t="shared" si="160"/>
        <v>28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 s="5">
        <f t="shared" si="155"/>
        <v>24.62</v>
      </c>
      <c r="Q1414" s="5" t="str">
        <f t="shared" si="156"/>
        <v>publishing</v>
      </c>
      <c r="R1414" s="5" t="str">
        <f t="shared" si="157"/>
        <v>translations</v>
      </c>
      <c r="S1414" t="s">
        <v>8322</v>
      </c>
      <c r="T1414" t="s">
        <v>8341</v>
      </c>
      <c r="U1414" s="9">
        <f t="shared" si="158"/>
        <v>41947.063645833332</v>
      </c>
      <c r="V1414" s="9">
        <f t="shared" si="159"/>
        <v>41977.063645833332</v>
      </c>
      <c r="W1414">
        <f t="shared" si="160"/>
        <v>30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 s="5">
        <f t="shared" si="155"/>
        <v>100</v>
      </c>
      <c r="Q1415" s="5" t="str">
        <f t="shared" si="156"/>
        <v>publishing</v>
      </c>
      <c r="R1415" s="5" t="str">
        <f t="shared" si="157"/>
        <v>translations</v>
      </c>
      <c r="S1415" t="s">
        <v>8322</v>
      </c>
      <c r="T1415" t="s">
        <v>8341</v>
      </c>
      <c r="U1415" s="9">
        <f t="shared" si="158"/>
        <v>42360.437152777777</v>
      </c>
      <c r="V1415" s="9">
        <f t="shared" si="159"/>
        <v>42420.437152777777</v>
      </c>
      <c r="W1415">
        <f t="shared" si="160"/>
        <v>60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 s="5">
        <f t="shared" si="155"/>
        <v>1</v>
      </c>
      <c r="Q1416" s="5" t="str">
        <f t="shared" si="156"/>
        <v>publishing</v>
      </c>
      <c r="R1416" s="5" t="str">
        <f t="shared" si="157"/>
        <v>translations</v>
      </c>
      <c r="S1416" t="s">
        <v>8322</v>
      </c>
      <c r="T1416" t="s">
        <v>8341</v>
      </c>
      <c r="U1416" s="9">
        <f t="shared" si="158"/>
        <v>42708.25309027778</v>
      </c>
      <c r="V1416" s="9">
        <f t="shared" si="159"/>
        <v>42738.25309027778</v>
      </c>
      <c r="W1416">
        <f t="shared" si="160"/>
        <v>30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 s="5">
        <f t="shared" si="155"/>
        <v>88.89</v>
      </c>
      <c r="Q1417" s="5" t="str">
        <f t="shared" si="156"/>
        <v>publishing</v>
      </c>
      <c r="R1417" s="5" t="str">
        <f t="shared" si="157"/>
        <v>translations</v>
      </c>
      <c r="S1417" t="s">
        <v>8322</v>
      </c>
      <c r="T1417" t="s">
        <v>8341</v>
      </c>
      <c r="U1417" s="9">
        <f t="shared" si="158"/>
        <v>42192.675821759258</v>
      </c>
      <c r="V1417" s="9">
        <f t="shared" si="159"/>
        <v>42232.675821759258</v>
      </c>
      <c r="W1417">
        <f t="shared" si="160"/>
        <v>40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s="5" t="e">
        <f t="shared" si="155"/>
        <v>#DIV/0!</v>
      </c>
      <c r="Q1418" s="5" t="str">
        <f t="shared" si="156"/>
        <v>publishing</v>
      </c>
      <c r="R1418" s="5" t="str">
        <f t="shared" si="157"/>
        <v>translations</v>
      </c>
      <c r="S1418" t="s">
        <v>8322</v>
      </c>
      <c r="T1418" t="s">
        <v>8341</v>
      </c>
      <c r="U1418" s="9">
        <f t="shared" si="158"/>
        <v>42299.926145833335</v>
      </c>
      <c r="V1418" s="9">
        <f t="shared" si="159"/>
        <v>42329.967812499999</v>
      </c>
      <c r="W1418">
        <f t="shared" si="160"/>
        <v>30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 s="5">
        <f t="shared" si="155"/>
        <v>27.5</v>
      </c>
      <c r="Q1419" s="5" t="str">
        <f t="shared" si="156"/>
        <v>publishing</v>
      </c>
      <c r="R1419" s="5" t="str">
        <f t="shared" si="157"/>
        <v>translations</v>
      </c>
      <c r="S1419" t="s">
        <v>8322</v>
      </c>
      <c r="T1419" t="s">
        <v>8341</v>
      </c>
      <c r="U1419" s="9">
        <f t="shared" si="158"/>
        <v>42232.15016203704</v>
      </c>
      <c r="V1419" s="9">
        <f t="shared" si="159"/>
        <v>42262.465972222228</v>
      </c>
      <c r="W1419">
        <f t="shared" si="160"/>
        <v>30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 s="5">
        <f t="shared" si="155"/>
        <v>6</v>
      </c>
      <c r="Q1420" s="5" t="str">
        <f t="shared" si="156"/>
        <v>publishing</v>
      </c>
      <c r="R1420" s="5" t="str">
        <f t="shared" si="157"/>
        <v>translations</v>
      </c>
      <c r="S1420" t="s">
        <v>8322</v>
      </c>
      <c r="T1420" t="s">
        <v>8341</v>
      </c>
      <c r="U1420" s="9">
        <f t="shared" si="158"/>
        <v>42395.456412037034</v>
      </c>
      <c r="V1420" s="9">
        <f t="shared" si="159"/>
        <v>42425.456412037034</v>
      </c>
      <c r="W1420">
        <f t="shared" si="160"/>
        <v>30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 s="5">
        <f t="shared" si="155"/>
        <v>44.5</v>
      </c>
      <c r="Q1421" s="5" t="str">
        <f t="shared" si="156"/>
        <v>publishing</v>
      </c>
      <c r="R1421" s="5" t="str">
        <f t="shared" si="157"/>
        <v>translations</v>
      </c>
      <c r="S1421" t="s">
        <v>8322</v>
      </c>
      <c r="T1421" t="s">
        <v>8341</v>
      </c>
      <c r="U1421" s="9">
        <f t="shared" si="158"/>
        <v>42622.456238425926</v>
      </c>
      <c r="V1421" s="9">
        <f t="shared" si="159"/>
        <v>42652.456238425926</v>
      </c>
      <c r="W1421">
        <f t="shared" si="160"/>
        <v>30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 s="5">
        <f t="shared" si="155"/>
        <v>1</v>
      </c>
      <c r="Q1422" s="5" t="str">
        <f t="shared" si="156"/>
        <v>publishing</v>
      </c>
      <c r="R1422" s="5" t="str">
        <f t="shared" si="157"/>
        <v>translations</v>
      </c>
      <c r="S1422" t="s">
        <v>8322</v>
      </c>
      <c r="T1422" t="s">
        <v>8341</v>
      </c>
      <c r="U1422" s="9">
        <f t="shared" si="158"/>
        <v>42524.667662037042</v>
      </c>
      <c r="V1422" s="9">
        <f t="shared" si="159"/>
        <v>42549.667662037042</v>
      </c>
      <c r="W1422">
        <f t="shared" si="160"/>
        <v>25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 s="5">
        <f t="shared" si="155"/>
        <v>100</v>
      </c>
      <c r="Q1423" s="5" t="str">
        <f t="shared" si="156"/>
        <v>publishing</v>
      </c>
      <c r="R1423" s="5" t="str">
        <f t="shared" si="157"/>
        <v>translations</v>
      </c>
      <c r="S1423" t="s">
        <v>8322</v>
      </c>
      <c r="T1423" t="s">
        <v>8341</v>
      </c>
      <c r="U1423" s="9">
        <f t="shared" si="158"/>
        <v>42013.915613425925</v>
      </c>
      <c r="V1423" s="9">
        <f t="shared" si="159"/>
        <v>42043.915613425925</v>
      </c>
      <c r="W1423">
        <f t="shared" si="160"/>
        <v>30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 s="5">
        <f t="shared" si="155"/>
        <v>13</v>
      </c>
      <c r="Q1424" s="5" t="str">
        <f t="shared" si="156"/>
        <v>publishing</v>
      </c>
      <c r="R1424" s="5" t="str">
        <f t="shared" si="157"/>
        <v>translations</v>
      </c>
      <c r="S1424" t="s">
        <v>8322</v>
      </c>
      <c r="T1424" t="s">
        <v>8341</v>
      </c>
      <c r="U1424" s="9">
        <f t="shared" si="158"/>
        <v>42604.239629629628</v>
      </c>
      <c r="V1424" s="9">
        <f t="shared" si="159"/>
        <v>42634.239629629628</v>
      </c>
      <c r="W1424">
        <f t="shared" si="160"/>
        <v>30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 s="5">
        <f t="shared" si="155"/>
        <v>100</v>
      </c>
      <c r="Q1425" s="5" t="str">
        <f t="shared" si="156"/>
        <v>publishing</v>
      </c>
      <c r="R1425" s="5" t="str">
        <f t="shared" si="157"/>
        <v>translations</v>
      </c>
      <c r="S1425" t="s">
        <v>8322</v>
      </c>
      <c r="T1425" t="s">
        <v>8341</v>
      </c>
      <c r="U1425" s="9">
        <f t="shared" si="158"/>
        <v>42340.360312500001</v>
      </c>
      <c r="V1425" s="9">
        <f t="shared" si="159"/>
        <v>42370.360312500001</v>
      </c>
      <c r="W1425">
        <f t="shared" si="160"/>
        <v>30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 s="5">
        <f t="shared" si="155"/>
        <v>109.07</v>
      </c>
      <c r="Q1426" s="5" t="str">
        <f t="shared" si="156"/>
        <v>publishing</v>
      </c>
      <c r="R1426" s="5" t="str">
        <f t="shared" si="157"/>
        <v>translations</v>
      </c>
      <c r="S1426" t="s">
        <v>8322</v>
      </c>
      <c r="T1426" t="s">
        <v>8341</v>
      </c>
      <c r="U1426" s="9">
        <f t="shared" si="158"/>
        <v>42676.717615740738</v>
      </c>
      <c r="V1426" s="9">
        <f t="shared" si="159"/>
        <v>42689.759282407409</v>
      </c>
      <c r="W1426">
        <f t="shared" si="160"/>
        <v>13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s="5" t="e">
        <f t="shared" si="155"/>
        <v>#DIV/0!</v>
      </c>
      <c r="Q1427" s="5" t="str">
        <f t="shared" si="156"/>
        <v>publishing</v>
      </c>
      <c r="R1427" s="5" t="str">
        <f t="shared" si="157"/>
        <v>translations</v>
      </c>
      <c r="S1427" t="s">
        <v>8322</v>
      </c>
      <c r="T1427" t="s">
        <v>8341</v>
      </c>
      <c r="U1427" s="9">
        <f t="shared" si="158"/>
        <v>42093.131469907406</v>
      </c>
      <c r="V1427" s="9">
        <f t="shared" si="159"/>
        <v>42123.131469907406</v>
      </c>
      <c r="W1427">
        <f t="shared" si="160"/>
        <v>30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s="5" t="e">
        <f t="shared" si="155"/>
        <v>#DIV/0!</v>
      </c>
      <c r="Q1428" s="5" t="str">
        <f t="shared" si="156"/>
        <v>publishing</v>
      </c>
      <c r="R1428" s="5" t="str">
        <f t="shared" si="157"/>
        <v>translations</v>
      </c>
      <c r="S1428" t="s">
        <v>8322</v>
      </c>
      <c r="T1428" t="s">
        <v>8341</v>
      </c>
      <c r="U1428" s="9">
        <f t="shared" si="158"/>
        <v>42180.390277777777</v>
      </c>
      <c r="V1428" s="9">
        <f t="shared" si="159"/>
        <v>42240.390277777777</v>
      </c>
      <c r="W1428">
        <f t="shared" si="160"/>
        <v>60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 s="5">
        <f t="shared" si="155"/>
        <v>104.75</v>
      </c>
      <c r="Q1429" s="5" t="str">
        <f t="shared" si="156"/>
        <v>publishing</v>
      </c>
      <c r="R1429" s="5" t="str">
        <f t="shared" si="157"/>
        <v>translations</v>
      </c>
      <c r="S1429" t="s">
        <v>8322</v>
      </c>
      <c r="T1429" t="s">
        <v>8341</v>
      </c>
      <c r="U1429" s="9">
        <f t="shared" si="158"/>
        <v>42601.851678240739</v>
      </c>
      <c r="V1429" s="9">
        <f t="shared" si="159"/>
        <v>42631.851678240739</v>
      </c>
      <c r="W1429">
        <f t="shared" si="160"/>
        <v>30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 s="5">
        <f t="shared" si="155"/>
        <v>15</v>
      </c>
      <c r="Q1430" s="5" t="str">
        <f t="shared" si="156"/>
        <v>publishing</v>
      </c>
      <c r="R1430" s="5" t="str">
        <f t="shared" si="157"/>
        <v>translations</v>
      </c>
      <c r="S1430" t="s">
        <v>8322</v>
      </c>
      <c r="T1430" t="s">
        <v>8341</v>
      </c>
      <c r="U1430" s="9">
        <f t="shared" si="158"/>
        <v>42432.379826388889</v>
      </c>
      <c r="V1430" s="9">
        <f t="shared" si="159"/>
        <v>42462.338159722218</v>
      </c>
      <c r="W1430">
        <f t="shared" si="160"/>
        <v>30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s="5" t="e">
        <f t="shared" si="155"/>
        <v>#DIV/0!</v>
      </c>
      <c r="Q1431" s="5" t="str">
        <f t="shared" si="156"/>
        <v>publishing</v>
      </c>
      <c r="R1431" s="5" t="str">
        <f t="shared" si="157"/>
        <v>translations</v>
      </c>
      <c r="S1431" t="s">
        <v>8322</v>
      </c>
      <c r="T1431" t="s">
        <v>8341</v>
      </c>
      <c r="U1431" s="9">
        <f t="shared" si="158"/>
        <v>42074.060671296291</v>
      </c>
      <c r="V1431" s="9">
        <f t="shared" si="159"/>
        <v>42104.060671296291</v>
      </c>
      <c r="W1431">
        <f t="shared" si="160"/>
        <v>30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 s="5">
        <f t="shared" si="155"/>
        <v>80.599999999999994</v>
      </c>
      <c r="Q1432" s="5" t="str">
        <f t="shared" si="156"/>
        <v>publishing</v>
      </c>
      <c r="R1432" s="5" t="str">
        <f t="shared" si="157"/>
        <v>translations</v>
      </c>
      <c r="S1432" t="s">
        <v>8322</v>
      </c>
      <c r="T1432" t="s">
        <v>8341</v>
      </c>
      <c r="U1432" s="9">
        <f t="shared" si="158"/>
        <v>41961.813518518517</v>
      </c>
      <c r="V1432" s="9">
        <f t="shared" si="159"/>
        <v>41992.813518518517</v>
      </c>
      <c r="W1432">
        <f t="shared" si="160"/>
        <v>31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 s="5">
        <f t="shared" si="155"/>
        <v>115.55</v>
      </c>
      <c r="Q1433" s="5" t="str">
        <f t="shared" si="156"/>
        <v>publishing</v>
      </c>
      <c r="R1433" s="5" t="str">
        <f t="shared" si="157"/>
        <v>translations</v>
      </c>
      <c r="S1433" t="s">
        <v>8322</v>
      </c>
      <c r="T1433" t="s">
        <v>8341</v>
      </c>
      <c r="U1433" s="9">
        <f t="shared" si="158"/>
        <v>42304.210833333331</v>
      </c>
      <c r="V1433" s="9">
        <f t="shared" si="159"/>
        <v>42334.252500000002</v>
      </c>
      <c r="W1433">
        <f t="shared" si="160"/>
        <v>30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s="5" t="e">
        <f t="shared" si="155"/>
        <v>#DIV/0!</v>
      </c>
      <c r="Q1434" s="5" t="str">
        <f t="shared" si="156"/>
        <v>publishing</v>
      </c>
      <c r="R1434" s="5" t="str">
        <f t="shared" si="157"/>
        <v>translations</v>
      </c>
      <c r="S1434" t="s">
        <v>8322</v>
      </c>
      <c r="T1434" t="s">
        <v>8341</v>
      </c>
      <c r="U1434" s="9">
        <f t="shared" si="158"/>
        <v>42175.780416666668</v>
      </c>
      <c r="V1434" s="9">
        <f t="shared" si="159"/>
        <v>42205.780416666668</v>
      </c>
      <c r="W1434">
        <f t="shared" si="160"/>
        <v>30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 s="5">
        <f t="shared" si="155"/>
        <v>80.5</v>
      </c>
      <c r="Q1435" s="5" t="str">
        <f t="shared" si="156"/>
        <v>publishing</v>
      </c>
      <c r="R1435" s="5" t="str">
        <f t="shared" si="157"/>
        <v>translations</v>
      </c>
      <c r="S1435" t="s">
        <v>8322</v>
      </c>
      <c r="T1435" t="s">
        <v>8341</v>
      </c>
      <c r="U1435" s="9">
        <f t="shared" si="158"/>
        <v>42673.625868055555</v>
      </c>
      <c r="V1435" s="9">
        <f t="shared" si="159"/>
        <v>42714.458333333328</v>
      </c>
      <c r="W1435">
        <f t="shared" si="160"/>
        <v>41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 s="5">
        <f t="shared" si="155"/>
        <v>744.55</v>
      </c>
      <c r="Q1436" s="5" t="str">
        <f t="shared" si="156"/>
        <v>publishing</v>
      </c>
      <c r="R1436" s="5" t="str">
        <f t="shared" si="157"/>
        <v>translations</v>
      </c>
      <c r="S1436" t="s">
        <v>8322</v>
      </c>
      <c r="T1436" t="s">
        <v>8341</v>
      </c>
      <c r="U1436" s="9">
        <f t="shared" si="158"/>
        <v>42142.767106481479</v>
      </c>
      <c r="V1436" s="9">
        <f t="shared" si="159"/>
        <v>42163.625</v>
      </c>
      <c r="W1436">
        <f t="shared" si="160"/>
        <v>21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 s="5">
        <f t="shared" si="155"/>
        <v>7.5</v>
      </c>
      <c r="Q1437" s="5" t="str">
        <f t="shared" si="156"/>
        <v>publishing</v>
      </c>
      <c r="R1437" s="5" t="str">
        <f t="shared" si="157"/>
        <v>translations</v>
      </c>
      <c r="S1437" t="s">
        <v>8322</v>
      </c>
      <c r="T1437" t="s">
        <v>8341</v>
      </c>
      <c r="U1437" s="9">
        <f t="shared" si="158"/>
        <v>42258.780324074076</v>
      </c>
      <c r="V1437" s="9">
        <f t="shared" si="159"/>
        <v>42288.780324074076</v>
      </c>
      <c r="W1437">
        <f t="shared" si="160"/>
        <v>30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 s="5">
        <f t="shared" si="155"/>
        <v>38.5</v>
      </c>
      <c r="Q1438" s="5" t="str">
        <f t="shared" si="156"/>
        <v>publishing</v>
      </c>
      <c r="R1438" s="5" t="str">
        <f t="shared" si="157"/>
        <v>translations</v>
      </c>
      <c r="S1438" t="s">
        <v>8322</v>
      </c>
      <c r="T1438" t="s">
        <v>8341</v>
      </c>
      <c r="U1438" s="9">
        <f t="shared" si="158"/>
        <v>42391.35019675926</v>
      </c>
      <c r="V1438" s="9">
        <f t="shared" si="159"/>
        <v>42421.35019675926</v>
      </c>
      <c r="W1438">
        <f t="shared" si="160"/>
        <v>30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 s="5">
        <f t="shared" si="155"/>
        <v>36.68</v>
      </c>
      <c r="Q1439" s="5" t="str">
        <f t="shared" si="156"/>
        <v>publishing</v>
      </c>
      <c r="R1439" s="5" t="str">
        <f t="shared" si="157"/>
        <v>translations</v>
      </c>
      <c r="S1439" t="s">
        <v>8322</v>
      </c>
      <c r="T1439" t="s">
        <v>8341</v>
      </c>
      <c r="U1439" s="9">
        <f t="shared" si="158"/>
        <v>41796.531701388885</v>
      </c>
      <c r="V1439" s="9">
        <f t="shared" si="159"/>
        <v>41833.207638888889</v>
      </c>
      <c r="W1439">
        <f t="shared" si="160"/>
        <v>37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 s="5">
        <f t="shared" si="155"/>
        <v>75</v>
      </c>
      <c r="Q1440" s="5" t="str">
        <f t="shared" si="156"/>
        <v>publishing</v>
      </c>
      <c r="R1440" s="5" t="str">
        <f t="shared" si="157"/>
        <v>translations</v>
      </c>
      <c r="S1440" t="s">
        <v>8322</v>
      </c>
      <c r="T1440" t="s">
        <v>8341</v>
      </c>
      <c r="U1440" s="9">
        <f t="shared" si="158"/>
        <v>42457.871516203704</v>
      </c>
      <c r="V1440" s="9">
        <f t="shared" si="159"/>
        <v>42487.579861111109</v>
      </c>
      <c r="W1440">
        <f t="shared" si="160"/>
        <v>30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 s="5">
        <f t="shared" si="155"/>
        <v>30</v>
      </c>
      <c r="Q1441" s="5" t="str">
        <f t="shared" si="156"/>
        <v>publishing</v>
      </c>
      <c r="R1441" s="5" t="str">
        <f t="shared" si="157"/>
        <v>translations</v>
      </c>
      <c r="S1441" t="s">
        <v>8322</v>
      </c>
      <c r="T1441" t="s">
        <v>8341</v>
      </c>
      <c r="U1441" s="9">
        <f t="shared" si="158"/>
        <v>42040.829872685179</v>
      </c>
      <c r="V1441" s="9">
        <f t="shared" si="159"/>
        <v>42070.829872685179</v>
      </c>
      <c r="W1441">
        <f t="shared" si="160"/>
        <v>30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 s="5">
        <f t="shared" si="155"/>
        <v>1</v>
      </c>
      <c r="Q1442" s="5" t="str">
        <f t="shared" si="156"/>
        <v>publishing</v>
      </c>
      <c r="R1442" s="5" t="str">
        <f t="shared" si="157"/>
        <v>translations</v>
      </c>
      <c r="S1442" t="s">
        <v>8322</v>
      </c>
      <c r="T1442" t="s">
        <v>8341</v>
      </c>
      <c r="U1442" s="9">
        <f t="shared" si="158"/>
        <v>42486.748414351852</v>
      </c>
      <c r="V1442" s="9">
        <f t="shared" si="159"/>
        <v>42516.748414351852</v>
      </c>
      <c r="W1442">
        <f t="shared" si="160"/>
        <v>30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 s="5">
        <f t="shared" si="155"/>
        <v>673.33</v>
      </c>
      <c r="Q1443" s="5" t="str">
        <f t="shared" si="156"/>
        <v>publishing</v>
      </c>
      <c r="R1443" s="5" t="str">
        <f t="shared" si="157"/>
        <v>translations</v>
      </c>
      <c r="S1443" t="s">
        <v>8322</v>
      </c>
      <c r="T1443" t="s">
        <v>8341</v>
      </c>
      <c r="U1443" s="9">
        <f t="shared" si="158"/>
        <v>42198.765844907408</v>
      </c>
      <c r="V1443" s="9">
        <f t="shared" si="159"/>
        <v>42258.765844907408</v>
      </c>
      <c r="W1443">
        <f t="shared" si="160"/>
        <v>60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s="5" t="e">
        <f t="shared" si="155"/>
        <v>#DIV/0!</v>
      </c>
      <c r="Q1444" s="5" t="str">
        <f t="shared" si="156"/>
        <v>publishing</v>
      </c>
      <c r="R1444" s="5" t="str">
        <f t="shared" si="157"/>
        <v>translations</v>
      </c>
      <c r="S1444" t="s">
        <v>8322</v>
      </c>
      <c r="T1444" t="s">
        <v>8341</v>
      </c>
      <c r="U1444" s="9">
        <f t="shared" si="158"/>
        <v>42485.64534722222</v>
      </c>
      <c r="V1444" s="9">
        <f t="shared" si="159"/>
        <v>42515.64534722222</v>
      </c>
      <c r="W1444">
        <f t="shared" si="160"/>
        <v>30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s="5" t="e">
        <f t="shared" si="155"/>
        <v>#DIV/0!</v>
      </c>
      <c r="Q1445" s="5" t="str">
        <f t="shared" si="156"/>
        <v>publishing</v>
      </c>
      <c r="R1445" s="5" t="str">
        <f t="shared" si="157"/>
        <v>translations</v>
      </c>
      <c r="S1445" t="s">
        <v>8322</v>
      </c>
      <c r="T1445" t="s">
        <v>8341</v>
      </c>
      <c r="U1445" s="9">
        <f t="shared" si="158"/>
        <v>42707.926030092596</v>
      </c>
      <c r="V1445" s="9">
        <f t="shared" si="159"/>
        <v>42737.926030092596</v>
      </c>
      <c r="W1445">
        <f t="shared" si="160"/>
        <v>30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s="5" t="e">
        <f t="shared" si="155"/>
        <v>#DIV/0!</v>
      </c>
      <c r="Q1446" s="5" t="str">
        <f t="shared" si="156"/>
        <v>publishing</v>
      </c>
      <c r="R1446" s="5" t="str">
        <f t="shared" si="157"/>
        <v>translations</v>
      </c>
      <c r="S1446" t="s">
        <v>8322</v>
      </c>
      <c r="T1446" t="s">
        <v>8341</v>
      </c>
      <c r="U1446" s="9">
        <f t="shared" si="158"/>
        <v>42199.873402777783</v>
      </c>
      <c r="V1446" s="9">
        <f t="shared" si="159"/>
        <v>42259.873402777783</v>
      </c>
      <c r="W1446">
        <f t="shared" si="160"/>
        <v>60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s="5" t="e">
        <f t="shared" si="155"/>
        <v>#DIV/0!</v>
      </c>
      <c r="Q1447" s="5" t="str">
        <f t="shared" si="156"/>
        <v>publishing</v>
      </c>
      <c r="R1447" s="5" t="str">
        <f t="shared" si="157"/>
        <v>translations</v>
      </c>
      <c r="S1447" t="s">
        <v>8322</v>
      </c>
      <c r="T1447" t="s">
        <v>8341</v>
      </c>
      <c r="U1447" s="9">
        <f t="shared" si="158"/>
        <v>42139.542303240742</v>
      </c>
      <c r="V1447" s="9">
        <f t="shared" si="159"/>
        <v>42169.542303240742</v>
      </c>
      <c r="W1447">
        <f t="shared" si="160"/>
        <v>30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s="5" t="e">
        <f t="shared" si="155"/>
        <v>#DIV/0!</v>
      </c>
      <c r="Q1448" s="5" t="str">
        <f t="shared" si="156"/>
        <v>publishing</v>
      </c>
      <c r="R1448" s="5" t="str">
        <f t="shared" si="157"/>
        <v>translations</v>
      </c>
      <c r="S1448" t="s">
        <v>8322</v>
      </c>
      <c r="T1448" t="s">
        <v>8341</v>
      </c>
      <c r="U1448" s="9">
        <f t="shared" si="158"/>
        <v>42461.447662037041</v>
      </c>
      <c r="V1448" s="9">
        <f t="shared" si="159"/>
        <v>42481.447662037041</v>
      </c>
      <c r="W1448">
        <f t="shared" si="160"/>
        <v>20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 s="5">
        <f t="shared" si="155"/>
        <v>25</v>
      </c>
      <c r="Q1449" s="5" t="str">
        <f t="shared" si="156"/>
        <v>publishing</v>
      </c>
      <c r="R1449" s="5" t="str">
        <f t="shared" si="157"/>
        <v>translations</v>
      </c>
      <c r="S1449" t="s">
        <v>8322</v>
      </c>
      <c r="T1449" t="s">
        <v>8341</v>
      </c>
      <c r="U1449" s="9">
        <f t="shared" si="158"/>
        <v>42529.730717592596</v>
      </c>
      <c r="V1449" s="9">
        <f t="shared" si="159"/>
        <v>42559.730717592596</v>
      </c>
      <c r="W1449">
        <f t="shared" si="160"/>
        <v>30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s="5" t="e">
        <f t="shared" si="155"/>
        <v>#DIV/0!</v>
      </c>
      <c r="Q1450" s="5" t="str">
        <f t="shared" si="156"/>
        <v>publishing</v>
      </c>
      <c r="R1450" s="5" t="str">
        <f t="shared" si="157"/>
        <v>translations</v>
      </c>
      <c r="S1450" t="s">
        <v>8322</v>
      </c>
      <c r="T1450" t="s">
        <v>8341</v>
      </c>
      <c r="U1450" s="9">
        <f t="shared" si="158"/>
        <v>42115.936550925922</v>
      </c>
      <c r="V1450" s="9">
        <f t="shared" si="159"/>
        <v>42146.225694444445</v>
      </c>
      <c r="W1450">
        <f t="shared" si="160"/>
        <v>31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s="5" t="e">
        <f t="shared" si="155"/>
        <v>#DIV/0!</v>
      </c>
      <c r="Q1451" s="5" t="str">
        <f t="shared" si="156"/>
        <v>publishing</v>
      </c>
      <c r="R1451" s="5" t="str">
        <f t="shared" si="157"/>
        <v>translations</v>
      </c>
      <c r="S1451" t="s">
        <v>8322</v>
      </c>
      <c r="T1451" t="s">
        <v>8341</v>
      </c>
      <c r="U1451" s="9">
        <f t="shared" si="158"/>
        <v>42086.811400462961</v>
      </c>
      <c r="V1451" s="9">
        <f t="shared" si="159"/>
        <v>42134.811400462961</v>
      </c>
      <c r="W1451">
        <f t="shared" si="160"/>
        <v>48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 s="5">
        <f t="shared" si="155"/>
        <v>1</v>
      </c>
      <c r="Q1452" s="5" t="str">
        <f t="shared" si="156"/>
        <v>publishing</v>
      </c>
      <c r="R1452" s="5" t="str">
        <f t="shared" si="157"/>
        <v>translations</v>
      </c>
      <c r="S1452" t="s">
        <v>8322</v>
      </c>
      <c r="T1452" t="s">
        <v>8341</v>
      </c>
      <c r="U1452" s="9">
        <f t="shared" si="158"/>
        <v>42390.171261574069</v>
      </c>
      <c r="V1452" s="9">
        <f t="shared" si="159"/>
        <v>42420.171261574069</v>
      </c>
      <c r="W1452">
        <f t="shared" si="160"/>
        <v>30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2" t="s">
        <v>8221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 s="5">
        <f t="shared" si="155"/>
        <v>1</v>
      </c>
      <c r="Q1453" s="5" t="str">
        <f t="shared" si="156"/>
        <v>publishing</v>
      </c>
      <c r="R1453" s="5" t="str">
        <f t="shared" si="157"/>
        <v>translations</v>
      </c>
      <c r="S1453" t="s">
        <v>8322</v>
      </c>
      <c r="T1453" t="s">
        <v>8341</v>
      </c>
      <c r="U1453" s="9">
        <f t="shared" si="158"/>
        <v>41931.959016203706</v>
      </c>
      <c r="V1453" s="9">
        <f t="shared" si="159"/>
        <v>41962.00068287037</v>
      </c>
      <c r="W1453">
        <f t="shared" si="160"/>
        <v>31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2" t="s">
        <v>8221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s="5" t="e">
        <f t="shared" si="155"/>
        <v>#DIV/0!</v>
      </c>
      <c r="Q1454" s="5" t="str">
        <f t="shared" si="156"/>
        <v>publishing</v>
      </c>
      <c r="R1454" s="5" t="str">
        <f t="shared" si="157"/>
        <v>translations</v>
      </c>
      <c r="S1454" t="s">
        <v>8322</v>
      </c>
      <c r="T1454" t="s">
        <v>8341</v>
      </c>
      <c r="U1454" s="9">
        <f t="shared" si="158"/>
        <v>41818.703275462962</v>
      </c>
      <c r="V1454" s="9">
        <f t="shared" si="159"/>
        <v>41848.703275462962</v>
      </c>
      <c r="W1454">
        <f t="shared" si="160"/>
        <v>30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2" t="s">
        <v>8221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s="5" t="e">
        <f t="shared" si="155"/>
        <v>#DIV/0!</v>
      </c>
      <c r="Q1455" s="5" t="str">
        <f t="shared" si="156"/>
        <v>publishing</v>
      </c>
      <c r="R1455" s="5" t="str">
        <f t="shared" si="157"/>
        <v>translations</v>
      </c>
      <c r="S1455" t="s">
        <v>8322</v>
      </c>
      <c r="T1455" t="s">
        <v>8341</v>
      </c>
      <c r="U1455" s="9">
        <f t="shared" si="158"/>
        <v>42795.696145833332</v>
      </c>
      <c r="V1455" s="9">
        <f t="shared" si="159"/>
        <v>42840.654479166667</v>
      </c>
      <c r="W1455">
        <f t="shared" si="160"/>
        <v>45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2" t="s">
        <v>8221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 s="5">
        <f t="shared" si="155"/>
        <v>15</v>
      </c>
      <c r="Q1456" s="5" t="str">
        <f t="shared" si="156"/>
        <v>publishing</v>
      </c>
      <c r="R1456" s="5" t="str">
        <f t="shared" si="157"/>
        <v>translations</v>
      </c>
      <c r="S1456" t="s">
        <v>8322</v>
      </c>
      <c r="T1456" t="s">
        <v>8341</v>
      </c>
      <c r="U1456" s="9">
        <f t="shared" si="158"/>
        <v>42463.866666666669</v>
      </c>
      <c r="V1456" s="9">
        <f t="shared" si="159"/>
        <v>42484.915972222225</v>
      </c>
      <c r="W1456">
        <f t="shared" si="160"/>
        <v>21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2" t="s">
        <v>8221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 s="5">
        <f t="shared" si="155"/>
        <v>225</v>
      </c>
      <c r="Q1457" s="5" t="str">
        <f t="shared" si="156"/>
        <v>publishing</v>
      </c>
      <c r="R1457" s="5" t="str">
        <f t="shared" si="157"/>
        <v>translations</v>
      </c>
      <c r="S1457" t="s">
        <v>8322</v>
      </c>
      <c r="T1457" t="s">
        <v>8341</v>
      </c>
      <c r="U1457" s="9">
        <f t="shared" si="158"/>
        <v>41832.672685185185</v>
      </c>
      <c r="V1457" s="9">
        <f t="shared" si="159"/>
        <v>41887.568749999999</v>
      </c>
      <c r="W1457">
        <f t="shared" si="160"/>
        <v>55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2" t="s">
        <v>8221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 s="5">
        <f t="shared" si="155"/>
        <v>48.33</v>
      </c>
      <c r="Q1458" s="5" t="str">
        <f t="shared" si="156"/>
        <v>publishing</v>
      </c>
      <c r="R1458" s="5" t="str">
        <f t="shared" si="157"/>
        <v>translations</v>
      </c>
      <c r="S1458" t="s">
        <v>8322</v>
      </c>
      <c r="T1458" t="s">
        <v>8341</v>
      </c>
      <c r="U1458" s="9">
        <f t="shared" si="158"/>
        <v>42708.668576388889</v>
      </c>
      <c r="V1458" s="9">
        <f t="shared" si="159"/>
        <v>42738.668576388889</v>
      </c>
      <c r="W1458">
        <f t="shared" si="160"/>
        <v>30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2" t="s">
        <v>8221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s="5" t="e">
        <f t="shared" si="155"/>
        <v>#DIV/0!</v>
      </c>
      <c r="Q1459" s="5" t="str">
        <f t="shared" si="156"/>
        <v>publishing</v>
      </c>
      <c r="R1459" s="5" t="str">
        <f t="shared" si="157"/>
        <v>translations</v>
      </c>
      <c r="S1459" t="s">
        <v>8322</v>
      </c>
      <c r="T1459" t="s">
        <v>8341</v>
      </c>
      <c r="U1459" s="9">
        <f t="shared" si="158"/>
        <v>42289.89634259259</v>
      </c>
      <c r="V1459" s="9">
        <f t="shared" si="159"/>
        <v>42319.938009259262</v>
      </c>
      <c r="W1459">
        <f t="shared" si="160"/>
        <v>30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2" t="s">
        <v>8221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s="5" t="e">
        <f t="shared" si="155"/>
        <v>#DIV/0!</v>
      </c>
      <c r="Q1460" s="5" t="str">
        <f t="shared" si="156"/>
        <v>publishing</v>
      </c>
      <c r="R1460" s="5" t="str">
        <f t="shared" si="157"/>
        <v>translations</v>
      </c>
      <c r="S1460" t="s">
        <v>8322</v>
      </c>
      <c r="T1460" t="s">
        <v>8341</v>
      </c>
      <c r="U1460" s="9">
        <f t="shared" si="158"/>
        <v>41831.705555555556</v>
      </c>
      <c r="V1460" s="9">
        <f t="shared" si="159"/>
        <v>41862.166666666664</v>
      </c>
      <c r="W1460">
        <f t="shared" si="160"/>
        <v>31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2" t="s">
        <v>8221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s="5" t="e">
        <f t="shared" si="155"/>
        <v>#DIV/0!</v>
      </c>
      <c r="Q1461" s="5" t="str">
        <f t="shared" si="156"/>
        <v>publishing</v>
      </c>
      <c r="R1461" s="5" t="str">
        <f t="shared" si="157"/>
        <v>translations</v>
      </c>
      <c r="S1461" t="s">
        <v>8322</v>
      </c>
      <c r="T1461" t="s">
        <v>8341</v>
      </c>
      <c r="U1461" s="9">
        <f t="shared" si="158"/>
        <v>42312.204814814817</v>
      </c>
      <c r="V1461" s="9">
        <f t="shared" si="159"/>
        <v>42340.725694444445</v>
      </c>
      <c r="W1461">
        <f t="shared" si="160"/>
        <v>28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2" t="s">
        <v>8221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s="5" t="e">
        <f t="shared" si="155"/>
        <v>#DIV/0!</v>
      </c>
      <c r="Q1462" s="5" t="str">
        <f t="shared" si="156"/>
        <v>publishing</v>
      </c>
      <c r="R1462" s="5" t="str">
        <f t="shared" si="157"/>
        <v>translations</v>
      </c>
      <c r="S1462" t="s">
        <v>8322</v>
      </c>
      <c r="T1462" t="s">
        <v>8341</v>
      </c>
      <c r="U1462" s="9">
        <f t="shared" si="158"/>
        <v>41915.896967592591</v>
      </c>
      <c r="V1462" s="9">
        <f t="shared" si="159"/>
        <v>41973.989583333328</v>
      </c>
      <c r="W1462">
        <f t="shared" si="160"/>
        <v>58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 s="5">
        <f t="shared" si="155"/>
        <v>44.67</v>
      </c>
      <c r="Q1463" s="5" t="str">
        <f t="shared" si="156"/>
        <v>publishing</v>
      </c>
      <c r="R1463" s="5" t="str">
        <f t="shared" si="157"/>
        <v>radio &amp; podcasts</v>
      </c>
      <c r="S1463" t="s">
        <v>8322</v>
      </c>
      <c r="T1463" t="s">
        <v>8342</v>
      </c>
      <c r="U1463" s="9">
        <f t="shared" si="158"/>
        <v>41899.645300925928</v>
      </c>
      <c r="V1463" s="9">
        <f t="shared" si="159"/>
        <v>41933</v>
      </c>
      <c r="W1463">
        <f t="shared" si="160"/>
        <v>34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 s="5">
        <f t="shared" si="155"/>
        <v>28.94</v>
      </c>
      <c r="Q1464" s="5" t="str">
        <f t="shared" si="156"/>
        <v>publishing</v>
      </c>
      <c r="R1464" s="5" t="str">
        <f t="shared" si="157"/>
        <v>radio &amp; podcasts</v>
      </c>
      <c r="S1464" t="s">
        <v>8322</v>
      </c>
      <c r="T1464" t="s">
        <v>8342</v>
      </c>
      <c r="U1464" s="9">
        <f t="shared" si="158"/>
        <v>41344.662858796299</v>
      </c>
      <c r="V1464" s="9">
        <f t="shared" si="159"/>
        <v>41374.662858796299</v>
      </c>
      <c r="W1464">
        <f t="shared" si="160"/>
        <v>30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 s="5">
        <f t="shared" si="155"/>
        <v>35.44</v>
      </c>
      <c r="Q1465" s="5" t="str">
        <f t="shared" si="156"/>
        <v>publishing</v>
      </c>
      <c r="R1465" s="5" t="str">
        <f t="shared" si="157"/>
        <v>radio &amp; podcasts</v>
      </c>
      <c r="S1465" t="s">
        <v>8322</v>
      </c>
      <c r="T1465" t="s">
        <v>8342</v>
      </c>
      <c r="U1465" s="9">
        <f t="shared" si="158"/>
        <v>41326.911319444444</v>
      </c>
      <c r="V1465" s="9">
        <f t="shared" si="159"/>
        <v>41371.869652777779</v>
      </c>
      <c r="W1465">
        <f t="shared" si="160"/>
        <v>45</v>
      </c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 s="5">
        <f t="shared" si="155"/>
        <v>34.869999999999997</v>
      </c>
      <c r="Q1466" s="5" t="str">
        <f t="shared" si="156"/>
        <v>publishing</v>
      </c>
      <c r="R1466" s="5" t="str">
        <f t="shared" si="157"/>
        <v>radio &amp; podcasts</v>
      </c>
      <c r="S1466" t="s">
        <v>8322</v>
      </c>
      <c r="T1466" t="s">
        <v>8342</v>
      </c>
      <c r="U1466" s="9">
        <f t="shared" si="158"/>
        <v>41291.661550925928</v>
      </c>
      <c r="V1466" s="9">
        <f t="shared" si="159"/>
        <v>41321.661550925928</v>
      </c>
      <c r="W1466">
        <f t="shared" si="160"/>
        <v>30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 s="5">
        <f t="shared" si="155"/>
        <v>52.62</v>
      </c>
      <c r="Q1467" s="5" t="str">
        <f t="shared" si="156"/>
        <v>publishing</v>
      </c>
      <c r="R1467" s="5" t="str">
        <f t="shared" si="157"/>
        <v>radio &amp; podcasts</v>
      </c>
      <c r="S1467" t="s">
        <v>8322</v>
      </c>
      <c r="T1467" t="s">
        <v>8342</v>
      </c>
      <c r="U1467" s="9">
        <f t="shared" si="158"/>
        <v>40959.734398148146</v>
      </c>
      <c r="V1467" s="9">
        <f t="shared" si="159"/>
        <v>40990.125</v>
      </c>
      <c r="W1467">
        <f t="shared" si="160"/>
        <v>31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 s="5">
        <f t="shared" si="155"/>
        <v>69.599999999999994</v>
      </c>
      <c r="Q1468" s="5" t="str">
        <f t="shared" si="156"/>
        <v>publishing</v>
      </c>
      <c r="R1468" s="5" t="str">
        <f t="shared" si="157"/>
        <v>radio &amp; podcasts</v>
      </c>
      <c r="S1468" t="s">
        <v>8322</v>
      </c>
      <c r="T1468" t="s">
        <v>8342</v>
      </c>
      <c r="U1468" s="9">
        <f t="shared" si="158"/>
        <v>42340.172060185185</v>
      </c>
      <c r="V1468" s="9">
        <f t="shared" si="159"/>
        <v>42381.208333333328</v>
      </c>
      <c r="W1468">
        <f t="shared" si="160"/>
        <v>41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 s="5">
        <f t="shared" si="155"/>
        <v>76.72</v>
      </c>
      <c r="Q1469" s="5" t="str">
        <f t="shared" si="156"/>
        <v>publishing</v>
      </c>
      <c r="R1469" s="5" t="str">
        <f t="shared" si="157"/>
        <v>radio &amp; podcasts</v>
      </c>
      <c r="S1469" t="s">
        <v>8322</v>
      </c>
      <c r="T1469" t="s">
        <v>8342</v>
      </c>
      <c r="U1469" s="9">
        <f t="shared" si="158"/>
        <v>40933.80190972222</v>
      </c>
      <c r="V1469" s="9">
        <f t="shared" si="159"/>
        <v>40993.760243055556</v>
      </c>
      <c r="W1469">
        <f t="shared" si="160"/>
        <v>60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 s="5">
        <f t="shared" si="155"/>
        <v>33.19</v>
      </c>
      <c r="Q1470" s="5" t="str">
        <f t="shared" si="156"/>
        <v>publishing</v>
      </c>
      <c r="R1470" s="5" t="str">
        <f t="shared" si="157"/>
        <v>radio &amp; podcasts</v>
      </c>
      <c r="S1470" t="s">
        <v>8322</v>
      </c>
      <c r="T1470" t="s">
        <v>8342</v>
      </c>
      <c r="U1470" s="9">
        <f t="shared" si="158"/>
        <v>40646.014456018522</v>
      </c>
      <c r="V1470" s="9">
        <f t="shared" si="159"/>
        <v>40706.014456018522</v>
      </c>
      <c r="W1470">
        <f t="shared" si="160"/>
        <v>60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 s="5">
        <f t="shared" si="155"/>
        <v>149.46</v>
      </c>
      <c r="Q1471" s="5" t="str">
        <f t="shared" si="156"/>
        <v>publishing</v>
      </c>
      <c r="R1471" s="5" t="str">
        <f t="shared" si="157"/>
        <v>radio &amp; podcasts</v>
      </c>
      <c r="S1471" t="s">
        <v>8322</v>
      </c>
      <c r="T1471" t="s">
        <v>8342</v>
      </c>
      <c r="U1471" s="9">
        <f t="shared" si="158"/>
        <v>41290.598483796297</v>
      </c>
      <c r="V1471" s="9">
        <f t="shared" si="159"/>
        <v>41320.598483796297</v>
      </c>
      <c r="W1471">
        <f t="shared" si="160"/>
        <v>30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 s="5">
        <f t="shared" si="155"/>
        <v>23.17</v>
      </c>
      <c r="Q1472" s="5" t="str">
        <f t="shared" si="156"/>
        <v>publishing</v>
      </c>
      <c r="R1472" s="5" t="str">
        <f t="shared" si="157"/>
        <v>radio &amp; podcasts</v>
      </c>
      <c r="S1472" t="s">
        <v>8322</v>
      </c>
      <c r="T1472" t="s">
        <v>8342</v>
      </c>
      <c r="U1472" s="9">
        <f t="shared" si="158"/>
        <v>41250.827118055553</v>
      </c>
      <c r="V1472" s="9">
        <f t="shared" si="159"/>
        <v>41271.827118055553</v>
      </c>
      <c r="W1472">
        <f t="shared" si="160"/>
        <v>21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 s="5">
        <f t="shared" si="155"/>
        <v>96.88</v>
      </c>
      <c r="Q1473" s="5" t="str">
        <f t="shared" si="156"/>
        <v>publishing</v>
      </c>
      <c r="R1473" s="5" t="str">
        <f t="shared" si="157"/>
        <v>radio &amp; podcasts</v>
      </c>
      <c r="S1473" t="s">
        <v>8322</v>
      </c>
      <c r="T1473" t="s">
        <v>8342</v>
      </c>
      <c r="U1473" s="9">
        <f t="shared" si="158"/>
        <v>42073.957569444443</v>
      </c>
      <c r="V1473" s="9">
        <f t="shared" si="159"/>
        <v>42103.957569444443</v>
      </c>
      <c r="W1473">
        <f t="shared" si="160"/>
        <v>30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61">ROUND((E1474/D1474)*100,0)</f>
        <v>139</v>
      </c>
      <c r="P1474" s="5">
        <f t="shared" ref="P1474:P1537" si="162">ROUND((E1474/L1474),2)</f>
        <v>103.2</v>
      </c>
      <c r="Q1474" s="5" t="str">
        <f t="shared" ref="Q1474:Q1537" si="163">LEFT(N1474,SEARCH("/",N1474)-1)</f>
        <v>publishing</v>
      </c>
      <c r="R1474" s="5" t="str">
        <f t="shared" ref="R1474:R1537" si="164">RIGHT(N1474,LEN(N1474)-SEARCH("/",N1474))</f>
        <v>radio &amp; podcasts</v>
      </c>
      <c r="S1474" t="s">
        <v>8322</v>
      </c>
      <c r="T1474" t="s">
        <v>8342</v>
      </c>
      <c r="U1474" s="9">
        <f t="shared" ref="U1474:U1537" si="165">(((J1474/60)/60)/24)+DATE(1970,1,1)</f>
        <v>41533.542858796296</v>
      </c>
      <c r="V1474" s="9">
        <f t="shared" ref="V1474:V1537" si="166">(((I1474/60)/60)/24)+DATE(1970,1,1)</f>
        <v>41563.542858796296</v>
      </c>
      <c r="W1474">
        <f t="shared" si="160"/>
        <v>30</v>
      </c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61"/>
        <v>121</v>
      </c>
      <c r="P1475" s="5">
        <f t="shared" si="162"/>
        <v>38.46</v>
      </c>
      <c r="Q1475" s="5" t="str">
        <f t="shared" si="163"/>
        <v>publishing</v>
      </c>
      <c r="R1475" s="5" t="str">
        <f t="shared" si="164"/>
        <v>radio &amp; podcasts</v>
      </c>
      <c r="S1475" t="s">
        <v>8322</v>
      </c>
      <c r="T1475" t="s">
        <v>8342</v>
      </c>
      <c r="U1475" s="9">
        <f t="shared" si="165"/>
        <v>40939.979618055557</v>
      </c>
      <c r="V1475" s="9">
        <f t="shared" si="166"/>
        <v>40969.979618055557</v>
      </c>
      <c r="W1475">
        <f t="shared" ref="W1475:W1538" si="167">DATEDIF(U1475,V1475,"d")</f>
        <v>30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 s="5">
        <f t="shared" si="162"/>
        <v>44.32</v>
      </c>
      <c r="Q1476" s="5" t="str">
        <f t="shared" si="163"/>
        <v>publishing</v>
      </c>
      <c r="R1476" s="5" t="str">
        <f t="shared" si="164"/>
        <v>radio &amp; podcasts</v>
      </c>
      <c r="S1476" t="s">
        <v>8322</v>
      </c>
      <c r="T1476" t="s">
        <v>8342</v>
      </c>
      <c r="U1476" s="9">
        <f t="shared" si="165"/>
        <v>41500.727916666663</v>
      </c>
      <c r="V1476" s="9">
        <f t="shared" si="166"/>
        <v>41530.727916666663</v>
      </c>
      <c r="W1476">
        <f t="shared" si="167"/>
        <v>30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 s="5">
        <f t="shared" si="162"/>
        <v>64.17</v>
      </c>
      <c r="Q1477" s="5" t="str">
        <f t="shared" si="163"/>
        <v>publishing</v>
      </c>
      <c r="R1477" s="5" t="str">
        <f t="shared" si="164"/>
        <v>radio &amp; podcasts</v>
      </c>
      <c r="S1477" t="s">
        <v>8322</v>
      </c>
      <c r="T1477" t="s">
        <v>8342</v>
      </c>
      <c r="U1477" s="9">
        <f t="shared" si="165"/>
        <v>41960.722951388889</v>
      </c>
      <c r="V1477" s="9">
        <f t="shared" si="166"/>
        <v>41993.207638888889</v>
      </c>
      <c r="W1477">
        <f t="shared" si="167"/>
        <v>33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 s="5">
        <f t="shared" si="162"/>
        <v>43.33</v>
      </c>
      <c r="Q1478" s="5" t="str">
        <f t="shared" si="163"/>
        <v>publishing</v>
      </c>
      <c r="R1478" s="5" t="str">
        <f t="shared" si="164"/>
        <v>radio &amp; podcasts</v>
      </c>
      <c r="S1478" t="s">
        <v>8322</v>
      </c>
      <c r="T1478" t="s">
        <v>8342</v>
      </c>
      <c r="U1478" s="9">
        <f t="shared" si="165"/>
        <v>40766.041921296295</v>
      </c>
      <c r="V1478" s="9">
        <f t="shared" si="166"/>
        <v>40796.041921296295</v>
      </c>
      <c r="W1478">
        <f t="shared" si="167"/>
        <v>30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 s="5">
        <f t="shared" si="162"/>
        <v>90.5</v>
      </c>
      <c r="Q1479" s="5" t="str">
        <f t="shared" si="163"/>
        <v>publishing</v>
      </c>
      <c r="R1479" s="5" t="str">
        <f t="shared" si="164"/>
        <v>radio &amp; podcasts</v>
      </c>
      <c r="S1479" t="s">
        <v>8322</v>
      </c>
      <c r="T1479" t="s">
        <v>8342</v>
      </c>
      <c r="U1479" s="9">
        <f t="shared" si="165"/>
        <v>40840.615787037037</v>
      </c>
      <c r="V1479" s="9">
        <f t="shared" si="166"/>
        <v>40900.125</v>
      </c>
      <c r="W1479">
        <f t="shared" si="167"/>
        <v>60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 s="5">
        <f t="shared" si="162"/>
        <v>29.19</v>
      </c>
      <c r="Q1480" s="5" t="str">
        <f t="shared" si="163"/>
        <v>publishing</v>
      </c>
      <c r="R1480" s="5" t="str">
        <f t="shared" si="164"/>
        <v>radio &amp; podcasts</v>
      </c>
      <c r="S1480" t="s">
        <v>8322</v>
      </c>
      <c r="T1480" t="s">
        <v>8342</v>
      </c>
      <c r="U1480" s="9">
        <f t="shared" si="165"/>
        <v>41394.871678240743</v>
      </c>
      <c r="V1480" s="9">
        <f t="shared" si="166"/>
        <v>41408.871678240743</v>
      </c>
      <c r="W1480">
        <f t="shared" si="167"/>
        <v>14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 s="5">
        <f t="shared" si="162"/>
        <v>30.96</v>
      </c>
      <c r="Q1481" s="5" t="str">
        <f t="shared" si="163"/>
        <v>publishing</v>
      </c>
      <c r="R1481" s="5" t="str">
        <f t="shared" si="164"/>
        <v>radio &amp; podcasts</v>
      </c>
      <c r="S1481" t="s">
        <v>8322</v>
      </c>
      <c r="T1481" t="s">
        <v>8342</v>
      </c>
      <c r="U1481" s="9">
        <f t="shared" si="165"/>
        <v>41754.745243055557</v>
      </c>
      <c r="V1481" s="9">
        <f t="shared" si="166"/>
        <v>41769.165972222225</v>
      </c>
      <c r="W1481">
        <f t="shared" si="167"/>
        <v>15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 s="5">
        <f t="shared" si="162"/>
        <v>92.16</v>
      </c>
      <c r="Q1482" s="5" t="str">
        <f t="shared" si="163"/>
        <v>publishing</v>
      </c>
      <c r="R1482" s="5" t="str">
        <f t="shared" si="164"/>
        <v>radio &amp; podcasts</v>
      </c>
      <c r="S1482" t="s">
        <v>8322</v>
      </c>
      <c r="T1482" t="s">
        <v>8342</v>
      </c>
      <c r="U1482" s="9">
        <f t="shared" si="165"/>
        <v>41464.934016203704</v>
      </c>
      <c r="V1482" s="9">
        <f t="shared" si="166"/>
        <v>41481.708333333336</v>
      </c>
      <c r="W1482">
        <f t="shared" si="167"/>
        <v>17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 s="5">
        <f t="shared" si="162"/>
        <v>17.5</v>
      </c>
      <c r="Q1483" s="5" t="str">
        <f t="shared" si="163"/>
        <v>publishing</v>
      </c>
      <c r="R1483" s="5" t="str">
        <f t="shared" si="164"/>
        <v>fiction</v>
      </c>
      <c r="S1483" t="s">
        <v>8322</v>
      </c>
      <c r="T1483" t="s">
        <v>8324</v>
      </c>
      <c r="U1483" s="9">
        <f t="shared" si="165"/>
        <v>41550.922974537039</v>
      </c>
      <c r="V1483" s="9">
        <f t="shared" si="166"/>
        <v>41580.922974537039</v>
      </c>
      <c r="W1483">
        <f t="shared" si="167"/>
        <v>30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 s="5">
        <f t="shared" si="162"/>
        <v>5</v>
      </c>
      <c r="Q1484" s="5" t="str">
        <f t="shared" si="163"/>
        <v>publishing</v>
      </c>
      <c r="R1484" s="5" t="str">
        <f t="shared" si="164"/>
        <v>fiction</v>
      </c>
      <c r="S1484" t="s">
        <v>8322</v>
      </c>
      <c r="T1484" t="s">
        <v>8324</v>
      </c>
      <c r="U1484" s="9">
        <f t="shared" si="165"/>
        <v>41136.85805555556</v>
      </c>
      <c r="V1484" s="9">
        <f t="shared" si="166"/>
        <v>41159.32708333333</v>
      </c>
      <c r="W1484">
        <f t="shared" si="167"/>
        <v>23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 s="5">
        <f t="shared" si="162"/>
        <v>25</v>
      </c>
      <c r="Q1485" s="5" t="str">
        <f t="shared" si="163"/>
        <v>publishing</v>
      </c>
      <c r="R1485" s="5" t="str">
        <f t="shared" si="164"/>
        <v>fiction</v>
      </c>
      <c r="S1485" t="s">
        <v>8322</v>
      </c>
      <c r="T1485" t="s">
        <v>8324</v>
      </c>
      <c r="U1485" s="9">
        <f t="shared" si="165"/>
        <v>42548.192997685182</v>
      </c>
      <c r="V1485" s="9">
        <f t="shared" si="166"/>
        <v>42573.192997685182</v>
      </c>
      <c r="W1485">
        <f t="shared" si="167"/>
        <v>25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s="5" t="e">
        <f t="shared" si="162"/>
        <v>#DIV/0!</v>
      </c>
      <c r="Q1486" s="5" t="str">
        <f t="shared" si="163"/>
        <v>publishing</v>
      </c>
      <c r="R1486" s="5" t="str">
        <f t="shared" si="164"/>
        <v>fiction</v>
      </c>
      <c r="S1486" t="s">
        <v>8322</v>
      </c>
      <c r="T1486" t="s">
        <v>8324</v>
      </c>
      <c r="U1486" s="9">
        <f t="shared" si="165"/>
        <v>41053.200960648144</v>
      </c>
      <c r="V1486" s="9">
        <f t="shared" si="166"/>
        <v>41111.618750000001</v>
      </c>
      <c r="W1486">
        <f t="shared" si="167"/>
        <v>58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 s="5">
        <f t="shared" si="162"/>
        <v>50</v>
      </c>
      <c r="Q1487" s="5" t="str">
        <f t="shared" si="163"/>
        <v>publishing</v>
      </c>
      <c r="R1487" s="5" t="str">
        <f t="shared" si="164"/>
        <v>fiction</v>
      </c>
      <c r="S1487" t="s">
        <v>8322</v>
      </c>
      <c r="T1487" t="s">
        <v>8324</v>
      </c>
      <c r="U1487" s="9">
        <f t="shared" si="165"/>
        <v>42130.795983796299</v>
      </c>
      <c r="V1487" s="9">
        <f t="shared" si="166"/>
        <v>42175.795983796299</v>
      </c>
      <c r="W1487">
        <f t="shared" si="167"/>
        <v>45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 s="5">
        <f t="shared" si="162"/>
        <v>16</v>
      </c>
      <c r="Q1488" s="5" t="str">
        <f t="shared" si="163"/>
        <v>publishing</v>
      </c>
      <c r="R1488" s="5" t="str">
        <f t="shared" si="164"/>
        <v>fiction</v>
      </c>
      <c r="S1488" t="s">
        <v>8322</v>
      </c>
      <c r="T1488" t="s">
        <v>8324</v>
      </c>
      <c r="U1488" s="9">
        <f t="shared" si="165"/>
        <v>42032.168530092589</v>
      </c>
      <c r="V1488" s="9">
        <f t="shared" si="166"/>
        <v>42062.168530092589</v>
      </c>
      <c r="W1488">
        <f t="shared" si="167"/>
        <v>30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s="5" t="e">
        <f t="shared" si="162"/>
        <v>#DIV/0!</v>
      </c>
      <c r="Q1489" s="5" t="str">
        <f t="shared" si="163"/>
        <v>publishing</v>
      </c>
      <c r="R1489" s="5" t="str">
        <f t="shared" si="164"/>
        <v>fiction</v>
      </c>
      <c r="S1489" t="s">
        <v>8322</v>
      </c>
      <c r="T1489" t="s">
        <v>8324</v>
      </c>
      <c r="U1489" s="9">
        <f t="shared" si="165"/>
        <v>42554.917488425926</v>
      </c>
      <c r="V1489" s="9">
        <f t="shared" si="166"/>
        <v>42584.917488425926</v>
      </c>
      <c r="W1489">
        <f t="shared" si="167"/>
        <v>30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 s="5">
        <f t="shared" si="162"/>
        <v>60</v>
      </c>
      <c r="Q1490" s="5" t="str">
        <f t="shared" si="163"/>
        <v>publishing</v>
      </c>
      <c r="R1490" s="5" t="str">
        <f t="shared" si="164"/>
        <v>fiction</v>
      </c>
      <c r="S1490" t="s">
        <v>8322</v>
      </c>
      <c r="T1490" t="s">
        <v>8324</v>
      </c>
      <c r="U1490" s="9">
        <f t="shared" si="165"/>
        <v>41614.563194444447</v>
      </c>
      <c r="V1490" s="9">
        <f t="shared" si="166"/>
        <v>41644.563194444447</v>
      </c>
      <c r="W1490">
        <f t="shared" si="167"/>
        <v>30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s="5" t="e">
        <f t="shared" si="162"/>
        <v>#DIV/0!</v>
      </c>
      <c r="Q1491" s="5" t="str">
        <f t="shared" si="163"/>
        <v>publishing</v>
      </c>
      <c r="R1491" s="5" t="str">
        <f t="shared" si="164"/>
        <v>fiction</v>
      </c>
      <c r="S1491" t="s">
        <v>8322</v>
      </c>
      <c r="T1491" t="s">
        <v>8324</v>
      </c>
      <c r="U1491" s="9">
        <f t="shared" si="165"/>
        <v>41198.611712962964</v>
      </c>
      <c r="V1491" s="9">
        <f t="shared" si="166"/>
        <v>41228.653379629628</v>
      </c>
      <c r="W1491">
        <f t="shared" si="167"/>
        <v>30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 s="5">
        <f t="shared" si="162"/>
        <v>47.11</v>
      </c>
      <c r="Q1492" s="5" t="str">
        <f t="shared" si="163"/>
        <v>publishing</v>
      </c>
      <c r="R1492" s="5" t="str">
        <f t="shared" si="164"/>
        <v>fiction</v>
      </c>
      <c r="S1492" t="s">
        <v>8322</v>
      </c>
      <c r="T1492" t="s">
        <v>8324</v>
      </c>
      <c r="U1492" s="9">
        <f t="shared" si="165"/>
        <v>41520.561041666668</v>
      </c>
      <c r="V1492" s="9">
        <f t="shared" si="166"/>
        <v>41549.561041666668</v>
      </c>
      <c r="W1492">
        <f t="shared" si="167"/>
        <v>29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 s="5">
        <f t="shared" si="162"/>
        <v>100</v>
      </c>
      <c r="Q1493" s="5" t="str">
        <f t="shared" si="163"/>
        <v>publishing</v>
      </c>
      <c r="R1493" s="5" t="str">
        <f t="shared" si="164"/>
        <v>fiction</v>
      </c>
      <c r="S1493" t="s">
        <v>8322</v>
      </c>
      <c r="T1493" t="s">
        <v>8324</v>
      </c>
      <c r="U1493" s="9">
        <f t="shared" si="165"/>
        <v>41991.713460648149</v>
      </c>
      <c r="V1493" s="9">
        <f t="shared" si="166"/>
        <v>42050.651388888888</v>
      </c>
      <c r="W1493">
        <f t="shared" si="167"/>
        <v>59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 s="5">
        <f t="shared" si="162"/>
        <v>15</v>
      </c>
      <c r="Q1494" s="5" t="str">
        <f t="shared" si="163"/>
        <v>publishing</v>
      </c>
      <c r="R1494" s="5" t="str">
        <f t="shared" si="164"/>
        <v>fiction</v>
      </c>
      <c r="S1494" t="s">
        <v>8322</v>
      </c>
      <c r="T1494" t="s">
        <v>8324</v>
      </c>
      <c r="U1494" s="9">
        <f t="shared" si="165"/>
        <v>40682.884791666671</v>
      </c>
      <c r="V1494" s="9">
        <f t="shared" si="166"/>
        <v>40712.884791666671</v>
      </c>
      <c r="W1494">
        <f t="shared" si="167"/>
        <v>30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s="5" t="e">
        <f t="shared" si="162"/>
        <v>#DIV/0!</v>
      </c>
      <c r="Q1495" s="5" t="str">
        <f t="shared" si="163"/>
        <v>publishing</v>
      </c>
      <c r="R1495" s="5" t="str">
        <f t="shared" si="164"/>
        <v>fiction</v>
      </c>
      <c r="S1495" t="s">
        <v>8322</v>
      </c>
      <c r="T1495" t="s">
        <v>8324</v>
      </c>
      <c r="U1495" s="9">
        <f t="shared" si="165"/>
        <v>41411.866608796299</v>
      </c>
      <c r="V1495" s="9">
        <f t="shared" si="166"/>
        <v>41441.866608796299</v>
      </c>
      <c r="W1495">
        <f t="shared" si="167"/>
        <v>30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 s="5">
        <f t="shared" si="162"/>
        <v>40.450000000000003</v>
      </c>
      <c r="Q1496" s="5" t="str">
        <f t="shared" si="163"/>
        <v>publishing</v>
      </c>
      <c r="R1496" s="5" t="str">
        <f t="shared" si="164"/>
        <v>fiction</v>
      </c>
      <c r="S1496" t="s">
        <v>8322</v>
      </c>
      <c r="T1496" t="s">
        <v>8324</v>
      </c>
      <c r="U1496" s="9">
        <f t="shared" si="165"/>
        <v>42067.722372685181</v>
      </c>
      <c r="V1496" s="9">
        <f t="shared" si="166"/>
        <v>42097.651388888888</v>
      </c>
      <c r="W1496">
        <f t="shared" si="167"/>
        <v>30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s="5" t="e">
        <f t="shared" si="162"/>
        <v>#DIV/0!</v>
      </c>
      <c r="Q1497" s="5" t="str">
        <f t="shared" si="163"/>
        <v>publishing</v>
      </c>
      <c r="R1497" s="5" t="str">
        <f t="shared" si="164"/>
        <v>fiction</v>
      </c>
      <c r="S1497" t="s">
        <v>8322</v>
      </c>
      <c r="T1497" t="s">
        <v>8324</v>
      </c>
      <c r="U1497" s="9">
        <f t="shared" si="165"/>
        <v>40752.789710648147</v>
      </c>
      <c r="V1497" s="9">
        <f t="shared" si="166"/>
        <v>40782.789710648147</v>
      </c>
      <c r="W1497">
        <f t="shared" si="167"/>
        <v>30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s="5" t="e">
        <f t="shared" si="162"/>
        <v>#DIV/0!</v>
      </c>
      <c r="Q1498" s="5" t="str">
        <f t="shared" si="163"/>
        <v>publishing</v>
      </c>
      <c r="R1498" s="5" t="str">
        <f t="shared" si="164"/>
        <v>fiction</v>
      </c>
      <c r="S1498" t="s">
        <v>8322</v>
      </c>
      <c r="T1498" t="s">
        <v>8324</v>
      </c>
      <c r="U1498" s="9">
        <f t="shared" si="165"/>
        <v>41838.475219907406</v>
      </c>
      <c r="V1498" s="9">
        <f t="shared" si="166"/>
        <v>41898.475219907406</v>
      </c>
      <c r="W1498">
        <f t="shared" si="167"/>
        <v>60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 s="5">
        <f t="shared" si="162"/>
        <v>1</v>
      </c>
      <c r="Q1499" s="5" t="str">
        <f t="shared" si="163"/>
        <v>publishing</v>
      </c>
      <c r="R1499" s="5" t="str">
        <f t="shared" si="164"/>
        <v>fiction</v>
      </c>
      <c r="S1499" t="s">
        <v>8322</v>
      </c>
      <c r="T1499" t="s">
        <v>8324</v>
      </c>
      <c r="U1499" s="9">
        <f t="shared" si="165"/>
        <v>41444.64261574074</v>
      </c>
      <c r="V1499" s="9">
        <f t="shared" si="166"/>
        <v>41486.821527777778</v>
      </c>
      <c r="W1499">
        <f t="shared" si="167"/>
        <v>42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 s="5">
        <f t="shared" si="162"/>
        <v>19</v>
      </c>
      <c r="Q1500" s="5" t="str">
        <f t="shared" si="163"/>
        <v>publishing</v>
      </c>
      <c r="R1500" s="5" t="str">
        <f t="shared" si="164"/>
        <v>fiction</v>
      </c>
      <c r="S1500" t="s">
        <v>8322</v>
      </c>
      <c r="T1500" t="s">
        <v>8324</v>
      </c>
      <c r="U1500" s="9">
        <f t="shared" si="165"/>
        <v>41840.983541666668</v>
      </c>
      <c r="V1500" s="9">
        <f t="shared" si="166"/>
        <v>41885.983541666668</v>
      </c>
      <c r="W1500">
        <f t="shared" si="167"/>
        <v>45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 s="5">
        <f t="shared" si="162"/>
        <v>5</v>
      </c>
      <c r="Q1501" s="5" t="str">
        <f t="shared" si="163"/>
        <v>publishing</v>
      </c>
      <c r="R1501" s="5" t="str">
        <f t="shared" si="164"/>
        <v>fiction</v>
      </c>
      <c r="S1501" t="s">
        <v>8322</v>
      </c>
      <c r="T1501" t="s">
        <v>8324</v>
      </c>
      <c r="U1501" s="9">
        <f t="shared" si="165"/>
        <v>42527.007326388892</v>
      </c>
      <c r="V1501" s="9">
        <f t="shared" si="166"/>
        <v>42587.007326388892</v>
      </c>
      <c r="W1501">
        <f t="shared" si="167"/>
        <v>60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 s="5">
        <f t="shared" si="162"/>
        <v>46.73</v>
      </c>
      <c r="Q1502" s="5" t="str">
        <f t="shared" si="163"/>
        <v>publishing</v>
      </c>
      <c r="R1502" s="5" t="str">
        <f t="shared" si="164"/>
        <v>fiction</v>
      </c>
      <c r="S1502" t="s">
        <v>8322</v>
      </c>
      <c r="T1502" t="s">
        <v>8324</v>
      </c>
      <c r="U1502" s="9">
        <f t="shared" si="165"/>
        <v>41365.904594907406</v>
      </c>
      <c r="V1502" s="9">
        <f t="shared" si="166"/>
        <v>41395.904594907406</v>
      </c>
      <c r="W1502">
        <f t="shared" si="167"/>
        <v>30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 s="5">
        <f t="shared" si="162"/>
        <v>97.73</v>
      </c>
      <c r="Q1503" s="5" t="str">
        <f t="shared" si="163"/>
        <v>photography</v>
      </c>
      <c r="R1503" s="5" t="str">
        <f t="shared" si="164"/>
        <v>photobooks</v>
      </c>
      <c r="S1503" t="s">
        <v>8338</v>
      </c>
      <c r="T1503" t="s">
        <v>8339</v>
      </c>
      <c r="U1503" s="9">
        <f t="shared" si="165"/>
        <v>42163.583599537036</v>
      </c>
      <c r="V1503" s="9">
        <f t="shared" si="166"/>
        <v>42193.583599537036</v>
      </c>
      <c r="W1503">
        <f t="shared" si="167"/>
        <v>30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 s="5">
        <f t="shared" si="162"/>
        <v>67.84</v>
      </c>
      <c r="Q1504" s="5" t="str">
        <f t="shared" si="163"/>
        <v>photography</v>
      </c>
      <c r="R1504" s="5" t="str">
        <f t="shared" si="164"/>
        <v>photobooks</v>
      </c>
      <c r="S1504" t="s">
        <v>8338</v>
      </c>
      <c r="T1504" t="s">
        <v>8339</v>
      </c>
      <c r="U1504" s="9">
        <f t="shared" si="165"/>
        <v>42426.542592592596</v>
      </c>
      <c r="V1504" s="9">
        <f t="shared" si="166"/>
        <v>42454.916666666672</v>
      </c>
      <c r="W1504">
        <f t="shared" si="167"/>
        <v>28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 s="5">
        <f t="shared" si="162"/>
        <v>56.98</v>
      </c>
      <c r="Q1505" s="5" t="str">
        <f t="shared" si="163"/>
        <v>photography</v>
      </c>
      <c r="R1505" s="5" t="str">
        <f t="shared" si="164"/>
        <v>photobooks</v>
      </c>
      <c r="S1505" t="s">
        <v>8338</v>
      </c>
      <c r="T1505" t="s">
        <v>8339</v>
      </c>
      <c r="U1505" s="9">
        <f t="shared" si="165"/>
        <v>42606.347233796296</v>
      </c>
      <c r="V1505" s="9">
        <f t="shared" si="166"/>
        <v>42666.347233796296</v>
      </c>
      <c r="W1505">
        <f t="shared" si="167"/>
        <v>60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 s="5">
        <f t="shared" si="162"/>
        <v>67.16</v>
      </c>
      <c r="Q1506" s="5" t="str">
        <f t="shared" si="163"/>
        <v>photography</v>
      </c>
      <c r="R1506" s="5" t="str">
        <f t="shared" si="164"/>
        <v>photobooks</v>
      </c>
      <c r="S1506" t="s">
        <v>8338</v>
      </c>
      <c r="T1506" t="s">
        <v>8339</v>
      </c>
      <c r="U1506" s="9">
        <f t="shared" si="165"/>
        <v>41772.657685185186</v>
      </c>
      <c r="V1506" s="9">
        <f t="shared" si="166"/>
        <v>41800.356249999997</v>
      </c>
      <c r="W1506">
        <f t="shared" si="167"/>
        <v>28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 s="5">
        <f t="shared" si="162"/>
        <v>48.04</v>
      </c>
      <c r="Q1507" s="5" t="str">
        <f t="shared" si="163"/>
        <v>photography</v>
      </c>
      <c r="R1507" s="5" t="str">
        <f t="shared" si="164"/>
        <v>photobooks</v>
      </c>
      <c r="S1507" t="s">
        <v>8338</v>
      </c>
      <c r="T1507" t="s">
        <v>8339</v>
      </c>
      <c r="U1507" s="9">
        <f t="shared" si="165"/>
        <v>42414.44332175926</v>
      </c>
      <c r="V1507" s="9">
        <f t="shared" si="166"/>
        <v>42451.834027777775</v>
      </c>
      <c r="W1507">
        <f t="shared" si="167"/>
        <v>37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 s="5">
        <f t="shared" si="162"/>
        <v>38.86</v>
      </c>
      <c r="Q1508" s="5" t="str">
        <f t="shared" si="163"/>
        <v>photography</v>
      </c>
      <c r="R1508" s="5" t="str">
        <f t="shared" si="164"/>
        <v>photobooks</v>
      </c>
      <c r="S1508" t="s">
        <v>8338</v>
      </c>
      <c r="T1508" t="s">
        <v>8339</v>
      </c>
      <c r="U1508" s="9">
        <f t="shared" si="165"/>
        <v>41814.785925925928</v>
      </c>
      <c r="V1508" s="9">
        <f t="shared" si="166"/>
        <v>41844.785925925928</v>
      </c>
      <c r="W1508">
        <f t="shared" si="167"/>
        <v>30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 s="5">
        <f t="shared" si="162"/>
        <v>78.180000000000007</v>
      </c>
      <c r="Q1509" s="5" t="str">
        <f t="shared" si="163"/>
        <v>photography</v>
      </c>
      <c r="R1509" s="5" t="str">
        <f t="shared" si="164"/>
        <v>photobooks</v>
      </c>
      <c r="S1509" t="s">
        <v>8338</v>
      </c>
      <c r="T1509" t="s">
        <v>8339</v>
      </c>
      <c r="U1509" s="9">
        <f t="shared" si="165"/>
        <v>40254.450335648151</v>
      </c>
      <c r="V1509" s="9">
        <f t="shared" si="166"/>
        <v>40313.340277777781</v>
      </c>
      <c r="W1509">
        <f t="shared" si="167"/>
        <v>59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 s="5">
        <f t="shared" si="162"/>
        <v>97.11</v>
      </c>
      <c r="Q1510" s="5" t="str">
        <f t="shared" si="163"/>
        <v>photography</v>
      </c>
      <c r="R1510" s="5" t="str">
        <f t="shared" si="164"/>
        <v>photobooks</v>
      </c>
      <c r="S1510" t="s">
        <v>8338</v>
      </c>
      <c r="T1510" t="s">
        <v>8339</v>
      </c>
      <c r="U1510" s="9">
        <f t="shared" si="165"/>
        <v>41786.614363425928</v>
      </c>
      <c r="V1510" s="9">
        <f t="shared" si="166"/>
        <v>41817.614363425928</v>
      </c>
      <c r="W1510">
        <f t="shared" si="167"/>
        <v>31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 s="5">
        <f t="shared" si="162"/>
        <v>110.39</v>
      </c>
      <c r="Q1511" s="5" t="str">
        <f t="shared" si="163"/>
        <v>photography</v>
      </c>
      <c r="R1511" s="5" t="str">
        <f t="shared" si="164"/>
        <v>photobooks</v>
      </c>
      <c r="S1511" t="s">
        <v>8338</v>
      </c>
      <c r="T1511" t="s">
        <v>8339</v>
      </c>
      <c r="U1511" s="9">
        <f t="shared" si="165"/>
        <v>42751.533391203702</v>
      </c>
      <c r="V1511" s="9">
        <f t="shared" si="166"/>
        <v>42780.957638888889</v>
      </c>
      <c r="W1511">
        <f t="shared" si="167"/>
        <v>29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 s="5">
        <f t="shared" si="162"/>
        <v>39.92</v>
      </c>
      <c r="Q1512" s="5" t="str">
        <f t="shared" si="163"/>
        <v>photography</v>
      </c>
      <c r="R1512" s="5" t="str">
        <f t="shared" si="164"/>
        <v>photobooks</v>
      </c>
      <c r="S1512" t="s">
        <v>8338</v>
      </c>
      <c r="T1512" t="s">
        <v>8339</v>
      </c>
      <c r="U1512" s="9">
        <f t="shared" si="165"/>
        <v>41809.385162037033</v>
      </c>
      <c r="V1512" s="9">
        <f t="shared" si="166"/>
        <v>41839.385162037033</v>
      </c>
      <c r="W1512">
        <f t="shared" si="167"/>
        <v>30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 s="5">
        <f t="shared" si="162"/>
        <v>75.98</v>
      </c>
      <c r="Q1513" s="5" t="str">
        <f t="shared" si="163"/>
        <v>photography</v>
      </c>
      <c r="R1513" s="5" t="str">
        <f t="shared" si="164"/>
        <v>photobooks</v>
      </c>
      <c r="S1513" t="s">
        <v>8338</v>
      </c>
      <c r="T1513" t="s">
        <v>8339</v>
      </c>
      <c r="U1513" s="9">
        <f t="shared" si="165"/>
        <v>42296.583379629628</v>
      </c>
      <c r="V1513" s="9">
        <f t="shared" si="166"/>
        <v>42326.625046296293</v>
      </c>
      <c r="W1513">
        <f t="shared" si="167"/>
        <v>30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 s="5">
        <f t="shared" si="162"/>
        <v>58.38</v>
      </c>
      <c r="Q1514" s="5" t="str">
        <f t="shared" si="163"/>
        <v>photography</v>
      </c>
      <c r="R1514" s="5" t="str">
        <f t="shared" si="164"/>
        <v>photobooks</v>
      </c>
      <c r="S1514" t="s">
        <v>8338</v>
      </c>
      <c r="T1514" t="s">
        <v>8339</v>
      </c>
      <c r="U1514" s="9">
        <f t="shared" si="165"/>
        <v>42741.684479166666</v>
      </c>
      <c r="V1514" s="9">
        <f t="shared" si="166"/>
        <v>42771.684479166666</v>
      </c>
      <c r="W1514">
        <f t="shared" si="167"/>
        <v>30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 s="5">
        <f t="shared" si="162"/>
        <v>55.82</v>
      </c>
      <c r="Q1515" s="5" t="str">
        <f t="shared" si="163"/>
        <v>photography</v>
      </c>
      <c r="R1515" s="5" t="str">
        <f t="shared" si="164"/>
        <v>photobooks</v>
      </c>
      <c r="S1515" t="s">
        <v>8338</v>
      </c>
      <c r="T1515" t="s">
        <v>8339</v>
      </c>
      <c r="U1515" s="9">
        <f t="shared" si="165"/>
        <v>41806.637337962966</v>
      </c>
      <c r="V1515" s="9">
        <f t="shared" si="166"/>
        <v>41836.637337962966</v>
      </c>
      <c r="W1515">
        <f t="shared" si="167"/>
        <v>30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 s="5">
        <f t="shared" si="162"/>
        <v>151.24</v>
      </c>
      <c r="Q1516" s="5" t="str">
        <f t="shared" si="163"/>
        <v>photography</v>
      </c>
      <c r="R1516" s="5" t="str">
        <f t="shared" si="164"/>
        <v>photobooks</v>
      </c>
      <c r="S1516" t="s">
        <v>8338</v>
      </c>
      <c r="T1516" t="s">
        <v>8339</v>
      </c>
      <c r="U1516" s="9">
        <f t="shared" si="165"/>
        <v>42234.597685185188</v>
      </c>
      <c r="V1516" s="9">
        <f t="shared" si="166"/>
        <v>42274.597685185188</v>
      </c>
      <c r="W1516">
        <f t="shared" si="167"/>
        <v>40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 s="5">
        <f t="shared" si="162"/>
        <v>849.67</v>
      </c>
      <c r="Q1517" s="5" t="str">
        <f t="shared" si="163"/>
        <v>photography</v>
      </c>
      <c r="R1517" s="5" t="str">
        <f t="shared" si="164"/>
        <v>photobooks</v>
      </c>
      <c r="S1517" t="s">
        <v>8338</v>
      </c>
      <c r="T1517" t="s">
        <v>8339</v>
      </c>
      <c r="U1517" s="9">
        <f t="shared" si="165"/>
        <v>42415.253437499996</v>
      </c>
      <c r="V1517" s="9">
        <f t="shared" si="166"/>
        <v>42445.211770833332</v>
      </c>
      <c r="W1517">
        <f t="shared" si="167"/>
        <v>30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 s="5">
        <f t="shared" si="162"/>
        <v>159.24</v>
      </c>
      <c r="Q1518" s="5" t="str">
        <f t="shared" si="163"/>
        <v>photography</v>
      </c>
      <c r="R1518" s="5" t="str">
        <f t="shared" si="164"/>
        <v>photobooks</v>
      </c>
      <c r="S1518" t="s">
        <v>8338</v>
      </c>
      <c r="T1518" t="s">
        <v>8339</v>
      </c>
      <c r="U1518" s="9">
        <f t="shared" si="165"/>
        <v>42619.466342592597</v>
      </c>
      <c r="V1518" s="9">
        <f t="shared" si="166"/>
        <v>42649.583333333328</v>
      </c>
      <c r="W1518">
        <f t="shared" si="167"/>
        <v>30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 s="5">
        <f t="shared" si="162"/>
        <v>39.51</v>
      </c>
      <c r="Q1519" s="5" t="str">
        <f t="shared" si="163"/>
        <v>photography</v>
      </c>
      <c r="R1519" s="5" t="str">
        <f t="shared" si="164"/>
        <v>photobooks</v>
      </c>
      <c r="S1519" t="s">
        <v>8338</v>
      </c>
      <c r="T1519" t="s">
        <v>8339</v>
      </c>
      <c r="U1519" s="9">
        <f t="shared" si="165"/>
        <v>41948.56658564815</v>
      </c>
      <c r="V1519" s="9">
        <f t="shared" si="166"/>
        <v>41979.25</v>
      </c>
      <c r="W1519">
        <f t="shared" si="167"/>
        <v>31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 s="5">
        <f t="shared" si="162"/>
        <v>130.53</v>
      </c>
      <c r="Q1520" s="5" t="str">
        <f t="shared" si="163"/>
        <v>photography</v>
      </c>
      <c r="R1520" s="5" t="str">
        <f t="shared" si="164"/>
        <v>photobooks</v>
      </c>
      <c r="S1520" t="s">
        <v>8338</v>
      </c>
      <c r="T1520" t="s">
        <v>8339</v>
      </c>
      <c r="U1520" s="9">
        <f t="shared" si="165"/>
        <v>41760.8200462963</v>
      </c>
      <c r="V1520" s="9">
        <f t="shared" si="166"/>
        <v>41790.8200462963</v>
      </c>
      <c r="W1520">
        <f t="shared" si="167"/>
        <v>30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 s="5">
        <f t="shared" si="162"/>
        <v>64.16</v>
      </c>
      <c r="Q1521" s="5" t="str">
        <f t="shared" si="163"/>
        <v>photography</v>
      </c>
      <c r="R1521" s="5" t="str">
        <f t="shared" si="164"/>
        <v>photobooks</v>
      </c>
      <c r="S1521" t="s">
        <v>8338</v>
      </c>
      <c r="T1521" t="s">
        <v>8339</v>
      </c>
      <c r="U1521" s="9">
        <f t="shared" si="165"/>
        <v>41782.741701388892</v>
      </c>
      <c r="V1521" s="9">
        <f t="shared" si="166"/>
        <v>41810.915972222225</v>
      </c>
      <c r="W1521">
        <f t="shared" si="167"/>
        <v>28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 s="5">
        <f t="shared" si="162"/>
        <v>111.53</v>
      </c>
      <c r="Q1522" s="5" t="str">
        <f t="shared" si="163"/>
        <v>photography</v>
      </c>
      <c r="R1522" s="5" t="str">
        <f t="shared" si="164"/>
        <v>photobooks</v>
      </c>
      <c r="S1522" t="s">
        <v>8338</v>
      </c>
      <c r="T1522" t="s">
        <v>8339</v>
      </c>
      <c r="U1522" s="9">
        <f t="shared" si="165"/>
        <v>41955.857789351852</v>
      </c>
      <c r="V1522" s="9">
        <f t="shared" si="166"/>
        <v>41992.166666666672</v>
      </c>
      <c r="W1522">
        <f t="shared" si="167"/>
        <v>37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 s="5">
        <f t="shared" si="162"/>
        <v>170.45</v>
      </c>
      <c r="Q1523" s="5" t="str">
        <f t="shared" si="163"/>
        <v>photography</v>
      </c>
      <c r="R1523" s="5" t="str">
        <f t="shared" si="164"/>
        <v>photobooks</v>
      </c>
      <c r="S1523" t="s">
        <v>8338</v>
      </c>
      <c r="T1523" t="s">
        <v>8339</v>
      </c>
      <c r="U1523" s="9">
        <f t="shared" si="165"/>
        <v>42493.167719907404</v>
      </c>
      <c r="V1523" s="9">
        <f t="shared" si="166"/>
        <v>42528.167719907404</v>
      </c>
      <c r="W1523">
        <f t="shared" si="167"/>
        <v>35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 s="5">
        <f t="shared" si="162"/>
        <v>133.74</v>
      </c>
      <c r="Q1524" s="5" t="str">
        <f t="shared" si="163"/>
        <v>photography</v>
      </c>
      <c r="R1524" s="5" t="str">
        <f t="shared" si="164"/>
        <v>photobooks</v>
      </c>
      <c r="S1524" t="s">
        <v>8338</v>
      </c>
      <c r="T1524" t="s">
        <v>8339</v>
      </c>
      <c r="U1524" s="9">
        <f t="shared" si="165"/>
        <v>41899.830312500002</v>
      </c>
      <c r="V1524" s="9">
        <f t="shared" si="166"/>
        <v>41929.830312500002</v>
      </c>
      <c r="W1524">
        <f t="shared" si="167"/>
        <v>30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 s="5">
        <f t="shared" si="162"/>
        <v>95.83</v>
      </c>
      <c r="Q1525" s="5" t="str">
        <f t="shared" si="163"/>
        <v>photography</v>
      </c>
      <c r="R1525" s="5" t="str">
        <f t="shared" si="164"/>
        <v>photobooks</v>
      </c>
      <c r="S1525" t="s">
        <v>8338</v>
      </c>
      <c r="T1525" t="s">
        <v>8339</v>
      </c>
      <c r="U1525" s="9">
        <f t="shared" si="165"/>
        <v>41964.751342592594</v>
      </c>
      <c r="V1525" s="9">
        <f t="shared" si="166"/>
        <v>41996</v>
      </c>
      <c r="W1525">
        <f t="shared" si="167"/>
        <v>32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 s="5">
        <f t="shared" si="162"/>
        <v>221.79</v>
      </c>
      <c r="Q1526" s="5" t="str">
        <f t="shared" si="163"/>
        <v>photography</v>
      </c>
      <c r="R1526" s="5" t="str">
        <f t="shared" si="164"/>
        <v>photobooks</v>
      </c>
      <c r="S1526" t="s">
        <v>8338</v>
      </c>
      <c r="T1526" t="s">
        <v>8339</v>
      </c>
      <c r="U1526" s="9">
        <f t="shared" si="165"/>
        <v>42756.501041666663</v>
      </c>
      <c r="V1526" s="9">
        <f t="shared" si="166"/>
        <v>42786.501041666663</v>
      </c>
      <c r="W1526">
        <f t="shared" si="167"/>
        <v>30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 s="5">
        <f t="shared" si="162"/>
        <v>32.32</v>
      </c>
      <c r="Q1527" s="5" t="str">
        <f t="shared" si="163"/>
        <v>photography</v>
      </c>
      <c r="R1527" s="5" t="str">
        <f t="shared" si="164"/>
        <v>photobooks</v>
      </c>
      <c r="S1527" t="s">
        <v>8338</v>
      </c>
      <c r="T1527" t="s">
        <v>8339</v>
      </c>
      <c r="U1527" s="9">
        <f t="shared" si="165"/>
        <v>42570.702986111108</v>
      </c>
      <c r="V1527" s="9">
        <f t="shared" si="166"/>
        <v>42600.702986111108</v>
      </c>
      <c r="W1527">
        <f t="shared" si="167"/>
        <v>30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 s="5">
        <f t="shared" si="162"/>
        <v>98.84</v>
      </c>
      <c r="Q1528" s="5" t="str">
        <f t="shared" si="163"/>
        <v>photography</v>
      </c>
      <c r="R1528" s="5" t="str">
        <f t="shared" si="164"/>
        <v>photobooks</v>
      </c>
      <c r="S1528" t="s">
        <v>8338</v>
      </c>
      <c r="T1528" t="s">
        <v>8339</v>
      </c>
      <c r="U1528" s="9">
        <f t="shared" si="165"/>
        <v>42339.276006944448</v>
      </c>
      <c r="V1528" s="9">
        <f t="shared" si="166"/>
        <v>42388.276006944448</v>
      </c>
      <c r="W1528">
        <f t="shared" si="167"/>
        <v>49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 s="5">
        <f t="shared" si="162"/>
        <v>55.22</v>
      </c>
      <c r="Q1529" s="5" t="str">
        <f t="shared" si="163"/>
        <v>photography</v>
      </c>
      <c r="R1529" s="5" t="str">
        <f t="shared" si="164"/>
        <v>photobooks</v>
      </c>
      <c r="S1529" t="s">
        <v>8338</v>
      </c>
      <c r="T1529" t="s">
        <v>8339</v>
      </c>
      <c r="U1529" s="9">
        <f t="shared" si="165"/>
        <v>42780.600532407407</v>
      </c>
      <c r="V1529" s="9">
        <f t="shared" si="166"/>
        <v>42808.558865740735</v>
      </c>
      <c r="W1529">
        <f t="shared" si="167"/>
        <v>28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 s="5">
        <f t="shared" si="162"/>
        <v>52.79</v>
      </c>
      <c r="Q1530" s="5" t="str">
        <f t="shared" si="163"/>
        <v>photography</v>
      </c>
      <c r="R1530" s="5" t="str">
        <f t="shared" si="164"/>
        <v>photobooks</v>
      </c>
      <c r="S1530" t="s">
        <v>8338</v>
      </c>
      <c r="T1530" t="s">
        <v>8339</v>
      </c>
      <c r="U1530" s="9">
        <f t="shared" si="165"/>
        <v>42736.732893518521</v>
      </c>
      <c r="V1530" s="9">
        <f t="shared" si="166"/>
        <v>42767</v>
      </c>
      <c r="W1530">
        <f t="shared" si="167"/>
        <v>31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 s="5">
        <f t="shared" si="162"/>
        <v>135.66999999999999</v>
      </c>
      <c r="Q1531" s="5" t="str">
        <f t="shared" si="163"/>
        <v>photography</v>
      </c>
      <c r="R1531" s="5" t="str">
        <f t="shared" si="164"/>
        <v>photobooks</v>
      </c>
      <c r="S1531" t="s">
        <v>8338</v>
      </c>
      <c r="T1531" t="s">
        <v>8339</v>
      </c>
      <c r="U1531" s="9">
        <f t="shared" si="165"/>
        <v>42052.628703703704</v>
      </c>
      <c r="V1531" s="9">
        <f t="shared" si="166"/>
        <v>42082.587037037039</v>
      </c>
      <c r="W1531">
        <f t="shared" si="167"/>
        <v>30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 s="5">
        <f t="shared" si="162"/>
        <v>53.99</v>
      </c>
      <c r="Q1532" s="5" t="str">
        <f t="shared" si="163"/>
        <v>photography</v>
      </c>
      <c r="R1532" s="5" t="str">
        <f t="shared" si="164"/>
        <v>photobooks</v>
      </c>
      <c r="S1532" t="s">
        <v>8338</v>
      </c>
      <c r="T1532" t="s">
        <v>8339</v>
      </c>
      <c r="U1532" s="9">
        <f t="shared" si="165"/>
        <v>42275.767303240747</v>
      </c>
      <c r="V1532" s="9">
        <f t="shared" si="166"/>
        <v>42300.767303240747</v>
      </c>
      <c r="W1532">
        <f t="shared" si="167"/>
        <v>25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 s="5">
        <f t="shared" si="162"/>
        <v>56.64</v>
      </c>
      <c r="Q1533" s="5" t="str">
        <f t="shared" si="163"/>
        <v>photography</v>
      </c>
      <c r="R1533" s="5" t="str">
        <f t="shared" si="164"/>
        <v>photobooks</v>
      </c>
      <c r="S1533" t="s">
        <v>8338</v>
      </c>
      <c r="T1533" t="s">
        <v>8339</v>
      </c>
      <c r="U1533" s="9">
        <f t="shared" si="165"/>
        <v>41941.802384259259</v>
      </c>
      <c r="V1533" s="9">
        <f t="shared" si="166"/>
        <v>41974.125</v>
      </c>
      <c r="W1533">
        <f t="shared" si="167"/>
        <v>33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 s="5">
        <f t="shared" si="162"/>
        <v>82.32</v>
      </c>
      <c r="Q1534" s="5" t="str">
        <f t="shared" si="163"/>
        <v>photography</v>
      </c>
      <c r="R1534" s="5" t="str">
        <f t="shared" si="164"/>
        <v>photobooks</v>
      </c>
      <c r="S1534" t="s">
        <v>8338</v>
      </c>
      <c r="T1534" t="s">
        <v>8339</v>
      </c>
      <c r="U1534" s="9">
        <f t="shared" si="165"/>
        <v>42391.475289351853</v>
      </c>
      <c r="V1534" s="9">
        <f t="shared" si="166"/>
        <v>42415.625</v>
      </c>
      <c r="W1534">
        <f t="shared" si="167"/>
        <v>24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 s="5">
        <f t="shared" si="162"/>
        <v>88.26</v>
      </c>
      <c r="Q1535" s="5" t="str">
        <f t="shared" si="163"/>
        <v>photography</v>
      </c>
      <c r="R1535" s="5" t="str">
        <f t="shared" si="164"/>
        <v>photobooks</v>
      </c>
      <c r="S1535" t="s">
        <v>8338</v>
      </c>
      <c r="T1535" t="s">
        <v>8339</v>
      </c>
      <c r="U1535" s="9">
        <f t="shared" si="165"/>
        <v>42443.00204861111</v>
      </c>
      <c r="V1535" s="9">
        <f t="shared" si="166"/>
        <v>42492.165972222225</v>
      </c>
      <c r="W1535">
        <f t="shared" si="167"/>
        <v>49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 s="5">
        <f t="shared" si="162"/>
        <v>84.91</v>
      </c>
      <c r="Q1536" s="5" t="str">
        <f t="shared" si="163"/>
        <v>photography</v>
      </c>
      <c r="R1536" s="5" t="str">
        <f t="shared" si="164"/>
        <v>photobooks</v>
      </c>
      <c r="S1536" t="s">
        <v>8338</v>
      </c>
      <c r="T1536" t="s">
        <v>8339</v>
      </c>
      <c r="U1536" s="9">
        <f t="shared" si="165"/>
        <v>42221.67432870371</v>
      </c>
      <c r="V1536" s="9">
        <f t="shared" si="166"/>
        <v>42251.67432870371</v>
      </c>
      <c r="W1536">
        <f t="shared" si="167"/>
        <v>30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 s="5">
        <f t="shared" si="162"/>
        <v>48.15</v>
      </c>
      <c r="Q1537" s="5" t="str">
        <f t="shared" si="163"/>
        <v>photography</v>
      </c>
      <c r="R1537" s="5" t="str">
        <f t="shared" si="164"/>
        <v>photobooks</v>
      </c>
      <c r="S1537" t="s">
        <v>8338</v>
      </c>
      <c r="T1537" t="s">
        <v>8339</v>
      </c>
      <c r="U1537" s="9">
        <f t="shared" si="165"/>
        <v>42484.829062500001</v>
      </c>
      <c r="V1537" s="9">
        <f t="shared" si="166"/>
        <v>42513.916666666672</v>
      </c>
      <c r="W1537">
        <f t="shared" si="167"/>
        <v>29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68">ROUND((E1538/D1538)*100,0)</f>
        <v>250</v>
      </c>
      <c r="P1538" s="5">
        <f t="shared" ref="P1538:P1601" si="169">ROUND((E1538/L1538),2)</f>
        <v>66.02</v>
      </c>
      <c r="Q1538" s="5" t="str">
        <f t="shared" ref="Q1538:Q1601" si="170">LEFT(N1538,SEARCH("/",N1538)-1)</f>
        <v>photography</v>
      </c>
      <c r="R1538" s="5" t="str">
        <f t="shared" ref="R1538:R1601" si="171">RIGHT(N1538,LEN(N1538)-SEARCH("/",N1538))</f>
        <v>photobooks</v>
      </c>
      <c r="S1538" t="s">
        <v>8338</v>
      </c>
      <c r="T1538" t="s">
        <v>8339</v>
      </c>
      <c r="U1538" s="9">
        <f t="shared" ref="U1538:U1601" si="172">(((J1538/60)/60)/24)+DATE(1970,1,1)</f>
        <v>42213.802199074074</v>
      </c>
      <c r="V1538" s="9">
        <f t="shared" ref="V1538:V1601" si="173">(((I1538/60)/60)/24)+DATE(1970,1,1)</f>
        <v>42243.802199074074</v>
      </c>
      <c r="W1538">
        <f t="shared" si="167"/>
        <v>30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68"/>
        <v>180</v>
      </c>
      <c r="P1539" s="5">
        <f t="shared" si="169"/>
        <v>96.38</v>
      </c>
      <c r="Q1539" s="5" t="str">
        <f t="shared" si="170"/>
        <v>photography</v>
      </c>
      <c r="R1539" s="5" t="str">
        <f t="shared" si="171"/>
        <v>photobooks</v>
      </c>
      <c r="S1539" t="s">
        <v>8338</v>
      </c>
      <c r="T1539" t="s">
        <v>8339</v>
      </c>
      <c r="U1539" s="9">
        <f t="shared" si="172"/>
        <v>42552.315127314811</v>
      </c>
      <c r="V1539" s="9">
        <f t="shared" si="173"/>
        <v>42588.75</v>
      </c>
      <c r="W1539">
        <f t="shared" ref="W1539:W1602" si="174">DATEDIF(U1539,V1539,"d")</f>
        <v>36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 s="5">
        <f t="shared" si="169"/>
        <v>156.16999999999999</v>
      </c>
      <c r="Q1540" s="5" t="str">
        <f t="shared" si="170"/>
        <v>photography</v>
      </c>
      <c r="R1540" s="5" t="str">
        <f t="shared" si="171"/>
        <v>photobooks</v>
      </c>
      <c r="S1540" t="s">
        <v>8338</v>
      </c>
      <c r="T1540" t="s">
        <v>8339</v>
      </c>
      <c r="U1540" s="9">
        <f t="shared" si="172"/>
        <v>41981.782060185185</v>
      </c>
      <c r="V1540" s="9">
        <f t="shared" si="173"/>
        <v>42026.782060185185</v>
      </c>
      <c r="W1540">
        <f t="shared" si="174"/>
        <v>45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 s="5">
        <f t="shared" si="169"/>
        <v>95.76</v>
      </c>
      <c r="Q1541" s="5" t="str">
        <f t="shared" si="170"/>
        <v>photography</v>
      </c>
      <c r="R1541" s="5" t="str">
        <f t="shared" si="171"/>
        <v>photobooks</v>
      </c>
      <c r="S1541" t="s">
        <v>8338</v>
      </c>
      <c r="T1541" t="s">
        <v>8339</v>
      </c>
      <c r="U1541" s="9">
        <f t="shared" si="172"/>
        <v>42705.919201388882</v>
      </c>
      <c r="V1541" s="9">
        <f t="shared" si="173"/>
        <v>42738.919201388882</v>
      </c>
      <c r="W1541">
        <f t="shared" si="174"/>
        <v>33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 s="5">
        <f t="shared" si="169"/>
        <v>180.41</v>
      </c>
      <c r="Q1542" s="5" t="str">
        <f t="shared" si="170"/>
        <v>photography</v>
      </c>
      <c r="R1542" s="5" t="str">
        <f t="shared" si="171"/>
        <v>photobooks</v>
      </c>
      <c r="S1542" t="s">
        <v>8338</v>
      </c>
      <c r="T1542" t="s">
        <v>8339</v>
      </c>
      <c r="U1542" s="9">
        <f t="shared" si="172"/>
        <v>41939.00712962963</v>
      </c>
      <c r="V1542" s="9">
        <f t="shared" si="173"/>
        <v>41969.052083333328</v>
      </c>
      <c r="W1542">
        <f t="shared" si="174"/>
        <v>30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 s="5">
        <f t="shared" si="169"/>
        <v>3</v>
      </c>
      <c r="Q1543" s="5" t="str">
        <f t="shared" si="170"/>
        <v>photography</v>
      </c>
      <c r="R1543" s="5" t="str">
        <f t="shared" si="171"/>
        <v>nature</v>
      </c>
      <c r="S1543" t="s">
        <v>8338</v>
      </c>
      <c r="T1543" t="s">
        <v>8343</v>
      </c>
      <c r="U1543" s="9">
        <f t="shared" si="172"/>
        <v>41974.712245370371</v>
      </c>
      <c r="V1543" s="9">
        <f t="shared" si="173"/>
        <v>42004.712245370371</v>
      </c>
      <c r="W1543">
        <f t="shared" si="174"/>
        <v>30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 s="5">
        <f t="shared" si="169"/>
        <v>20</v>
      </c>
      <c r="Q1544" s="5" t="str">
        <f t="shared" si="170"/>
        <v>photography</v>
      </c>
      <c r="R1544" s="5" t="str">
        <f t="shared" si="171"/>
        <v>nature</v>
      </c>
      <c r="S1544" t="s">
        <v>8338</v>
      </c>
      <c r="T1544" t="s">
        <v>8343</v>
      </c>
      <c r="U1544" s="9">
        <f t="shared" si="172"/>
        <v>42170.996527777781</v>
      </c>
      <c r="V1544" s="9">
        <f t="shared" si="173"/>
        <v>42185.996527777781</v>
      </c>
      <c r="W1544">
        <f t="shared" si="174"/>
        <v>15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 s="5">
        <f t="shared" si="169"/>
        <v>10</v>
      </c>
      <c r="Q1545" s="5" t="str">
        <f t="shared" si="170"/>
        <v>photography</v>
      </c>
      <c r="R1545" s="5" t="str">
        <f t="shared" si="171"/>
        <v>nature</v>
      </c>
      <c r="S1545" t="s">
        <v>8338</v>
      </c>
      <c r="T1545" t="s">
        <v>8343</v>
      </c>
      <c r="U1545" s="9">
        <f t="shared" si="172"/>
        <v>41935.509652777779</v>
      </c>
      <c r="V1545" s="9">
        <f t="shared" si="173"/>
        <v>41965.551319444443</v>
      </c>
      <c r="W1545">
        <f t="shared" si="174"/>
        <v>30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s="5" t="e">
        <f t="shared" si="169"/>
        <v>#DIV/0!</v>
      </c>
      <c r="Q1546" s="5" t="str">
        <f t="shared" si="170"/>
        <v>photography</v>
      </c>
      <c r="R1546" s="5" t="str">
        <f t="shared" si="171"/>
        <v>nature</v>
      </c>
      <c r="S1546" t="s">
        <v>8338</v>
      </c>
      <c r="T1546" t="s">
        <v>8343</v>
      </c>
      <c r="U1546" s="9">
        <f t="shared" si="172"/>
        <v>42053.051203703704</v>
      </c>
      <c r="V1546" s="9">
        <f t="shared" si="173"/>
        <v>42095.012499999997</v>
      </c>
      <c r="W1546">
        <f t="shared" si="174"/>
        <v>42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 s="5">
        <f t="shared" si="169"/>
        <v>1</v>
      </c>
      <c r="Q1547" s="5" t="str">
        <f t="shared" si="170"/>
        <v>photography</v>
      </c>
      <c r="R1547" s="5" t="str">
        <f t="shared" si="171"/>
        <v>nature</v>
      </c>
      <c r="S1547" t="s">
        <v>8338</v>
      </c>
      <c r="T1547" t="s">
        <v>8343</v>
      </c>
      <c r="U1547" s="9">
        <f t="shared" si="172"/>
        <v>42031.884652777779</v>
      </c>
      <c r="V1547" s="9">
        <f t="shared" si="173"/>
        <v>42065.886111111111</v>
      </c>
      <c r="W1547">
        <f t="shared" si="174"/>
        <v>34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 s="5">
        <f t="shared" si="169"/>
        <v>26.27</v>
      </c>
      <c r="Q1548" s="5" t="str">
        <f t="shared" si="170"/>
        <v>photography</v>
      </c>
      <c r="R1548" s="5" t="str">
        <f t="shared" si="171"/>
        <v>nature</v>
      </c>
      <c r="S1548" t="s">
        <v>8338</v>
      </c>
      <c r="T1548" t="s">
        <v>8343</v>
      </c>
      <c r="U1548" s="9">
        <f t="shared" si="172"/>
        <v>41839.212951388887</v>
      </c>
      <c r="V1548" s="9">
        <f t="shared" si="173"/>
        <v>41899.212951388887</v>
      </c>
      <c r="W1548">
        <f t="shared" si="174"/>
        <v>60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s="5" t="e">
        <f t="shared" si="169"/>
        <v>#DIV/0!</v>
      </c>
      <c r="Q1549" s="5" t="str">
        <f t="shared" si="170"/>
        <v>photography</v>
      </c>
      <c r="R1549" s="5" t="str">
        <f t="shared" si="171"/>
        <v>nature</v>
      </c>
      <c r="S1549" t="s">
        <v>8338</v>
      </c>
      <c r="T1549" t="s">
        <v>8343</v>
      </c>
      <c r="U1549" s="9">
        <f t="shared" si="172"/>
        <v>42782.426875000005</v>
      </c>
      <c r="V1549" s="9">
        <f t="shared" si="173"/>
        <v>42789.426875000005</v>
      </c>
      <c r="W1549">
        <f t="shared" si="174"/>
        <v>7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 s="5">
        <f t="shared" si="169"/>
        <v>60</v>
      </c>
      <c r="Q1550" s="5" t="str">
        <f t="shared" si="170"/>
        <v>photography</v>
      </c>
      <c r="R1550" s="5" t="str">
        <f t="shared" si="171"/>
        <v>nature</v>
      </c>
      <c r="S1550" t="s">
        <v>8338</v>
      </c>
      <c r="T1550" t="s">
        <v>8343</v>
      </c>
      <c r="U1550" s="9">
        <f t="shared" si="172"/>
        <v>42286.88217592593</v>
      </c>
      <c r="V1550" s="9">
        <f t="shared" si="173"/>
        <v>42316.923842592587</v>
      </c>
      <c r="W1550">
        <f t="shared" si="174"/>
        <v>30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 s="5">
        <f t="shared" si="169"/>
        <v>28.33</v>
      </c>
      <c r="Q1551" s="5" t="str">
        <f t="shared" si="170"/>
        <v>photography</v>
      </c>
      <c r="R1551" s="5" t="str">
        <f t="shared" si="171"/>
        <v>nature</v>
      </c>
      <c r="S1551" t="s">
        <v>8338</v>
      </c>
      <c r="T1551" t="s">
        <v>8343</v>
      </c>
      <c r="U1551" s="9">
        <f t="shared" si="172"/>
        <v>42281.136099537034</v>
      </c>
      <c r="V1551" s="9">
        <f t="shared" si="173"/>
        <v>42311.177766203706</v>
      </c>
      <c r="W1551">
        <f t="shared" si="174"/>
        <v>30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 s="5">
        <f t="shared" si="169"/>
        <v>14.43</v>
      </c>
      <c r="Q1552" s="5" t="str">
        <f t="shared" si="170"/>
        <v>photography</v>
      </c>
      <c r="R1552" s="5" t="str">
        <f t="shared" si="171"/>
        <v>nature</v>
      </c>
      <c r="S1552" t="s">
        <v>8338</v>
      </c>
      <c r="T1552" t="s">
        <v>8343</v>
      </c>
      <c r="U1552" s="9">
        <f t="shared" si="172"/>
        <v>42472.449467592596</v>
      </c>
      <c r="V1552" s="9">
        <f t="shared" si="173"/>
        <v>42502.449467592596</v>
      </c>
      <c r="W1552">
        <f t="shared" si="174"/>
        <v>30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s="5" t="e">
        <f t="shared" si="169"/>
        <v>#DIV/0!</v>
      </c>
      <c r="Q1553" s="5" t="str">
        <f t="shared" si="170"/>
        <v>photography</v>
      </c>
      <c r="R1553" s="5" t="str">
        <f t="shared" si="171"/>
        <v>nature</v>
      </c>
      <c r="S1553" t="s">
        <v>8338</v>
      </c>
      <c r="T1553" t="s">
        <v>8343</v>
      </c>
      <c r="U1553" s="9">
        <f t="shared" si="172"/>
        <v>42121.824525462958</v>
      </c>
      <c r="V1553" s="9">
        <f t="shared" si="173"/>
        <v>42151.824525462958</v>
      </c>
      <c r="W1553">
        <f t="shared" si="174"/>
        <v>30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 s="5">
        <f t="shared" si="169"/>
        <v>132.19</v>
      </c>
      <c r="Q1554" s="5" t="str">
        <f t="shared" si="170"/>
        <v>photography</v>
      </c>
      <c r="R1554" s="5" t="str">
        <f t="shared" si="171"/>
        <v>nature</v>
      </c>
      <c r="S1554" t="s">
        <v>8338</v>
      </c>
      <c r="T1554" t="s">
        <v>8343</v>
      </c>
      <c r="U1554" s="9">
        <f t="shared" si="172"/>
        <v>41892.688750000001</v>
      </c>
      <c r="V1554" s="9">
        <f t="shared" si="173"/>
        <v>41913.165972222225</v>
      </c>
      <c r="W1554">
        <f t="shared" si="174"/>
        <v>21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s="5" t="e">
        <f t="shared" si="169"/>
        <v>#DIV/0!</v>
      </c>
      <c r="Q1555" s="5" t="str">
        <f t="shared" si="170"/>
        <v>photography</v>
      </c>
      <c r="R1555" s="5" t="str">
        <f t="shared" si="171"/>
        <v>nature</v>
      </c>
      <c r="S1555" t="s">
        <v>8338</v>
      </c>
      <c r="T1555" t="s">
        <v>8343</v>
      </c>
      <c r="U1555" s="9">
        <f t="shared" si="172"/>
        <v>42219.282951388886</v>
      </c>
      <c r="V1555" s="9">
        <f t="shared" si="173"/>
        <v>42249.282951388886</v>
      </c>
      <c r="W1555">
        <f t="shared" si="174"/>
        <v>30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s="5" t="e">
        <f t="shared" si="169"/>
        <v>#DIV/0!</v>
      </c>
      <c r="Q1556" s="5" t="str">
        <f t="shared" si="170"/>
        <v>photography</v>
      </c>
      <c r="R1556" s="5" t="str">
        <f t="shared" si="171"/>
        <v>nature</v>
      </c>
      <c r="S1556" t="s">
        <v>8338</v>
      </c>
      <c r="T1556" t="s">
        <v>8343</v>
      </c>
      <c r="U1556" s="9">
        <f t="shared" si="172"/>
        <v>42188.252199074079</v>
      </c>
      <c r="V1556" s="9">
        <f t="shared" si="173"/>
        <v>42218.252199074079</v>
      </c>
      <c r="W1556">
        <f t="shared" si="174"/>
        <v>30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s="5" t="e">
        <f t="shared" si="169"/>
        <v>#DIV/0!</v>
      </c>
      <c r="Q1557" s="5" t="str">
        <f t="shared" si="170"/>
        <v>photography</v>
      </c>
      <c r="R1557" s="5" t="str">
        <f t="shared" si="171"/>
        <v>nature</v>
      </c>
      <c r="S1557" t="s">
        <v>8338</v>
      </c>
      <c r="T1557" t="s">
        <v>8343</v>
      </c>
      <c r="U1557" s="9">
        <f t="shared" si="172"/>
        <v>42241.613796296297</v>
      </c>
      <c r="V1557" s="9">
        <f t="shared" si="173"/>
        <v>42264.708333333328</v>
      </c>
      <c r="W1557">
        <f t="shared" si="174"/>
        <v>23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 s="5">
        <f t="shared" si="169"/>
        <v>56.42</v>
      </c>
      <c r="Q1558" s="5" t="str">
        <f t="shared" si="170"/>
        <v>photography</v>
      </c>
      <c r="R1558" s="5" t="str">
        <f t="shared" si="171"/>
        <v>nature</v>
      </c>
      <c r="S1558" t="s">
        <v>8338</v>
      </c>
      <c r="T1558" t="s">
        <v>8343</v>
      </c>
      <c r="U1558" s="9">
        <f t="shared" si="172"/>
        <v>42525.153055555551</v>
      </c>
      <c r="V1558" s="9">
        <f t="shared" si="173"/>
        <v>42555.153055555551</v>
      </c>
      <c r="W1558">
        <f t="shared" si="174"/>
        <v>30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 s="5">
        <f t="shared" si="169"/>
        <v>100</v>
      </c>
      <c r="Q1559" s="5" t="str">
        <f t="shared" si="170"/>
        <v>photography</v>
      </c>
      <c r="R1559" s="5" t="str">
        <f t="shared" si="171"/>
        <v>nature</v>
      </c>
      <c r="S1559" t="s">
        <v>8338</v>
      </c>
      <c r="T1559" t="s">
        <v>8343</v>
      </c>
      <c r="U1559" s="9">
        <f t="shared" si="172"/>
        <v>41871.65315972222</v>
      </c>
      <c r="V1559" s="9">
        <f t="shared" si="173"/>
        <v>41902.65315972222</v>
      </c>
      <c r="W1559">
        <f t="shared" si="174"/>
        <v>31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 s="5">
        <f t="shared" si="169"/>
        <v>11.67</v>
      </c>
      <c r="Q1560" s="5" t="str">
        <f t="shared" si="170"/>
        <v>photography</v>
      </c>
      <c r="R1560" s="5" t="str">
        <f t="shared" si="171"/>
        <v>nature</v>
      </c>
      <c r="S1560" t="s">
        <v>8338</v>
      </c>
      <c r="T1560" t="s">
        <v>8343</v>
      </c>
      <c r="U1560" s="9">
        <f t="shared" si="172"/>
        <v>42185.397673611107</v>
      </c>
      <c r="V1560" s="9">
        <f t="shared" si="173"/>
        <v>42244.508333333331</v>
      </c>
      <c r="W1560">
        <f t="shared" si="174"/>
        <v>59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 s="5">
        <f t="shared" si="169"/>
        <v>50</v>
      </c>
      <c r="Q1561" s="5" t="str">
        <f t="shared" si="170"/>
        <v>photography</v>
      </c>
      <c r="R1561" s="5" t="str">
        <f t="shared" si="171"/>
        <v>nature</v>
      </c>
      <c r="S1561" t="s">
        <v>8338</v>
      </c>
      <c r="T1561" t="s">
        <v>8343</v>
      </c>
      <c r="U1561" s="9">
        <f t="shared" si="172"/>
        <v>42108.05322916666</v>
      </c>
      <c r="V1561" s="9">
        <f t="shared" si="173"/>
        <v>42123.05322916666</v>
      </c>
      <c r="W1561">
        <f t="shared" si="174"/>
        <v>15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 s="5">
        <f t="shared" si="169"/>
        <v>23.5</v>
      </c>
      <c r="Q1562" s="5" t="str">
        <f t="shared" si="170"/>
        <v>photography</v>
      </c>
      <c r="R1562" s="5" t="str">
        <f t="shared" si="171"/>
        <v>nature</v>
      </c>
      <c r="S1562" t="s">
        <v>8338</v>
      </c>
      <c r="T1562" t="s">
        <v>8343</v>
      </c>
      <c r="U1562" s="9">
        <f t="shared" si="172"/>
        <v>41936.020752314813</v>
      </c>
      <c r="V1562" s="9">
        <f t="shared" si="173"/>
        <v>41956.062418981484</v>
      </c>
      <c r="W1562">
        <f t="shared" si="174"/>
        <v>20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2" t="s">
        <v>8221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 s="5">
        <f t="shared" si="169"/>
        <v>67</v>
      </c>
      <c r="Q1563" s="5" t="str">
        <f t="shared" si="170"/>
        <v>publishing</v>
      </c>
      <c r="R1563" s="5" t="str">
        <f t="shared" si="171"/>
        <v>art books</v>
      </c>
      <c r="S1563" t="s">
        <v>8322</v>
      </c>
      <c r="T1563" t="s">
        <v>8344</v>
      </c>
      <c r="U1563" s="9">
        <f t="shared" si="172"/>
        <v>41555.041701388887</v>
      </c>
      <c r="V1563" s="9">
        <f t="shared" si="173"/>
        <v>41585.083368055559</v>
      </c>
      <c r="W1563">
        <f t="shared" si="174"/>
        <v>30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2" t="s">
        <v>8221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s="5" t="e">
        <f t="shared" si="169"/>
        <v>#DIV/0!</v>
      </c>
      <c r="Q1564" s="5" t="str">
        <f t="shared" si="170"/>
        <v>publishing</v>
      </c>
      <c r="R1564" s="5" t="str">
        <f t="shared" si="171"/>
        <v>art books</v>
      </c>
      <c r="S1564" t="s">
        <v>8322</v>
      </c>
      <c r="T1564" t="s">
        <v>8344</v>
      </c>
      <c r="U1564" s="9">
        <f t="shared" si="172"/>
        <v>40079.566157407404</v>
      </c>
      <c r="V1564" s="9">
        <f t="shared" si="173"/>
        <v>40149.034722222219</v>
      </c>
      <c r="W1564">
        <f t="shared" si="174"/>
        <v>70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2" t="s">
        <v>8221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 s="5">
        <f t="shared" si="169"/>
        <v>42.5</v>
      </c>
      <c r="Q1565" s="5" t="str">
        <f t="shared" si="170"/>
        <v>publishing</v>
      </c>
      <c r="R1565" s="5" t="str">
        <f t="shared" si="171"/>
        <v>art books</v>
      </c>
      <c r="S1565" t="s">
        <v>8322</v>
      </c>
      <c r="T1565" t="s">
        <v>8344</v>
      </c>
      <c r="U1565" s="9">
        <f t="shared" si="172"/>
        <v>41652.742488425924</v>
      </c>
      <c r="V1565" s="9">
        <f t="shared" si="173"/>
        <v>41712.700821759259</v>
      </c>
      <c r="W1565">
        <f t="shared" si="174"/>
        <v>60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2" t="s">
        <v>8221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 s="5">
        <f t="shared" si="169"/>
        <v>10</v>
      </c>
      <c r="Q1566" s="5" t="str">
        <f t="shared" si="170"/>
        <v>publishing</v>
      </c>
      <c r="R1566" s="5" t="str">
        <f t="shared" si="171"/>
        <v>art books</v>
      </c>
      <c r="S1566" t="s">
        <v>8322</v>
      </c>
      <c r="T1566" t="s">
        <v>8344</v>
      </c>
      <c r="U1566" s="9">
        <f t="shared" si="172"/>
        <v>42121.367002314815</v>
      </c>
      <c r="V1566" s="9">
        <f t="shared" si="173"/>
        <v>42152.836805555555</v>
      </c>
      <c r="W1566">
        <f t="shared" si="174"/>
        <v>31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2" t="s">
        <v>8221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 s="5">
        <f t="shared" si="169"/>
        <v>100</v>
      </c>
      <c r="Q1567" s="5" t="str">
        <f t="shared" si="170"/>
        <v>publishing</v>
      </c>
      <c r="R1567" s="5" t="str">
        <f t="shared" si="171"/>
        <v>art books</v>
      </c>
      <c r="S1567" t="s">
        <v>8322</v>
      </c>
      <c r="T1567" t="s">
        <v>8344</v>
      </c>
      <c r="U1567" s="9">
        <f t="shared" si="172"/>
        <v>40672.729872685188</v>
      </c>
      <c r="V1567" s="9">
        <f t="shared" si="173"/>
        <v>40702.729872685188</v>
      </c>
      <c r="W1567">
        <f t="shared" si="174"/>
        <v>30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2" t="s">
        <v>8221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 s="5">
        <f t="shared" si="169"/>
        <v>108.05</v>
      </c>
      <c r="Q1568" s="5" t="str">
        <f t="shared" si="170"/>
        <v>publishing</v>
      </c>
      <c r="R1568" s="5" t="str">
        <f t="shared" si="171"/>
        <v>art books</v>
      </c>
      <c r="S1568" t="s">
        <v>8322</v>
      </c>
      <c r="T1568" t="s">
        <v>8344</v>
      </c>
      <c r="U1568" s="9">
        <f t="shared" si="172"/>
        <v>42549.916712962964</v>
      </c>
      <c r="V1568" s="9">
        <f t="shared" si="173"/>
        <v>42578.916666666672</v>
      </c>
      <c r="W1568">
        <f t="shared" si="174"/>
        <v>29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2" t="s">
        <v>8221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 s="5">
        <f t="shared" si="169"/>
        <v>26.92</v>
      </c>
      <c r="Q1569" s="5" t="str">
        <f t="shared" si="170"/>
        <v>publishing</v>
      </c>
      <c r="R1569" s="5" t="str">
        <f t="shared" si="171"/>
        <v>art books</v>
      </c>
      <c r="S1569" t="s">
        <v>8322</v>
      </c>
      <c r="T1569" t="s">
        <v>8344</v>
      </c>
      <c r="U1569" s="9">
        <f t="shared" si="172"/>
        <v>41671.936863425923</v>
      </c>
      <c r="V1569" s="9">
        <f t="shared" si="173"/>
        <v>41687</v>
      </c>
      <c r="W1569">
        <f t="shared" si="174"/>
        <v>16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2" t="s">
        <v>8221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 s="5">
        <f t="shared" si="169"/>
        <v>155</v>
      </c>
      <c r="Q1570" s="5" t="str">
        <f t="shared" si="170"/>
        <v>publishing</v>
      </c>
      <c r="R1570" s="5" t="str">
        <f t="shared" si="171"/>
        <v>art books</v>
      </c>
      <c r="S1570" t="s">
        <v>8322</v>
      </c>
      <c r="T1570" t="s">
        <v>8344</v>
      </c>
      <c r="U1570" s="9">
        <f t="shared" si="172"/>
        <v>41962.062326388885</v>
      </c>
      <c r="V1570" s="9">
        <f t="shared" si="173"/>
        <v>41997.062326388885</v>
      </c>
      <c r="W1570">
        <f t="shared" si="174"/>
        <v>35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2" t="s">
        <v>8221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s="5" t="e">
        <f t="shared" si="169"/>
        <v>#DIV/0!</v>
      </c>
      <c r="Q1571" s="5" t="str">
        <f t="shared" si="170"/>
        <v>publishing</v>
      </c>
      <c r="R1571" s="5" t="str">
        <f t="shared" si="171"/>
        <v>art books</v>
      </c>
      <c r="S1571" t="s">
        <v>8322</v>
      </c>
      <c r="T1571" t="s">
        <v>8344</v>
      </c>
      <c r="U1571" s="9">
        <f t="shared" si="172"/>
        <v>41389.679560185185</v>
      </c>
      <c r="V1571" s="9">
        <f t="shared" si="173"/>
        <v>41419.679560185185</v>
      </c>
      <c r="W1571">
        <f t="shared" si="174"/>
        <v>30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2" t="s">
        <v>8221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 s="5">
        <f t="shared" si="169"/>
        <v>47.77</v>
      </c>
      <c r="Q1572" s="5" t="str">
        <f t="shared" si="170"/>
        <v>publishing</v>
      </c>
      <c r="R1572" s="5" t="str">
        <f t="shared" si="171"/>
        <v>art books</v>
      </c>
      <c r="S1572" t="s">
        <v>8322</v>
      </c>
      <c r="T1572" t="s">
        <v>8344</v>
      </c>
      <c r="U1572" s="9">
        <f t="shared" si="172"/>
        <v>42438.813449074078</v>
      </c>
      <c r="V1572" s="9">
        <f t="shared" si="173"/>
        <v>42468.771782407406</v>
      </c>
      <c r="W1572">
        <f t="shared" si="174"/>
        <v>30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2" t="s">
        <v>8221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 s="5">
        <f t="shared" si="169"/>
        <v>20</v>
      </c>
      <c r="Q1573" s="5" t="str">
        <f t="shared" si="170"/>
        <v>publishing</v>
      </c>
      <c r="R1573" s="5" t="str">
        <f t="shared" si="171"/>
        <v>art books</v>
      </c>
      <c r="S1573" t="s">
        <v>8322</v>
      </c>
      <c r="T1573" t="s">
        <v>8344</v>
      </c>
      <c r="U1573" s="9">
        <f t="shared" si="172"/>
        <v>42144.769479166673</v>
      </c>
      <c r="V1573" s="9">
        <f t="shared" si="173"/>
        <v>42174.769479166673</v>
      </c>
      <c r="W1573">
        <f t="shared" si="174"/>
        <v>30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2" t="s">
        <v>8221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 s="5">
        <f t="shared" si="169"/>
        <v>41.67</v>
      </c>
      <c r="Q1574" s="5" t="str">
        <f t="shared" si="170"/>
        <v>publishing</v>
      </c>
      <c r="R1574" s="5" t="str">
        <f t="shared" si="171"/>
        <v>art books</v>
      </c>
      <c r="S1574" t="s">
        <v>8322</v>
      </c>
      <c r="T1574" t="s">
        <v>8344</v>
      </c>
      <c r="U1574" s="9">
        <f t="shared" si="172"/>
        <v>42404.033090277779</v>
      </c>
      <c r="V1574" s="9">
        <f t="shared" si="173"/>
        <v>42428.999305555553</v>
      </c>
      <c r="W1574">
        <f t="shared" si="174"/>
        <v>24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2" t="s">
        <v>8221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 s="5">
        <f t="shared" si="169"/>
        <v>74.33</v>
      </c>
      <c r="Q1575" s="5" t="str">
        <f t="shared" si="170"/>
        <v>publishing</v>
      </c>
      <c r="R1575" s="5" t="str">
        <f t="shared" si="171"/>
        <v>art books</v>
      </c>
      <c r="S1575" t="s">
        <v>8322</v>
      </c>
      <c r="T1575" t="s">
        <v>8344</v>
      </c>
      <c r="U1575" s="9">
        <f t="shared" si="172"/>
        <v>42786.000023148154</v>
      </c>
      <c r="V1575" s="9">
        <f t="shared" si="173"/>
        <v>42826.165972222225</v>
      </c>
      <c r="W1575">
        <f t="shared" si="174"/>
        <v>40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2" t="s">
        <v>8221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 s="5">
        <f t="shared" si="169"/>
        <v>84.33</v>
      </c>
      <c r="Q1576" s="5" t="str">
        <f t="shared" si="170"/>
        <v>publishing</v>
      </c>
      <c r="R1576" s="5" t="str">
        <f t="shared" si="171"/>
        <v>art books</v>
      </c>
      <c r="S1576" t="s">
        <v>8322</v>
      </c>
      <c r="T1576" t="s">
        <v>8344</v>
      </c>
      <c r="U1576" s="9">
        <f t="shared" si="172"/>
        <v>42017.927418981482</v>
      </c>
      <c r="V1576" s="9">
        <f t="shared" si="173"/>
        <v>42052.927418981482</v>
      </c>
      <c r="W1576">
        <f t="shared" si="174"/>
        <v>35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2" t="s">
        <v>8221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 s="5">
        <f t="shared" si="169"/>
        <v>65.459999999999994</v>
      </c>
      <c r="Q1577" s="5" t="str">
        <f t="shared" si="170"/>
        <v>publishing</v>
      </c>
      <c r="R1577" s="5" t="str">
        <f t="shared" si="171"/>
        <v>art books</v>
      </c>
      <c r="S1577" t="s">
        <v>8322</v>
      </c>
      <c r="T1577" t="s">
        <v>8344</v>
      </c>
      <c r="U1577" s="9">
        <f t="shared" si="172"/>
        <v>41799.524259259262</v>
      </c>
      <c r="V1577" s="9">
        <f t="shared" si="173"/>
        <v>41829.524259259262</v>
      </c>
      <c r="W1577">
        <f t="shared" si="174"/>
        <v>30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2" t="s">
        <v>8221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 s="5">
        <f t="shared" si="169"/>
        <v>65</v>
      </c>
      <c r="Q1578" s="5" t="str">
        <f t="shared" si="170"/>
        <v>publishing</v>
      </c>
      <c r="R1578" s="5" t="str">
        <f t="shared" si="171"/>
        <v>art books</v>
      </c>
      <c r="S1578" t="s">
        <v>8322</v>
      </c>
      <c r="T1578" t="s">
        <v>8344</v>
      </c>
      <c r="U1578" s="9">
        <f t="shared" si="172"/>
        <v>42140.879259259258</v>
      </c>
      <c r="V1578" s="9">
        <f t="shared" si="173"/>
        <v>42185.879259259258</v>
      </c>
      <c r="W1578">
        <f t="shared" si="174"/>
        <v>45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2" t="s">
        <v>8221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 s="5">
        <f t="shared" si="169"/>
        <v>27.5</v>
      </c>
      <c r="Q1579" s="5" t="str">
        <f t="shared" si="170"/>
        <v>publishing</v>
      </c>
      <c r="R1579" s="5" t="str">
        <f t="shared" si="171"/>
        <v>art books</v>
      </c>
      <c r="S1579" t="s">
        <v>8322</v>
      </c>
      <c r="T1579" t="s">
        <v>8344</v>
      </c>
      <c r="U1579" s="9">
        <f t="shared" si="172"/>
        <v>41054.847777777781</v>
      </c>
      <c r="V1579" s="9">
        <f t="shared" si="173"/>
        <v>41114.847777777781</v>
      </c>
      <c r="W1579">
        <f t="shared" si="174"/>
        <v>60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2" t="s">
        <v>8221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 s="5">
        <f t="shared" si="169"/>
        <v>51.25</v>
      </c>
      <c r="Q1580" s="5" t="str">
        <f t="shared" si="170"/>
        <v>publishing</v>
      </c>
      <c r="R1580" s="5" t="str">
        <f t="shared" si="171"/>
        <v>art books</v>
      </c>
      <c r="S1580" t="s">
        <v>8322</v>
      </c>
      <c r="T1580" t="s">
        <v>8344</v>
      </c>
      <c r="U1580" s="9">
        <f t="shared" si="172"/>
        <v>40399.065868055557</v>
      </c>
      <c r="V1580" s="9">
        <f t="shared" si="173"/>
        <v>40423.083333333336</v>
      </c>
      <c r="W1580">
        <f t="shared" si="174"/>
        <v>24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2" t="s">
        <v>8221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 s="5">
        <f t="shared" si="169"/>
        <v>14</v>
      </c>
      <c r="Q1581" s="5" t="str">
        <f t="shared" si="170"/>
        <v>publishing</v>
      </c>
      <c r="R1581" s="5" t="str">
        <f t="shared" si="171"/>
        <v>art books</v>
      </c>
      <c r="S1581" t="s">
        <v>8322</v>
      </c>
      <c r="T1581" t="s">
        <v>8344</v>
      </c>
      <c r="U1581" s="9">
        <f t="shared" si="172"/>
        <v>41481.996423611112</v>
      </c>
      <c r="V1581" s="9">
        <f t="shared" si="173"/>
        <v>41514.996423611112</v>
      </c>
      <c r="W1581">
        <f t="shared" si="174"/>
        <v>33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2" t="s">
        <v>8221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s="5" t="e">
        <f t="shared" si="169"/>
        <v>#DIV/0!</v>
      </c>
      <c r="Q1582" s="5" t="str">
        <f t="shared" si="170"/>
        <v>publishing</v>
      </c>
      <c r="R1582" s="5" t="str">
        <f t="shared" si="171"/>
        <v>art books</v>
      </c>
      <c r="S1582" t="s">
        <v>8322</v>
      </c>
      <c r="T1582" t="s">
        <v>8344</v>
      </c>
      <c r="U1582" s="9">
        <f t="shared" si="172"/>
        <v>40990.050069444449</v>
      </c>
      <c r="V1582" s="9">
        <f t="shared" si="173"/>
        <v>41050.050069444449</v>
      </c>
      <c r="W1582">
        <f t="shared" si="174"/>
        <v>60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 s="5">
        <f t="shared" si="169"/>
        <v>5</v>
      </c>
      <c r="Q1583" s="5" t="str">
        <f t="shared" si="170"/>
        <v>photography</v>
      </c>
      <c r="R1583" s="5" t="str">
        <f t="shared" si="171"/>
        <v>places</v>
      </c>
      <c r="S1583" t="s">
        <v>8338</v>
      </c>
      <c r="T1583" t="s">
        <v>8345</v>
      </c>
      <c r="U1583" s="9">
        <f t="shared" si="172"/>
        <v>42325.448958333334</v>
      </c>
      <c r="V1583" s="9">
        <f t="shared" si="173"/>
        <v>42357.448958333334</v>
      </c>
      <c r="W1583">
        <f t="shared" si="174"/>
        <v>32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 s="5">
        <f t="shared" si="169"/>
        <v>31</v>
      </c>
      <c r="Q1584" s="5" t="str">
        <f t="shared" si="170"/>
        <v>photography</v>
      </c>
      <c r="R1584" s="5" t="str">
        <f t="shared" si="171"/>
        <v>places</v>
      </c>
      <c r="S1584" t="s">
        <v>8338</v>
      </c>
      <c r="T1584" t="s">
        <v>8345</v>
      </c>
      <c r="U1584" s="9">
        <f t="shared" si="172"/>
        <v>42246.789965277778</v>
      </c>
      <c r="V1584" s="9">
        <f t="shared" si="173"/>
        <v>42303.888888888891</v>
      </c>
      <c r="W1584">
        <f t="shared" si="174"/>
        <v>57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 s="5">
        <f t="shared" si="169"/>
        <v>15</v>
      </c>
      <c r="Q1585" s="5" t="str">
        <f t="shared" si="170"/>
        <v>photography</v>
      </c>
      <c r="R1585" s="5" t="str">
        <f t="shared" si="171"/>
        <v>places</v>
      </c>
      <c r="S1585" t="s">
        <v>8338</v>
      </c>
      <c r="T1585" t="s">
        <v>8345</v>
      </c>
      <c r="U1585" s="9">
        <f t="shared" si="172"/>
        <v>41877.904988425929</v>
      </c>
      <c r="V1585" s="9">
        <f t="shared" si="173"/>
        <v>41907.904988425929</v>
      </c>
      <c r="W1585">
        <f t="shared" si="174"/>
        <v>30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s="5" t="e">
        <f t="shared" si="169"/>
        <v>#DIV/0!</v>
      </c>
      <c r="Q1586" s="5" t="str">
        <f t="shared" si="170"/>
        <v>photography</v>
      </c>
      <c r="R1586" s="5" t="str">
        <f t="shared" si="171"/>
        <v>places</v>
      </c>
      <c r="S1586" t="s">
        <v>8338</v>
      </c>
      <c r="T1586" t="s">
        <v>8345</v>
      </c>
      <c r="U1586" s="9">
        <f t="shared" si="172"/>
        <v>41779.649317129632</v>
      </c>
      <c r="V1586" s="9">
        <f t="shared" si="173"/>
        <v>41789.649317129632</v>
      </c>
      <c r="W1586">
        <f t="shared" si="174"/>
        <v>10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 s="5">
        <f t="shared" si="169"/>
        <v>131.66999999999999</v>
      </c>
      <c r="Q1587" s="5" t="str">
        <f t="shared" si="170"/>
        <v>photography</v>
      </c>
      <c r="R1587" s="5" t="str">
        <f t="shared" si="171"/>
        <v>places</v>
      </c>
      <c r="S1587" t="s">
        <v>8338</v>
      </c>
      <c r="T1587" t="s">
        <v>8345</v>
      </c>
      <c r="U1587" s="9">
        <f t="shared" si="172"/>
        <v>42707.895462962959</v>
      </c>
      <c r="V1587" s="9">
        <f t="shared" si="173"/>
        <v>42729.458333333328</v>
      </c>
      <c r="W1587">
        <f t="shared" si="174"/>
        <v>22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s="5" t="e">
        <f t="shared" si="169"/>
        <v>#DIV/0!</v>
      </c>
      <c r="Q1588" s="5" t="str">
        <f t="shared" si="170"/>
        <v>photography</v>
      </c>
      <c r="R1588" s="5" t="str">
        <f t="shared" si="171"/>
        <v>places</v>
      </c>
      <c r="S1588" t="s">
        <v>8338</v>
      </c>
      <c r="T1588" t="s">
        <v>8345</v>
      </c>
      <c r="U1588" s="9">
        <f t="shared" si="172"/>
        <v>42069.104421296302</v>
      </c>
      <c r="V1588" s="9">
        <f t="shared" si="173"/>
        <v>42099.062754629631</v>
      </c>
      <c r="W1588">
        <f t="shared" si="174"/>
        <v>30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 s="5">
        <f t="shared" si="169"/>
        <v>1</v>
      </c>
      <c r="Q1589" s="5" t="str">
        <f t="shared" si="170"/>
        <v>photography</v>
      </c>
      <c r="R1589" s="5" t="str">
        <f t="shared" si="171"/>
        <v>places</v>
      </c>
      <c r="S1589" t="s">
        <v>8338</v>
      </c>
      <c r="T1589" t="s">
        <v>8345</v>
      </c>
      <c r="U1589" s="9">
        <f t="shared" si="172"/>
        <v>41956.950983796298</v>
      </c>
      <c r="V1589" s="9">
        <f t="shared" si="173"/>
        <v>41986.950983796298</v>
      </c>
      <c r="W1589">
        <f t="shared" si="174"/>
        <v>30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s="5" t="e">
        <f t="shared" si="169"/>
        <v>#DIV/0!</v>
      </c>
      <c r="Q1590" s="5" t="str">
        <f t="shared" si="170"/>
        <v>photography</v>
      </c>
      <c r="R1590" s="5" t="str">
        <f t="shared" si="171"/>
        <v>places</v>
      </c>
      <c r="S1590" t="s">
        <v>8338</v>
      </c>
      <c r="T1590" t="s">
        <v>8345</v>
      </c>
      <c r="U1590" s="9">
        <f t="shared" si="172"/>
        <v>42005.24998842593</v>
      </c>
      <c r="V1590" s="9">
        <f t="shared" si="173"/>
        <v>42035.841666666667</v>
      </c>
      <c r="W1590">
        <f t="shared" si="174"/>
        <v>30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s="5" t="e">
        <f t="shared" si="169"/>
        <v>#DIV/0!</v>
      </c>
      <c r="Q1591" s="5" t="str">
        <f t="shared" si="170"/>
        <v>photography</v>
      </c>
      <c r="R1591" s="5" t="str">
        <f t="shared" si="171"/>
        <v>places</v>
      </c>
      <c r="S1591" t="s">
        <v>8338</v>
      </c>
      <c r="T1591" t="s">
        <v>8345</v>
      </c>
      <c r="U1591" s="9">
        <f t="shared" si="172"/>
        <v>42256.984791666662</v>
      </c>
      <c r="V1591" s="9">
        <f t="shared" si="173"/>
        <v>42286.984791666662</v>
      </c>
      <c r="W1591">
        <f t="shared" si="174"/>
        <v>30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 s="5">
        <f t="shared" si="169"/>
        <v>510</v>
      </c>
      <c r="Q1592" s="5" t="str">
        <f t="shared" si="170"/>
        <v>photography</v>
      </c>
      <c r="R1592" s="5" t="str">
        <f t="shared" si="171"/>
        <v>places</v>
      </c>
      <c r="S1592" t="s">
        <v>8338</v>
      </c>
      <c r="T1592" t="s">
        <v>8345</v>
      </c>
      <c r="U1592" s="9">
        <f t="shared" si="172"/>
        <v>42240.857222222221</v>
      </c>
      <c r="V1592" s="9">
        <f t="shared" si="173"/>
        <v>42270.857222222221</v>
      </c>
      <c r="W1592">
        <f t="shared" si="174"/>
        <v>30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 s="5">
        <f t="shared" si="169"/>
        <v>44.48</v>
      </c>
      <c r="Q1593" s="5" t="str">
        <f t="shared" si="170"/>
        <v>photography</v>
      </c>
      <c r="R1593" s="5" t="str">
        <f t="shared" si="171"/>
        <v>places</v>
      </c>
      <c r="S1593" t="s">
        <v>8338</v>
      </c>
      <c r="T1593" t="s">
        <v>8345</v>
      </c>
      <c r="U1593" s="9">
        <f t="shared" si="172"/>
        <v>42433.726168981477</v>
      </c>
      <c r="V1593" s="9">
        <f t="shared" si="173"/>
        <v>42463.68450231482</v>
      </c>
      <c r="W1593">
        <f t="shared" si="174"/>
        <v>30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s="5" t="e">
        <f t="shared" si="169"/>
        <v>#DIV/0!</v>
      </c>
      <c r="Q1594" s="5" t="str">
        <f t="shared" si="170"/>
        <v>photography</v>
      </c>
      <c r="R1594" s="5" t="str">
        <f t="shared" si="171"/>
        <v>places</v>
      </c>
      <c r="S1594" t="s">
        <v>8338</v>
      </c>
      <c r="T1594" t="s">
        <v>8345</v>
      </c>
      <c r="U1594" s="9">
        <f t="shared" si="172"/>
        <v>42046.072743055556</v>
      </c>
      <c r="V1594" s="9">
        <f t="shared" si="173"/>
        <v>42091.031076388885</v>
      </c>
      <c r="W1594">
        <f t="shared" si="174"/>
        <v>45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 s="5">
        <f t="shared" si="169"/>
        <v>1</v>
      </c>
      <c r="Q1595" s="5" t="str">
        <f t="shared" si="170"/>
        <v>photography</v>
      </c>
      <c r="R1595" s="5" t="str">
        <f t="shared" si="171"/>
        <v>places</v>
      </c>
      <c r="S1595" t="s">
        <v>8338</v>
      </c>
      <c r="T1595" t="s">
        <v>8345</v>
      </c>
      <c r="U1595" s="9">
        <f t="shared" si="172"/>
        <v>42033.845543981486</v>
      </c>
      <c r="V1595" s="9">
        <f t="shared" si="173"/>
        <v>42063.845543981486</v>
      </c>
      <c r="W1595">
        <f t="shared" si="174"/>
        <v>30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 s="5">
        <f t="shared" si="169"/>
        <v>20.5</v>
      </c>
      <c r="Q1596" s="5" t="str">
        <f t="shared" si="170"/>
        <v>photography</v>
      </c>
      <c r="R1596" s="5" t="str">
        <f t="shared" si="171"/>
        <v>places</v>
      </c>
      <c r="S1596" t="s">
        <v>8338</v>
      </c>
      <c r="T1596" t="s">
        <v>8345</v>
      </c>
      <c r="U1596" s="9">
        <f t="shared" si="172"/>
        <v>42445.712754629625</v>
      </c>
      <c r="V1596" s="9">
        <f t="shared" si="173"/>
        <v>42505.681249999994</v>
      </c>
      <c r="W1596">
        <f t="shared" si="174"/>
        <v>60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 s="5">
        <f t="shared" si="169"/>
        <v>40</v>
      </c>
      <c r="Q1597" s="5" t="str">
        <f t="shared" si="170"/>
        <v>photography</v>
      </c>
      <c r="R1597" s="5" t="str">
        <f t="shared" si="171"/>
        <v>places</v>
      </c>
      <c r="S1597" t="s">
        <v>8338</v>
      </c>
      <c r="T1597" t="s">
        <v>8345</v>
      </c>
      <c r="U1597" s="9">
        <f t="shared" si="172"/>
        <v>41780.050092592595</v>
      </c>
      <c r="V1597" s="9">
        <f t="shared" si="173"/>
        <v>41808.842361111114</v>
      </c>
      <c r="W1597">
        <f t="shared" si="174"/>
        <v>28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 s="5">
        <f t="shared" si="169"/>
        <v>25</v>
      </c>
      <c r="Q1598" s="5" t="str">
        <f t="shared" si="170"/>
        <v>photography</v>
      </c>
      <c r="R1598" s="5" t="str">
        <f t="shared" si="171"/>
        <v>places</v>
      </c>
      <c r="S1598" t="s">
        <v>8338</v>
      </c>
      <c r="T1598" t="s">
        <v>8345</v>
      </c>
      <c r="U1598" s="9">
        <f t="shared" si="172"/>
        <v>41941.430196759262</v>
      </c>
      <c r="V1598" s="9">
        <f t="shared" si="173"/>
        <v>41986.471863425926</v>
      </c>
      <c r="W1598">
        <f t="shared" si="174"/>
        <v>45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s="5" t="e">
        <f t="shared" si="169"/>
        <v>#DIV/0!</v>
      </c>
      <c r="Q1599" s="5" t="str">
        <f t="shared" si="170"/>
        <v>photography</v>
      </c>
      <c r="R1599" s="5" t="str">
        <f t="shared" si="171"/>
        <v>places</v>
      </c>
      <c r="S1599" t="s">
        <v>8338</v>
      </c>
      <c r="T1599" t="s">
        <v>8345</v>
      </c>
      <c r="U1599" s="9">
        <f t="shared" si="172"/>
        <v>42603.354131944448</v>
      </c>
      <c r="V1599" s="9">
        <f t="shared" si="173"/>
        <v>42633.354131944448</v>
      </c>
      <c r="W1599">
        <f t="shared" si="174"/>
        <v>30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 s="5">
        <f t="shared" si="169"/>
        <v>1</v>
      </c>
      <c r="Q1600" s="5" t="str">
        <f t="shared" si="170"/>
        <v>photography</v>
      </c>
      <c r="R1600" s="5" t="str">
        <f t="shared" si="171"/>
        <v>places</v>
      </c>
      <c r="S1600" t="s">
        <v>8338</v>
      </c>
      <c r="T1600" t="s">
        <v>8345</v>
      </c>
      <c r="U1600" s="9">
        <f t="shared" si="172"/>
        <v>42151.667337962965</v>
      </c>
      <c r="V1600" s="9">
        <f t="shared" si="173"/>
        <v>42211.667337962965</v>
      </c>
      <c r="W1600">
        <f t="shared" si="174"/>
        <v>60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s="5" t="e">
        <f t="shared" si="169"/>
        <v>#DIV/0!</v>
      </c>
      <c r="Q1601" s="5" t="str">
        <f t="shared" si="170"/>
        <v>photography</v>
      </c>
      <c r="R1601" s="5" t="str">
        <f t="shared" si="171"/>
        <v>places</v>
      </c>
      <c r="S1601" t="s">
        <v>8338</v>
      </c>
      <c r="T1601" t="s">
        <v>8345</v>
      </c>
      <c r="U1601" s="9">
        <f t="shared" si="172"/>
        <v>42438.53907407407</v>
      </c>
      <c r="V1601" s="9">
        <f t="shared" si="173"/>
        <v>42468.497407407413</v>
      </c>
      <c r="W1601">
        <f t="shared" si="174"/>
        <v>30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75">ROUND((E1602/D1602)*100,0)</f>
        <v>7</v>
      </c>
      <c r="P1602" s="5">
        <f t="shared" ref="P1602:P1665" si="176">ROUND((E1602/L1602),2)</f>
        <v>40.78</v>
      </c>
      <c r="Q1602" s="5" t="str">
        <f t="shared" ref="Q1602:Q1665" si="177">LEFT(N1602,SEARCH("/",N1602)-1)</f>
        <v>photography</v>
      </c>
      <c r="R1602" s="5" t="str">
        <f t="shared" ref="R1602:R1665" si="178">RIGHT(N1602,LEN(N1602)-SEARCH("/",N1602))</f>
        <v>places</v>
      </c>
      <c r="S1602" t="s">
        <v>8338</v>
      </c>
      <c r="T1602" t="s">
        <v>8345</v>
      </c>
      <c r="U1602" s="9">
        <f t="shared" ref="U1602:U1665" si="179">(((J1602/60)/60)/24)+DATE(1970,1,1)</f>
        <v>41791.057314814818</v>
      </c>
      <c r="V1602" s="9">
        <f t="shared" ref="V1602:V1665" si="180">(((I1602/60)/60)/24)+DATE(1970,1,1)</f>
        <v>41835.21597222222</v>
      </c>
      <c r="W1602">
        <f t="shared" si="174"/>
        <v>44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75"/>
        <v>108</v>
      </c>
      <c r="P1603" s="5">
        <f t="shared" si="176"/>
        <v>48.33</v>
      </c>
      <c r="Q1603" s="5" t="str">
        <f t="shared" si="177"/>
        <v>music</v>
      </c>
      <c r="R1603" s="5" t="str">
        <f t="shared" si="178"/>
        <v>rock</v>
      </c>
      <c r="S1603" t="s">
        <v>8325</v>
      </c>
      <c r="T1603" t="s">
        <v>8326</v>
      </c>
      <c r="U1603" s="9">
        <f t="shared" si="179"/>
        <v>40638.092974537038</v>
      </c>
      <c r="V1603" s="9">
        <f t="shared" si="180"/>
        <v>40668.092974537038</v>
      </c>
      <c r="W1603">
        <f t="shared" ref="W1603:W1666" si="181">DATEDIF(U1603,V1603,"d")</f>
        <v>30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 s="5">
        <f t="shared" si="176"/>
        <v>46.95</v>
      </c>
      <c r="Q1604" s="5" t="str">
        <f t="shared" si="177"/>
        <v>music</v>
      </c>
      <c r="R1604" s="5" t="str">
        <f t="shared" si="178"/>
        <v>rock</v>
      </c>
      <c r="S1604" t="s">
        <v>8325</v>
      </c>
      <c r="T1604" t="s">
        <v>8326</v>
      </c>
      <c r="U1604" s="9">
        <f t="shared" si="179"/>
        <v>40788.297650462962</v>
      </c>
      <c r="V1604" s="9">
        <f t="shared" si="180"/>
        <v>40830.958333333336</v>
      </c>
      <c r="W1604">
        <f t="shared" si="181"/>
        <v>42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 s="5">
        <f t="shared" si="176"/>
        <v>66.69</v>
      </c>
      <c r="Q1605" s="5" t="str">
        <f t="shared" si="177"/>
        <v>music</v>
      </c>
      <c r="R1605" s="5" t="str">
        <f t="shared" si="178"/>
        <v>rock</v>
      </c>
      <c r="S1605" t="s">
        <v>8325</v>
      </c>
      <c r="T1605" t="s">
        <v>8326</v>
      </c>
      <c r="U1605" s="9">
        <f t="shared" si="179"/>
        <v>40876.169664351852</v>
      </c>
      <c r="V1605" s="9">
        <f t="shared" si="180"/>
        <v>40936.169664351852</v>
      </c>
      <c r="W1605">
        <f t="shared" si="181"/>
        <v>60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 s="5">
        <f t="shared" si="176"/>
        <v>48.84</v>
      </c>
      <c r="Q1606" s="5" t="str">
        <f t="shared" si="177"/>
        <v>music</v>
      </c>
      <c r="R1606" s="5" t="str">
        <f t="shared" si="178"/>
        <v>rock</v>
      </c>
      <c r="S1606" t="s">
        <v>8325</v>
      </c>
      <c r="T1606" t="s">
        <v>8326</v>
      </c>
      <c r="U1606" s="9">
        <f t="shared" si="179"/>
        <v>40945.845312500001</v>
      </c>
      <c r="V1606" s="9">
        <f t="shared" si="180"/>
        <v>40985.80364583333</v>
      </c>
      <c r="W1606">
        <f t="shared" si="181"/>
        <v>40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 s="5">
        <f t="shared" si="176"/>
        <v>137.31</v>
      </c>
      <c r="Q1607" s="5" t="str">
        <f t="shared" si="177"/>
        <v>music</v>
      </c>
      <c r="R1607" s="5" t="str">
        <f t="shared" si="178"/>
        <v>rock</v>
      </c>
      <c r="S1607" t="s">
        <v>8325</v>
      </c>
      <c r="T1607" t="s">
        <v>8326</v>
      </c>
      <c r="U1607" s="9">
        <f t="shared" si="179"/>
        <v>40747.012881944444</v>
      </c>
      <c r="V1607" s="9">
        <f t="shared" si="180"/>
        <v>40756.291666666664</v>
      </c>
      <c r="W1607">
        <f t="shared" si="181"/>
        <v>9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 s="5">
        <f t="shared" si="176"/>
        <v>87.83</v>
      </c>
      <c r="Q1608" s="5" t="str">
        <f t="shared" si="177"/>
        <v>music</v>
      </c>
      <c r="R1608" s="5" t="str">
        <f t="shared" si="178"/>
        <v>rock</v>
      </c>
      <c r="S1608" t="s">
        <v>8325</v>
      </c>
      <c r="T1608" t="s">
        <v>8326</v>
      </c>
      <c r="U1608" s="9">
        <f t="shared" si="179"/>
        <v>40536.111550925925</v>
      </c>
      <c r="V1608" s="9">
        <f t="shared" si="180"/>
        <v>40626.069884259261</v>
      </c>
      <c r="W1608">
        <f t="shared" si="181"/>
        <v>90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 s="5">
        <f t="shared" si="176"/>
        <v>70.790000000000006</v>
      </c>
      <c r="Q1609" s="5" t="str">
        <f t="shared" si="177"/>
        <v>music</v>
      </c>
      <c r="R1609" s="5" t="str">
        <f t="shared" si="178"/>
        <v>rock</v>
      </c>
      <c r="S1609" t="s">
        <v>8325</v>
      </c>
      <c r="T1609" t="s">
        <v>8326</v>
      </c>
      <c r="U1609" s="9">
        <f t="shared" si="179"/>
        <v>41053.80846064815</v>
      </c>
      <c r="V1609" s="9">
        <f t="shared" si="180"/>
        <v>41074.80846064815</v>
      </c>
      <c r="W1609">
        <f t="shared" si="181"/>
        <v>21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 s="5">
        <f t="shared" si="176"/>
        <v>52.83</v>
      </c>
      <c r="Q1610" s="5" t="str">
        <f t="shared" si="177"/>
        <v>music</v>
      </c>
      <c r="R1610" s="5" t="str">
        <f t="shared" si="178"/>
        <v>rock</v>
      </c>
      <c r="S1610" t="s">
        <v>8325</v>
      </c>
      <c r="T1610" t="s">
        <v>8326</v>
      </c>
      <c r="U1610" s="9">
        <f t="shared" si="179"/>
        <v>41607.83085648148</v>
      </c>
      <c r="V1610" s="9">
        <f t="shared" si="180"/>
        <v>41640.226388888892</v>
      </c>
      <c r="W1610">
        <f t="shared" si="181"/>
        <v>33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 s="5">
        <f t="shared" si="176"/>
        <v>443.75</v>
      </c>
      <c r="Q1611" s="5" t="str">
        <f t="shared" si="177"/>
        <v>music</v>
      </c>
      <c r="R1611" s="5" t="str">
        <f t="shared" si="178"/>
        <v>rock</v>
      </c>
      <c r="S1611" t="s">
        <v>8325</v>
      </c>
      <c r="T1611" t="s">
        <v>8326</v>
      </c>
      <c r="U1611" s="9">
        <f t="shared" si="179"/>
        <v>40796.001261574071</v>
      </c>
      <c r="V1611" s="9">
        <f t="shared" si="180"/>
        <v>40849.333333333336</v>
      </c>
      <c r="W1611">
        <f t="shared" si="181"/>
        <v>53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 s="5">
        <f t="shared" si="176"/>
        <v>48.54</v>
      </c>
      <c r="Q1612" s="5" t="str">
        <f t="shared" si="177"/>
        <v>music</v>
      </c>
      <c r="R1612" s="5" t="str">
        <f t="shared" si="178"/>
        <v>rock</v>
      </c>
      <c r="S1612" t="s">
        <v>8325</v>
      </c>
      <c r="T1612" t="s">
        <v>8326</v>
      </c>
      <c r="U1612" s="9">
        <f t="shared" si="179"/>
        <v>41228.924884259257</v>
      </c>
      <c r="V1612" s="9">
        <f t="shared" si="180"/>
        <v>41258.924884259257</v>
      </c>
      <c r="W1612">
        <f t="shared" si="181"/>
        <v>30</v>
      </c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 s="5">
        <f t="shared" si="176"/>
        <v>37.07</v>
      </c>
      <c r="Q1613" s="5" t="str">
        <f t="shared" si="177"/>
        <v>music</v>
      </c>
      <c r="R1613" s="5" t="str">
        <f t="shared" si="178"/>
        <v>rock</v>
      </c>
      <c r="S1613" t="s">
        <v>8325</v>
      </c>
      <c r="T1613" t="s">
        <v>8326</v>
      </c>
      <c r="U1613" s="9">
        <f t="shared" si="179"/>
        <v>41409.00037037037</v>
      </c>
      <c r="V1613" s="9">
        <f t="shared" si="180"/>
        <v>41430.00037037037</v>
      </c>
      <c r="W1613">
        <f t="shared" si="181"/>
        <v>21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 s="5">
        <f t="shared" si="176"/>
        <v>50</v>
      </c>
      <c r="Q1614" s="5" t="str">
        <f t="shared" si="177"/>
        <v>music</v>
      </c>
      <c r="R1614" s="5" t="str">
        <f t="shared" si="178"/>
        <v>rock</v>
      </c>
      <c r="S1614" t="s">
        <v>8325</v>
      </c>
      <c r="T1614" t="s">
        <v>8326</v>
      </c>
      <c r="U1614" s="9">
        <f t="shared" si="179"/>
        <v>41246.874814814815</v>
      </c>
      <c r="V1614" s="9">
        <f t="shared" si="180"/>
        <v>41276.874814814815</v>
      </c>
      <c r="W1614">
        <f t="shared" si="181"/>
        <v>30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 s="5">
        <f t="shared" si="176"/>
        <v>39.04</v>
      </c>
      <c r="Q1615" s="5" t="str">
        <f t="shared" si="177"/>
        <v>music</v>
      </c>
      <c r="R1615" s="5" t="str">
        <f t="shared" si="178"/>
        <v>rock</v>
      </c>
      <c r="S1615" t="s">
        <v>8325</v>
      </c>
      <c r="T1615" t="s">
        <v>8326</v>
      </c>
      <c r="U1615" s="9">
        <f t="shared" si="179"/>
        <v>41082.069467592592</v>
      </c>
      <c r="V1615" s="9">
        <f t="shared" si="180"/>
        <v>41112.069467592592</v>
      </c>
      <c r="W1615">
        <f t="shared" si="181"/>
        <v>30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 s="5">
        <f t="shared" si="176"/>
        <v>66.69</v>
      </c>
      <c r="Q1616" s="5" t="str">
        <f t="shared" si="177"/>
        <v>music</v>
      </c>
      <c r="R1616" s="5" t="str">
        <f t="shared" si="178"/>
        <v>rock</v>
      </c>
      <c r="S1616" t="s">
        <v>8325</v>
      </c>
      <c r="T1616" t="s">
        <v>8326</v>
      </c>
      <c r="U1616" s="9">
        <f t="shared" si="179"/>
        <v>41794.981122685182</v>
      </c>
      <c r="V1616" s="9">
        <f t="shared" si="180"/>
        <v>41854.708333333336</v>
      </c>
      <c r="W1616">
        <f t="shared" si="181"/>
        <v>60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 s="5">
        <f t="shared" si="176"/>
        <v>67.13</v>
      </c>
      <c r="Q1617" s="5" t="str">
        <f t="shared" si="177"/>
        <v>music</v>
      </c>
      <c r="R1617" s="5" t="str">
        <f t="shared" si="178"/>
        <v>rock</v>
      </c>
      <c r="S1617" t="s">
        <v>8325</v>
      </c>
      <c r="T1617" t="s">
        <v>8326</v>
      </c>
      <c r="U1617" s="9">
        <f t="shared" si="179"/>
        <v>40845.050879629627</v>
      </c>
      <c r="V1617" s="9">
        <f t="shared" si="180"/>
        <v>40890.092546296299</v>
      </c>
      <c r="W1617">
        <f t="shared" si="181"/>
        <v>45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 s="5">
        <f t="shared" si="176"/>
        <v>66.37</v>
      </c>
      <c r="Q1618" s="5" t="str">
        <f t="shared" si="177"/>
        <v>music</v>
      </c>
      <c r="R1618" s="5" t="str">
        <f t="shared" si="178"/>
        <v>rock</v>
      </c>
      <c r="S1618" t="s">
        <v>8325</v>
      </c>
      <c r="T1618" t="s">
        <v>8326</v>
      </c>
      <c r="U1618" s="9">
        <f t="shared" si="179"/>
        <v>41194.715520833335</v>
      </c>
      <c r="V1618" s="9">
        <f t="shared" si="180"/>
        <v>41235.916666666664</v>
      </c>
      <c r="W1618">
        <f t="shared" si="181"/>
        <v>41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 s="5">
        <f t="shared" si="176"/>
        <v>64.62</v>
      </c>
      <c r="Q1619" s="5" t="str">
        <f t="shared" si="177"/>
        <v>music</v>
      </c>
      <c r="R1619" s="5" t="str">
        <f t="shared" si="178"/>
        <v>rock</v>
      </c>
      <c r="S1619" t="s">
        <v>8325</v>
      </c>
      <c r="T1619" t="s">
        <v>8326</v>
      </c>
      <c r="U1619" s="9">
        <f t="shared" si="179"/>
        <v>41546.664212962962</v>
      </c>
      <c r="V1619" s="9">
        <f t="shared" si="180"/>
        <v>41579.791666666664</v>
      </c>
      <c r="W1619">
        <f t="shared" si="181"/>
        <v>33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 s="5">
        <f t="shared" si="176"/>
        <v>58.37</v>
      </c>
      <c r="Q1620" s="5" t="str">
        <f t="shared" si="177"/>
        <v>music</v>
      </c>
      <c r="R1620" s="5" t="str">
        <f t="shared" si="178"/>
        <v>rock</v>
      </c>
      <c r="S1620" t="s">
        <v>8325</v>
      </c>
      <c r="T1620" t="s">
        <v>8326</v>
      </c>
      <c r="U1620" s="9">
        <f t="shared" si="179"/>
        <v>41301.654340277775</v>
      </c>
      <c r="V1620" s="9">
        <f t="shared" si="180"/>
        <v>41341.654340277775</v>
      </c>
      <c r="W1620">
        <f t="shared" si="181"/>
        <v>40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 s="5">
        <f t="shared" si="176"/>
        <v>86.96</v>
      </c>
      <c r="Q1621" s="5" t="str">
        <f t="shared" si="177"/>
        <v>music</v>
      </c>
      <c r="R1621" s="5" t="str">
        <f t="shared" si="178"/>
        <v>rock</v>
      </c>
      <c r="S1621" t="s">
        <v>8325</v>
      </c>
      <c r="T1621" t="s">
        <v>8326</v>
      </c>
      <c r="U1621" s="9">
        <f t="shared" si="179"/>
        <v>41876.18618055556</v>
      </c>
      <c r="V1621" s="9">
        <f t="shared" si="180"/>
        <v>41897.18618055556</v>
      </c>
      <c r="W1621">
        <f t="shared" si="181"/>
        <v>21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 s="5">
        <f t="shared" si="176"/>
        <v>66.47</v>
      </c>
      <c r="Q1622" s="5" t="str">
        <f t="shared" si="177"/>
        <v>music</v>
      </c>
      <c r="R1622" s="5" t="str">
        <f t="shared" si="178"/>
        <v>rock</v>
      </c>
      <c r="S1622" t="s">
        <v>8325</v>
      </c>
      <c r="T1622" t="s">
        <v>8326</v>
      </c>
      <c r="U1622" s="9">
        <f t="shared" si="179"/>
        <v>41321.339583333334</v>
      </c>
      <c r="V1622" s="9">
        <f t="shared" si="180"/>
        <v>41328.339583333334</v>
      </c>
      <c r="W1622">
        <f t="shared" si="181"/>
        <v>7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 s="5">
        <f t="shared" si="176"/>
        <v>163.78</v>
      </c>
      <c r="Q1623" s="5" t="str">
        <f t="shared" si="177"/>
        <v>music</v>
      </c>
      <c r="R1623" s="5" t="str">
        <f t="shared" si="178"/>
        <v>rock</v>
      </c>
      <c r="S1623" t="s">
        <v>8325</v>
      </c>
      <c r="T1623" t="s">
        <v>8326</v>
      </c>
      <c r="U1623" s="9">
        <f t="shared" si="179"/>
        <v>41003.60665509259</v>
      </c>
      <c r="V1623" s="9">
        <f t="shared" si="180"/>
        <v>41057.165972222225</v>
      </c>
      <c r="W1623">
        <f t="shared" si="181"/>
        <v>54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 s="5">
        <f t="shared" si="176"/>
        <v>107.98</v>
      </c>
      <c r="Q1624" s="5" t="str">
        <f t="shared" si="177"/>
        <v>music</v>
      </c>
      <c r="R1624" s="5" t="str">
        <f t="shared" si="178"/>
        <v>rock</v>
      </c>
      <c r="S1624" t="s">
        <v>8325</v>
      </c>
      <c r="T1624" t="s">
        <v>8326</v>
      </c>
      <c r="U1624" s="9">
        <f t="shared" si="179"/>
        <v>41950.29483796296</v>
      </c>
      <c r="V1624" s="9">
        <f t="shared" si="180"/>
        <v>41990.332638888889</v>
      </c>
      <c r="W1624">
        <f t="shared" si="181"/>
        <v>40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 s="5">
        <f t="shared" si="176"/>
        <v>42.11</v>
      </c>
      <c r="Q1625" s="5" t="str">
        <f t="shared" si="177"/>
        <v>music</v>
      </c>
      <c r="R1625" s="5" t="str">
        <f t="shared" si="178"/>
        <v>rock</v>
      </c>
      <c r="S1625" t="s">
        <v>8325</v>
      </c>
      <c r="T1625" t="s">
        <v>8326</v>
      </c>
      <c r="U1625" s="9">
        <f t="shared" si="179"/>
        <v>41453.688530092593</v>
      </c>
      <c r="V1625" s="9">
        <f t="shared" si="180"/>
        <v>41513.688530092593</v>
      </c>
      <c r="W1625">
        <f t="shared" si="181"/>
        <v>60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 s="5">
        <f t="shared" si="176"/>
        <v>47.2</v>
      </c>
      <c r="Q1626" s="5" t="str">
        <f t="shared" si="177"/>
        <v>music</v>
      </c>
      <c r="R1626" s="5" t="str">
        <f t="shared" si="178"/>
        <v>rock</v>
      </c>
      <c r="S1626" t="s">
        <v>8325</v>
      </c>
      <c r="T1626" t="s">
        <v>8326</v>
      </c>
      <c r="U1626" s="9">
        <f t="shared" si="179"/>
        <v>41243.367303240739</v>
      </c>
      <c r="V1626" s="9">
        <f t="shared" si="180"/>
        <v>41283.367303240739</v>
      </c>
      <c r="W1626">
        <f t="shared" si="181"/>
        <v>40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 s="5">
        <f t="shared" si="176"/>
        <v>112.02</v>
      </c>
      <c r="Q1627" s="5" t="str">
        <f t="shared" si="177"/>
        <v>music</v>
      </c>
      <c r="R1627" s="5" t="str">
        <f t="shared" si="178"/>
        <v>rock</v>
      </c>
      <c r="S1627" t="s">
        <v>8325</v>
      </c>
      <c r="T1627" t="s">
        <v>8326</v>
      </c>
      <c r="U1627" s="9">
        <f t="shared" si="179"/>
        <v>41135.699687500004</v>
      </c>
      <c r="V1627" s="9">
        <f t="shared" si="180"/>
        <v>41163.699687500004</v>
      </c>
      <c r="W1627">
        <f t="shared" si="181"/>
        <v>28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 s="5">
        <f t="shared" si="176"/>
        <v>74.95</v>
      </c>
      <c r="Q1628" s="5" t="str">
        <f t="shared" si="177"/>
        <v>music</v>
      </c>
      <c r="R1628" s="5" t="str">
        <f t="shared" si="178"/>
        <v>rock</v>
      </c>
      <c r="S1628" t="s">
        <v>8325</v>
      </c>
      <c r="T1628" t="s">
        <v>8326</v>
      </c>
      <c r="U1628" s="9">
        <f t="shared" si="179"/>
        <v>41579.847997685189</v>
      </c>
      <c r="V1628" s="9">
        <f t="shared" si="180"/>
        <v>41609.889664351853</v>
      </c>
      <c r="W1628">
        <f t="shared" si="181"/>
        <v>30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 s="5">
        <f t="shared" si="176"/>
        <v>61.58</v>
      </c>
      <c r="Q1629" s="5" t="str">
        <f t="shared" si="177"/>
        <v>music</v>
      </c>
      <c r="R1629" s="5" t="str">
        <f t="shared" si="178"/>
        <v>rock</v>
      </c>
      <c r="S1629" t="s">
        <v>8325</v>
      </c>
      <c r="T1629" t="s">
        <v>8326</v>
      </c>
      <c r="U1629" s="9">
        <f t="shared" si="179"/>
        <v>41205.707048611112</v>
      </c>
      <c r="V1629" s="9">
        <f t="shared" si="180"/>
        <v>41239.207638888889</v>
      </c>
      <c r="W1629">
        <f t="shared" si="181"/>
        <v>34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 s="5">
        <f t="shared" si="176"/>
        <v>45.88</v>
      </c>
      <c r="Q1630" s="5" t="str">
        <f t="shared" si="177"/>
        <v>music</v>
      </c>
      <c r="R1630" s="5" t="str">
        <f t="shared" si="178"/>
        <v>rock</v>
      </c>
      <c r="S1630" t="s">
        <v>8325</v>
      </c>
      <c r="T1630" t="s">
        <v>8326</v>
      </c>
      <c r="U1630" s="9">
        <f t="shared" si="179"/>
        <v>41774.737060185187</v>
      </c>
      <c r="V1630" s="9">
        <f t="shared" si="180"/>
        <v>41807.737060185187</v>
      </c>
      <c r="W1630">
        <f t="shared" si="181"/>
        <v>33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 s="5">
        <f t="shared" si="176"/>
        <v>75.849999999999994</v>
      </c>
      <c r="Q1631" s="5" t="str">
        <f t="shared" si="177"/>
        <v>music</v>
      </c>
      <c r="R1631" s="5" t="str">
        <f t="shared" si="178"/>
        <v>rock</v>
      </c>
      <c r="S1631" t="s">
        <v>8325</v>
      </c>
      <c r="T1631" t="s">
        <v>8326</v>
      </c>
      <c r="U1631" s="9">
        <f t="shared" si="179"/>
        <v>41645.867280092592</v>
      </c>
      <c r="V1631" s="9">
        <f t="shared" si="180"/>
        <v>41690.867280092592</v>
      </c>
      <c r="W1631">
        <f t="shared" si="181"/>
        <v>45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 s="5">
        <f t="shared" si="176"/>
        <v>84.21</v>
      </c>
      <c r="Q1632" s="5" t="str">
        <f t="shared" si="177"/>
        <v>music</v>
      </c>
      <c r="R1632" s="5" t="str">
        <f t="shared" si="178"/>
        <v>rock</v>
      </c>
      <c r="S1632" t="s">
        <v>8325</v>
      </c>
      <c r="T1632" t="s">
        <v>8326</v>
      </c>
      <c r="U1632" s="9">
        <f t="shared" si="179"/>
        <v>40939.837673611109</v>
      </c>
      <c r="V1632" s="9">
        <f t="shared" si="180"/>
        <v>40970.290972222225</v>
      </c>
      <c r="W1632">
        <f t="shared" si="181"/>
        <v>31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 s="5">
        <f t="shared" si="176"/>
        <v>117.23</v>
      </c>
      <c r="Q1633" s="5" t="str">
        <f t="shared" si="177"/>
        <v>music</v>
      </c>
      <c r="R1633" s="5" t="str">
        <f t="shared" si="178"/>
        <v>rock</v>
      </c>
      <c r="S1633" t="s">
        <v>8325</v>
      </c>
      <c r="T1633" t="s">
        <v>8326</v>
      </c>
      <c r="U1633" s="9">
        <f t="shared" si="179"/>
        <v>41164.859502314815</v>
      </c>
      <c r="V1633" s="9">
        <f t="shared" si="180"/>
        <v>41194.859502314815</v>
      </c>
      <c r="W1633">
        <f t="shared" si="181"/>
        <v>30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 s="5">
        <f t="shared" si="176"/>
        <v>86.49</v>
      </c>
      <c r="Q1634" s="5" t="str">
        <f t="shared" si="177"/>
        <v>music</v>
      </c>
      <c r="R1634" s="5" t="str">
        <f t="shared" si="178"/>
        <v>rock</v>
      </c>
      <c r="S1634" t="s">
        <v>8325</v>
      </c>
      <c r="T1634" t="s">
        <v>8326</v>
      </c>
      <c r="U1634" s="9">
        <f t="shared" si="179"/>
        <v>40750.340902777774</v>
      </c>
      <c r="V1634" s="9">
        <f t="shared" si="180"/>
        <v>40810.340902777774</v>
      </c>
      <c r="W1634">
        <f t="shared" si="181"/>
        <v>60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 s="5">
        <f t="shared" si="176"/>
        <v>172.41</v>
      </c>
      <c r="Q1635" s="5" t="str">
        <f t="shared" si="177"/>
        <v>music</v>
      </c>
      <c r="R1635" s="5" t="str">
        <f t="shared" si="178"/>
        <v>rock</v>
      </c>
      <c r="S1635" t="s">
        <v>8325</v>
      </c>
      <c r="T1635" t="s">
        <v>8326</v>
      </c>
      <c r="U1635" s="9">
        <f t="shared" si="179"/>
        <v>40896.883750000001</v>
      </c>
      <c r="V1635" s="9">
        <f t="shared" si="180"/>
        <v>40924.208333333336</v>
      </c>
      <c r="W1635">
        <f t="shared" si="181"/>
        <v>28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 s="5">
        <f t="shared" si="176"/>
        <v>62.81</v>
      </c>
      <c r="Q1636" s="5" t="str">
        <f t="shared" si="177"/>
        <v>music</v>
      </c>
      <c r="R1636" s="5" t="str">
        <f t="shared" si="178"/>
        <v>rock</v>
      </c>
      <c r="S1636" t="s">
        <v>8325</v>
      </c>
      <c r="T1636" t="s">
        <v>8326</v>
      </c>
      <c r="U1636" s="9">
        <f t="shared" si="179"/>
        <v>40658.189826388887</v>
      </c>
      <c r="V1636" s="9">
        <f t="shared" si="180"/>
        <v>40696.249305555553</v>
      </c>
      <c r="W1636">
        <f t="shared" si="181"/>
        <v>38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 s="5">
        <f t="shared" si="176"/>
        <v>67.73</v>
      </c>
      <c r="Q1637" s="5" t="str">
        <f t="shared" si="177"/>
        <v>music</v>
      </c>
      <c r="R1637" s="5" t="str">
        <f t="shared" si="178"/>
        <v>rock</v>
      </c>
      <c r="S1637" t="s">
        <v>8325</v>
      </c>
      <c r="T1637" t="s">
        <v>8326</v>
      </c>
      <c r="U1637" s="9">
        <f t="shared" si="179"/>
        <v>42502.868761574078</v>
      </c>
      <c r="V1637" s="9">
        <f t="shared" si="180"/>
        <v>42562.868761574078</v>
      </c>
      <c r="W1637">
        <f t="shared" si="181"/>
        <v>60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 s="5">
        <f t="shared" si="176"/>
        <v>53.56</v>
      </c>
      <c r="Q1638" s="5" t="str">
        <f t="shared" si="177"/>
        <v>music</v>
      </c>
      <c r="R1638" s="5" t="str">
        <f t="shared" si="178"/>
        <v>rock</v>
      </c>
      <c r="S1638" t="s">
        <v>8325</v>
      </c>
      <c r="T1638" t="s">
        <v>8326</v>
      </c>
      <c r="U1638" s="9">
        <f t="shared" si="179"/>
        <v>40663.08666666667</v>
      </c>
      <c r="V1638" s="9">
        <f t="shared" si="180"/>
        <v>40706.166666666664</v>
      </c>
      <c r="W1638">
        <f t="shared" si="181"/>
        <v>43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 s="5">
        <f t="shared" si="176"/>
        <v>34.6</v>
      </c>
      <c r="Q1639" s="5" t="str">
        <f t="shared" si="177"/>
        <v>music</v>
      </c>
      <c r="R1639" s="5" t="str">
        <f t="shared" si="178"/>
        <v>rock</v>
      </c>
      <c r="S1639" t="s">
        <v>8325</v>
      </c>
      <c r="T1639" t="s">
        <v>8326</v>
      </c>
      <c r="U1639" s="9">
        <f t="shared" si="179"/>
        <v>40122.751620370371</v>
      </c>
      <c r="V1639" s="9">
        <f t="shared" si="180"/>
        <v>40178.98541666667</v>
      </c>
      <c r="W1639">
        <f t="shared" si="181"/>
        <v>56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 s="5">
        <f t="shared" si="176"/>
        <v>38.89</v>
      </c>
      <c r="Q1640" s="5" t="str">
        <f t="shared" si="177"/>
        <v>music</v>
      </c>
      <c r="R1640" s="5" t="str">
        <f t="shared" si="178"/>
        <v>rock</v>
      </c>
      <c r="S1640" t="s">
        <v>8325</v>
      </c>
      <c r="T1640" t="s">
        <v>8326</v>
      </c>
      <c r="U1640" s="9">
        <f t="shared" si="179"/>
        <v>41288.68712962963</v>
      </c>
      <c r="V1640" s="9">
        <f t="shared" si="180"/>
        <v>41333.892361111109</v>
      </c>
      <c r="W1640">
        <f t="shared" si="181"/>
        <v>45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 s="5">
        <f t="shared" si="176"/>
        <v>94.74</v>
      </c>
      <c r="Q1641" s="5" t="str">
        <f t="shared" si="177"/>
        <v>music</v>
      </c>
      <c r="R1641" s="5" t="str">
        <f t="shared" si="178"/>
        <v>rock</v>
      </c>
      <c r="S1641" t="s">
        <v>8325</v>
      </c>
      <c r="T1641" t="s">
        <v>8326</v>
      </c>
      <c r="U1641" s="9">
        <f t="shared" si="179"/>
        <v>40941.652372685188</v>
      </c>
      <c r="V1641" s="9">
        <f t="shared" si="180"/>
        <v>40971.652372685188</v>
      </c>
      <c r="W1641">
        <f t="shared" si="181"/>
        <v>30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 s="5">
        <f t="shared" si="176"/>
        <v>39.97</v>
      </c>
      <c r="Q1642" s="5" t="str">
        <f t="shared" si="177"/>
        <v>music</v>
      </c>
      <c r="R1642" s="5" t="str">
        <f t="shared" si="178"/>
        <v>rock</v>
      </c>
      <c r="S1642" t="s">
        <v>8325</v>
      </c>
      <c r="T1642" t="s">
        <v>8326</v>
      </c>
      <c r="U1642" s="9">
        <f t="shared" si="179"/>
        <v>40379.23096064815</v>
      </c>
      <c r="V1642" s="9">
        <f t="shared" si="180"/>
        <v>40393.082638888889</v>
      </c>
      <c r="W1642">
        <f t="shared" si="181"/>
        <v>14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 s="5">
        <f t="shared" si="176"/>
        <v>97.5</v>
      </c>
      <c r="Q1643" s="5" t="str">
        <f t="shared" si="177"/>
        <v>music</v>
      </c>
      <c r="R1643" s="5" t="str">
        <f t="shared" si="178"/>
        <v>pop</v>
      </c>
      <c r="S1643" t="s">
        <v>8325</v>
      </c>
      <c r="T1643" t="s">
        <v>8346</v>
      </c>
      <c r="U1643" s="9">
        <f t="shared" si="179"/>
        <v>41962.596574074079</v>
      </c>
      <c r="V1643" s="9">
        <f t="shared" si="180"/>
        <v>41992.596574074079</v>
      </c>
      <c r="W1643">
        <f t="shared" si="181"/>
        <v>30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 s="5">
        <f t="shared" si="176"/>
        <v>42.86</v>
      </c>
      <c r="Q1644" s="5" t="str">
        <f t="shared" si="177"/>
        <v>music</v>
      </c>
      <c r="R1644" s="5" t="str">
        <f t="shared" si="178"/>
        <v>pop</v>
      </c>
      <c r="S1644" t="s">
        <v>8325</v>
      </c>
      <c r="T1644" t="s">
        <v>8346</v>
      </c>
      <c r="U1644" s="9">
        <f t="shared" si="179"/>
        <v>40688.024618055555</v>
      </c>
      <c r="V1644" s="9">
        <f t="shared" si="180"/>
        <v>40708.024618055555</v>
      </c>
      <c r="W1644">
        <f t="shared" si="181"/>
        <v>20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 s="5">
        <f t="shared" si="176"/>
        <v>168.51</v>
      </c>
      <c r="Q1645" s="5" t="str">
        <f t="shared" si="177"/>
        <v>music</v>
      </c>
      <c r="R1645" s="5" t="str">
        <f t="shared" si="178"/>
        <v>pop</v>
      </c>
      <c r="S1645" t="s">
        <v>8325</v>
      </c>
      <c r="T1645" t="s">
        <v>8346</v>
      </c>
      <c r="U1645" s="9">
        <f t="shared" si="179"/>
        <v>41146.824212962965</v>
      </c>
      <c r="V1645" s="9">
        <f t="shared" si="180"/>
        <v>41176.824212962965</v>
      </c>
      <c r="W1645">
        <f t="shared" si="181"/>
        <v>30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 s="5">
        <f t="shared" si="176"/>
        <v>85.55</v>
      </c>
      <c r="Q1646" s="5" t="str">
        <f t="shared" si="177"/>
        <v>music</v>
      </c>
      <c r="R1646" s="5" t="str">
        <f t="shared" si="178"/>
        <v>pop</v>
      </c>
      <c r="S1646" t="s">
        <v>8325</v>
      </c>
      <c r="T1646" t="s">
        <v>8346</v>
      </c>
      <c r="U1646" s="9">
        <f t="shared" si="179"/>
        <v>41175.05972222222</v>
      </c>
      <c r="V1646" s="9">
        <f t="shared" si="180"/>
        <v>41235.101388888892</v>
      </c>
      <c r="W1646">
        <f t="shared" si="181"/>
        <v>60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 s="5">
        <f t="shared" si="176"/>
        <v>554</v>
      </c>
      <c r="Q1647" s="5" t="str">
        <f t="shared" si="177"/>
        <v>music</v>
      </c>
      <c r="R1647" s="5" t="str">
        <f t="shared" si="178"/>
        <v>pop</v>
      </c>
      <c r="S1647" t="s">
        <v>8325</v>
      </c>
      <c r="T1647" t="s">
        <v>8346</v>
      </c>
      <c r="U1647" s="9">
        <f t="shared" si="179"/>
        <v>41521.617361111108</v>
      </c>
      <c r="V1647" s="9">
        <f t="shared" si="180"/>
        <v>41535.617361111108</v>
      </c>
      <c r="W1647">
        <f t="shared" si="181"/>
        <v>14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 s="5">
        <f t="shared" si="176"/>
        <v>26.55</v>
      </c>
      <c r="Q1648" s="5" t="str">
        <f t="shared" si="177"/>
        <v>music</v>
      </c>
      <c r="R1648" s="5" t="str">
        <f t="shared" si="178"/>
        <v>pop</v>
      </c>
      <c r="S1648" t="s">
        <v>8325</v>
      </c>
      <c r="T1648" t="s">
        <v>8346</v>
      </c>
      <c r="U1648" s="9">
        <f t="shared" si="179"/>
        <v>41833.450266203705</v>
      </c>
      <c r="V1648" s="9">
        <f t="shared" si="180"/>
        <v>41865.757638888892</v>
      </c>
      <c r="W1648">
        <f t="shared" si="181"/>
        <v>32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 s="5">
        <f t="shared" si="176"/>
        <v>113.83</v>
      </c>
      <c r="Q1649" s="5" t="str">
        <f t="shared" si="177"/>
        <v>music</v>
      </c>
      <c r="R1649" s="5" t="str">
        <f t="shared" si="178"/>
        <v>pop</v>
      </c>
      <c r="S1649" t="s">
        <v>8325</v>
      </c>
      <c r="T1649" t="s">
        <v>8346</v>
      </c>
      <c r="U1649" s="9">
        <f t="shared" si="179"/>
        <v>41039.409456018519</v>
      </c>
      <c r="V1649" s="9">
        <f t="shared" si="180"/>
        <v>41069.409456018519</v>
      </c>
      <c r="W1649">
        <f t="shared" si="181"/>
        <v>30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 s="5">
        <f t="shared" si="176"/>
        <v>32.01</v>
      </c>
      <c r="Q1650" s="5" t="str">
        <f t="shared" si="177"/>
        <v>music</v>
      </c>
      <c r="R1650" s="5" t="str">
        <f t="shared" si="178"/>
        <v>pop</v>
      </c>
      <c r="S1650" t="s">
        <v>8325</v>
      </c>
      <c r="T1650" t="s">
        <v>8346</v>
      </c>
      <c r="U1650" s="9">
        <f t="shared" si="179"/>
        <v>40592.704652777778</v>
      </c>
      <c r="V1650" s="9">
        <f t="shared" si="180"/>
        <v>40622.662986111114</v>
      </c>
      <c r="W1650">
        <f t="shared" si="181"/>
        <v>30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 s="5">
        <f t="shared" si="176"/>
        <v>47.19</v>
      </c>
      <c r="Q1651" s="5" t="str">
        <f t="shared" si="177"/>
        <v>music</v>
      </c>
      <c r="R1651" s="5" t="str">
        <f t="shared" si="178"/>
        <v>pop</v>
      </c>
      <c r="S1651" t="s">
        <v>8325</v>
      </c>
      <c r="T1651" t="s">
        <v>8346</v>
      </c>
      <c r="U1651" s="9">
        <f t="shared" si="179"/>
        <v>41737.684664351851</v>
      </c>
      <c r="V1651" s="9">
        <f t="shared" si="180"/>
        <v>41782.684664351851</v>
      </c>
      <c r="W1651">
        <f t="shared" si="181"/>
        <v>45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 s="5">
        <f t="shared" si="176"/>
        <v>88.47</v>
      </c>
      <c r="Q1652" s="5" t="str">
        <f t="shared" si="177"/>
        <v>music</v>
      </c>
      <c r="R1652" s="5" t="str">
        <f t="shared" si="178"/>
        <v>pop</v>
      </c>
      <c r="S1652" t="s">
        <v>8325</v>
      </c>
      <c r="T1652" t="s">
        <v>8346</v>
      </c>
      <c r="U1652" s="9">
        <f t="shared" si="179"/>
        <v>41526.435613425929</v>
      </c>
      <c r="V1652" s="9">
        <f t="shared" si="180"/>
        <v>41556.435613425929</v>
      </c>
      <c r="W1652">
        <f t="shared" si="181"/>
        <v>30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 s="5">
        <f t="shared" si="176"/>
        <v>100.75</v>
      </c>
      <c r="Q1653" s="5" t="str">
        <f t="shared" si="177"/>
        <v>music</v>
      </c>
      <c r="R1653" s="5" t="str">
        <f t="shared" si="178"/>
        <v>pop</v>
      </c>
      <c r="S1653" t="s">
        <v>8325</v>
      </c>
      <c r="T1653" t="s">
        <v>8346</v>
      </c>
      <c r="U1653" s="9">
        <f t="shared" si="179"/>
        <v>40625.900694444441</v>
      </c>
      <c r="V1653" s="9">
        <f t="shared" si="180"/>
        <v>40659.290972222225</v>
      </c>
      <c r="W1653">
        <f t="shared" si="181"/>
        <v>34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 s="5">
        <f t="shared" si="176"/>
        <v>64.709999999999994</v>
      </c>
      <c r="Q1654" s="5" t="str">
        <f t="shared" si="177"/>
        <v>music</v>
      </c>
      <c r="R1654" s="5" t="str">
        <f t="shared" si="178"/>
        <v>pop</v>
      </c>
      <c r="S1654" t="s">
        <v>8325</v>
      </c>
      <c r="T1654" t="s">
        <v>8346</v>
      </c>
      <c r="U1654" s="9">
        <f t="shared" si="179"/>
        <v>41572.492974537039</v>
      </c>
      <c r="V1654" s="9">
        <f t="shared" si="180"/>
        <v>41602.534641203703</v>
      </c>
      <c r="W1654">
        <f t="shared" si="181"/>
        <v>30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 s="5">
        <f t="shared" si="176"/>
        <v>51.85</v>
      </c>
      <c r="Q1655" s="5" t="str">
        <f t="shared" si="177"/>
        <v>music</v>
      </c>
      <c r="R1655" s="5" t="str">
        <f t="shared" si="178"/>
        <v>pop</v>
      </c>
      <c r="S1655" t="s">
        <v>8325</v>
      </c>
      <c r="T1655" t="s">
        <v>8346</v>
      </c>
      <c r="U1655" s="9">
        <f t="shared" si="179"/>
        <v>40626.834444444445</v>
      </c>
      <c r="V1655" s="9">
        <f t="shared" si="180"/>
        <v>40657.834444444445</v>
      </c>
      <c r="W1655">
        <f t="shared" si="181"/>
        <v>31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 s="5">
        <f t="shared" si="176"/>
        <v>38.79</v>
      </c>
      <c r="Q1656" s="5" t="str">
        <f t="shared" si="177"/>
        <v>music</v>
      </c>
      <c r="R1656" s="5" t="str">
        <f t="shared" si="178"/>
        <v>pop</v>
      </c>
      <c r="S1656" t="s">
        <v>8325</v>
      </c>
      <c r="T1656" t="s">
        <v>8346</v>
      </c>
      <c r="U1656" s="9">
        <f t="shared" si="179"/>
        <v>40987.890740740739</v>
      </c>
      <c r="V1656" s="9">
        <f t="shared" si="180"/>
        <v>41017.890740740739</v>
      </c>
      <c r="W1656">
        <f t="shared" si="181"/>
        <v>30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 s="5">
        <f t="shared" si="176"/>
        <v>44.65</v>
      </c>
      <c r="Q1657" s="5" t="str">
        <f t="shared" si="177"/>
        <v>music</v>
      </c>
      <c r="R1657" s="5" t="str">
        <f t="shared" si="178"/>
        <v>pop</v>
      </c>
      <c r="S1657" t="s">
        <v>8325</v>
      </c>
      <c r="T1657" t="s">
        <v>8346</v>
      </c>
      <c r="U1657" s="9">
        <f t="shared" si="179"/>
        <v>40974.791898148149</v>
      </c>
      <c r="V1657" s="9">
        <f t="shared" si="180"/>
        <v>41004.750231481477</v>
      </c>
      <c r="W1657">
        <f t="shared" si="181"/>
        <v>30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 s="5">
        <f t="shared" si="176"/>
        <v>156.77000000000001</v>
      </c>
      <c r="Q1658" s="5" t="str">
        <f t="shared" si="177"/>
        <v>music</v>
      </c>
      <c r="R1658" s="5" t="str">
        <f t="shared" si="178"/>
        <v>pop</v>
      </c>
      <c r="S1658" t="s">
        <v>8325</v>
      </c>
      <c r="T1658" t="s">
        <v>8346</v>
      </c>
      <c r="U1658" s="9">
        <f t="shared" si="179"/>
        <v>41226.928842592592</v>
      </c>
      <c r="V1658" s="9">
        <f t="shared" si="180"/>
        <v>41256.928842592592</v>
      </c>
      <c r="W1658">
        <f t="shared" si="181"/>
        <v>30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 s="5">
        <f t="shared" si="176"/>
        <v>118.7</v>
      </c>
      <c r="Q1659" s="5" t="str">
        <f t="shared" si="177"/>
        <v>music</v>
      </c>
      <c r="R1659" s="5" t="str">
        <f t="shared" si="178"/>
        <v>pop</v>
      </c>
      <c r="S1659" t="s">
        <v>8325</v>
      </c>
      <c r="T1659" t="s">
        <v>8346</v>
      </c>
      <c r="U1659" s="9">
        <f t="shared" si="179"/>
        <v>41023.782037037039</v>
      </c>
      <c r="V1659" s="9">
        <f t="shared" si="180"/>
        <v>41053.782037037039</v>
      </c>
      <c r="W1659">
        <f t="shared" si="181"/>
        <v>30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 s="5">
        <f t="shared" si="176"/>
        <v>74.150000000000006</v>
      </c>
      <c r="Q1660" s="5" t="str">
        <f t="shared" si="177"/>
        <v>music</v>
      </c>
      <c r="R1660" s="5" t="str">
        <f t="shared" si="178"/>
        <v>pop</v>
      </c>
      <c r="S1660" t="s">
        <v>8325</v>
      </c>
      <c r="T1660" t="s">
        <v>8346</v>
      </c>
      <c r="U1660" s="9">
        <f t="shared" si="179"/>
        <v>41223.22184027778</v>
      </c>
      <c r="V1660" s="9">
        <f t="shared" si="180"/>
        <v>41261.597222222219</v>
      </c>
      <c r="W1660">
        <f t="shared" si="181"/>
        <v>38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 s="5">
        <f t="shared" si="176"/>
        <v>12.53</v>
      </c>
      <c r="Q1661" s="5" t="str">
        <f t="shared" si="177"/>
        <v>music</v>
      </c>
      <c r="R1661" s="5" t="str">
        <f t="shared" si="178"/>
        <v>pop</v>
      </c>
      <c r="S1661" t="s">
        <v>8325</v>
      </c>
      <c r="T1661" t="s">
        <v>8346</v>
      </c>
      <c r="U1661" s="9">
        <f t="shared" si="179"/>
        <v>41596.913437499999</v>
      </c>
      <c r="V1661" s="9">
        <f t="shared" si="180"/>
        <v>41625.5</v>
      </c>
      <c r="W1661">
        <f t="shared" si="181"/>
        <v>29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 s="5">
        <f t="shared" si="176"/>
        <v>27.86</v>
      </c>
      <c r="Q1662" s="5" t="str">
        <f t="shared" si="177"/>
        <v>music</v>
      </c>
      <c r="R1662" s="5" t="str">
        <f t="shared" si="178"/>
        <v>pop</v>
      </c>
      <c r="S1662" t="s">
        <v>8325</v>
      </c>
      <c r="T1662" t="s">
        <v>8346</v>
      </c>
      <c r="U1662" s="9">
        <f t="shared" si="179"/>
        <v>42459.693865740745</v>
      </c>
      <c r="V1662" s="9">
        <f t="shared" si="180"/>
        <v>42490.915972222225</v>
      </c>
      <c r="W1662">
        <f t="shared" si="181"/>
        <v>31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 s="5">
        <f t="shared" si="176"/>
        <v>80.180000000000007</v>
      </c>
      <c r="Q1663" s="5" t="str">
        <f t="shared" si="177"/>
        <v>music</v>
      </c>
      <c r="R1663" s="5" t="str">
        <f t="shared" si="178"/>
        <v>pop</v>
      </c>
      <c r="S1663" t="s">
        <v>8325</v>
      </c>
      <c r="T1663" t="s">
        <v>8346</v>
      </c>
      <c r="U1663" s="9">
        <f t="shared" si="179"/>
        <v>42343.998043981483</v>
      </c>
      <c r="V1663" s="9">
        <f t="shared" si="180"/>
        <v>42386.875</v>
      </c>
      <c r="W1663">
        <f t="shared" si="181"/>
        <v>43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 s="5">
        <f t="shared" si="176"/>
        <v>132.44</v>
      </c>
      <c r="Q1664" s="5" t="str">
        <f t="shared" si="177"/>
        <v>music</v>
      </c>
      <c r="R1664" s="5" t="str">
        <f t="shared" si="178"/>
        <v>pop</v>
      </c>
      <c r="S1664" t="s">
        <v>8325</v>
      </c>
      <c r="T1664" t="s">
        <v>8346</v>
      </c>
      <c r="U1664" s="9">
        <f t="shared" si="179"/>
        <v>40848.198333333334</v>
      </c>
      <c r="V1664" s="9">
        <f t="shared" si="180"/>
        <v>40908.239999999998</v>
      </c>
      <c r="W1664">
        <f t="shared" si="181"/>
        <v>60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 s="5">
        <f t="shared" si="176"/>
        <v>33.75</v>
      </c>
      <c r="Q1665" s="5" t="str">
        <f t="shared" si="177"/>
        <v>music</v>
      </c>
      <c r="R1665" s="5" t="str">
        <f t="shared" si="178"/>
        <v>pop</v>
      </c>
      <c r="S1665" t="s">
        <v>8325</v>
      </c>
      <c r="T1665" t="s">
        <v>8346</v>
      </c>
      <c r="U1665" s="9">
        <f t="shared" si="179"/>
        <v>42006.02207175926</v>
      </c>
      <c r="V1665" s="9">
        <f t="shared" si="180"/>
        <v>42036.02207175926</v>
      </c>
      <c r="W1665">
        <f t="shared" si="181"/>
        <v>30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82">ROUND((E1666/D1666)*100,0)</f>
        <v>122</v>
      </c>
      <c r="P1666" s="5">
        <f t="shared" ref="P1666:P1729" si="183">ROUND((E1666/L1666),2)</f>
        <v>34.380000000000003</v>
      </c>
      <c r="Q1666" s="5" t="str">
        <f t="shared" ref="Q1666:Q1729" si="184">LEFT(N1666,SEARCH("/",N1666)-1)</f>
        <v>music</v>
      </c>
      <c r="R1666" s="5" t="str">
        <f t="shared" ref="R1666:R1729" si="185">RIGHT(N1666,LEN(N1666)-SEARCH("/",N1666))</f>
        <v>pop</v>
      </c>
      <c r="S1666" t="s">
        <v>8325</v>
      </c>
      <c r="T1666" t="s">
        <v>8346</v>
      </c>
      <c r="U1666" s="9">
        <f t="shared" ref="U1666:U1729" si="186">(((J1666/60)/60)/24)+DATE(1970,1,1)</f>
        <v>40939.761782407404</v>
      </c>
      <c r="V1666" s="9">
        <f t="shared" ref="V1666:V1729" si="187">(((I1666/60)/60)/24)+DATE(1970,1,1)</f>
        <v>40984.165972222225</v>
      </c>
      <c r="W1666">
        <f t="shared" si="181"/>
        <v>45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82"/>
        <v>119</v>
      </c>
      <c r="P1667" s="5">
        <f t="shared" si="183"/>
        <v>44.96</v>
      </c>
      <c r="Q1667" s="5" t="str">
        <f t="shared" si="184"/>
        <v>music</v>
      </c>
      <c r="R1667" s="5" t="str">
        <f t="shared" si="185"/>
        <v>pop</v>
      </c>
      <c r="S1667" t="s">
        <v>8325</v>
      </c>
      <c r="T1667" t="s">
        <v>8346</v>
      </c>
      <c r="U1667" s="9">
        <f t="shared" si="186"/>
        <v>40564.649456018517</v>
      </c>
      <c r="V1667" s="9">
        <f t="shared" si="187"/>
        <v>40596.125</v>
      </c>
      <c r="W1667">
        <f t="shared" ref="W1667:W1730" si="188">DATEDIF(U1667,V1667,"d")</f>
        <v>32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 s="5">
        <f t="shared" si="183"/>
        <v>41.04</v>
      </c>
      <c r="Q1668" s="5" t="str">
        <f t="shared" si="184"/>
        <v>music</v>
      </c>
      <c r="R1668" s="5" t="str">
        <f t="shared" si="185"/>
        <v>pop</v>
      </c>
      <c r="S1668" t="s">
        <v>8325</v>
      </c>
      <c r="T1668" t="s">
        <v>8346</v>
      </c>
      <c r="U1668" s="9">
        <f t="shared" si="186"/>
        <v>41331.253159722226</v>
      </c>
      <c r="V1668" s="9">
        <f t="shared" si="187"/>
        <v>41361.211493055554</v>
      </c>
      <c r="W1668">
        <f t="shared" si="188"/>
        <v>30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 s="5">
        <f t="shared" si="183"/>
        <v>52.6</v>
      </c>
      <c r="Q1669" s="5" t="str">
        <f t="shared" si="184"/>
        <v>music</v>
      </c>
      <c r="R1669" s="5" t="str">
        <f t="shared" si="185"/>
        <v>pop</v>
      </c>
      <c r="S1669" t="s">
        <v>8325</v>
      </c>
      <c r="T1669" t="s">
        <v>8346</v>
      </c>
      <c r="U1669" s="9">
        <f t="shared" si="186"/>
        <v>41682.0705787037</v>
      </c>
      <c r="V1669" s="9">
        <f t="shared" si="187"/>
        <v>41709.290972222225</v>
      </c>
      <c r="W1669">
        <f t="shared" si="188"/>
        <v>27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 s="5">
        <f t="shared" si="183"/>
        <v>70.78</v>
      </c>
      <c r="Q1670" s="5" t="str">
        <f t="shared" si="184"/>
        <v>music</v>
      </c>
      <c r="R1670" s="5" t="str">
        <f t="shared" si="185"/>
        <v>pop</v>
      </c>
      <c r="S1670" t="s">
        <v>8325</v>
      </c>
      <c r="T1670" t="s">
        <v>8346</v>
      </c>
      <c r="U1670" s="9">
        <f t="shared" si="186"/>
        <v>40845.14975694444</v>
      </c>
      <c r="V1670" s="9">
        <f t="shared" si="187"/>
        <v>40875.191423611112</v>
      </c>
      <c r="W1670">
        <f t="shared" si="188"/>
        <v>30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 s="5">
        <f t="shared" si="183"/>
        <v>53.75</v>
      </c>
      <c r="Q1671" s="5" t="str">
        <f t="shared" si="184"/>
        <v>music</v>
      </c>
      <c r="R1671" s="5" t="str">
        <f t="shared" si="185"/>
        <v>pop</v>
      </c>
      <c r="S1671" t="s">
        <v>8325</v>
      </c>
      <c r="T1671" t="s">
        <v>8346</v>
      </c>
      <c r="U1671" s="9">
        <f t="shared" si="186"/>
        <v>42461.885138888887</v>
      </c>
      <c r="V1671" s="9">
        <f t="shared" si="187"/>
        <v>42521.885138888887</v>
      </c>
      <c r="W1671">
        <f t="shared" si="188"/>
        <v>60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 s="5">
        <f t="shared" si="183"/>
        <v>44.61</v>
      </c>
      <c r="Q1672" s="5" t="str">
        <f t="shared" si="184"/>
        <v>music</v>
      </c>
      <c r="R1672" s="5" t="str">
        <f t="shared" si="185"/>
        <v>pop</v>
      </c>
      <c r="S1672" t="s">
        <v>8325</v>
      </c>
      <c r="T1672" t="s">
        <v>8346</v>
      </c>
      <c r="U1672" s="9">
        <f t="shared" si="186"/>
        <v>40313.930543981485</v>
      </c>
      <c r="V1672" s="9">
        <f t="shared" si="187"/>
        <v>40364.166666666664</v>
      </c>
      <c r="W1672">
        <f t="shared" si="188"/>
        <v>51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 s="5">
        <f t="shared" si="183"/>
        <v>26.15</v>
      </c>
      <c r="Q1673" s="5" t="str">
        <f t="shared" si="184"/>
        <v>music</v>
      </c>
      <c r="R1673" s="5" t="str">
        <f t="shared" si="185"/>
        <v>pop</v>
      </c>
      <c r="S1673" t="s">
        <v>8325</v>
      </c>
      <c r="T1673" t="s">
        <v>8346</v>
      </c>
      <c r="U1673" s="9">
        <f t="shared" si="186"/>
        <v>42553.54414351852</v>
      </c>
      <c r="V1673" s="9">
        <f t="shared" si="187"/>
        <v>42583.54414351852</v>
      </c>
      <c r="W1673">
        <f t="shared" si="188"/>
        <v>30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 s="5">
        <f t="shared" si="183"/>
        <v>39.18</v>
      </c>
      <c r="Q1674" s="5" t="str">
        <f t="shared" si="184"/>
        <v>music</v>
      </c>
      <c r="R1674" s="5" t="str">
        <f t="shared" si="185"/>
        <v>pop</v>
      </c>
      <c r="S1674" t="s">
        <v>8325</v>
      </c>
      <c r="T1674" t="s">
        <v>8346</v>
      </c>
      <c r="U1674" s="9">
        <f t="shared" si="186"/>
        <v>41034.656597222223</v>
      </c>
      <c r="V1674" s="9">
        <f t="shared" si="187"/>
        <v>41064.656597222223</v>
      </c>
      <c r="W1674">
        <f t="shared" si="188"/>
        <v>30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 s="5">
        <f t="shared" si="183"/>
        <v>45.59</v>
      </c>
      <c r="Q1675" s="5" t="str">
        <f t="shared" si="184"/>
        <v>music</v>
      </c>
      <c r="R1675" s="5" t="str">
        <f t="shared" si="185"/>
        <v>pop</v>
      </c>
      <c r="S1675" t="s">
        <v>8325</v>
      </c>
      <c r="T1675" t="s">
        <v>8346</v>
      </c>
      <c r="U1675" s="9">
        <f t="shared" si="186"/>
        <v>42039.878379629634</v>
      </c>
      <c r="V1675" s="9">
        <f t="shared" si="187"/>
        <v>42069.878379629634</v>
      </c>
      <c r="W1675">
        <f t="shared" si="188"/>
        <v>30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 s="5">
        <f t="shared" si="183"/>
        <v>89.25</v>
      </c>
      <c r="Q1676" s="5" t="str">
        <f t="shared" si="184"/>
        <v>music</v>
      </c>
      <c r="R1676" s="5" t="str">
        <f t="shared" si="185"/>
        <v>pop</v>
      </c>
      <c r="S1676" t="s">
        <v>8325</v>
      </c>
      <c r="T1676" t="s">
        <v>8346</v>
      </c>
      <c r="U1676" s="9">
        <f t="shared" si="186"/>
        <v>42569.605393518519</v>
      </c>
      <c r="V1676" s="9">
        <f t="shared" si="187"/>
        <v>42600.290972222225</v>
      </c>
      <c r="W1676">
        <f t="shared" si="188"/>
        <v>31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 s="5">
        <f t="shared" si="183"/>
        <v>40.42</v>
      </c>
      <c r="Q1677" s="5" t="str">
        <f t="shared" si="184"/>
        <v>music</v>
      </c>
      <c r="R1677" s="5" t="str">
        <f t="shared" si="185"/>
        <v>pop</v>
      </c>
      <c r="S1677" t="s">
        <v>8325</v>
      </c>
      <c r="T1677" t="s">
        <v>8346</v>
      </c>
      <c r="U1677" s="9">
        <f t="shared" si="186"/>
        <v>40802.733101851853</v>
      </c>
      <c r="V1677" s="9">
        <f t="shared" si="187"/>
        <v>40832.918749999997</v>
      </c>
      <c r="W1677">
        <f t="shared" si="188"/>
        <v>30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 s="5">
        <f t="shared" si="183"/>
        <v>82.38</v>
      </c>
      <c r="Q1678" s="5" t="str">
        <f t="shared" si="184"/>
        <v>music</v>
      </c>
      <c r="R1678" s="5" t="str">
        <f t="shared" si="185"/>
        <v>pop</v>
      </c>
      <c r="S1678" t="s">
        <v>8325</v>
      </c>
      <c r="T1678" t="s">
        <v>8346</v>
      </c>
      <c r="U1678" s="9">
        <f t="shared" si="186"/>
        <v>40973.72623842593</v>
      </c>
      <c r="V1678" s="9">
        <f t="shared" si="187"/>
        <v>41020.165972222225</v>
      </c>
      <c r="W1678">
        <f t="shared" si="188"/>
        <v>47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 s="5">
        <f t="shared" si="183"/>
        <v>159.52000000000001</v>
      </c>
      <c r="Q1679" s="5" t="str">
        <f t="shared" si="184"/>
        <v>music</v>
      </c>
      <c r="R1679" s="5" t="str">
        <f t="shared" si="185"/>
        <v>pop</v>
      </c>
      <c r="S1679" t="s">
        <v>8325</v>
      </c>
      <c r="T1679" t="s">
        <v>8346</v>
      </c>
      <c r="U1679" s="9">
        <f t="shared" si="186"/>
        <v>42416.407129629632</v>
      </c>
      <c r="V1679" s="9">
        <f t="shared" si="187"/>
        <v>42476.249305555553</v>
      </c>
      <c r="W1679">
        <f t="shared" si="188"/>
        <v>60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 s="5">
        <f t="shared" si="183"/>
        <v>36.24</v>
      </c>
      <c r="Q1680" s="5" t="str">
        <f t="shared" si="184"/>
        <v>music</v>
      </c>
      <c r="R1680" s="5" t="str">
        <f t="shared" si="185"/>
        <v>pop</v>
      </c>
      <c r="S1680" t="s">
        <v>8325</v>
      </c>
      <c r="T1680" t="s">
        <v>8346</v>
      </c>
      <c r="U1680" s="9">
        <f t="shared" si="186"/>
        <v>41662.854988425926</v>
      </c>
      <c r="V1680" s="9">
        <f t="shared" si="187"/>
        <v>41676.854988425926</v>
      </c>
      <c r="W1680">
        <f t="shared" si="188"/>
        <v>14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 s="5">
        <f t="shared" si="183"/>
        <v>62.5</v>
      </c>
      <c r="Q1681" s="5" t="str">
        <f t="shared" si="184"/>
        <v>music</v>
      </c>
      <c r="R1681" s="5" t="str">
        <f t="shared" si="185"/>
        <v>pop</v>
      </c>
      <c r="S1681" t="s">
        <v>8325</v>
      </c>
      <c r="T1681" t="s">
        <v>8346</v>
      </c>
      <c r="U1681" s="9">
        <f t="shared" si="186"/>
        <v>40723.068807870368</v>
      </c>
      <c r="V1681" s="9">
        <f t="shared" si="187"/>
        <v>40746.068807870368</v>
      </c>
      <c r="W1681">
        <f t="shared" si="188"/>
        <v>23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 s="5">
        <f t="shared" si="183"/>
        <v>47</v>
      </c>
      <c r="Q1682" s="5" t="str">
        <f t="shared" si="184"/>
        <v>music</v>
      </c>
      <c r="R1682" s="5" t="str">
        <f t="shared" si="185"/>
        <v>pop</v>
      </c>
      <c r="S1682" t="s">
        <v>8325</v>
      </c>
      <c r="T1682" t="s">
        <v>8346</v>
      </c>
      <c r="U1682" s="9">
        <f t="shared" si="186"/>
        <v>41802.757719907408</v>
      </c>
      <c r="V1682" s="9">
        <f t="shared" si="187"/>
        <v>41832.757719907408</v>
      </c>
      <c r="W1682">
        <f t="shared" si="188"/>
        <v>30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2" t="s">
        <v>8221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 s="5">
        <f t="shared" si="183"/>
        <v>74.58</v>
      </c>
      <c r="Q1683" s="5" t="str">
        <f t="shared" si="184"/>
        <v>music</v>
      </c>
      <c r="R1683" s="5" t="str">
        <f t="shared" si="185"/>
        <v>faith</v>
      </c>
      <c r="S1683" t="s">
        <v>8325</v>
      </c>
      <c r="T1683" t="s">
        <v>8347</v>
      </c>
      <c r="U1683" s="9">
        <f t="shared" si="186"/>
        <v>42774.121342592596</v>
      </c>
      <c r="V1683" s="9">
        <f t="shared" si="187"/>
        <v>42823.083333333328</v>
      </c>
      <c r="W1683">
        <f t="shared" si="188"/>
        <v>49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2" t="s">
        <v>8221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s="5" t="e">
        <f t="shared" si="183"/>
        <v>#DIV/0!</v>
      </c>
      <c r="Q1684" s="5" t="str">
        <f t="shared" si="184"/>
        <v>music</v>
      </c>
      <c r="R1684" s="5" t="str">
        <f t="shared" si="185"/>
        <v>faith</v>
      </c>
      <c r="S1684" t="s">
        <v>8325</v>
      </c>
      <c r="T1684" t="s">
        <v>8347</v>
      </c>
      <c r="U1684" s="9">
        <f t="shared" si="186"/>
        <v>42779.21365740741</v>
      </c>
      <c r="V1684" s="9">
        <f t="shared" si="187"/>
        <v>42839.171990740739</v>
      </c>
      <c r="W1684">
        <f t="shared" si="188"/>
        <v>60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2" t="s">
        <v>8221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 s="5">
        <f t="shared" si="183"/>
        <v>76</v>
      </c>
      <c r="Q1685" s="5" t="str">
        <f t="shared" si="184"/>
        <v>music</v>
      </c>
      <c r="R1685" s="5" t="str">
        <f t="shared" si="185"/>
        <v>faith</v>
      </c>
      <c r="S1685" t="s">
        <v>8325</v>
      </c>
      <c r="T1685" t="s">
        <v>8347</v>
      </c>
      <c r="U1685" s="9">
        <f t="shared" si="186"/>
        <v>42808.781689814816</v>
      </c>
      <c r="V1685" s="9">
        <f t="shared" si="187"/>
        <v>42832.781689814816</v>
      </c>
      <c r="W1685">
        <f t="shared" si="188"/>
        <v>24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2" t="s">
        <v>8221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 s="5">
        <f t="shared" si="183"/>
        <v>86.44</v>
      </c>
      <c r="Q1686" s="5" t="str">
        <f t="shared" si="184"/>
        <v>music</v>
      </c>
      <c r="R1686" s="5" t="str">
        <f t="shared" si="185"/>
        <v>faith</v>
      </c>
      <c r="S1686" t="s">
        <v>8325</v>
      </c>
      <c r="T1686" t="s">
        <v>8347</v>
      </c>
      <c r="U1686" s="9">
        <f t="shared" si="186"/>
        <v>42783.815289351856</v>
      </c>
      <c r="V1686" s="9">
        <f t="shared" si="187"/>
        <v>42811.773622685185</v>
      </c>
      <c r="W1686">
        <f t="shared" si="188"/>
        <v>28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2" t="s">
        <v>8221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 s="5">
        <f t="shared" si="183"/>
        <v>24</v>
      </c>
      <c r="Q1687" s="5" t="str">
        <f t="shared" si="184"/>
        <v>music</v>
      </c>
      <c r="R1687" s="5" t="str">
        <f t="shared" si="185"/>
        <v>faith</v>
      </c>
      <c r="S1687" t="s">
        <v>8325</v>
      </c>
      <c r="T1687" t="s">
        <v>8347</v>
      </c>
      <c r="U1687" s="9">
        <f t="shared" si="186"/>
        <v>42788.2502662037</v>
      </c>
      <c r="V1687" s="9">
        <f t="shared" si="187"/>
        <v>42818.208599537036</v>
      </c>
      <c r="W1687">
        <f t="shared" si="188"/>
        <v>30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2" t="s">
        <v>8221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 s="5">
        <f t="shared" si="183"/>
        <v>18</v>
      </c>
      <c r="Q1688" s="5" t="str">
        <f t="shared" si="184"/>
        <v>music</v>
      </c>
      <c r="R1688" s="5" t="str">
        <f t="shared" si="185"/>
        <v>faith</v>
      </c>
      <c r="S1688" t="s">
        <v>8325</v>
      </c>
      <c r="T1688" t="s">
        <v>8347</v>
      </c>
      <c r="U1688" s="9">
        <f t="shared" si="186"/>
        <v>42792.843969907408</v>
      </c>
      <c r="V1688" s="9">
        <f t="shared" si="187"/>
        <v>42852.802303240736</v>
      </c>
      <c r="W1688">
        <f t="shared" si="188"/>
        <v>60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2" t="s">
        <v>8221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 s="5">
        <f t="shared" si="183"/>
        <v>80.13</v>
      </c>
      <c r="Q1689" s="5" t="str">
        <f t="shared" si="184"/>
        <v>music</v>
      </c>
      <c r="R1689" s="5" t="str">
        <f t="shared" si="185"/>
        <v>faith</v>
      </c>
      <c r="S1689" t="s">
        <v>8325</v>
      </c>
      <c r="T1689" t="s">
        <v>8347</v>
      </c>
      <c r="U1689" s="9">
        <f t="shared" si="186"/>
        <v>42802.046817129631</v>
      </c>
      <c r="V1689" s="9">
        <f t="shared" si="187"/>
        <v>42835.84375</v>
      </c>
      <c r="W1689">
        <f t="shared" si="188"/>
        <v>33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2" t="s">
        <v>8221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 s="5">
        <f t="shared" si="183"/>
        <v>253.14</v>
      </c>
      <c r="Q1690" s="5" t="str">
        <f t="shared" si="184"/>
        <v>music</v>
      </c>
      <c r="R1690" s="5" t="str">
        <f t="shared" si="185"/>
        <v>faith</v>
      </c>
      <c r="S1690" t="s">
        <v>8325</v>
      </c>
      <c r="T1690" t="s">
        <v>8347</v>
      </c>
      <c r="U1690" s="9">
        <f t="shared" si="186"/>
        <v>42804.534652777773</v>
      </c>
      <c r="V1690" s="9">
        <f t="shared" si="187"/>
        <v>42834.492986111116</v>
      </c>
      <c r="W1690">
        <f t="shared" si="188"/>
        <v>30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2" t="s">
        <v>8221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 s="5">
        <f t="shared" si="183"/>
        <v>171.43</v>
      </c>
      <c r="Q1691" s="5" t="str">
        <f t="shared" si="184"/>
        <v>music</v>
      </c>
      <c r="R1691" s="5" t="str">
        <f t="shared" si="185"/>
        <v>faith</v>
      </c>
      <c r="S1691" t="s">
        <v>8325</v>
      </c>
      <c r="T1691" t="s">
        <v>8347</v>
      </c>
      <c r="U1691" s="9">
        <f t="shared" si="186"/>
        <v>42780.942476851851</v>
      </c>
      <c r="V1691" s="9">
        <f t="shared" si="187"/>
        <v>42810.900810185187</v>
      </c>
      <c r="W1691">
        <f t="shared" si="188"/>
        <v>30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2" t="s">
        <v>8221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 s="5">
        <f t="shared" si="183"/>
        <v>57.73</v>
      </c>
      <c r="Q1692" s="5" t="str">
        <f t="shared" si="184"/>
        <v>music</v>
      </c>
      <c r="R1692" s="5" t="str">
        <f t="shared" si="185"/>
        <v>faith</v>
      </c>
      <c r="S1692" t="s">
        <v>8325</v>
      </c>
      <c r="T1692" t="s">
        <v>8347</v>
      </c>
      <c r="U1692" s="9">
        <f t="shared" si="186"/>
        <v>42801.43104166667</v>
      </c>
      <c r="V1692" s="9">
        <f t="shared" si="187"/>
        <v>42831.389374999999</v>
      </c>
      <c r="W1692">
        <f t="shared" si="188"/>
        <v>30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2" t="s">
        <v>8221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 s="5">
        <f t="shared" si="183"/>
        <v>264.26</v>
      </c>
      <c r="Q1693" s="5" t="str">
        <f t="shared" si="184"/>
        <v>music</v>
      </c>
      <c r="R1693" s="5" t="str">
        <f t="shared" si="185"/>
        <v>faith</v>
      </c>
      <c r="S1693" t="s">
        <v>8325</v>
      </c>
      <c r="T1693" t="s">
        <v>8347</v>
      </c>
      <c r="U1693" s="9">
        <f t="shared" si="186"/>
        <v>42795.701481481476</v>
      </c>
      <c r="V1693" s="9">
        <f t="shared" si="187"/>
        <v>42828.041666666672</v>
      </c>
      <c r="W1693">
        <f t="shared" si="188"/>
        <v>33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2" t="s">
        <v>8221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 s="5">
        <f t="shared" si="183"/>
        <v>159.33000000000001</v>
      </c>
      <c r="Q1694" s="5" t="str">
        <f t="shared" si="184"/>
        <v>music</v>
      </c>
      <c r="R1694" s="5" t="str">
        <f t="shared" si="185"/>
        <v>faith</v>
      </c>
      <c r="S1694" t="s">
        <v>8325</v>
      </c>
      <c r="T1694" t="s">
        <v>8347</v>
      </c>
      <c r="U1694" s="9">
        <f t="shared" si="186"/>
        <v>42788.151238425926</v>
      </c>
      <c r="V1694" s="9">
        <f t="shared" si="187"/>
        <v>42820.999305555553</v>
      </c>
      <c r="W1694">
        <f t="shared" si="188"/>
        <v>32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2" t="s">
        <v>8221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 s="5">
        <f t="shared" si="183"/>
        <v>35</v>
      </c>
      <c r="Q1695" s="5" t="str">
        <f t="shared" si="184"/>
        <v>music</v>
      </c>
      <c r="R1695" s="5" t="str">
        <f t="shared" si="185"/>
        <v>faith</v>
      </c>
      <c r="S1695" t="s">
        <v>8325</v>
      </c>
      <c r="T1695" t="s">
        <v>8347</v>
      </c>
      <c r="U1695" s="9">
        <f t="shared" si="186"/>
        <v>42803.920277777783</v>
      </c>
      <c r="V1695" s="9">
        <f t="shared" si="187"/>
        <v>42834.833333333328</v>
      </c>
      <c r="W1695">
        <f t="shared" si="188"/>
        <v>31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2" t="s">
        <v>8221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 s="5">
        <f t="shared" si="183"/>
        <v>5</v>
      </c>
      <c r="Q1696" s="5" t="str">
        <f t="shared" si="184"/>
        <v>music</v>
      </c>
      <c r="R1696" s="5" t="str">
        <f t="shared" si="185"/>
        <v>faith</v>
      </c>
      <c r="S1696" t="s">
        <v>8325</v>
      </c>
      <c r="T1696" t="s">
        <v>8347</v>
      </c>
      <c r="U1696" s="9">
        <f t="shared" si="186"/>
        <v>42791.669837962967</v>
      </c>
      <c r="V1696" s="9">
        <f t="shared" si="187"/>
        <v>42821.191666666666</v>
      </c>
      <c r="W1696">
        <f t="shared" si="188"/>
        <v>30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2" t="s">
        <v>8221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 s="5">
        <f t="shared" si="183"/>
        <v>61.09</v>
      </c>
      <c r="Q1697" s="5" t="str">
        <f t="shared" si="184"/>
        <v>music</v>
      </c>
      <c r="R1697" s="5" t="str">
        <f t="shared" si="185"/>
        <v>faith</v>
      </c>
      <c r="S1697" t="s">
        <v>8325</v>
      </c>
      <c r="T1697" t="s">
        <v>8347</v>
      </c>
      <c r="U1697" s="9">
        <f t="shared" si="186"/>
        <v>42801.031412037039</v>
      </c>
      <c r="V1697" s="9">
        <f t="shared" si="187"/>
        <v>42835.041666666672</v>
      </c>
      <c r="W1697">
        <f t="shared" si="188"/>
        <v>34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2" t="s">
        <v>8221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s="5" t="e">
        <f t="shared" si="183"/>
        <v>#DIV/0!</v>
      </c>
      <c r="Q1698" s="5" t="str">
        <f t="shared" si="184"/>
        <v>music</v>
      </c>
      <c r="R1698" s="5" t="str">
        <f t="shared" si="185"/>
        <v>faith</v>
      </c>
      <c r="S1698" t="s">
        <v>8325</v>
      </c>
      <c r="T1698" t="s">
        <v>8347</v>
      </c>
      <c r="U1698" s="9">
        <f t="shared" si="186"/>
        <v>42796.069571759261</v>
      </c>
      <c r="V1698" s="9">
        <f t="shared" si="187"/>
        <v>42826.027905092589</v>
      </c>
      <c r="W1698">
        <f t="shared" si="188"/>
        <v>30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2" t="s">
        <v>8221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 s="5">
        <f t="shared" si="183"/>
        <v>114.82</v>
      </c>
      <c r="Q1699" s="5" t="str">
        <f t="shared" si="184"/>
        <v>music</v>
      </c>
      <c r="R1699" s="5" t="str">
        <f t="shared" si="185"/>
        <v>faith</v>
      </c>
      <c r="S1699" t="s">
        <v>8325</v>
      </c>
      <c r="T1699" t="s">
        <v>8347</v>
      </c>
      <c r="U1699" s="9">
        <f t="shared" si="186"/>
        <v>42805.032962962956</v>
      </c>
      <c r="V1699" s="9">
        <f t="shared" si="187"/>
        <v>42834.991296296299</v>
      </c>
      <c r="W1699">
        <f t="shared" si="188"/>
        <v>29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2" t="s">
        <v>8221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s="5" t="e">
        <f t="shared" si="183"/>
        <v>#DIV/0!</v>
      </c>
      <c r="Q1700" s="5" t="str">
        <f t="shared" si="184"/>
        <v>music</v>
      </c>
      <c r="R1700" s="5" t="str">
        <f t="shared" si="185"/>
        <v>faith</v>
      </c>
      <c r="S1700" t="s">
        <v>8325</v>
      </c>
      <c r="T1700" t="s">
        <v>8347</v>
      </c>
      <c r="U1700" s="9">
        <f t="shared" si="186"/>
        <v>42796.207870370374</v>
      </c>
      <c r="V1700" s="9">
        <f t="shared" si="187"/>
        <v>42820.147916666669</v>
      </c>
      <c r="W1700">
        <f t="shared" si="188"/>
        <v>24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2" t="s">
        <v>8221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 s="5">
        <f t="shared" si="183"/>
        <v>54</v>
      </c>
      <c r="Q1701" s="5" t="str">
        <f t="shared" si="184"/>
        <v>music</v>
      </c>
      <c r="R1701" s="5" t="str">
        <f t="shared" si="185"/>
        <v>faith</v>
      </c>
      <c r="S1701" t="s">
        <v>8325</v>
      </c>
      <c r="T1701" t="s">
        <v>8347</v>
      </c>
      <c r="U1701" s="9">
        <f t="shared" si="186"/>
        <v>42806.863946759258</v>
      </c>
      <c r="V1701" s="9">
        <f t="shared" si="187"/>
        <v>42836.863946759258</v>
      </c>
      <c r="W1701">
        <f t="shared" si="188"/>
        <v>30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2" t="s">
        <v>8221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 s="5">
        <f t="shared" si="183"/>
        <v>65.97</v>
      </c>
      <c r="Q1702" s="5" t="str">
        <f t="shared" si="184"/>
        <v>music</v>
      </c>
      <c r="R1702" s="5" t="str">
        <f t="shared" si="185"/>
        <v>faith</v>
      </c>
      <c r="S1702" t="s">
        <v>8325</v>
      </c>
      <c r="T1702" t="s">
        <v>8347</v>
      </c>
      <c r="U1702" s="9">
        <f t="shared" si="186"/>
        <v>42796.071643518517</v>
      </c>
      <c r="V1702" s="9">
        <f t="shared" si="187"/>
        <v>42826.166666666672</v>
      </c>
      <c r="W1702">
        <f t="shared" si="188"/>
        <v>30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 s="5">
        <f t="shared" si="183"/>
        <v>5</v>
      </c>
      <c r="Q1703" s="5" t="str">
        <f t="shared" si="184"/>
        <v>music</v>
      </c>
      <c r="R1703" s="5" t="str">
        <f t="shared" si="185"/>
        <v>faith</v>
      </c>
      <c r="S1703" t="s">
        <v>8325</v>
      </c>
      <c r="T1703" t="s">
        <v>8347</v>
      </c>
      <c r="U1703" s="9">
        <f t="shared" si="186"/>
        <v>41989.664409722223</v>
      </c>
      <c r="V1703" s="9">
        <f t="shared" si="187"/>
        <v>42019.664409722223</v>
      </c>
      <c r="W1703">
        <f t="shared" si="188"/>
        <v>30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 s="5">
        <f t="shared" si="183"/>
        <v>1</v>
      </c>
      <c r="Q1704" s="5" t="str">
        <f t="shared" si="184"/>
        <v>music</v>
      </c>
      <c r="R1704" s="5" t="str">
        <f t="shared" si="185"/>
        <v>faith</v>
      </c>
      <c r="S1704" t="s">
        <v>8325</v>
      </c>
      <c r="T1704" t="s">
        <v>8347</v>
      </c>
      <c r="U1704" s="9">
        <f t="shared" si="186"/>
        <v>42063.869791666672</v>
      </c>
      <c r="V1704" s="9">
        <f t="shared" si="187"/>
        <v>42093.828125</v>
      </c>
      <c r="W1704">
        <f t="shared" si="188"/>
        <v>30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 s="5">
        <f t="shared" si="183"/>
        <v>25.5</v>
      </c>
      <c r="Q1705" s="5" t="str">
        <f t="shared" si="184"/>
        <v>music</v>
      </c>
      <c r="R1705" s="5" t="str">
        <f t="shared" si="185"/>
        <v>faith</v>
      </c>
      <c r="S1705" t="s">
        <v>8325</v>
      </c>
      <c r="T1705" t="s">
        <v>8347</v>
      </c>
      <c r="U1705" s="9">
        <f t="shared" si="186"/>
        <v>42187.281678240746</v>
      </c>
      <c r="V1705" s="9">
        <f t="shared" si="187"/>
        <v>42247.281678240746</v>
      </c>
      <c r="W1705">
        <f t="shared" si="188"/>
        <v>60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 s="5">
        <f t="shared" si="183"/>
        <v>118.36</v>
      </c>
      <c r="Q1706" s="5" t="str">
        <f t="shared" si="184"/>
        <v>music</v>
      </c>
      <c r="R1706" s="5" t="str">
        <f t="shared" si="185"/>
        <v>faith</v>
      </c>
      <c r="S1706" t="s">
        <v>8325</v>
      </c>
      <c r="T1706" t="s">
        <v>8347</v>
      </c>
      <c r="U1706" s="9">
        <f t="shared" si="186"/>
        <v>42021.139733796299</v>
      </c>
      <c r="V1706" s="9">
        <f t="shared" si="187"/>
        <v>42051.139733796299</v>
      </c>
      <c r="W1706">
        <f t="shared" si="188"/>
        <v>30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s="5" t="e">
        <f t="shared" si="183"/>
        <v>#DIV/0!</v>
      </c>
      <c r="Q1707" s="5" t="str">
        <f t="shared" si="184"/>
        <v>music</v>
      </c>
      <c r="R1707" s="5" t="str">
        <f t="shared" si="185"/>
        <v>faith</v>
      </c>
      <c r="S1707" t="s">
        <v>8325</v>
      </c>
      <c r="T1707" t="s">
        <v>8347</v>
      </c>
      <c r="U1707" s="9">
        <f t="shared" si="186"/>
        <v>42245.016736111109</v>
      </c>
      <c r="V1707" s="9">
        <f t="shared" si="187"/>
        <v>42256.666666666672</v>
      </c>
      <c r="W1707">
        <f t="shared" si="188"/>
        <v>11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s="5" t="e">
        <f t="shared" si="183"/>
        <v>#DIV/0!</v>
      </c>
      <c r="Q1708" s="5" t="str">
        <f t="shared" si="184"/>
        <v>music</v>
      </c>
      <c r="R1708" s="5" t="str">
        <f t="shared" si="185"/>
        <v>faith</v>
      </c>
      <c r="S1708" t="s">
        <v>8325</v>
      </c>
      <c r="T1708" t="s">
        <v>8347</v>
      </c>
      <c r="U1708" s="9">
        <f t="shared" si="186"/>
        <v>42179.306388888886</v>
      </c>
      <c r="V1708" s="9">
        <f t="shared" si="187"/>
        <v>42239.306388888886</v>
      </c>
      <c r="W1708">
        <f t="shared" si="188"/>
        <v>60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 s="5">
        <f t="shared" si="183"/>
        <v>54.11</v>
      </c>
      <c r="Q1709" s="5" t="str">
        <f t="shared" si="184"/>
        <v>music</v>
      </c>
      <c r="R1709" s="5" t="str">
        <f t="shared" si="185"/>
        <v>faith</v>
      </c>
      <c r="S1709" t="s">
        <v>8325</v>
      </c>
      <c r="T1709" t="s">
        <v>8347</v>
      </c>
      <c r="U1709" s="9">
        <f t="shared" si="186"/>
        <v>42427.721006944441</v>
      </c>
      <c r="V1709" s="9">
        <f t="shared" si="187"/>
        <v>42457.679340277777</v>
      </c>
      <c r="W1709">
        <f t="shared" si="188"/>
        <v>30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s="5" t="e">
        <f t="shared" si="183"/>
        <v>#DIV/0!</v>
      </c>
      <c r="Q1710" s="5" t="str">
        <f t="shared" si="184"/>
        <v>music</v>
      </c>
      <c r="R1710" s="5" t="str">
        <f t="shared" si="185"/>
        <v>faith</v>
      </c>
      <c r="S1710" t="s">
        <v>8325</v>
      </c>
      <c r="T1710" t="s">
        <v>8347</v>
      </c>
      <c r="U1710" s="9">
        <f t="shared" si="186"/>
        <v>42451.866967592592</v>
      </c>
      <c r="V1710" s="9">
        <f t="shared" si="187"/>
        <v>42491.866967592592</v>
      </c>
      <c r="W1710">
        <f t="shared" si="188"/>
        <v>40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 s="5">
        <f t="shared" si="183"/>
        <v>21.25</v>
      </c>
      <c r="Q1711" s="5" t="str">
        <f t="shared" si="184"/>
        <v>music</v>
      </c>
      <c r="R1711" s="5" t="str">
        <f t="shared" si="185"/>
        <v>faith</v>
      </c>
      <c r="S1711" t="s">
        <v>8325</v>
      </c>
      <c r="T1711" t="s">
        <v>8347</v>
      </c>
      <c r="U1711" s="9">
        <f t="shared" si="186"/>
        <v>41841.56381944444</v>
      </c>
      <c r="V1711" s="9">
        <f t="shared" si="187"/>
        <v>41882.818749999999</v>
      </c>
      <c r="W1711">
        <f t="shared" si="188"/>
        <v>41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 s="5">
        <f t="shared" si="183"/>
        <v>34</v>
      </c>
      <c r="Q1712" s="5" t="str">
        <f t="shared" si="184"/>
        <v>music</v>
      </c>
      <c r="R1712" s="5" t="str">
        <f t="shared" si="185"/>
        <v>faith</v>
      </c>
      <c r="S1712" t="s">
        <v>8325</v>
      </c>
      <c r="T1712" t="s">
        <v>8347</v>
      </c>
      <c r="U1712" s="9">
        <f t="shared" si="186"/>
        <v>42341.59129629629</v>
      </c>
      <c r="V1712" s="9">
        <f t="shared" si="187"/>
        <v>42387.541666666672</v>
      </c>
      <c r="W1712">
        <f t="shared" si="188"/>
        <v>46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 s="5">
        <f t="shared" si="183"/>
        <v>525</v>
      </c>
      <c r="Q1713" s="5" t="str">
        <f t="shared" si="184"/>
        <v>music</v>
      </c>
      <c r="R1713" s="5" t="str">
        <f t="shared" si="185"/>
        <v>faith</v>
      </c>
      <c r="S1713" t="s">
        <v>8325</v>
      </c>
      <c r="T1713" t="s">
        <v>8347</v>
      </c>
      <c r="U1713" s="9">
        <f t="shared" si="186"/>
        <v>41852.646226851852</v>
      </c>
      <c r="V1713" s="9">
        <f t="shared" si="187"/>
        <v>41883.646226851852</v>
      </c>
      <c r="W1713">
        <f t="shared" si="188"/>
        <v>31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s="5" t="e">
        <f t="shared" si="183"/>
        <v>#DIV/0!</v>
      </c>
      <c r="Q1714" s="5" t="str">
        <f t="shared" si="184"/>
        <v>music</v>
      </c>
      <c r="R1714" s="5" t="str">
        <f t="shared" si="185"/>
        <v>faith</v>
      </c>
      <c r="S1714" t="s">
        <v>8325</v>
      </c>
      <c r="T1714" t="s">
        <v>8347</v>
      </c>
      <c r="U1714" s="9">
        <f t="shared" si="186"/>
        <v>42125.913807870369</v>
      </c>
      <c r="V1714" s="9">
        <f t="shared" si="187"/>
        <v>42185.913807870369</v>
      </c>
      <c r="W1714">
        <f t="shared" si="188"/>
        <v>60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 s="5">
        <f t="shared" si="183"/>
        <v>50</v>
      </c>
      <c r="Q1715" s="5" t="str">
        <f t="shared" si="184"/>
        <v>music</v>
      </c>
      <c r="R1715" s="5" t="str">
        <f t="shared" si="185"/>
        <v>faith</v>
      </c>
      <c r="S1715" t="s">
        <v>8325</v>
      </c>
      <c r="T1715" t="s">
        <v>8347</v>
      </c>
      <c r="U1715" s="9">
        <f t="shared" si="186"/>
        <v>41887.801064814819</v>
      </c>
      <c r="V1715" s="9">
        <f t="shared" si="187"/>
        <v>41917.801064814819</v>
      </c>
      <c r="W1715">
        <f t="shared" si="188"/>
        <v>30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 s="5">
        <f t="shared" si="183"/>
        <v>115.71</v>
      </c>
      <c r="Q1716" s="5" t="str">
        <f t="shared" si="184"/>
        <v>music</v>
      </c>
      <c r="R1716" s="5" t="str">
        <f t="shared" si="185"/>
        <v>faith</v>
      </c>
      <c r="S1716" t="s">
        <v>8325</v>
      </c>
      <c r="T1716" t="s">
        <v>8347</v>
      </c>
      <c r="U1716" s="9">
        <f t="shared" si="186"/>
        <v>42095.918530092589</v>
      </c>
      <c r="V1716" s="9">
        <f t="shared" si="187"/>
        <v>42125.918530092589</v>
      </c>
      <c r="W1716">
        <f t="shared" si="188"/>
        <v>30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 s="5">
        <f t="shared" si="183"/>
        <v>5.5</v>
      </c>
      <c r="Q1717" s="5" t="str">
        <f t="shared" si="184"/>
        <v>music</v>
      </c>
      <c r="R1717" s="5" t="str">
        <f t="shared" si="185"/>
        <v>faith</v>
      </c>
      <c r="S1717" t="s">
        <v>8325</v>
      </c>
      <c r="T1717" t="s">
        <v>8347</v>
      </c>
      <c r="U1717" s="9">
        <f t="shared" si="186"/>
        <v>42064.217418981483</v>
      </c>
      <c r="V1717" s="9">
        <f t="shared" si="187"/>
        <v>42094.140277777777</v>
      </c>
      <c r="W1717">
        <f t="shared" si="188"/>
        <v>30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 s="5">
        <f t="shared" si="183"/>
        <v>50</v>
      </c>
      <c r="Q1718" s="5" t="str">
        <f t="shared" si="184"/>
        <v>music</v>
      </c>
      <c r="R1718" s="5" t="str">
        <f t="shared" si="185"/>
        <v>faith</v>
      </c>
      <c r="S1718" t="s">
        <v>8325</v>
      </c>
      <c r="T1718" t="s">
        <v>8347</v>
      </c>
      <c r="U1718" s="9">
        <f t="shared" si="186"/>
        <v>42673.577534722222</v>
      </c>
      <c r="V1718" s="9">
        <f t="shared" si="187"/>
        <v>42713.619201388887</v>
      </c>
      <c r="W1718">
        <f t="shared" si="188"/>
        <v>40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 s="5">
        <f t="shared" si="183"/>
        <v>34.020000000000003</v>
      </c>
      <c r="Q1719" s="5" t="str">
        <f t="shared" si="184"/>
        <v>music</v>
      </c>
      <c r="R1719" s="5" t="str">
        <f t="shared" si="185"/>
        <v>faith</v>
      </c>
      <c r="S1719" t="s">
        <v>8325</v>
      </c>
      <c r="T1719" t="s">
        <v>8347</v>
      </c>
      <c r="U1719" s="9">
        <f t="shared" si="186"/>
        <v>42460.98192129629</v>
      </c>
      <c r="V1719" s="9">
        <f t="shared" si="187"/>
        <v>42481.166666666672</v>
      </c>
      <c r="W1719">
        <f t="shared" si="188"/>
        <v>21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 s="5">
        <f t="shared" si="183"/>
        <v>37.5</v>
      </c>
      <c r="Q1720" s="5" t="str">
        <f t="shared" si="184"/>
        <v>music</v>
      </c>
      <c r="R1720" s="5" t="str">
        <f t="shared" si="185"/>
        <v>faith</v>
      </c>
      <c r="S1720" t="s">
        <v>8325</v>
      </c>
      <c r="T1720" t="s">
        <v>8347</v>
      </c>
      <c r="U1720" s="9">
        <f t="shared" si="186"/>
        <v>42460.610520833332</v>
      </c>
      <c r="V1720" s="9">
        <f t="shared" si="187"/>
        <v>42504.207638888889</v>
      </c>
      <c r="W1720">
        <f t="shared" si="188"/>
        <v>44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 s="5">
        <f t="shared" si="183"/>
        <v>11.67</v>
      </c>
      <c r="Q1721" s="5" t="str">
        <f t="shared" si="184"/>
        <v>music</v>
      </c>
      <c r="R1721" s="5" t="str">
        <f t="shared" si="185"/>
        <v>faith</v>
      </c>
      <c r="S1721" t="s">
        <v>8325</v>
      </c>
      <c r="T1721" t="s">
        <v>8347</v>
      </c>
      <c r="U1721" s="9">
        <f t="shared" si="186"/>
        <v>41869.534618055557</v>
      </c>
      <c r="V1721" s="9">
        <f t="shared" si="187"/>
        <v>41899.534618055557</v>
      </c>
      <c r="W1721">
        <f t="shared" si="188"/>
        <v>30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 s="5">
        <f t="shared" si="183"/>
        <v>28.13</v>
      </c>
      <c r="Q1722" s="5" t="str">
        <f t="shared" si="184"/>
        <v>music</v>
      </c>
      <c r="R1722" s="5" t="str">
        <f t="shared" si="185"/>
        <v>faith</v>
      </c>
      <c r="S1722" t="s">
        <v>8325</v>
      </c>
      <c r="T1722" t="s">
        <v>8347</v>
      </c>
      <c r="U1722" s="9">
        <f t="shared" si="186"/>
        <v>41922.783229166671</v>
      </c>
      <c r="V1722" s="9">
        <f t="shared" si="187"/>
        <v>41952.824895833335</v>
      </c>
      <c r="W1722">
        <f t="shared" si="188"/>
        <v>30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s="5" t="e">
        <f t="shared" si="183"/>
        <v>#DIV/0!</v>
      </c>
      <c r="Q1723" s="5" t="str">
        <f t="shared" si="184"/>
        <v>music</v>
      </c>
      <c r="R1723" s="5" t="str">
        <f t="shared" si="185"/>
        <v>faith</v>
      </c>
      <c r="S1723" t="s">
        <v>8325</v>
      </c>
      <c r="T1723" t="s">
        <v>8347</v>
      </c>
      <c r="U1723" s="9">
        <f t="shared" si="186"/>
        <v>42319.461377314816</v>
      </c>
      <c r="V1723" s="9">
        <f t="shared" si="187"/>
        <v>42349.461377314816</v>
      </c>
      <c r="W1723">
        <f t="shared" si="188"/>
        <v>30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 s="5">
        <f t="shared" si="183"/>
        <v>1</v>
      </c>
      <c r="Q1724" s="5" t="str">
        <f t="shared" si="184"/>
        <v>music</v>
      </c>
      <c r="R1724" s="5" t="str">
        <f t="shared" si="185"/>
        <v>faith</v>
      </c>
      <c r="S1724" t="s">
        <v>8325</v>
      </c>
      <c r="T1724" t="s">
        <v>8347</v>
      </c>
      <c r="U1724" s="9">
        <f t="shared" si="186"/>
        <v>42425.960983796293</v>
      </c>
      <c r="V1724" s="9">
        <f t="shared" si="187"/>
        <v>42463.006944444445</v>
      </c>
      <c r="W1724">
        <f t="shared" si="188"/>
        <v>38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 s="5">
        <f t="shared" si="183"/>
        <v>216.67</v>
      </c>
      <c r="Q1725" s="5" t="str">
        <f t="shared" si="184"/>
        <v>music</v>
      </c>
      <c r="R1725" s="5" t="str">
        <f t="shared" si="185"/>
        <v>faith</v>
      </c>
      <c r="S1725" t="s">
        <v>8325</v>
      </c>
      <c r="T1725" t="s">
        <v>8347</v>
      </c>
      <c r="U1725" s="9">
        <f t="shared" si="186"/>
        <v>42129.82540509259</v>
      </c>
      <c r="V1725" s="9">
        <f t="shared" si="187"/>
        <v>42186.25</v>
      </c>
      <c r="W1725">
        <f t="shared" si="188"/>
        <v>57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 s="5">
        <f t="shared" si="183"/>
        <v>8.75</v>
      </c>
      <c r="Q1726" s="5" t="str">
        <f t="shared" si="184"/>
        <v>music</v>
      </c>
      <c r="R1726" s="5" t="str">
        <f t="shared" si="185"/>
        <v>faith</v>
      </c>
      <c r="S1726" t="s">
        <v>8325</v>
      </c>
      <c r="T1726" t="s">
        <v>8347</v>
      </c>
      <c r="U1726" s="9">
        <f t="shared" si="186"/>
        <v>41912.932430555556</v>
      </c>
      <c r="V1726" s="9">
        <f t="shared" si="187"/>
        <v>41942.932430555556</v>
      </c>
      <c r="W1726">
        <f t="shared" si="188"/>
        <v>30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 s="5">
        <f t="shared" si="183"/>
        <v>62.22</v>
      </c>
      <c r="Q1727" s="5" t="str">
        <f t="shared" si="184"/>
        <v>music</v>
      </c>
      <c r="R1727" s="5" t="str">
        <f t="shared" si="185"/>
        <v>faith</v>
      </c>
      <c r="S1727" t="s">
        <v>8325</v>
      </c>
      <c r="T1727" t="s">
        <v>8347</v>
      </c>
      <c r="U1727" s="9">
        <f t="shared" si="186"/>
        <v>41845.968159722222</v>
      </c>
      <c r="V1727" s="9">
        <f t="shared" si="187"/>
        <v>41875.968159722222</v>
      </c>
      <c r="W1727">
        <f t="shared" si="188"/>
        <v>30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 s="5">
        <f t="shared" si="183"/>
        <v>137.25</v>
      </c>
      <c r="Q1728" s="5" t="str">
        <f t="shared" si="184"/>
        <v>music</v>
      </c>
      <c r="R1728" s="5" t="str">
        <f t="shared" si="185"/>
        <v>faith</v>
      </c>
      <c r="S1728" t="s">
        <v>8325</v>
      </c>
      <c r="T1728" t="s">
        <v>8347</v>
      </c>
      <c r="U1728" s="9">
        <f t="shared" si="186"/>
        <v>41788.919722222221</v>
      </c>
      <c r="V1728" s="9">
        <f t="shared" si="187"/>
        <v>41817.919722222221</v>
      </c>
      <c r="W1728">
        <f t="shared" si="188"/>
        <v>29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 s="5">
        <f t="shared" si="183"/>
        <v>1</v>
      </c>
      <c r="Q1729" s="5" t="str">
        <f t="shared" si="184"/>
        <v>music</v>
      </c>
      <c r="R1729" s="5" t="str">
        <f t="shared" si="185"/>
        <v>faith</v>
      </c>
      <c r="S1729" t="s">
        <v>8325</v>
      </c>
      <c r="T1729" t="s">
        <v>8347</v>
      </c>
      <c r="U1729" s="9">
        <f t="shared" si="186"/>
        <v>42044.927974537044</v>
      </c>
      <c r="V1729" s="9">
        <f t="shared" si="187"/>
        <v>42099.458333333328</v>
      </c>
      <c r="W1729">
        <f t="shared" si="188"/>
        <v>55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89">ROUND((E1730/D1730)*100,0)</f>
        <v>68</v>
      </c>
      <c r="P1730" s="5">
        <f t="shared" ref="P1730:P1793" si="190">ROUND((E1730/L1730),2)</f>
        <v>122.14</v>
      </c>
      <c r="Q1730" s="5" t="str">
        <f t="shared" ref="Q1730:Q1793" si="191">LEFT(N1730,SEARCH("/",N1730)-1)</f>
        <v>music</v>
      </c>
      <c r="R1730" s="5" t="str">
        <f t="shared" ref="R1730:R1793" si="192">RIGHT(N1730,LEN(N1730)-SEARCH("/",N1730))</f>
        <v>faith</v>
      </c>
      <c r="S1730" t="s">
        <v>8325</v>
      </c>
      <c r="T1730" t="s">
        <v>8347</v>
      </c>
      <c r="U1730" s="9">
        <f t="shared" ref="U1730:U1793" si="193">(((J1730/60)/60)/24)+DATE(1970,1,1)</f>
        <v>42268.625856481478</v>
      </c>
      <c r="V1730" s="9">
        <f t="shared" ref="V1730:V1793" si="194">(((I1730/60)/60)/24)+DATE(1970,1,1)</f>
        <v>42298.625856481478</v>
      </c>
      <c r="W1730">
        <f t="shared" si="188"/>
        <v>30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89"/>
        <v>0</v>
      </c>
      <c r="P1731" s="5" t="e">
        <f t="shared" si="190"/>
        <v>#DIV/0!</v>
      </c>
      <c r="Q1731" s="5" t="str">
        <f t="shared" si="191"/>
        <v>music</v>
      </c>
      <c r="R1731" s="5" t="str">
        <f t="shared" si="192"/>
        <v>faith</v>
      </c>
      <c r="S1731" t="s">
        <v>8325</v>
      </c>
      <c r="T1731" t="s">
        <v>8347</v>
      </c>
      <c r="U1731" s="9">
        <f t="shared" si="193"/>
        <v>42471.052152777775</v>
      </c>
      <c r="V1731" s="9">
        <f t="shared" si="194"/>
        <v>42531.052152777775</v>
      </c>
      <c r="W1731">
        <f t="shared" ref="W1731:W1794" si="195">DATEDIF(U1731,V1731,"d")</f>
        <v>60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s="5" t="e">
        <f t="shared" si="190"/>
        <v>#DIV/0!</v>
      </c>
      <c r="Q1732" s="5" t="str">
        <f t="shared" si="191"/>
        <v>music</v>
      </c>
      <c r="R1732" s="5" t="str">
        <f t="shared" si="192"/>
        <v>faith</v>
      </c>
      <c r="S1732" t="s">
        <v>8325</v>
      </c>
      <c r="T1732" t="s">
        <v>8347</v>
      </c>
      <c r="U1732" s="9">
        <f t="shared" si="193"/>
        <v>42272.087766203709</v>
      </c>
      <c r="V1732" s="9">
        <f t="shared" si="194"/>
        <v>42302.087766203709</v>
      </c>
      <c r="W1732">
        <f t="shared" si="195"/>
        <v>30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s="5" t="e">
        <f t="shared" si="190"/>
        <v>#DIV/0!</v>
      </c>
      <c r="Q1733" s="5" t="str">
        <f t="shared" si="191"/>
        <v>music</v>
      </c>
      <c r="R1733" s="5" t="str">
        <f t="shared" si="192"/>
        <v>faith</v>
      </c>
      <c r="S1733" t="s">
        <v>8325</v>
      </c>
      <c r="T1733" t="s">
        <v>8347</v>
      </c>
      <c r="U1733" s="9">
        <f t="shared" si="193"/>
        <v>42152.906851851847</v>
      </c>
      <c r="V1733" s="9">
        <f t="shared" si="194"/>
        <v>42166.625</v>
      </c>
      <c r="W1733">
        <f t="shared" si="195"/>
        <v>14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s="5" t="e">
        <f t="shared" si="190"/>
        <v>#DIV/0!</v>
      </c>
      <c r="Q1734" s="5" t="str">
        <f t="shared" si="191"/>
        <v>music</v>
      </c>
      <c r="R1734" s="5" t="str">
        <f t="shared" si="192"/>
        <v>faith</v>
      </c>
      <c r="S1734" t="s">
        <v>8325</v>
      </c>
      <c r="T1734" t="s">
        <v>8347</v>
      </c>
      <c r="U1734" s="9">
        <f t="shared" si="193"/>
        <v>42325.683807870373</v>
      </c>
      <c r="V1734" s="9">
        <f t="shared" si="194"/>
        <v>42385.208333333328</v>
      </c>
      <c r="W1734">
        <f t="shared" si="195"/>
        <v>60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s="5" t="e">
        <f t="shared" si="190"/>
        <v>#DIV/0!</v>
      </c>
      <c r="Q1735" s="5" t="str">
        <f t="shared" si="191"/>
        <v>music</v>
      </c>
      <c r="R1735" s="5" t="str">
        <f t="shared" si="192"/>
        <v>faith</v>
      </c>
      <c r="S1735" t="s">
        <v>8325</v>
      </c>
      <c r="T1735" t="s">
        <v>8347</v>
      </c>
      <c r="U1735" s="9">
        <f t="shared" si="193"/>
        <v>42614.675625000003</v>
      </c>
      <c r="V1735" s="9">
        <f t="shared" si="194"/>
        <v>42626.895833333328</v>
      </c>
      <c r="W1735">
        <f t="shared" si="195"/>
        <v>12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 s="5">
        <f t="shared" si="190"/>
        <v>1</v>
      </c>
      <c r="Q1736" s="5" t="str">
        <f t="shared" si="191"/>
        <v>music</v>
      </c>
      <c r="R1736" s="5" t="str">
        <f t="shared" si="192"/>
        <v>faith</v>
      </c>
      <c r="S1736" t="s">
        <v>8325</v>
      </c>
      <c r="T1736" t="s">
        <v>8347</v>
      </c>
      <c r="U1736" s="9">
        <f t="shared" si="193"/>
        <v>42102.036527777775</v>
      </c>
      <c r="V1736" s="9">
        <f t="shared" si="194"/>
        <v>42132.036527777775</v>
      </c>
      <c r="W1736">
        <f t="shared" si="195"/>
        <v>30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 s="5">
        <f t="shared" si="190"/>
        <v>55</v>
      </c>
      <c r="Q1737" s="5" t="str">
        <f t="shared" si="191"/>
        <v>music</v>
      </c>
      <c r="R1737" s="5" t="str">
        <f t="shared" si="192"/>
        <v>faith</v>
      </c>
      <c r="S1737" t="s">
        <v>8325</v>
      </c>
      <c r="T1737" t="s">
        <v>8347</v>
      </c>
      <c r="U1737" s="9">
        <f t="shared" si="193"/>
        <v>42559.814178240747</v>
      </c>
      <c r="V1737" s="9">
        <f t="shared" si="194"/>
        <v>42589.814178240747</v>
      </c>
      <c r="W1737">
        <f t="shared" si="195"/>
        <v>30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 s="5">
        <f t="shared" si="190"/>
        <v>22</v>
      </c>
      <c r="Q1738" s="5" t="str">
        <f t="shared" si="191"/>
        <v>music</v>
      </c>
      <c r="R1738" s="5" t="str">
        <f t="shared" si="192"/>
        <v>faith</v>
      </c>
      <c r="S1738" t="s">
        <v>8325</v>
      </c>
      <c r="T1738" t="s">
        <v>8347</v>
      </c>
      <c r="U1738" s="9">
        <f t="shared" si="193"/>
        <v>42286.861493055556</v>
      </c>
      <c r="V1738" s="9">
        <f t="shared" si="194"/>
        <v>42316.90315972222</v>
      </c>
      <c r="W1738">
        <f t="shared" si="195"/>
        <v>30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 s="5">
        <f t="shared" si="190"/>
        <v>56.67</v>
      </c>
      <c r="Q1739" s="5" t="str">
        <f t="shared" si="191"/>
        <v>music</v>
      </c>
      <c r="R1739" s="5" t="str">
        <f t="shared" si="192"/>
        <v>faith</v>
      </c>
      <c r="S1739" t="s">
        <v>8325</v>
      </c>
      <c r="T1739" t="s">
        <v>8347</v>
      </c>
      <c r="U1739" s="9">
        <f t="shared" si="193"/>
        <v>42175.948981481488</v>
      </c>
      <c r="V1739" s="9">
        <f t="shared" si="194"/>
        <v>42205.948981481488</v>
      </c>
      <c r="W1739">
        <f t="shared" si="195"/>
        <v>30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 s="5">
        <f t="shared" si="190"/>
        <v>20</v>
      </c>
      <c r="Q1740" s="5" t="str">
        <f t="shared" si="191"/>
        <v>music</v>
      </c>
      <c r="R1740" s="5" t="str">
        <f t="shared" si="192"/>
        <v>faith</v>
      </c>
      <c r="S1740" t="s">
        <v>8325</v>
      </c>
      <c r="T1740" t="s">
        <v>8347</v>
      </c>
      <c r="U1740" s="9">
        <f t="shared" si="193"/>
        <v>41884.874328703707</v>
      </c>
      <c r="V1740" s="9">
        <f t="shared" si="194"/>
        <v>41914.874328703707</v>
      </c>
      <c r="W1740">
        <f t="shared" si="195"/>
        <v>30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 s="5">
        <f t="shared" si="190"/>
        <v>1</v>
      </c>
      <c r="Q1741" s="5" t="str">
        <f t="shared" si="191"/>
        <v>music</v>
      </c>
      <c r="R1741" s="5" t="str">
        <f t="shared" si="192"/>
        <v>faith</v>
      </c>
      <c r="S1741" t="s">
        <v>8325</v>
      </c>
      <c r="T1741" t="s">
        <v>8347</v>
      </c>
      <c r="U1741" s="9">
        <f t="shared" si="193"/>
        <v>42435.874212962968</v>
      </c>
      <c r="V1741" s="9">
        <f t="shared" si="194"/>
        <v>42494.832546296297</v>
      </c>
      <c r="W1741">
        <f t="shared" si="195"/>
        <v>59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s="5" t="e">
        <f t="shared" si="190"/>
        <v>#DIV/0!</v>
      </c>
      <c r="Q1742" s="5" t="str">
        <f t="shared" si="191"/>
        <v>music</v>
      </c>
      <c r="R1742" s="5" t="str">
        <f t="shared" si="192"/>
        <v>faith</v>
      </c>
      <c r="S1742" t="s">
        <v>8325</v>
      </c>
      <c r="T1742" t="s">
        <v>8347</v>
      </c>
      <c r="U1742" s="9">
        <f t="shared" si="193"/>
        <v>42171.817384259266</v>
      </c>
      <c r="V1742" s="9">
        <f t="shared" si="194"/>
        <v>42201.817384259266</v>
      </c>
      <c r="W1742">
        <f t="shared" si="195"/>
        <v>30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 s="5">
        <f t="shared" si="190"/>
        <v>25.58</v>
      </c>
      <c r="Q1743" s="5" t="str">
        <f t="shared" si="191"/>
        <v>photography</v>
      </c>
      <c r="R1743" s="5" t="str">
        <f t="shared" si="192"/>
        <v>photobooks</v>
      </c>
      <c r="S1743" t="s">
        <v>8338</v>
      </c>
      <c r="T1743" t="s">
        <v>8339</v>
      </c>
      <c r="U1743" s="9">
        <f t="shared" si="193"/>
        <v>42120.628136574072</v>
      </c>
      <c r="V1743" s="9">
        <f t="shared" si="194"/>
        <v>42165.628136574072</v>
      </c>
      <c r="W1743">
        <f t="shared" si="195"/>
        <v>45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 s="5">
        <f t="shared" si="190"/>
        <v>63.97</v>
      </c>
      <c r="Q1744" s="5" t="str">
        <f t="shared" si="191"/>
        <v>photography</v>
      </c>
      <c r="R1744" s="5" t="str">
        <f t="shared" si="192"/>
        <v>photobooks</v>
      </c>
      <c r="S1744" t="s">
        <v>8338</v>
      </c>
      <c r="T1744" t="s">
        <v>8339</v>
      </c>
      <c r="U1744" s="9">
        <f t="shared" si="193"/>
        <v>42710.876967592587</v>
      </c>
      <c r="V1744" s="9">
        <f t="shared" si="194"/>
        <v>42742.875</v>
      </c>
      <c r="W1744">
        <f t="shared" si="195"/>
        <v>32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 s="5">
        <f t="shared" si="190"/>
        <v>89.93</v>
      </c>
      <c r="Q1745" s="5" t="str">
        <f t="shared" si="191"/>
        <v>photography</v>
      </c>
      <c r="R1745" s="5" t="str">
        <f t="shared" si="192"/>
        <v>photobooks</v>
      </c>
      <c r="S1745" t="s">
        <v>8338</v>
      </c>
      <c r="T1745" t="s">
        <v>8339</v>
      </c>
      <c r="U1745" s="9">
        <f t="shared" si="193"/>
        <v>42586.925636574073</v>
      </c>
      <c r="V1745" s="9">
        <f t="shared" si="194"/>
        <v>42609.165972222225</v>
      </c>
      <c r="W1745">
        <f t="shared" si="195"/>
        <v>23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 s="5">
        <f t="shared" si="190"/>
        <v>93.07</v>
      </c>
      <c r="Q1746" s="5" t="str">
        <f t="shared" si="191"/>
        <v>photography</v>
      </c>
      <c r="R1746" s="5" t="str">
        <f t="shared" si="192"/>
        <v>photobooks</v>
      </c>
      <c r="S1746" t="s">
        <v>8338</v>
      </c>
      <c r="T1746" t="s">
        <v>8339</v>
      </c>
      <c r="U1746" s="9">
        <f t="shared" si="193"/>
        <v>42026.605057870373</v>
      </c>
      <c r="V1746" s="9">
        <f t="shared" si="194"/>
        <v>42071.563391203701</v>
      </c>
      <c r="W1746">
        <f t="shared" si="195"/>
        <v>45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 s="5">
        <f t="shared" si="190"/>
        <v>89.67</v>
      </c>
      <c r="Q1747" s="5" t="str">
        <f t="shared" si="191"/>
        <v>photography</v>
      </c>
      <c r="R1747" s="5" t="str">
        <f t="shared" si="192"/>
        <v>photobooks</v>
      </c>
      <c r="S1747" t="s">
        <v>8338</v>
      </c>
      <c r="T1747" t="s">
        <v>8339</v>
      </c>
      <c r="U1747" s="9">
        <f t="shared" si="193"/>
        <v>42690.259699074071</v>
      </c>
      <c r="V1747" s="9">
        <f t="shared" si="194"/>
        <v>42726.083333333328</v>
      </c>
      <c r="W1747">
        <f t="shared" si="195"/>
        <v>36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 s="5">
        <f t="shared" si="190"/>
        <v>207.62</v>
      </c>
      <c r="Q1748" s="5" t="str">
        <f t="shared" si="191"/>
        <v>photography</v>
      </c>
      <c r="R1748" s="5" t="str">
        <f t="shared" si="192"/>
        <v>photobooks</v>
      </c>
      <c r="S1748" t="s">
        <v>8338</v>
      </c>
      <c r="T1748" t="s">
        <v>8339</v>
      </c>
      <c r="U1748" s="9">
        <f t="shared" si="193"/>
        <v>42668.176701388889</v>
      </c>
      <c r="V1748" s="9">
        <f t="shared" si="194"/>
        <v>42698.083333333328</v>
      </c>
      <c r="W1748">
        <f t="shared" si="195"/>
        <v>30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 s="5">
        <f t="shared" si="190"/>
        <v>59.41</v>
      </c>
      <c r="Q1749" s="5" t="str">
        <f t="shared" si="191"/>
        <v>photography</v>
      </c>
      <c r="R1749" s="5" t="str">
        <f t="shared" si="192"/>
        <v>photobooks</v>
      </c>
      <c r="S1749" t="s">
        <v>8338</v>
      </c>
      <c r="T1749" t="s">
        <v>8339</v>
      </c>
      <c r="U1749" s="9">
        <f t="shared" si="193"/>
        <v>42292.435532407413</v>
      </c>
      <c r="V1749" s="9">
        <f t="shared" si="194"/>
        <v>42321.625</v>
      </c>
      <c r="W1749">
        <f t="shared" si="195"/>
        <v>29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 s="5">
        <f t="shared" si="190"/>
        <v>358.97</v>
      </c>
      <c r="Q1750" s="5" t="str">
        <f t="shared" si="191"/>
        <v>photography</v>
      </c>
      <c r="R1750" s="5" t="str">
        <f t="shared" si="192"/>
        <v>photobooks</v>
      </c>
      <c r="S1750" t="s">
        <v>8338</v>
      </c>
      <c r="T1750" t="s">
        <v>8339</v>
      </c>
      <c r="U1750" s="9">
        <f t="shared" si="193"/>
        <v>42219.950729166667</v>
      </c>
      <c r="V1750" s="9">
        <f t="shared" si="194"/>
        <v>42249.950729166667</v>
      </c>
      <c r="W1750">
        <f t="shared" si="195"/>
        <v>30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 s="5">
        <f t="shared" si="190"/>
        <v>94.74</v>
      </c>
      <c r="Q1751" s="5" t="str">
        <f t="shared" si="191"/>
        <v>photography</v>
      </c>
      <c r="R1751" s="5" t="str">
        <f t="shared" si="192"/>
        <v>photobooks</v>
      </c>
      <c r="S1751" t="s">
        <v>8338</v>
      </c>
      <c r="T1751" t="s">
        <v>8339</v>
      </c>
      <c r="U1751" s="9">
        <f t="shared" si="193"/>
        <v>42758.975937499999</v>
      </c>
      <c r="V1751" s="9">
        <f t="shared" si="194"/>
        <v>42795.791666666672</v>
      </c>
      <c r="W1751">
        <f t="shared" si="195"/>
        <v>37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 s="5">
        <f t="shared" si="190"/>
        <v>80.650000000000006</v>
      </c>
      <c r="Q1752" s="5" t="str">
        <f t="shared" si="191"/>
        <v>photography</v>
      </c>
      <c r="R1752" s="5" t="str">
        <f t="shared" si="192"/>
        <v>photobooks</v>
      </c>
      <c r="S1752" t="s">
        <v>8338</v>
      </c>
      <c r="T1752" t="s">
        <v>8339</v>
      </c>
      <c r="U1752" s="9">
        <f t="shared" si="193"/>
        <v>42454.836851851855</v>
      </c>
      <c r="V1752" s="9">
        <f t="shared" si="194"/>
        <v>42479.836851851855</v>
      </c>
      <c r="W1752">
        <f t="shared" si="195"/>
        <v>25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 s="5">
        <f t="shared" si="190"/>
        <v>168.69</v>
      </c>
      <c r="Q1753" s="5" t="str">
        <f t="shared" si="191"/>
        <v>photography</v>
      </c>
      <c r="R1753" s="5" t="str">
        <f t="shared" si="192"/>
        <v>photobooks</v>
      </c>
      <c r="S1753" t="s">
        <v>8338</v>
      </c>
      <c r="T1753" t="s">
        <v>8339</v>
      </c>
      <c r="U1753" s="9">
        <f t="shared" si="193"/>
        <v>42052.7815162037</v>
      </c>
      <c r="V1753" s="9">
        <f t="shared" si="194"/>
        <v>42082.739849537036</v>
      </c>
      <c r="W1753">
        <f t="shared" si="195"/>
        <v>30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 s="5">
        <f t="shared" si="190"/>
        <v>34.69</v>
      </c>
      <c r="Q1754" s="5" t="str">
        <f t="shared" si="191"/>
        <v>photography</v>
      </c>
      <c r="R1754" s="5" t="str">
        <f t="shared" si="192"/>
        <v>photobooks</v>
      </c>
      <c r="S1754" t="s">
        <v>8338</v>
      </c>
      <c r="T1754" t="s">
        <v>8339</v>
      </c>
      <c r="U1754" s="9">
        <f t="shared" si="193"/>
        <v>42627.253263888888</v>
      </c>
      <c r="V1754" s="9">
        <f t="shared" si="194"/>
        <v>42657.253263888888</v>
      </c>
      <c r="W1754">
        <f t="shared" si="195"/>
        <v>30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 s="5">
        <f t="shared" si="190"/>
        <v>462.86</v>
      </c>
      <c r="Q1755" s="5" t="str">
        <f t="shared" si="191"/>
        <v>photography</v>
      </c>
      <c r="R1755" s="5" t="str">
        <f t="shared" si="192"/>
        <v>photobooks</v>
      </c>
      <c r="S1755" t="s">
        <v>8338</v>
      </c>
      <c r="T1755" t="s">
        <v>8339</v>
      </c>
      <c r="U1755" s="9">
        <f t="shared" si="193"/>
        <v>42420.74962962963</v>
      </c>
      <c r="V1755" s="9">
        <f t="shared" si="194"/>
        <v>42450.707962962959</v>
      </c>
      <c r="W1755">
        <f t="shared" si="195"/>
        <v>30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 s="5">
        <f t="shared" si="190"/>
        <v>104.39</v>
      </c>
      <c r="Q1756" s="5" t="str">
        <f t="shared" si="191"/>
        <v>photography</v>
      </c>
      <c r="R1756" s="5" t="str">
        <f t="shared" si="192"/>
        <v>photobooks</v>
      </c>
      <c r="S1756" t="s">
        <v>8338</v>
      </c>
      <c r="T1756" t="s">
        <v>8339</v>
      </c>
      <c r="U1756" s="9">
        <f t="shared" si="193"/>
        <v>42067.876770833333</v>
      </c>
      <c r="V1756" s="9">
        <f t="shared" si="194"/>
        <v>42097.835104166668</v>
      </c>
      <c r="W1756">
        <f t="shared" si="195"/>
        <v>30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 s="5">
        <f t="shared" si="190"/>
        <v>7.5</v>
      </c>
      <c r="Q1757" s="5" t="str">
        <f t="shared" si="191"/>
        <v>photography</v>
      </c>
      <c r="R1757" s="5" t="str">
        <f t="shared" si="192"/>
        <v>photobooks</v>
      </c>
      <c r="S1757" t="s">
        <v>8338</v>
      </c>
      <c r="T1757" t="s">
        <v>8339</v>
      </c>
      <c r="U1757" s="9">
        <f t="shared" si="193"/>
        <v>42252.788900462961</v>
      </c>
      <c r="V1757" s="9">
        <f t="shared" si="194"/>
        <v>42282.788900462961</v>
      </c>
      <c r="W1757">
        <f t="shared" si="195"/>
        <v>30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 s="5">
        <f t="shared" si="190"/>
        <v>47.13</v>
      </c>
      <c r="Q1758" s="5" t="str">
        <f t="shared" si="191"/>
        <v>photography</v>
      </c>
      <c r="R1758" s="5" t="str">
        <f t="shared" si="192"/>
        <v>photobooks</v>
      </c>
      <c r="S1758" t="s">
        <v>8338</v>
      </c>
      <c r="T1758" t="s">
        <v>8339</v>
      </c>
      <c r="U1758" s="9">
        <f t="shared" si="193"/>
        <v>42571.167465277773</v>
      </c>
      <c r="V1758" s="9">
        <f t="shared" si="194"/>
        <v>42611.167465277773</v>
      </c>
      <c r="W1758">
        <f t="shared" si="195"/>
        <v>40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 s="5">
        <f t="shared" si="190"/>
        <v>414.29</v>
      </c>
      <c r="Q1759" s="5" t="str">
        <f t="shared" si="191"/>
        <v>photography</v>
      </c>
      <c r="R1759" s="5" t="str">
        <f t="shared" si="192"/>
        <v>photobooks</v>
      </c>
      <c r="S1759" t="s">
        <v>8338</v>
      </c>
      <c r="T1759" t="s">
        <v>8339</v>
      </c>
      <c r="U1759" s="9">
        <f t="shared" si="193"/>
        <v>42733.827349537038</v>
      </c>
      <c r="V1759" s="9">
        <f t="shared" si="194"/>
        <v>42763.811805555553</v>
      </c>
      <c r="W1759">
        <f t="shared" si="195"/>
        <v>30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 s="5">
        <f t="shared" si="190"/>
        <v>42.48</v>
      </c>
      <c r="Q1760" s="5" t="str">
        <f t="shared" si="191"/>
        <v>photography</v>
      </c>
      <c r="R1760" s="5" t="str">
        <f t="shared" si="192"/>
        <v>photobooks</v>
      </c>
      <c r="S1760" t="s">
        <v>8338</v>
      </c>
      <c r="T1760" t="s">
        <v>8339</v>
      </c>
      <c r="U1760" s="9">
        <f t="shared" si="193"/>
        <v>42505.955925925926</v>
      </c>
      <c r="V1760" s="9">
        <f t="shared" si="194"/>
        <v>42565.955925925926</v>
      </c>
      <c r="W1760">
        <f t="shared" si="195"/>
        <v>60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 s="5">
        <f t="shared" si="190"/>
        <v>108.78</v>
      </c>
      <c r="Q1761" s="5" t="str">
        <f t="shared" si="191"/>
        <v>photography</v>
      </c>
      <c r="R1761" s="5" t="str">
        <f t="shared" si="192"/>
        <v>photobooks</v>
      </c>
      <c r="S1761" t="s">
        <v>8338</v>
      </c>
      <c r="T1761" t="s">
        <v>8339</v>
      </c>
      <c r="U1761" s="9">
        <f t="shared" si="193"/>
        <v>42068.829039351855</v>
      </c>
      <c r="V1761" s="9">
        <f t="shared" si="194"/>
        <v>42088.787372685183</v>
      </c>
      <c r="W1761">
        <f t="shared" si="195"/>
        <v>20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 s="5">
        <f t="shared" si="190"/>
        <v>81.099999999999994</v>
      </c>
      <c r="Q1762" s="5" t="str">
        <f t="shared" si="191"/>
        <v>photography</v>
      </c>
      <c r="R1762" s="5" t="str">
        <f t="shared" si="192"/>
        <v>photobooks</v>
      </c>
      <c r="S1762" t="s">
        <v>8338</v>
      </c>
      <c r="T1762" t="s">
        <v>8339</v>
      </c>
      <c r="U1762" s="9">
        <f t="shared" si="193"/>
        <v>42405.67260416667</v>
      </c>
      <c r="V1762" s="9">
        <f t="shared" si="194"/>
        <v>42425.67260416667</v>
      </c>
      <c r="W1762">
        <f t="shared" si="195"/>
        <v>20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 s="5">
        <f t="shared" si="190"/>
        <v>51.67</v>
      </c>
      <c r="Q1763" s="5" t="str">
        <f t="shared" si="191"/>
        <v>photography</v>
      </c>
      <c r="R1763" s="5" t="str">
        <f t="shared" si="192"/>
        <v>photobooks</v>
      </c>
      <c r="S1763" t="s">
        <v>8338</v>
      </c>
      <c r="T1763" t="s">
        <v>8339</v>
      </c>
      <c r="U1763" s="9">
        <f t="shared" si="193"/>
        <v>42209.567824074074</v>
      </c>
      <c r="V1763" s="9">
        <f t="shared" si="194"/>
        <v>42259.567824074074</v>
      </c>
      <c r="W1763">
        <f t="shared" si="195"/>
        <v>50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 s="5">
        <f t="shared" si="190"/>
        <v>35.4</v>
      </c>
      <c r="Q1764" s="5" t="str">
        <f t="shared" si="191"/>
        <v>photography</v>
      </c>
      <c r="R1764" s="5" t="str">
        <f t="shared" si="192"/>
        <v>photobooks</v>
      </c>
      <c r="S1764" t="s">
        <v>8338</v>
      </c>
      <c r="T1764" t="s">
        <v>8339</v>
      </c>
      <c r="U1764" s="9">
        <f t="shared" si="193"/>
        <v>42410.982002314813</v>
      </c>
      <c r="V1764" s="9">
        <f t="shared" si="194"/>
        <v>42440.982002314813</v>
      </c>
      <c r="W1764">
        <f t="shared" si="195"/>
        <v>30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 s="5">
        <f t="shared" si="190"/>
        <v>103.64</v>
      </c>
      <c r="Q1765" s="5" t="str">
        <f t="shared" si="191"/>
        <v>photography</v>
      </c>
      <c r="R1765" s="5" t="str">
        <f t="shared" si="192"/>
        <v>photobooks</v>
      </c>
      <c r="S1765" t="s">
        <v>8338</v>
      </c>
      <c r="T1765" t="s">
        <v>8339</v>
      </c>
      <c r="U1765" s="9">
        <f t="shared" si="193"/>
        <v>42636.868518518517</v>
      </c>
      <c r="V1765" s="9">
        <f t="shared" si="194"/>
        <v>42666.868518518517</v>
      </c>
      <c r="W1765">
        <f t="shared" si="195"/>
        <v>30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 s="5">
        <f t="shared" si="190"/>
        <v>55.28</v>
      </c>
      <c r="Q1766" s="5" t="str">
        <f t="shared" si="191"/>
        <v>photography</v>
      </c>
      <c r="R1766" s="5" t="str">
        <f t="shared" si="192"/>
        <v>photobooks</v>
      </c>
      <c r="S1766" t="s">
        <v>8338</v>
      </c>
      <c r="T1766" t="s">
        <v>8339</v>
      </c>
      <c r="U1766" s="9">
        <f t="shared" si="193"/>
        <v>41825.485868055555</v>
      </c>
      <c r="V1766" s="9">
        <f t="shared" si="194"/>
        <v>41854.485868055555</v>
      </c>
      <c r="W1766">
        <f t="shared" si="195"/>
        <v>29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 s="5">
        <f t="shared" si="190"/>
        <v>72.17</v>
      </c>
      <c r="Q1767" s="5" t="str">
        <f t="shared" si="191"/>
        <v>photography</v>
      </c>
      <c r="R1767" s="5" t="str">
        <f t="shared" si="192"/>
        <v>photobooks</v>
      </c>
      <c r="S1767" t="s">
        <v>8338</v>
      </c>
      <c r="T1767" t="s">
        <v>8339</v>
      </c>
      <c r="U1767" s="9">
        <f t="shared" si="193"/>
        <v>41834.980462962965</v>
      </c>
      <c r="V1767" s="9">
        <f t="shared" si="194"/>
        <v>41864.980462962965</v>
      </c>
      <c r="W1767">
        <f t="shared" si="195"/>
        <v>30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s="5" t="e">
        <f t="shared" si="190"/>
        <v>#DIV/0!</v>
      </c>
      <c r="Q1768" s="5" t="str">
        <f t="shared" si="191"/>
        <v>photography</v>
      </c>
      <c r="R1768" s="5" t="str">
        <f t="shared" si="192"/>
        <v>photobooks</v>
      </c>
      <c r="S1768" t="s">
        <v>8338</v>
      </c>
      <c r="T1768" t="s">
        <v>8339</v>
      </c>
      <c r="U1768" s="9">
        <f t="shared" si="193"/>
        <v>41855.859814814816</v>
      </c>
      <c r="V1768" s="9">
        <f t="shared" si="194"/>
        <v>41876.859814814816</v>
      </c>
      <c r="W1768">
        <f t="shared" si="195"/>
        <v>21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 s="5">
        <f t="shared" si="190"/>
        <v>58.62</v>
      </c>
      <c r="Q1769" s="5" t="str">
        <f t="shared" si="191"/>
        <v>photography</v>
      </c>
      <c r="R1769" s="5" t="str">
        <f t="shared" si="192"/>
        <v>photobooks</v>
      </c>
      <c r="S1769" t="s">
        <v>8338</v>
      </c>
      <c r="T1769" t="s">
        <v>8339</v>
      </c>
      <c r="U1769" s="9">
        <f t="shared" si="193"/>
        <v>41824.658379629633</v>
      </c>
      <c r="V1769" s="9">
        <f t="shared" si="194"/>
        <v>41854.658379629633</v>
      </c>
      <c r="W1769">
        <f t="shared" si="195"/>
        <v>30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 s="5">
        <f t="shared" si="190"/>
        <v>12.47</v>
      </c>
      <c r="Q1770" s="5" t="str">
        <f t="shared" si="191"/>
        <v>photography</v>
      </c>
      <c r="R1770" s="5" t="str">
        <f t="shared" si="192"/>
        <v>photobooks</v>
      </c>
      <c r="S1770" t="s">
        <v>8338</v>
      </c>
      <c r="T1770" t="s">
        <v>8339</v>
      </c>
      <c r="U1770" s="9">
        <f t="shared" si="193"/>
        <v>41849.560694444444</v>
      </c>
      <c r="V1770" s="9">
        <f t="shared" si="194"/>
        <v>41909.560694444444</v>
      </c>
      <c r="W1770">
        <f t="shared" si="195"/>
        <v>60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 s="5">
        <f t="shared" si="190"/>
        <v>49.14</v>
      </c>
      <c r="Q1771" s="5" t="str">
        <f t="shared" si="191"/>
        <v>photography</v>
      </c>
      <c r="R1771" s="5" t="str">
        <f t="shared" si="192"/>
        <v>photobooks</v>
      </c>
      <c r="S1771" t="s">
        <v>8338</v>
      </c>
      <c r="T1771" t="s">
        <v>8339</v>
      </c>
      <c r="U1771" s="9">
        <f t="shared" si="193"/>
        <v>41987.818969907406</v>
      </c>
      <c r="V1771" s="9">
        <f t="shared" si="194"/>
        <v>42017.818969907406</v>
      </c>
      <c r="W1771">
        <f t="shared" si="195"/>
        <v>30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 s="5">
        <f t="shared" si="190"/>
        <v>150.5</v>
      </c>
      <c r="Q1772" s="5" t="str">
        <f t="shared" si="191"/>
        <v>photography</v>
      </c>
      <c r="R1772" s="5" t="str">
        <f t="shared" si="192"/>
        <v>photobooks</v>
      </c>
      <c r="S1772" t="s">
        <v>8338</v>
      </c>
      <c r="T1772" t="s">
        <v>8339</v>
      </c>
      <c r="U1772" s="9">
        <f t="shared" si="193"/>
        <v>41891.780023148152</v>
      </c>
      <c r="V1772" s="9">
        <f t="shared" si="194"/>
        <v>41926.780023148152</v>
      </c>
      <c r="W1772">
        <f t="shared" si="195"/>
        <v>35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 s="5">
        <f t="shared" si="190"/>
        <v>35.799999999999997</v>
      </c>
      <c r="Q1773" s="5" t="str">
        <f t="shared" si="191"/>
        <v>photography</v>
      </c>
      <c r="R1773" s="5" t="str">
        <f t="shared" si="192"/>
        <v>photobooks</v>
      </c>
      <c r="S1773" t="s">
        <v>8338</v>
      </c>
      <c r="T1773" t="s">
        <v>8339</v>
      </c>
      <c r="U1773" s="9">
        <f t="shared" si="193"/>
        <v>41905.979629629634</v>
      </c>
      <c r="V1773" s="9">
        <f t="shared" si="194"/>
        <v>41935.979629629634</v>
      </c>
      <c r="W1773">
        <f t="shared" si="195"/>
        <v>30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 s="5">
        <f t="shared" si="190"/>
        <v>45.16</v>
      </c>
      <c r="Q1774" s="5" t="str">
        <f t="shared" si="191"/>
        <v>photography</v>
      </c>
      <c r="R1774" s="5" t="str">
        <f t="shared" si="192"/>
        <v>photobooks</v>
      </c>
      <c r="S1774" t="s">
        <v>8338</v>
      </c>
      <c r="T1774" t="s">
        <v>8339</v>
      </c>
      <c r="U1774" s="9">
        <f t="shared" si="193"/>
        <v>41766.718009259261</v>
      </c>
      <c r="V1774" s="9">
        <f t="shared" si="194"/>
        <v>41826.718009259261</v>
      </c>
      <c r="W1774">
        <f t="shared" si="195"/>
        <v>60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 s="5">
        <f t="shared" si="190"/>
        <v>98.79</v>
      </c>
      <c r="Q1775" s="5" t="str">
        <f t="shared" si="191"/>
        <v>photography</v>
      </c>
      <c r="R1775" s="5" t="str">
        <f t="shared" si="192"/>
        <v>photobooks</v>
      </c>
      <c r="S1775" t="s">
        <v>8338</v>
      </c>
      <c r="T1775" t="s">
        <v>8339</v>
      </c>
      <c r="U1775" s="9">
        <f t="shared" si="193"/>
        <v>41978.760393518518</v>
      </c>
      <c r="V1775" s="9">
        <f t="shared" si="194"/>
        <v>42023.760393518518</v>
      </c>
      <c r="W1775">
        <f t="shared" si="195"/>
        <v>45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 s="5">
        <f t="shared" si="190"/>
        <v>88.31</v>
      </c>
      <c r="Q1776" s="5" t="str">
        <f t="shared" si="191"/>
        <v>photography</v>
      </c>
      <c r="R1776" s="5" t="str">
        <f t="shared" si="192"/>
        <v>photobooks</v>
      </c>
      <c r="S1776" t="s">
        <v>8338</v>
      </c>
      <c r="T1776" t="s">
        <v>8339</v>
      </c>
      <c r="U1776" s="9">
        <f t="shared" si="193"/>
        <v>41930.218657407408</v>
      </c>
      <c r="V1776" s="9">
        <f t="shared" si="194"/>
        <v>41972.624305555553</v>
      </c>
      <c r="W1776">
        <f t="shared" si="195"/>
        <v>42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 s="5">
        <f t="shared" si="190"/>
        <v>170.63</v>
      </c>
      <c r="Q1777" s="5" t="str">
        <f t="shared" si="191"/>
        <v>photography</v>
      </c>
      <c r="R1777" s="5" t="str">
        <f t="shared" si="192"/>
        <v>photobooks</v>
      </c>
      <c r="S1777" t="s">
        <v>8338</v>
      </c>
      <c r="T1777" t="s">
        <v>8339</v>
      </c>
      <c r="U1777" s="9">
        <f t="shared" si="193"/>
        <v>41891.976388888892</v>
      </c>
      <c r="V1777" s="9">
        <f t="shared" si="194"/>
        <v>41936.976388888892</v>
      </c>
      <c r="W1777">
        <f t="shared" si="195"/>
        <v>45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 s="5">
        <f t="shared" si="190"/>
        <v>83.75</v>
      </c>
      <c r="Q1778" s="5" t="str">
        <f t="shared" si="191"/>
        <v>photography</v>
      </c>
      <c r="R1778" s="5" t="str">
        <f t="shared" si="192"/>
        <v>photobooks</v>
      </c>
      <c r="S1778" t="s">
        <v>8338</v>
      </c>
      <c r="T1778" t="s">
        <v>8339</v>
      </c>
      <c r="U1778" s="9">
        <f t="shared" si="193"/>
        <v>41905.95684027778</v>
      </c>
      <c r="V1778" s="9">
        <f t="shared" si="194"/>
        <v>41941.95684027778</v>
      </c>
      <c r="W1778">
        <f t="shared" si="195"/>
        <v>36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 s="5">
        <f t="shared" si="190"/>
        <v>65.099999999999994</v>
      </c>
      <c r="Q1779" s="5" t="str">
        <f t="shared" si="191"/>
        <v>photography</v>
      </c>
      <c r="R1779" s="5" t="str">
        <f t="shared" si="192"/>
        <v>photobooks</v>
      </c>
      <c r="S1779" t="s">
        <v>8338</v>
      </c>
      <c r="T1779" t="s">
        <v>8339</v>
      </c>
      <c r="U1779" s="9">
        <f t="shared" si="193"/>
        <v>42025.357094907406</v>
      </c>
      <c r="V1779" s="9">
        <f t="shared" si="194"/>
        <v>42055.357094907406</v>
      </c>
      <c r="W1779">
        <f t="shared" si="195"/>
        <v>30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 s="5">
        <f t="shared" si="190"/>
        <v>66.33</v>
      </c>
      <c r="Q1780" s="5" t="str">
        <f t="shared" si="191"/>
        <v>photography</v>
      </c>
      <c r="R1780" s="5" t="str">
        <f t="shared" si="192"/>
        <v>photobooks</v>
      </c>
      <c r="S1780" t="s">
        <v>8338</v>
      </c>
      <c r="T1780" t="s">
        <v>8339</v>
      </c>
      <c r="U1780" s="9">
        <f t="shared" si="193"/>
        <v>42045.86336805555</v>
      </c>
      <c r="V1780" s="9">
        <f t="shared" si="194"/>
        <v>42090.821701388893</v>
      </c>
      <c r="W1780">
        <f t="shared" si="195"/>
        <v>45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 s="5">
        <f t="shared" si="190"/>
        <v>104.89</v>
      </c>
      <c r="Q1781" s="5" t="str">
        <f t="shared" si="191"/>
        <v>photography</v>
      </c>
      <c r="R1781" s="5" t="str">
        <f t="shared" si="192"/>
        <v>photobooks</v>
      </c>
      <c r="S1781" t="s">
        <v>8338</v>
      </c>
      <c r="T1781" t="s">
        <v>8339</v>
      </c>
      <c r="U1781" s="9">
        <f t="shared" si="193"/>
        <v>42585.691898148143</v>
      </c>
      <c r="V1781" s="9">
        <f t="shared" si="194"/>
        <v>42615.691898148143</v>
      </c>
      <c r="W1781">
        <f t="shared" si="195"/>
        <v>30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 s="5">
        <f t="shared" si="190"/>
        <v>78.44</v>
      </c>
      <c r="Q1782" s="5" t="str">
        <f t="shared" si="191"/>
        <v>photography</v>
      </c>
      <c r="R1782" s="5" t="str">
        <f t="shared" si="192"/>
        <v>photobooks</v>
      </c>
      <c r="S1782" t="s">
        <v>8338</v>
      </c>
      <c r="T1782" t="s">
        <v>8339</v>
      </c>
      <c r="U1782" s="9">
        <f t="shared" si="193"/>
        <v>42493.600810185191</v>
      </c>
      <c r="V1782" s="9">
        <f t="shared" si="194"/>
        <v>42553.600810185191</v>
      </c>
      <c r="W1782">
        <f t="shared" si="195"/>
        <v>60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 s="5">
        <f t="shared" si="190"/>
        <v>59.04</v>
      </c>
      <c r="Q1783" s="5" t="str">
        <f t="shared" si="191"/>
        <v>photography</v>
      </c>
      <c r="R1783" s="5" t="str">
        <f t="shared" si="192"/>
        <v>photobooks</v>
      </c>
      <c r="S1783" t="s">
        <v>8338</v>
      </c>
      <c r="T1783" t="s">
        <v>8339</v>
      </c>
      <c r="U1783" s="9">
        <f t="shared" si="193"/>
        <v>42597.617418981477</v>
      </c>
      <c r="V1783" s="9">
        <f t="shared" si="194"/>
        <v>42628.617418981477</v>
      </c>
      <c r="W1783">
        <f t="shared" si="195"/>
        <v>31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 s="5">
        <f t="shared" si="190"/>
        <v>71.34</v>
      </c>
      <c r="Q1784" s="5" t="str">
        <f t="shared" si="191"/>
        <v>photography</v>
      </c>
      <c r="R1784" s="5" t="str">
        <f t="shared" si="192"/>
        <v>photobooks</v>
      </c>
      <c r="S1784" t="s">
        <v>8338</v>
      </c>
      <c r="T1784" t="s">
        <v>8339</v>
      </c>
      <c r="U1784" s="9">
        <f t="shared" si="193"/>
        <v>42388.575104166666</v>
      </c>
      <c r="V1784" s="9">
        <f t="shared" si="194"/>
        <v>42421.575104166666</v>
      </c>
      <c r="W1784">
        <f t="shared" si="195"/>
        <v>33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 s="5">
        <f t="shared" si="190"/>
        <v>51.23</v>
      </c>
      <c r="Q1785" s="5" t="str">
        <f t="shared" si="191"/>
        <v>photography</v>
      </c>
      <c r="R1785" s="5" t="str">
        <f t="shared" si="192"/>
        <v>photobooks</v>
      </c>
      <c r="S1785" t="s">
        <v>8338</v>
      </c>
      <c r="T1785" t="s">
        <v>8339</v>
      </c>
      <c r="U1785" s="9">
        <f t="shared" si="193"/>
        <v>42115.949976851851</v>
      </c>
      <c r="V1785" s="9">
        <f t="shared" si="194"/>
        <v>42145.949976851851</v>
      </c>
      <c r="W1785">
        <f t="shared" si="195"/>
        <v>30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 s="5">
        <f t="shared" si="190"/>
        <v>60.24</v>
      </c>
      <c r="Q1786" s="5" t="str">
        <f t="shared" si="191"/>
        <v>photography</v>
      </c>
      <c r="R1786" s="5" t="str">
        <f t="shared" si="192"/>
        <v>photobooks</v>
      </c>
      <c r="S1786" t="s">
        <v>8338</v>
      </c>
      <c r="T1786" t="s">
        <v>8339</v>
      </c>
      <c r="U1786" s="9">
        <f t="shared" si="193"/>
        <v>42003.655555555553</v>
      </c>
      <c r="V1786" s="9">
        <f t="shared" si="194"/>
        <v>42035.142361111109</v>
      </c>
      <c r="W1786">
        <f t="shared" si="195"/>
        <v>32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 s="5">
        <f t="shared" si="190"/>
        <v>44.94</v>
      </c>
      <c r="Q1787" s="5" t="str">
        <f t="shared" si="191"/>
        <v>photography</v>
      </c>
      <c r="R1787" s="5" t="str">
        <f t="shared" si="192"/>
        <v>photobooks</v>
      </c>
      <c r="S1787" t="s">
        <v>8338</v>
      </c>
      <c r="T1787" t="s">
        <v>8339</v>
      </c>
      <c r="U1787" s="9">
        <f t="shared" si="193"/>
        <v>41897.134895833333</v>
      </c>
      <c r="V1787" s="9">
        <f t="shared" si="194"/>
        <v>41928</v>
      </c>
      <c r="W1787">
        <f t="shared" si="195"/>
        <v>31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 s="5">
        <f t="shared" si="190"/>
        <v>31.21</v>
      </c>
      <c r="Q1788" s="5" t="str">
        <f t="shared" si="191"/>
        <v>photography</v>
      </c>
      <c r="R1788" s="5" t="str">
        <f t="shared" si="192"/>
        <v>photobooks</v>
      </c>
      <c r="S1788" t="s">
        <v>8338</v>
      </c>
      <c r="T1788" t="s">
        <v>8339</v>
      </c>
      <c r="U1788" s="9">
        <f t="shared" si="193"/>
        <v>41958.550659722227</v>
      </c>
      <c r="V1788" s="9">
        <f t="shared" si="194"/>
        <v>41988.550659722227</v>
      </c>
      <c r="W1788">
        <f t="shared" si="195"/>
        <v>30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 s="5">
        <f t="shared" si="190"/>
        <v>63.88</v>
      </c>
      <c r="Q1789" s="5" t="str">
        <f t="shared" si="191"/>
        <v>photography</v>
      </c>
      <c r="R1789" s="5" t="str">
        <f t="shared" si="192"/>
        <v>photobooks</v>
      </c>
      <c r="S1789" t="s">
        <v>8338</v>
      </c>
      <c r="T1789" t="s">
        <v>8339</v>
      </c>
      <c r="U1789" s="9">
        <f t="shared" si="193"/>
        <v>42068.65552083333</v>
      </c>
      <c r="V1789" s="9">
        <f t="shared" si="194"/>
        <v>42098.613854166666</v>
      </c>
      <c r="W1789">
        <f t="shared" si="195"/>
        <v>30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 s="5">
        <f t="shared" si="190"/>
        <v>19</v>
      </c>
      <c r="Q1790" s="5" t="str">
        <f t="shared" si="191"/>
        <v>photography</v>
      </c>
      <c r="R1790" s="5" t="str">
        <f t="shared" si="192"/>
        <v>photobooks</v>
      </c>
      <c r="S1790" t="s">
        <v>8338</v>
      </c>
      <c r="T1790" t="s">
        <v>8339</v>
      </c>
      <c r="U1790" s="9">
        <f t="shared" si="193"/>
        <v>41913.94840277778</v>
      </c>
      <c r="V1790" s="9">
        <f t="shared" si="194"/>
        <v>41943.94840277778</v>
      </c>
      <c r="W1790">
        <f t="shared" si="195"/>
        <v>30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 s="5">
        <f t="shared" si="190"/>
        <v>10</v>
      </c>
      <c r="Q1791" s="5" t="str">
        <f t="shared" si="191"/>
        <v>photography</v>
      </c>
      <c r="R1791" s="5" t="str">
        <f t="shared" si="192"/>
        <v>photobooks</v>
      </c>
      <c r="S1791" t="s">
        <v>8338</v>
      </c>
      <c r="T1791" t="s">
        <v>8339</v>
      </c>
      <c r="U1791" s="9">
        <f t="shared" si="193"/>
        <v>41956.250034722223</v>
      </c>
      <c r="V1791" s="9">
        <f t="shared" si="194"/>
        <v>42016.250034722223</v>
      </c>
      <c r="W1791">
        <f t="shared" si="195"/>
        <v>60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 s="5">
        <f t="shared" si="190"/>
        <v>109.07</v>
      </c>
      <c r="Q1792" s="5" t="str">
        <f t="shared" si="191"/>
        <v>photography</v>
      </c>
      <c r="R1792" s="5" t="str">
        <f t="shared" si="192"/>
        <v>photobooks</v>
      </c>
      <c r="S1792" t="s">
        <v>8338</v>
      </c>
      <c r="T1792" t="s">
        <v>8339</v>
      </c>
      <c r="U1792" s="9">
        <f t="shared" si="193"/>
        <v>42010.674513888895</v>
      </c>
      <c r="V1792" s="9">
        <f t="shared" si="194"/>
        <v>42040.674513888895</v>
      </c>
      <c r="W1792">
        <f t="shared" si="195"/>
        <v>30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 s="5">
        <f t="shared" si="190"/>
        <v>26.75</v>
      </c>
      <c r="Q1793" s="5" t="str">
        <f t="shared" si="191"/>
        <v>photography</v>
      </c>
      <c r="R1793" s="5" t="str">
        <f t="shared" si="192"/>
        <v>photobooks</v>
      </c>
      <c r="S1793" t="s">
        <v>8338</v>
      </c>
      <c r="T1793" t="s">
        <v>8339</v>
      </c>
      <c r="U1793" s="9">
        <f t="shared" si="193"/>
        <v>41973.740335648152</v>
      </c>
      <c r="V1793" s="9">
        <f t="shared" si="194"/>
        <v>42033.740335648152</v>
      </c>
      <c r="W1793">
        <f t="shared" si="195"/>
        <v>60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96">ROUND((E1794/D1794)*100,0)</f>
        <v>61</v>
      </c>
      <c r="P1794" s="5">
        <f t="shared" ref="P1794:P1857" si="197">ROUND((E1794/L1794),2)</f>
        <v>109.94</v>
      </c>
      <c r="Q1794" s="5" t="str">
        <f t="shared" ref="Q1794:Q1857" si="198">LEFT(N1794,SEARCH("/",N1794)-1)</f>
        <v>photography</v>
      </c>
      <c r="R1794" s="5" t="str">
        <f t="shared" ref="R1794:R1857" si="199">RIGHT(N1794,LEN(N1794)-SEARCH("/",N1794))</f>
        <v>photobooks</v>
      </c>
      <c r="S1794" t="s">
        <v>8338</v>
      </c>
      <c r="T1794" t="s">
        <v>8339</v>
      </c>
      <c r="U1794" s="9">
        <f t="shared" ref="U1794:U1857" si="200">(((J1794/60)/60)/24)+DATE(1970,1,1)</f>
        <v>42189.031041666662</v>
      </c>
      <c r="V1794" s="9">
        <f t="shared" ref="V1794:V1857" si="201">(((I1794/60)/60)/24)+DATE(1970,1,1)</f>
        <v>42226.290972222225</v>
      </c>
      <c r="W1794">
        <f t="shared" si="195"/>
        <v>37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96"/>
        <v>1</v>
      </c>
      <c r="P1795" s="5">
        <f t="shared" si="197"/>
        <v>20</v>
      </c>
      <c r="Q1795" s="5" t="str">
        <f t="shared" si="198"/>
        <v>photography</v>
      </c>
      <c r="R1795" s="5" t="str">
        <f t="shared" si="199"/>
        <v>photobooks</v>
      </c>
      <c r="S1795" t="s">
        <v>8338</v>
      </c>
      <c r="T1795" t="s">
        <v>8339</v>
      </c>
      <c r="U1795" s="9">
        <f t="shared" si="200"/>
        <v>41940.89166666667</v>
      </c>
      <c r="V1795" s="9">
        <f t="shared" si="201"/>
        <v>41970.933333333334</v>
      </c>
      <c r="W1795">
        <f t="shared" ref="W1795:W1858" si="202">DATEDIF(U1795,V1795,"d")</f>
        <v>30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 s="5">
        <f t="shared" si="197"/>
        <v>55.39</v>
      </c>
      <c r="Q1796" s="5" t="str">
        <f t="shared" si="198"/>
        <v>photography</v>
      </c>
      <c r="R1796" s="5" t="str">
        <f t="shared" si="199"/>
        <v>photobooks</v>
      </c>
      <c r="S1796" t="s">
        <v>8338</v>
      </c>
      <c r="T1796" t="s">
        <v>8339</v>
      </c>
      <c r="U1796" s="9">
        <f t="shared" si="200"/>
        <v>42011.551180555558</v>
      </c>
      <c r="V1796" s="9">
        <f t="shared" si="201"/>
        <v>42046.551180555558</v>
      </c>
      <c r="W1796">
        <f t="shared" si="202"/>
        <v>35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 s="5">
        <f t="shared" si="197"/>
        <v>133.9</v>
      </c>
      <c r="Q1797" s="5" t="str">
        <f t="shared" si="198"/>
        <v>photography</v>
      </c>
      <c r="R1797" s="5" t="str">
        <f t="shared" si="199"/>
        <v>photobooks</v>
      </c>
      <c r="S1797" t="s">
        <v>8338</v>
      </c>
      <c r="T1797" t="s">
        <v>8339</v>
      </c>
      <c r="U1797" s="9">
        <f t="shared" si="200"/>
        <v>42628.288668981477</v>
      </c>
      <c r="V1797" s="9">
        <f t="shared" si="201"/>
        <v>42657.666666666672</v>
      </c>
      <c r="W1797">
        <f t="shared" si="202"/>
        <v>29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 s="5">
        <f t="shared" si="197"/>
        <v>48.72</v>
      </c>
      <c r="Q1798" s="5" t="str">
        <f t="shared" si="198"/>
        <v>photography</v>
      </c>
      <c r="R1798" s="5" t="str">
        <f t="shared" si="199"/>
        <v>photobooks</v>
      </c>
      <c r="S1798" t="s">
        <v>8338</v>
      </c>
      <c r="T1798" t="s">
        <v>8339</v>
      </c>
      <c r="U1798" s="9">
        <f t="shared" si="200"/>
        <v>42515.439421296294</v>
      </c>
      <c r="V1798" s="9">
        <f t="shared" si="201"/>
        <v>42575.439421296294</v>
      </c>
      <c r="W1798">
        <f t="shared" si="202"/>
        <v>60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 s="5">
        <f t="shared" si="197"/>
        <v>48.25</v>
      </c>
      <c r="Q1799" s="5" t="str">
        <f t="shared" si="198"/>
        <v>photography</v>
      </c>
      <c r="R1799" s="5" t="str">
        <f t="shared" si="199"/>
        <v>photobooks</v>
      </c>
      <c r="S1799" t="s">
        <v>8338</v>
      </c>
      <c r="T1799" t="s">
        <v>8339</v>
      </c>
      <c r="U1799" s="9">
        <f t="shared" si="200"/>
        <v>42689.56931712963</v>
      </c>
      <c r="V1799" s="9">
        <f t="shared" si="201"/>
        <v>42719.56931712963</v>
      </c>
      <c r="W1799">
        <f t="shared" si="202"/>
        <v>30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 s="5">
        <f t="shared" si="197"/>
        <v>58.97</v>
      </c>
      <c r="Q1800" s="5" t="str">
        <f t="shared" si="198"/>
        <v>photography</v>
      </c>
      <c r="R1800" s="5" t="str">
        <f t="shared" si="199"/>
        <v>photobooks</v>
      </c>
      <c r="S1800" t="s">
        <v>8338</v>
      </c>
      <c r="T1800" t="s">
        <v>8339</v>
      </c>
      <c r="U1800" s="9">
        <f t="shared" si="200"/>
        <v>42344.32677083333</v>
      </c>
      <c r="V1800" s="9">
        <f t="shared" si="201"/>
        <v>42404.32677083333</v>
      </c>
      <c r="W1800">
        <f t="shared" si="202"/>
        <v>60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 s="5">
        <f t="shared" si="197"/>
        <v>11.64</v>
      </c>
      <c r="Q1801" s="5" t="str">
        <f t="shared" si="198"/>
        <v>photography</v>
      </c>
      <c r="R1801" s="5" t="str">
        <f t="shared" si="199"/>
        <v>photobooks</v>
      </c>
      <c r="S1801" t="s">
        <v>8338</v>
      </c>
      <c r="T1801" t="s">
        <v>8339</v>
      </c>
      <c r="U1801" s="9">
        <f t="shared" si="200"/>
        <v>41934.842685185184</v>
      </c>
      <c r="V1801" s="9">
        <f t="shared" si="201"/>
        <v>41954.884351851855</v>
      </c>
      <c r="W1801">
        <f t="shared" si="202"/>
        <v>20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 s="5">
        <f t="shared" si="197"/>
        <v>83.72</v>
      </c>
      <c r="Q1802" s="5" t="str">
        <f t="shared" si="198"/>
        <v>photography</v>
      </c>
      <c r="R1802" s="5" t="str">
        <f t="shared" si="199"/>
        <v>photobooks</v>
      </c>
      <c r="S1802" t="s">
        <v>8338</v>
      </c>
      <c r="T1802" t="s">
        <v>8339</v>
      </c>
      <c r="U1802" s="9">
        <f t="shared" si="200"/>
        <v>42623.606134259258</v>
      </c>
      <c r="V1802" s="9">
        <f t="shared" si="201"/>
        <v>42653.606134259258</v>
      </c>
      <c r="W1802">
        <f t="shared" si="202"/>
        <v>30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 s="5">
        <f t="shared" si="197"/>
        <v>63.65</v>
      </c>
      <c r="Q1803" s="5" t="str">
        <f t="shared" si="198"/>
        <v>photography</v>
      </c>
      <c r="R1803" s="5" t="str">
        <f t="shared" si="199"/>
        <v>photobooks</v>
      </c>
      <c r="S1803" t="s">
        <v>8338</v>
      </c>
      <c r="T1803" t="s">
        <v>8339</v>
      </c>
      <c r="U1803" s="9">
        <f t="shared" si="200"/>
        <v>42321.660509259258</v>
      </c>
      <c r="V1803" s="9">
        <f t="shared" si="201"/>
        <v>42353.506944444445</v>
      </c>
      <c r="W1803">
        <f t="shared" si="202"/>
        <v>32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 s="5">
        <f t="shared" si="197"/>
        <v>94.28</v>
      </c>
      <c r="Q1804" s="5" t="str">
        <f t="shared" si="198"/>
        <v>photography</v>
      </c>
      <c r="R1804" s="5" t="str">
        <f t="shared" si="199"/>
        <v>photobooks</v>
      </c>
      <c r="S1804" t="s">
        <v>8338</v>
      </c>
      <c r="T1804" t="s">
        <v>8339</v>
      </c>
      <c r="U1804" s="9">
        <f t="shared" si="200"/>
        <v>42159.47256944445</v>
      </c>
      <c r="V1804" s="9">
        <f t="shared" si="201"/>
        <v>42182.915972222225</v>
      </c>
      <c r="W1804">
        <f t="shared" si="202"/>
        <v>23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 s="5">
        <f t="shared" si="197"/>
        <v>71.87</v>
      </c>
      <c r="Q1805" s="5" t="str">
        <f t="shared" si="198"/>
        <v>photography</v>
      </c>
      <c r="R1805" s="5" t="str">
        <f t="shared" si="199"/>
        <v>photobooks</v>
      </c>
      <c r="S1805" t="s">
        <v>8338</v>
      </c>
      <c r="T1805" t="s">
        <v>8339</v>
      </c>
      <c r="U1805" s="9">
        <f t="shared" si="200"/>
        <v>42018.071550925932</v>
      </c>
      <c r="V1805" s="9">
        <f t="shared" si="201"/>
        <v>42049.071550925932</v>
      </c>
      <c r="W1805">
        <f t="shared" si="202"/>
        <v>31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 s="5">
        <f t="shared" si="197"/>
        <v>104.85</v>
      </c>
      <c r="Q1806" s="5" t="str">
        <f t="shared" si="198"/>
        <v>photography</v>
      </c>
      <c r="R1806" s="5" t="str">
        <f t="shared" si="199"/>
        <v>photobooks</v>
      </c>
      <c r="S1806" t="s">
        <v>8338</v>
      </c>
      <c r="T1806" t="s">
        <v>8339</v>
      </c>
      <c r="U1806" s="9">
        <f t="shared" si="200"/>
        <v>42282.678287037037</v>
      </c>
      <c r="V1806" s="9">
        <f t="shared" si="201"/>
        <v>42322.719953703709</v>
      </c>
      <c r="W1806">
        <f t="shared" si="202"/>
        <v>40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 s="5">
        <f t="shared" si="197"/>
        <v>67.14</v>
      </c>
      <c r="Q1807" s="5" t="str">
        <f t="shared" si="198"/>
        <v>photography</v>
      </c>
      <c r="R1807" s="5" t="str">
        <f t="shared" si="199"/>
        <v>photobooks</v>
      </c>
      <c r="S1807" t="s">
        <v>8338</v>
      </c>
      <c r="T1807" t="s">
        <v>8339</v>
      </c>
      <c r="U1807" s="9">
        <f t="shared" si="200"/>
        <v>42247.803912037038</v>
      </c>
      <c r="V1807" s="9">
        <f t="shared" si="201"/>
        <v>42279.75</v>
      </c>
      <c r="W1807">
        <f t="shared" si="202"/>
        <v>32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 s="5">
        <f t="shared" si="197"/>
        <v>73.88</v>
      </c>
      <c r="Q1808" s="5" t="str">
        <f t="shared" si="198"/>
        <v>photography</v>
      </c>
      <c r="R1808" s="5" t="str">
        <f t="shared" si="199"/>
        <v>photobooks</v>
      </c>
      <c r="S1808" t="s">
        <v>8338</v>
      </c>
      <c r="T1808" t="s">
        <v>8339</v>
      </c>
      <c r="U1808" s="9">
        <f t="shared" si="200"/>
        <v>41877.638298611113</v>
      </c>
      <c r="V1808" s="9">
        <f t="shared" si="201"/>
        <v>41912.638298611113</v>
      </c>
      <c r="W1808">
        <f t="shared" si="202"/>
        <v>35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 s="5">
        <f t="shared" si="197"/>
        <v>69.13</v>
      </c>
      <c r="Q1809" s="5" t="str">
        <f t="shared" si="198"/>
        <v>photography</v>
      </c>
      <c r="R1809" s="5" t="str">
        <f t="shared" si="199"/>
        <v>photobooks</v>
      </c>
      <c r="S1809" t="s">
        <v>8338</v>
      </c>
      <c r="T1809" t="s">
        <v>8339</v>
      </c>
      <c r="U1809" s="9">
        <f t="shared" si="200"/>
        <v>41880.068437499998</v>
      </c>
      <c r="V1809" s="9">
        <f t="shared" si="201"/>
        <v>41910.068437499998</v>
      </c>
      <c r="W1809">
        <f t="shared" si="202"/>
        <v>30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 s="5">
        <f t="shared" si="197"/>
        <v>120.77</v>
      </c>
      <c r="Q1810" s="5" t="str">
        <f t="shared" si="198"/>
        <v>photography</v>
      </c>
      <c r="R1810" s="5" t="str">
        <f t="shared" si="199"/>
        <v>photobooks</v>
      </c>
      <c r="S1810" t="s">
        <v>8338</v>
      </c>
      <c r="T1810" t="s">
        <v>8339</v>
      </c>
      <c r="U1810" s="9">
        <f t="shared" si="200"/>
        <v>42742.680902777778</v>
      </c>
      <c r="V1810" s="9">
        <f t="shared" si="201"/>
        <v>42777.680902777778</v>
      </c>
      <c r="W1810">
        <f t="shared" si="202"/>
        <v>35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 s="5">
        <f t="shared" si="197"/>
        <v>42.22</v>
      </c>
      <c r="Q1811" s="5" t="str">
        <f t="shared" si="198"/>
        <v>photography</v>
      </c>
      <c r="R1811" s="5" t="str">
        <f t="shared" si="199"/>
        <v>photobooks</v>
      </c>
      <c r="S1811" t="s">
        <v>8338</v>
      </c>
      <c r="T1811" t="s">
        <v>8339</v>
      </c>
      <c r="U1811" s="9">
        <f t="shared" si="200"/>
        <v>42029.907858796301</v>
      </c>
      <c r="V1811" s="9">
        <f t="shared" si="201"/>
        <v>42064.907858796301</v>
      </c>
      <c r="W1811">
        <f t="shared" si="202"/>
        <v>35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 s="5">
        <f t="shared" si="197"/>
        <v>7.5</v>
      </c>
      <c r="Q1812" s="5" t="str">
        <f t="shared" si="198"/>
        <v>photography</v>
      </c>
      <c r="R1812" s="5" t="str">
        <f t="shared" si="199"/>
        <v>photobooks</v>
      </c>
      <c r="S1812" t="s">
        <v>8338</v>
      </c>
      <c r="T1812" t="s">
        <v>8339</v>
      </c>
      <c r="U1812" s="9">
        <f t="shared" si="200"/>
        <v>41860.91002314815</v>
      </c>
      <c r="V1812" s="9">
        <f t="shared" si="201"/>
        <v>41872.91002314815</v>
      </c>
      <c r="W1812">
        <f t="shared" si="202"/>
        <v>12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 s="5">
        <f t="shared" si="197"/>
        <v>1.54</v>
      </c>
      <c r="Q1813" s="5" t="str">
        <f t="shared" si="198"/>
        <v>photography</v>
      </c>
      <c r="R1813" s="5" t="str">
        <f t="shared" si="199"/>
        <v>photobooks</v>
      </c>
      <c r="S1813" t="s">
        <v>8338</v>
      </c>
      <c r="T1813" t="s">
        <v>8339</v>
      </c>
      <c r="U1813" s="9">
        <f t="shared" si="200"/>
        <v>41876.433680555558</v>
      </c>
      <c r="V1813" s="9">
        <f t="shared" si="201"/>
        <v>41936.166666666664</v>
      </c>
      <c r="W1813">
        <f t="shared" si="202"/>
        <v>60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 s="5">
        <f t="shared" si="197"/>
        <v>37.61</v>
      </c>
      <c r="Q1814" s="5" t="str">
        <f t="shared" si="198"/>
        <v>photography</v>
      </c>
      <c r="R1814" s="5" t="str">
        <f t="shared" si="199"/>
        <v>photobooks</v>
      </c>
      <c r="S1814" t="s">
        <v>8338</v>
      </c>
      <c r="T1814" t="s">
        <v>8339</v>
      </c>
      <c r="U1814" s="9">
        <f t="shared" si="200"/>
        <v>42524.318703703699</v>
      </c>
      <c r="V1814" s="9">
        <f t="shared" si="201"/>
        <v>42554.318703703699</v>
      </c>
      <c r="W1814">
        <f t="shared" si="202"/>
        <v>30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s="5" t="e">
        <f t="shared" si="197"/>
        <v>#DIV/0!</v>
      </c>
      <c r="Q1815" s="5" t="str">
        <f t="shared" si="198"/>
        <v>photography</v>
      </c>
      <c r="R1815" s="5" t="str">
        <f t="shared" si="199"/>
        <v>photobooks</v>
      </c>
      <c r="S1815" t="s">
        <v>8338</v>
      </c>
      <c r="T1815" t="s">
        <v>8339</v>
      </c>
      <c r="U1815" s="9">
        <f t="shared" si="200"/>
        <v>41829.889027777775</v>
      </c>
      <c r="V1815" s="9">
        <f t="shared" si="201"/>
        <v>41859.889027777775</v>
      </c>
      <c r="W1815">
        <f t="shared" si="202"/>
        <v>30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 s="5">
        <f t="shared" si="197"/>
        <v>42.16</v>
      </c>
      <c r="Q1816" s="5" t="str">
        <f t="shared" si="198"/>
        <v>photography</v>
      </c>
      <c r="R1816" s="5" t="str">
        <f t="shared" si="199"/>
        <v>photobooks</v>
      </c>
      <c r="S1816" t="s">
        <v>8338</v>
      </c>
      <c r="T1816" t="s">
        <v>8339</v>
      </c>
      <c r="U1816" s="9">
        <f t="shared" si="200"/>
        <v>42033.314074074078</v>
      </c>
      <c r="V1816" s="9">
        <f t="shared" si="201"/>
        <v>42063.314074074078</v>
      </c>
      <c r="W1816">
        <f t="shared" si="202"/>
        <v>30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s="5" t="e">
        <f t="shared" si="197"/>
        <v>#DIV/0!</v>
      </c>
      <c r="Q1817" s="5" t="str">
        <f t="shared" si="198"/>
        <v>photography</v>
      </c>
      <c r="R1817" s="5" t="str">
        <f t="shared" si="199"/>
        <v>photobooks</v>
      </c>
      <c r="S1817" t="s">
        <v>8338</v>
      </c>
      <c r="T1817" t="s">
        <v>8339</v>
      </c>
      <c r="U1817" s="9">
        <f t="shared" si="200"/>
        <v>42172.906678240746</v>
      </c>
      <c r="V1817" s="9">
        <f t="shared" si="201"/>
        <v>42186.906678240746</v>
      </c>
      <c r="W1817">
        <f t="shared" si="202"/>
        <v>14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 s="5">
        <f t="shared" si="197"/>
        <v>84.83</v>
      </c>
      <c r="Q1818" s="5" t="str">
        <f t="shared" si="198"/>
        <v>photography</v>
      </c>
      <c r="R1818" s="5" t="str">
        <f t="shared" si="199"/>
        <v>photobooks</v>
      </c>
      <c r="S1818" t="s">
        <v>8338</v>
      </c>
      <c r="T1818" t="s">
        <v>8339</v>
      </c>
      <c r="U1818" s="9">
        <f t="shared" si="200"/>
        <v>42548.876192129625</v>
      </c>
      <c r="V1818" s="9">
        <f t="shared" si="201"/>
        <v>42576.791666666672</v>
      </c>
      <c r="W1818">
        <f t="shared" si="202"/>
        <v>28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 s="5">
        <f t="shared" si="197"/>
        <v>94.19</v>
      </c>
      <c r="Q1819" s="5" t="str">
        <f t="shared" si="198"/>
        <v>photography</v>
      </c>
      <c r="R1819" s="5" t="str">
        <f t="shared" si="199"/>
        <v>photobooks</v>
      </c>
      <c r="S1819" t="s">
        <v>8338</v>
      </c>
      <c r="T1819" t="s">
        <v>8339</v>
      </c>
      <c r="U1819" s="9">
        <f t="shared" si="200"/>
        <v>42705.662118055552</v>
      </c>
      <c r="V1819" s="9">
        <f t="shared" si="201"/>
        <v>42765.290972222225</v>
      </c>
      <c r="W1819">
        <f t="shared" si="202"/>
        <v>60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s="5" t="e">
        <f t="shared" si="197"/>
        <v>#DIV/0!</v>
      </c>
      <c r="Q1820" s="5" t="str">
        <f t="shared" si="198"/>
        <v>photography</v>
      </c>
      <c r="R1820" s="5" t="str">
        <f t="shared" si="199"/>
        <v>photobooks</v>
      </c>
      <c r="S1820" t="s">
        <v>8338</v>
      </c>
      <c r="T1820" t="s">
        <v>8339</v>
      </c>
      <c r="U1820" s="9">
        <f t="shared" si="200"/>
        <v>42067.234375</v>
      </c>
      <c r="V1820" s="9">
        <f t="shared" si="201"/>
        <v>42097.192708333328</v>
      </c>
      <c r="W1820">
        <f t="shared" si="202"/>
        <v>30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 s="5">
        <f t="shared" si="197"/>
        <v>6.25</v>
      </c>
      <c r="Q1821" s="5" t="str">
        <f t="shared" si="198"/>
        <v>photography</v>
      </c>
      <c r="R1821" s="5" t="str">
        <f t="shared" si="199"/>
        <v>photobooks</v>
      </c>
      <c r="S1821" t="s">
        <v>8338</v>
      </c>
      <c r="T1821" t="s">
        <v>8339</v>
      </c>
      <c r="U1821" s="9">
        <f t="shared" si="200"/>
        <v>41820.752268518518</v>
      </c>
      <c r="V1821" s="9">
        <f t="shared" si="201"/>
        <v>41850.752268518518</v>
      </c>
      <c r="W1821">
        <f t="shared" si="202"/>
        <v>30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 s="5">
        <f t="shared" si="197"/>
        <v>213.38</v>
      </c>
      <c r="Q1822" s="5" t="str">
        <f t="shared" si="198"/>
        <v>photography</v>
      </c>
      <c r="R1822" s="5" t="str">
        <f t="shared" si="199"/>
        <v>photobooks</v>
      </c>
      <c r="S1822" t="s">
        <v>8338</v>
      </c>
      <c r="T1822" t="s">
        <v>8339</v>
      </c>
      <c r="U1822" s="9">
        <f t="shared" si="200"/>
        <v>42065.084375000006</v>
      </c>
      <c r="V1822" s="9">
        <f t="shared" si="201"/>
        <v>42095.042708333334</v>
      </c>
      <c r="W1822">
        <f t="shared" si="202"/>
        <v>30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 s="5">
        <f t="shared" si="197"/>
        <v>59.16</v>
      </c>
      <c r="Q1823" s="5" t="str">
        <f t="shared" si="198"/>
        <v>music</v>
      </c>
      <c r="R1823" s="5" t="str">
        <f t="shared" si="199"/>
        <v>rock</v>
      </c>
      <c r="S1823" t="s">
        <v>8325</v>
      </c>
      <c r="T1823" t="s">
        <v>8326</v>
      </c>
      <c r="U1823" s="9">
        <f t="shared" si="200"/>
        <v>40926.319062499999</v>
      </c>
      <c r="V1823" s="9">
        <f t="shared" si="201"/>
        <v>40971.319062499999</v>
      </c>
      <c r="W1823">
        <f t="shared" si="202"/>
        <v>45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 s="5">
        <f t="shared" si="197"/>
        <v>27.27</v>
      </c>
      <c r="Q1824" s="5" t="str">
        <f t="shared" si="198"/>
        <v>music</v>
      </c>
      <c r="R1824" s="5" t="str">
        <f t="shared" si="199"/>
        <v>rock</v>
      </c>
      <c r="S1824" t="s">
        <v>8325</v>
      </c>
      <c r="T1824" t="s">
        <v>8326</v>
      </c>
      <c r="U1824" s="9">
        <f t="shared" si="200"/>
        <v>41634.797013888885</v>
      </c>
      <c r="V1824" s="9">
        <f t="shared" si="201"/>
        <v>41670.792361111111</v>
      </c>
      <c r="W1824">
        <f t="shared" si="202"/>
        <v>36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 s="5">
        <f t="shared" si="197"/>
        <v>24.58</v>
      </c>
      <c r="Q1825" s="5" t="str">
        <f t="shared" si="198"/>
        <v>music</v>
      </c>
      <c r="R1825" s="5" t="str">
        <f t="shared" si="199"/>
        <v>rock</v>
      </c>
      <c r="S1825" t="s">
        <v>8325</v>
      </c>
      <c r="T1825" t="s">
        <v>8326</v>
      </c>
      <c r="U1825" s="9">
        <f t="shared" si="200"/>
        <v>41176.684907407405</v>
      </c>
      <c r="V1825" s="9">
        <f t="shared" si="201"/>
        <v>41206.684907407405</v>
      </c>
      <c r="W1825">
        <f t="shared" si="202"/>
        <v>30</v>
      </c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 s="5">
        <f t="shared" si="197"/>
        <v>75.05</v>
      </c>
      <c r="Q1826" s="5" t="str">
        <f t="shared" si="198"/>
        <v>music</v>
      </c>
      <c r="R1826" s="5" t="str">
        <f t="shared" si="199"/>
        <v>rock</v>
      </c>
      <c r="S1826" t="s">
        <v>8325</v>
      </c>
      <c r="T1826" t="s">
        <v>8326</v>
      </c>
      <c r="U1826" s="9">
        <f t="shared" si="200"/>
        <v>41626.916284722225</v>
      </c>
      <c r="V1826" s="9">
        <f t="shared" si="201"/>
        <v>41647.088888888888</v>
      </c>
      <c r="W1826">
        <f t="shared" si="202"/>
        <v>21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 s="5">
        <f t="shared" si="197"/>
        <v>42.02</v>
      </c>
      <c r="Q1827" s="5" t="str">
        <f t="shared" si="198"/>
        <v>music</v>
      </c>
      <c r="R1827" s="5" t="str">
        <f t="shared" si="199"/>
        <v>rock</v>
      </c>
      <c r="S1827" t="s">
        <v>8325</v>
      </c>
      <c r="T1827" t="s">
        <v>8326</v>
      </c>
      <c r="U1827" s="9">
        <f t="shared" si="200"/>
        <v>41443.83452546296</v>
      </c>
      <c r="V1827" s="9">
        <f t="shared" si="201"/>
        <v>41466.83452546296</v>
      </c>
      <c r="W1827">
        <f t="shared" si="202"/>
        <v>23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 s="5">
        <f t="shared" si="197"/>
        <v>53.16</v>
      </c>
      <c r="Q1828" s="5" t="str">
        <f t="shared" si="198"/>
        <v>music</v>
      </c>
      <c r="R1828" s="5" t="str">
        <f t="shared" si="199"/>
        <v>rock</v>
      </c>
      <c r="S1828" t="s">
        <v>8325</v>
      </c>
      <c r="T1828" t="s">
        <v>8326</v>
      </c>
      <c r="U1828" s="9">
        <f t="shared" si="200"/>
        <v>41657.923807870371</v>
      </c>
      <c r="V1828" s="9">
        <f t="shared" si="201"/>
        <v>41687.923807870371</v>
      </c>
      <c r="W1828">
        <f t="shared" si="202"/>
        <v>30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 s="5">
        <f t="shared" si="197"/>
        <v>83.89</v>
      </c>
      <c r="Q1829" s="5" t="str">
        <f t="shared" si="198"/>
        <v>music</v>
      </c>
      <c r="R1829" s="5" t="str">
        <f t="shared" si="199"/>
        <v>rock</v>
      </c>
      <c r="S1829" t="s">
        <v>8325</v>
      </c>
      <c r="T1829" t="s">
        <v>8326</v>
      </c>
      <c r="U1829" s="9">
        <f t="shared" si="200"/>
        <v>40555.325937499998</v>
      </c>
      <c r="V1829" s="9">
        <f t="shared" si="201"/>
        <v>40605.325937499998</v>
      </c>
      <c r="W1829">
        <f t="shared" si="202"/>
        <v>50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 s="5">
        <f t="shared" si="197"/>
        <v>417.33</v>
      </c>
      <c r="Q1830" s="5" t="str">
        <f t="shared" si="198"/>
        <v>music</v>
      </c>
      <c r="R1830" s="5" t="str">
        <f t="shared" si="199"/>
        <v>rock</v>
      </c>
      <c r="S1830" t="s">
        <v>8325</v>
      </c>
      <c r="T1830" t="s">
        <v>8326</v>
      </c>
      <c r="U1830" s="9">
        <f t="shared" si="200"/>
        <v>41736.899652777778</v>
      </c>
      <c r="V1830" s="9">
        <f t="shared" si="201"/>
        <v>41768.916666666664</v>
      </c>
      <c r="W1830">
        <f t="shared" si="202"/>
        <v>32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 s="5">
        <f t="shared" si="197"/>
        <v>75.77</v>
      </c>
      <c r="Q1831" s="5" t="str">
        <f t="shared" si="198"/>
        <v>music</v>
      </c>
      <c r="R1831" s="5" t="str">
        <f t="shared" si="199"/>
        <v>rock</v>
      </c>
      <c r="S1831" t="s">
        <v>8325</v>
      </c>
      <c r="T1831" t="s">
        <v>8326</v>
      </c>
      <c r="U1831" s="9">
        <f t="shared" si="200"/>
        <v>40516.087627314817</v>
      </c>
      <c r="V1831" s="9">
        <f t="shared" si="201"/>
        <v>40564.916666666664</v>
      </c>
      <c r="W1831">
        <f t="shared" si="202"/>
        <v>48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 s="5">
        <f t="shared" si="197"/>
        <v>67.39</v>
      </c>
      <c r="Q1832" s="5" t="str">
        <f t="shared" si="198"/>
        <v>music</v>
      </c>
      <c r="R1832" s="5" t="str">
        <f t="shared" si="199"/>
        <v>rock</v>
      </c>
      <c r="S1832" t="s">
        <v>8325</v>
      </c>
      <c r="T1832" t="s">
        <v>8326</v>
      </c>
      <c r="U1832" s="9">
        <f t="shared" si="200"/>
        <v>41664.684108796297</v>
      </c>
      <c r="V1832" s="9">
        <f t="shared" si="201"/>
        <v>41694.684108796297</v>
      </c>
      <c r="W1832">
        <f t="shared" si="202"/>
        <v>30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 s="5">
        <f t="shared" si="197"/>
        <v>73.569999999999993</v>
      </c>
      <c r="Q1833" s="5" t="str">
        <f t="shared" si="198"/>
        <v>music</v>
      </c>
      <c r="R1833" s="5" t="str">
        <f t="shared" si="199"/>
        <v>rock</v>
      </c>
      <c r="S1833" t="s">
        <v>8325</v>
      </c>
      <c r="T1833" t="s">
        <v>8326</v>
      </c>
      <c r="U1833" s="9">
        <f t="shared" si="200"/>
        <v>41026.996099537035</v>
      </c>
      <c r="V1833" s="9">
        <f t="shared" si="201"/>
        <v>41041.996099537035</v>
      </c>
      <c r="W1833">
        <f t="shared" si="202"/>
        <v>15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 s="5">
        <f t="shared" si="197"/>
        <v>25</v>
      </c>
      <c r="Q1834" s="5" t="str">
        <f t="shared" si="198"/>
        <v>music</v>
      </c>
      <c r="R1834" s="5" t="str">
        <f t="shared" si="199"/>
        <v>rock</v>
      </c>
      <c r="S1834" t="s">
        <v>8325</v>
      </c>
      <c r="T1834" t="s">
        <v>8326</v>
      </c>
      <c r="U1834" s="9">
        <f t="shared" si="200"/>
        <v>40576.539664351854</v>
      </c>
      <c r="V1834" s="9">
        <f t="shared" si="201"/>
        <v>40606.539664351854</v>
      </c>
      <c r="W1834">
        <f t="shared" si="202"/>
        <v>30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 s="5">
        <f t="shared" si="197"/>
        <v>42</v>
      </c>
      <c r="Q1835" s="5" t="str">
        <f t="shared" si="198"/>
        <v>music</v>
      </c>
      <c r="R1835" s="5" t="str">
        <f t="shared" si="199"/>
        <v>rock</v>
      </c>
      <c r="S1835" t="s">
        <v>8325</v>
      </c>
      <c r="T1835" t="s">
        <v>8326</v>
      </c>
      <c r="U1835" s="9">
        <f t="shared" si="200"/>
        <v>41303.044016203705</v>
      </c>
      <c r="V1835" s="9">
        <f t="shared" si="201"/>
        <v>41335.332638888889</v>
      </c>
      <c r="W1835">
        <f t="shared" si="202"/>
        <v>32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 s="5">
        <f t="shared" si="197"/>
        <v>131.16999999999999</v>
      </c>
      <c r="Q1836" s="5" t="str">
        <f t="shared" si="198"/>
        <v>music</v>
      </c>
      <c r="R1836" s="5" t="str">
        <f t="shared" si="199"/>
        <v>rock</v>
      </c>
      <c r="S1836" t="s">
        <v>8325</v>
      </c>
      <c r="T1836" t="s">
        <v>8326</v>
      </c>
      <c r="U1836" s="9">
        <f t="shared" si="200"/>
        <v>41988.964062500003</v>
      </c>
      <c r="V1836" s="9">
        <f t="shared" si="201"/>
        <v>42028.964062500003</v>
      </c>
      <c r="W1836">
        <f t="shared" si="202"/>
        <v>40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 s="5">
        <f t="shared" si="197"/>
        <v>47.27</v>
      </c>
      <c r="Q1837" s="5" t="str">
        <f t="shared" si="198"/>
        <v>music</v>
      </c>
      <c r="R1837" s="5" t="str">
        <f t="shared" si="199"/>
        <v>rock</v>
      </c>
      <c r="S1837" t="s">
        <v>8325</v>
      </c>
      <c r="T1837" t="s">
        <v>8326</v>
      </c>
      <c r="U1837" s="9">
        <f t="shared" si="200"/>
        <v>42430.702210648145</v>
      </c>
      <c r="V1837" s="9">
        <f t="shared" si="201"/>
        <v>42460.660543981481</v>
      </c>
      <c r="W1837">
        <f t="shared" si="202"/>
        <v>30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 s="5">
        <f t="shared" si="197"/>
        <v>182.13</v>
      </c>
      <c r="Q1838" s="5" t="str">
        <f t="shared" si="198"/>
        <v>music</v>
      </c>
      <c r="R1838" s="5" t="str">
        <f t="shared" si="199"/>
        <v>rock</v>
      </c>
      <c r="S1838" t="s">
        <v>8325</v>
      </c>
      <c r="T1838" t="s">
        <v>8326</v>
      </c>
      <c r="U1838" s="9">
        <f t="shared" si="200"/>
        <v>41305.809363425928</v>
      </c>
      <c r="V1838" s="9">
        <f t="shared" si="201"/>
        <v>41322.809363425928</v>
      </c>
      <c r="W1838">
        <f t="shared" si="202"/>
        <v>17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 s="5">
        <f t="shared" si="197"/>
        <v>61.37</v>
      </c>
      <c r="Q1839" s="5" t="str">
        <f t="shared" si="198"/>
        <v>music</v>
      </c>
      <c r="R1839" s="5" t="str">
        <f t="shared" si="199"/>
        <v>rock</v>
      </c>
      <c r="S1839" t="s">
        <v>8325</v>
      </c>
      <c r="T1839" t="s">
        <v>8326</v>
      </c>
      <c r="U1839" s="9">
        <f t="shared" si="200"/>
        <v>40926.047858796301</v>
      </c>
      <c r="V1839" s="9">
        <f t="shared" si="201"/>
        <v>40986.006192129629</v>
      </c>
      <c r="W1839">
        <f t="shared" si="202"/>
        <v>60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 s="5">
        <f t="shared" si="197"/>
        <v>35.770000000000003</v>
      </c>
      <c r="Q1840" s="5" t="str">
        <f t="shared" si="198"/>
        <v>music</v>
      </c>
      <c r="R1840" s="5" t="str">
        <f t="shared" si="199"/>
        <v>rock</v>
      </c>
      <c r="S1840" t="s">
        <v>8325</v>
      </c>
      <c r="T1840" t="s">
        <v>8326</v>
      </c>
      <c r="U1840" s="9">
        <f t="shared" si="200"/>
        <v>40788.786539351851</v>
      </c>
      <c r="V1840" s="9">
        <f t="shared" si="201"/>
        <v>40817.125</v>
      </c>
      <c r="W1840">
        <f t="shared" si="202"/>
        <v>29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 s="5">
        <f t="shared" si="197"/>
        <v>45.62</v>
      </c>
      <c r="Q1841" s="5" t="str">
        <f t="shared" si="198"/>
        <v>music</v>
      </c>
      <c r="R1841" s="5" t="str">
        <f t="shared" si="199"/>
        <v>rock</v>
      </c>
      <c r="S1841" t="s">
        <v>8325</v>
      </c>
      <c r="T1841" t="s">
        <v>8326</v>
      </c>
      <c r="U1841" s="9">
        <f t="shared" si="200"/>
        <v>42614.722013888888</v>
      </c>
      <c r="V1841" s="9">
        <f t="shared" si="201"/>
        <v>42644.722013888888</v>
      </c>
      <c r="W1841">
        <f t="shared" si="202"/>
        <v>30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 s="5">
        <f t="shared" si="197"/>
        <v>75.38</v>
      </c>
      <c r="Q1842" s="5" t="str">
        <f t="shared" si="198"/>
        <v>music</v>
      </c>
      <c r="R1842" s="5" t="str">
        <f t="shared" si="199"/>
        <v>rock</v>
      </c>
      <c r="S1842" t="s">
        <v>8325</v>
      </c>
      <c r="T1842" t="s">
        <v>8326</v>
      </c>
      <c r="U1842" s="9">
        <f t="shared" si="200"/>
        <v>41382.096180555556</v>
      </c>
      <c r="V1842" s="9">
        <f t="shared" si="201"/>
        <v>41401.207638888889</v>
      </c>
      <c r="W1842">
        <f t="shared" si="202"/>
        <v>19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 s="5">
        <f t="shared" si="197"/>
        <v>50.88</v>
      </c>
      <c r="Q1843" s="5" t="str">
        <f t="shared" si="198"/>
        <v>music</v>
      </c>
      <c r="R1843" s="5" t="str">
        <f t="shared" si="199"/>
        <v>rock</v>
      </c>
      <c r="S1843" t="s">
        <v>8325</v>
      </c>
      <c r="T1843" t="s">
        <v>8326</v>
      </c>
      <c r="U1843" s="9">
        <f t="shared" si="200"/>
        <v>41745.84542824074</v>
      </c>
      <c r="V1843" s="9">
        <f t="shared" si="201"/>
        <v>41779.207638888889</v>
      </c>
      <c r="W1843">
        <f t="shared" si="202"/>
        <v>34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 s="5">
        <f t="shared" si="197"/>
        <v>119.29</v>
      </c>
      <c r="Q1844" s="5" t="str">
        <f t="shared" si="198"/>
        <v>music</v>
      </c>
      <c r="R1844" s="5" t="str">
        <f t="shared" si="199"/>
        <v>rock</v>
      </c>
      <c r="S1844" t="s">
        <v>8325</v>
      </c>
      <c r="T1844" t="s">
        <v>8326</v>
      </c>
      <c r="U1844" s="9">
        <f t="shared" si="200"/>
        <v>42031.631724537037</v>
      </c>
      <c r="V1844" s="9">
        <f t="shared" si="201"/>
        <v>42065.249305555553</v>
      </c>
      <c r="W1844">
        <f t="shared" si="202"/>
        <v>34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 s="5">
        <f t="shared" si="197"/>
        <v>92.54</v>
      </c>
      <c r="Q1845" s="5" t="str">
        <f t="shared" si="198"/>
        <v>music</v>
      </c>
      <c r="R1845" s="5" t="str">
        <f t="shared" si="199"/>
        <v>rock</v>
      </c>
      <c r="S1845" t="s">
        <v>8325</v>
      </c>
      <c r="T1845" t="s">
        <v>8326</v>
      </c>
      <c r="U1845" s="9">
        <f t="shared" si="200"/>
        <v>40564.994837962964</v>
      </c>
      <c r="V1845" s="9">
        <f t="shared" si="201"/>
        <v>40594.994837962964</v>
      </c>
      <c r="W1845">
        <f t="shared" si="202"/>
        <v>30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 s="5">
        <f t="shared" si="197"/>
        <v>76.05</v>
      </c>
      <c r="Q1846" s="5" t="str">
        <f t="shared" si="198"/>
        <v>music</v>
      </c>
      <c r="R1846" s="5" t="str">
        <f t="shared" si="199"/>
        <v>rock</v>
      </c>
      <c r="S1846" t="s">
        <v>8325</v>
      </c>
      <c r="T1846" t="s">
        <v>8326</v>
      </c>
      <c r="U1846" s="9">
        <f t="shared" si="200"/>
        <v>40666.973541666666</v>
      </c>
      <c r="V1846" s="9">
        <f t="shared" si="201"/>
        <v>40705.125</v>
      </c>
      <c r="W1846">
        <f t="shared" si="202"/>
        <v>39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 s="5">
        <f t="shared" si="197"/>
        <v>52.63</v>
      </c>
      <c r="Q1847" s="5" t="str">
        <f t="shared" si="198"/>
        <v>music</v>
      </c>
      <c r="R1847" s="5" t="str">
        <f t="shared" si="199"/>
        <v>rock</v>
      </c>
      <c r="S1847" t="s">
        <v>8325</v>
      </c>
      <c r="T1847" t="s">
        <v>8326</v>
      </c>
      <c r="U1847" s="9">
        <f t="shared" si="200"/>
        <v>42523.333310185189</v>
      </c>
      <c r="V1847" s="9">
        <f t="shared" si="201"/>
        <v>42538.204861111109</v>
      </c>
      <c r="W1847">
        <f t="shared" si="202"/>
        <v>15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 s="5">
        <f t="shared" si="197"/>
        <v>98.99</v>
      </c>
      <c r="Q1848" s="5" t="str">
        <f t="shared" si="198"/>
        <v>music</v>
      </c>
      <c r="R1848" s="5" t="str">
        <f t="shared" si="199"/>
        <v>rock</v>
      </c>
      <c r="S1848" t="s">
        <v>8325</v>
      </c>
      <c r="T1848" t="s">
        <v>8326</v>
      </c>
      <c r="U1848" s="9">
        <f t="shared" si="200"/>
        <v>41228.650196759263</v>
      </c>
      <c r="V1848" s="9">
        <f t="shared" si="201"/>
        <v>41258.650196759263</v>
      </c>
      <c r="W1848">
        <f t="shared" si="202"/>
        <v>30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 s="5">
        <f t="shared" si="197"/>
        <v>79.53</v>
      </c>
      <c r="Q1849" s="5" t="str">
        <f t="shared" si="198"/>
        <v>music</v>
      </c>
      <c r="R1849" s="5" t="str">
        <f t="shared" si="199"/>
        <v>rock</v>
      </c>
      <c r="S1849" t="s">
        <v>8325</v>
      </c>
      <c r="T1849" t="s">
        <v>8326</v>
      </c>
      <c r="U1849" s="9">
        <f t="shared" si="200"/>
        <v>42094.236481481479</v>
      </c>
      <c r="V1849" s="9">
        <f t="shared" si="201"/>
        <v>42115.236481481479</v>
      </c>
      <c r="W1849">
        <f t="shared" si="202"/>
        <v>21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 s="5">
        <f t="shared" si="197"/>
        <v>134.21</v>
      </c>
      <c r="Q1850" s="5" t="str">
        <f t="shared" si="198"/>
        <v>music</v>
      </c>
      <c r="R1850" s="5" t="str">
        <f t="shared" si="199"/>
        <v>rock</v>
      </c>
      <c r="S1850" t="s">
        <v>8325</v>
      </c>
      <c r="T1850" t="s">
        <v>8326</v>
      </c>
      <c r="U1850" s="9">
        <f t="shared" si="200"/>
        <v>40691.788055555553</v>
      </c>
      <c r="V1850" s="9">
        <f t="shared" si="201"/>
        <v>40755.290972222225</v>
      </c>
      <c r="W1850">
        <f t="shared" si="202"/>
        <v>64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 s="5">
        <f t="shared" si="197"/>
        <v>37.630000000000003</v>
      </c>
      <c r="Q1851" s="5" t="str">
        <f t="shared" si="198"/>
        <v>music</v>
      </c>
      <c r="R1851" s="5" t="str">
        <f t="shared" si="199"/>
        <v>rock</v>
      </c>
      <c r="S1851" t="s">
        <v>8325</v>
      </c>
      <c r="T1851" t="s">
        <v>8326</v>
      </c>
      <c r="U1851" s="9">
        <f t="shared" si="200"/>
        <v>41169.845590277779</v>
      </c>
      <c r="V1851" s="9">
        <f t="shared" si="201"/>
        <v>41199.845590277779</v>
      </c>
      <c r="W1851">
        <f t="shared" si="202"/>
        <v>30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 s="5">
        <f t="shared" si="197"/>
        <v>51.04</v>
      </c>
      <c r="Q1852" s="5" t="str">
        <f t="shared" si="198"/>
        <v>music</v>
      </c>
      <c r="R1852" s="5" t="str">
        <f t="shared" si="199"/>
        <v>rock</v>
      </c>
      <c r="S1852" t="s">
        <v>8325</v>
      </c>
      <c r="T1852" t="s">
        <v>8326</v>
      </c>
      <c r="U1852" s="9">
        <f t="shared" si="200"/>
        <v>41800.959490740745</v>
      </c>
      <c r="V1852" s="9">
        <f t="shared" si="201"/>
        <v>41830.959490740745</v>
      </c>
      <c r="W1852">
        <f t="shared" si="202"/>
        <v>30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 s="5">
        <f t="shared" si="197"/>
        <v>50.04</v>
      </c>
      <c r="Q1853" s="5" t="str">
        <f t="shared" si="198"/>
        <v>music</v>
      </c>
      <c r="R1853" s="5" t="str">
        <f t="shared" si="199"/>
        <v>rock</v>
      </c>
      <c r="S1853" t="s">
        <v>8325</v>
      </c>
      <c r="T1853" t="s">
        <v>8326</v>
      </c>
      <c r="U1853" s="9">
        <f t="shared" si="200"/>
        <v>41827.906689814816</v>
      </c>
      <c r="V1853" s="9">
        <f t="shared" si="201"/>
        <v>41848.041666666664</v>
      </c>
      <c r="W1853">
        <f t="shared" si="202"/>
        <v>21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 s="5">
        <f t="shared" si="197"/>
        <v>133.93</v>
      </c>
      <c r="Q1854" s="5" t="str">
        <f t="shared" si="198"/>
        <v>music</v>
      </c>
      <c r="R1854" s="5" t="str">
        <f t="shared" si="199"/>
        <v>rock</v>
      </c>
      <c r="S1854" t="s">
        <v>8325</v>
      </c>
      <c r="T1854" t="s">
        <v>8326</v>
      </c>
      <c r="U1854" s="9">
        <f t="shared" si="200"/>
        <v>42081.77143518519</v>
      </c>
      <c r="V1854" s="9">
        <f t="shared" si="201"/>
        <v>42119</v>
      </c>
      <c r="W1854">
        <f t="shared" si="202"/>
        <v>38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 s="5">
        <f t="shared" si="197"/>
        <v>58.21</v>
      </c>
      <c r="Q1855" s="5" t="str">
        <f t="shared" si="198"/>
        <v>music</v>
      </c>
      <c r="R1855" s="5" t="str">
        <f t="shared" si="199"/>
        <v>rock</v>
      </c>
      <c r="S1855" t="s">
        <v>8325</v>
      </c>
      <c r="T1855" t="s">
        <v>8326</v>
      </c>
      <c r="U1855" s="9">
        <f t="shared" si="200"/>
        <v>41177.060381944444</v>
      </c>
      <c r="V1855" s="9">
        <f t="shared" si="201"/>
        <v>41227.102048611108</v>
      </c>
      <c r="W1855">
        <f t="shared" si="202"/>
        <v>50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 s="5">
        <f t="shared" si="197"/>
        <v>88.04</v>
      </c>
      <c r="Q1856" s="5" t="str">
        <f t="shared" si="198"/>
        <v>music</v>
      </c>
      <c r="R1856" s="5" t="str">
        <f t="shared" si="199"/>
        <v>rock</v>
      </c>
      <c r="S1856" t="s">
        <v>8325</v>
      </c>
      <c r="T1856" t="s">
        <v>8326</v>
      </c>
      <c r="U1856" s="9">
        <f t="shared" si="200"/>
        <v>41388.021261574075</v>
      </c>
      <c r="V1856" s="9">
        <f t="shared" si="201"/>
        <v>41418.021261574075</v>
      </c>
      <c r="W1856">
        <f t="shared" si="202"/>
        <v>30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 s="5">
        <f t="shared" si="197"/>
        <v>70.58</v>
      </c>
      <c r="Q1857" s="5" t="str">
        <f t="shared" si="198"/>
        <v>music</v>
      </c>
      <c r="R1857" s="5" t="str">
        <f t="shared" si="199"/>
        <v>rock</v>
      </c>
      <c r="S1857" t="s">
        <v>8325</v>
      </c>
      <c r="T1857" t="s">
        <v>8326</v>
      </c>
      <c r="U1857" s="9">
        <f t="shared" si="200"/>
        <v>41600.538657407407</v>
      </c>
      <c r="V1857" s="9">
        <f t="shared" si="201"/>
        <v>41645.538657407407</v>
      </c>
      <c r="W1857">
        <f t="shared" si="202"/>
        <v>45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203">ROUND((E1858/D1858)*100,0)</f>
        <v>101</v>
      </c>
      <c r="P1858" s="5">
        <f t="shared" ref="P1858:P1921" si="204">ROUND((E1858/L1858),2)</f>
        <v>53.29</v>
      </c>
      <c r="Q1858" s="5" t="str">
        <f t="shared" ref="Q1858:Q1921" si="205">LEFT(N1858,SEARCH("/",N1858)-1)</f>
        <v>music</v>
      </c>
      <c r="R1858" s="5" t="str">
        <f t="shared" ref="R1858:R1921" si="206">RIGHT(N1858,LEN(N1858)-SEARCH("/",N1858))</f>
        <v>rock</v>
      </c>
      <c r="S1858" t="s">
        <v>8325</v>
      </c>
      <c r="T1858" t="s">
        <v>8326</v>
      </c>
      <c r="U1858" s="9">
        <f t="shared" ref="U1858:U1921" si="207">(((J1858/60)/60)/24)+DATE(1970,1,1)</f>
        <v>41817.854999999996</v>
      </c>
      <c r="V1858" s="9">
        <f t="shared" ref="V1858:V1921" si="208">(((I1858/60)/60)/24)+DATE(1970,1,1)</f>
        <v>41838.854999999996</v>
      </c>
      <c r="W1858">
        <f t="shared" si="202"/>
        <v>21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203"/>
        <v>100</v>
      </c>
      <c r="P1859" s="5">
        <f t="shared" si="204"/>
        <v>136.36000000000001</v>
      </c>
      <c r="Q1859" s="5" t="str">
        <f t="shared" si="205"/>
        <v>music</v>
      </c>
      <c r="R1859" s="5" t="str">
        <f t="shared" si="206"/>
        <v>rock</v>
      </c>
      <c r="S1859" t="s">
        <v>8325</v>
      </c>
      <c r="T1859" t="s">
        <v>8326</v>
      </c>
      <c r="U1859" s="9">
        <f t="shared" si="207"/>
        <v>41864.76866898148</v>
      </c>
      <c r="V1859" s="9">
        <f t="shared" si="208"/>
        <v>41894.76866898148</v>
      </c>
      <c r="W1859">
        <f t="shared" ref="W1859:W1922" si="209">DATEDIF(U1859,V1859,"d")</f>
        <v>30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 s="5">
        <f t="shared" si="204"/>
        <v>40.549999999999997</v>
      </c>
      <c r="Q1860" s="5" t="str">
        <f t="shared" si="205"/>
        <v>music</v>
      </c>
      <c r="R1860" s="5" t="str">
        <f t="shared" si="206"/>
        <v>rock</v>
      </c>
      <c r="S1860" t="s">
        <v>8325</v>
      </c>
      <c r="T1860" t="s">
        <v>8326</v>
      </c>
      <c r="U1860" s="9">
        <f t="shared" si="207"/>
        <v>40833.200474537036</v>
      </c>
      <c r="V1860" s="9">
        <f t="shared" si="208"/>
        <v>40893.242141203707</v>
      </c>
      <c r="W1860">
        <f t="shared" si="209"/>
        <v>60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 s="5">
        <f t="shared" si="204"/>
        <v>70.63</v>
      </c>
      <c r="Q1861" s="5" t="str">
        <f t="shared" si="205"/>
        <v>music</v>
      </c>
      <c r="R1861" s="5" t="str">
        <f t="shared" si="206"/>
        <v>rock</v>
      </c>
      <c r="S1861" t="s">
        <v>8325</v>
      </c>
      <c r="T1861" t="s">
        <v>8326</v>
      </c>
      <c r="U1861" s="9">
        <f t="shared" si="207"/>
        <v>40778.770011574074</v>
      </c>
      <c r="V1861" s="9">
        <f t="shared" si="208"/>
        <v>40808.770011574074</v>
      </c>
      <c r="W1861">
        <f t="shared" si="209"/>
        <v>30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 s="5">
        <f t="shared" si="204"/>
        <v>52.68</v>
      </c>
      <c r="Q1862" s="5" t="str">
        <f t="shared" si="205"/>
        <v>music</v>
      </c>
      <c r="R1862" s="5" t="str">
        <f t="shared" si="206"/>
        <v>rock</v>
      </c>
      <c r="S1862" t="s">
        <v>8325</v>
      </c>
      <c r="T1862" t="s">
        <v>8326</v>
      </c>
      <c r="U1862" s="9">
        <f t="shared" si="207"/>
        <v>41655.709305555552</v>
      </c>
      <c r="V1862" s="9">
        <f t="shared" si="208"/>
        <v>41676.709305555552</v>
      </c>
      <c r="W1862">
        <f t="shared" si="209"/>
        <v>21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s="5" t="e">
        <f t="shared" si="204"/>
        <v>#DIV/0!</v>
      </c>
      <c r="Q1863" s="5" t="str">
        <f t="shared" si="205"/>
        <v>games</v>
      </c>
      <c r="R1863" s="5" t="str">
        <f t="shared" si="206"/>
        <v>mobile games</v>
      </c>
      <c r="S1863" t="s">
        <v>8333</v>
      </c>
      <c r="T1863" t="s">
        <v>8335</v>
      </c>
      <c r="U1863" s="9">
        <f t="shared" si="207"/>
        <v>42000.300243055557</v>
      </c>
      <c r="V1863" s="9">
        <f t="shared" si="208"/>
        <v>42030.300243055557</v>
      </c>
      <c r="W1863">
        <f t="shared" si="209"/>
        <v>30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 s="5">
        <f t="shared" si="204"/>
        <v>90.94</v>
      </c>
      <c r="Q1864" s="5" t="str">
        <f t="shared" si="205"/>
        <v>games</v>
      </c>
      <c r="R1864" s="5" t="str">
        <f t="shared" si="206"/>
        <v>mobile games</v>
      </c>
      <c r="S1864" t="s">
        <v>8333</v>
      </c>
      <c r="T1864" t="s">
        <v>8335</v>
      </c>
      <c r="U1864" s="9">
        <f t="shared" si="207"/>
        <v>42755.492754629624</v>
      </c>
      <c r="V1864" s="9">
        <f t="shared" si="208"/>
        <v>42802.3125</v>
      </c>
      <c r="W1864">
        <f t="shared" si="209"/>
        <v>47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 s="5">
        <f t="shared" si="204"/>
        <v>5</v>
      </c>
      <c r="Q1865" s="5" t="str">
        <f t="shared" si="205"/>
        <v>games</v>
      </c>
      <c r="R1865" s="5" t="str">
        <f t="shared" si="206"/>
        <v>mobile games</v>
      </c>
      <c r="S1865" t="s">
        <v>8333</v>
      </c>
      <c r="T1865" t="s">
        <v>8335</v>
      </c>
      <c r="U1865" s="9">
        <f t="shared" si="207"/>
        <v>41772.797280092593</v>
      </c>
      <c r="V1865" s="9">
        <f t="shared" si="208"/>
        <v>41802.797280092593</v>
      </c>
      <c r="W1865">
        <f t="shared" si="209"/>
        <v>30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 s="5">
        <f t="shared" si="204"/>
        <v>58.08</v>
      </c>
      <c r="Q1866" s="5" t="str">
        <f t="shared" si="205"/>
        <v>games</v>
      </c>
      <c r="R1866" s="5" t="str">
        <f t="shared" si="206"/>
        <v>mobile games</v>
      </c>
      <c r="S1866" t="s">
        <v>8333</v>
      </c>
      <c r="T1866" t="s">
        <v>8335</v>
      </c>
      <c r="U1866" s="9">
        <f t="shared" si="207"/>
        <v>41733.716435185182</v>
      </c>
      <c r="V1866" s="9">
        <f t="shared" si="208"/>
        <v>41763.716435185182</v>
      </c>
      <c r="W1866">
        <f t="shared" si="209"/>
        <v>30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 s="5">
        <f t="shared" si="204"/>
        <v>2</v>
      </c>
      <c r="Q1867" s="5" t="str">
        <f t="shared" si="205"/>
        <v>games</v>
      </c>
      <c r="R1867" s="5" t="str">
        <f t="shared" si="206"/>
        <v>mobile games</v>
      </c>
      <c r="S1867" t="s">
        <v>8333</v>
      </c>
      <c r="T1867" t="s">
        <v>8335</v>
      </c>
      <c r="U1867" s="9">
        <f t="shared" si="207"/>
        <v>42645.367442129631</v>
      </c>
      <c r="V1867" s="9">
        <f t="shared" si="208"/>
        <v>42680.409108796302</v>
      </c>
      <c r="W1867">
        <f t="shared" si="209"/>
        <v>35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 s="5">
        <f t="shared" si="204"/>
        <v>62.5</v>
      </c>
      <c r="Q1868" s="5" t="str">
        <f t="shared" si="205"/>
        <v>games</v>
      </c>
      <c r="R1868" s="5" t="str">
        <f t="shared" si="206"/>
        <v>mobile games</v>
      </c>
      <c r="S1868" t="s">
        <v>8333</v>
      </c>
      <c r="T1868" t="s">
        <v>8335</v>
      </c>
      <c r="U1868" s="9">
        <f t="shared" si="207"/>
        <v>42742.246493055558</v>
      </c>
      <c r="V1868" s="9">
        <f t="shared" si="208"/>
        <v>42795.166666666672</v>
      </c>
      <c r="W1868">
        <f t="shared" si="209"/>
        <v>53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 s="5">
        <f t="shared" si="204"/>
        <v>10</v>
      </c>
      <c r="Q1869" s="5" t="str">
        <f t="shared" si="205"/>
        <v>games</v>
      </c>
      <c r="R1869" s="5" t="str">
        <f t="shared" si="206"/>
        <v>mobile games</v>
      </c>
      <c r="S1869" t="s">
        <v>8333</v>
      </c>
      <c r="T1869" t="s">
        <v>8335</v>
      </c>
      <c r="U1869" s="9">
        <f t="shared" si="207"/>
        <v>42649.924907407403</v>
      </c>
      <c r="V1869" s="9">
        <f t="shared" si="208"/>
        <v>42679.924907407403</v>
      </c>
      <c r="W1869">
        <f t="shared" si="209"/>
        <v>30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 s="5">
        <f t="shared" si="204"/>
        <v>71.59</v>
      </c>
      <c r="Q1870" s="5" t="str">
        <f t="shared" si="205"/>
        <v>games</v>
      </c>
      <c r="R1870" s="5" t="str">
        <f t="shared" si="206"/>
        <v>mobile games</v>
      </c>
      <c r="S1870" t="s">
        <v>8333</v>
      </c>
      <c r="T1870" t="s">
        <v>8335</v>
      </c>
      <c r="U1870" s="9">
        <f t="shared" si="207"/>
        <v>42328.779224537036</v>
      </c>
      <c r="V1870" s="9">
        <f t="shared" si="208"/>
        <v>42353.332638888889</v>
      </c>
      <c r="W1870">
        <f t="shared" si="209"/>
        <v>25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s="5" t="e">
        <f t="shared" si="204"/>
        <v>#DIV/0!</v>
      </c>
      <c r="Q1871" s="5" t="str">
        <f t="shared" si="205"/>
        <v>games</v>
      </c>
      <c r="R1871" s="5" t="str">
        <f t="shared" si="206"/>
        <v>mobile games</v>
      </c>
      <c r="S1871" t="s">
        <v>8333</v>
      </c>
      <c r="T1871" t="s">
        <v>8335</v>
      </c>
      <c r="U1871" s="9">
        <f t="shared" si="207"/>
        <v>42709.002881944441</v>
      </c>
      <c r="V1871" s="9">
        <f t="shared" si="208"/>
        <v>42739.002881944441</v>
      </c>
      <c r="W1871">
        <f t="shared" si="209"/>
        <v>30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 s="5">
        <f t="shared" si="204"/>
        <v>32.82</v>
      </c>
      <c r="Q1872" s="5" t="str">
        <f t="shared" si="205"/>
        <v>games</v>
      </c>
      <c r="R1872" s="5" t="str">
        <f t="shared" si="206"/>
        <v>mobile games</v>
      </c>
      <c r="S1872" t="s">
        <v>8333</v>
      </c>
      <c r="T1872" t="s">
        <v>8335</v>
      </c>
      <c r="U1872" s="9">
        <f t="shared" si="207"/>
        <v>42371.355729166666</v>
      </c>
      <c r="V1872" s="9">
        <f t="shared" si="208"/>
        <v>42400.178472222222</v>
      </c>
      <c r="W1872">
        <f t="shared" si="209"/>
        <v>29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 s="5">
        <f t="shared" si="204"/>
        <v>49.12</v>
      </c>
      <c r="Q1873" s="5" t="str">
        <f t="shared" si="205"/>
        <v>games</v>
      </c>
      <c r="R1873" s="5" t="str">
        <f t="shared" si="206"/>
        <v>mobile games</v>
      </c>
      <c r="S1873" t="s">
        <v>8333</v>
      </c>
      <c r="T1873" t="s">
        <v>8335</v>
      </c>
      <c r="U1873" s="9">
        <f t="shared" si="207"/>
        <v>41923.783576388887</v>
      </c>
      <c r="V1873" s="9">
        <f t="shared" si="208"/>
        <v>41963.825243055559</v>
      </c>
      <c r="W1873">
        <f t="shared" si="209"/>
        <v>40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 s="5">
        <f t="shared" si="204"/>
        <v>16.309999999999999</v>
      </c>
      <c r="Q1874" s="5" t="str">
        <f t="shared" si="205"/>
        <v>games</v>
      </c>
      <c r="R1874" s="5" t="str">
        <f t="shared" si="206"/>
        <v>mobile games</v>
      </c>
      <c r="S1874" t="s">
        <v>8333</v>
      </c>
      <c r="T1874" t="s">
        <v>8335</v>
      </c>
      <c r="U1874" s="9">
        <f t="shared" si="207"/>
        <v>42155.129652777774</v>
      </c>
      <c r="V1874" s="9">
        <f t="shared" si="208"/>
        <v>42185.129652777774</v>
      </c>
      <c r="W1874">
        <f t="shared" si="209"/>
        <v>30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 s="5">
        <f t="shared" si="204"/>
        <v>18</v>
      </c>
      <c r="Q1875" s="5" t="str">
        <f t="shared" si="205"/>
        <v>games</v>
      </c>
      <c r="R1875" s="5" t="str">
        <f t="shared" si="206"/>
        <v>mobile games</v>
      </c>
      <c r="S1875" t="s">
        <v>8333</v>
      </c>
      <c r="T1875" t="s">
        <v>8335</v>
      </c>
      <c r="U1875" s="9">
        <f t="shared" si="207"/>
        <v>42164.615856481483</v>
      </c>
      <c r="V1875" s="9">
        <f t="shared" si="208"/>
        <v>42193.697916666672</v>
      </c>
      <c r="W1875">
        <f t="shared" si="209"/>
        <v>29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 s="5">
        <f t="shared" si="204"/>
        <v>13</v>
      </c>
      <c r="Q1876" s="5" t="str">
        <f t="shared" si="205"/>
        <v>games</v>
      </c>
      <c r="R1876" s="5" t="str">
        <f t="shared" si="206"/>
        <v>mobile games</v>
      </c>
      <c r="S1876" t="s">
        <v>8333</v>
      </c>
      <c r="T1876" t="s">
        <v>8335</v>
      </c>
      <c r="U1876" s="9">
        <f t="shared" si="207"/>
        <v>42529.969131944439</v>
      </c>
      <c r="V1876" s="9">
        <f t="shared" si="208"/>
        <v>42549.969131944439</v>
      </c>
      <c r="W1876">
        <f t="shared" si="209"/>
        <v>20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 s="5">
        <f t="shared" si="204"/>
        <v>17</v>
      </c>
      <c r="Q1877" s="5" t="str">
        <f t="shared" si="205"/>
        <v>games</v>
      </c>
      <c r="R1877" s="5" t="str">
        <f t="shared" si="206"/>
        <v>mobile games</v>
      </c>
      <c r="S1877" t="s">
        <v>8333</v>
      </c>
      <c r="T1877" t="s">
        <v>8335</v>
      </c>
      <c r="U1877" s="9">
        <f t="shared" si="207"/>
        <v>42528.899398148147</v>
      </c>
      <c r="V1877" s="9">
        <f t="shared" si="208"/>
        <v>42588.899398148147</v>
      </c>
      <c r="W1877">
        <f t="shared" si="209"/>
        <v>60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s="5" t="e">
        <f t="shared" si="204"/>
        <v>#DIV/0!</v>
      </c>
      <c r="Q1878" s="5" t="str">
        <f t="shared" si="205"/>
        <v>games</v>
      </c>
      <c r="R1878" s="5" t="str">
        <f t="shared" si="206"/>
        <v>mobile games</v>
      </c>
      <c r="S1878" t="s">
        <v>8333</v>
      </c>
      <c r="T1878" t="s">
        <v>8335</v>
      </c>
      <c r="U1878" s="9">
        <f t="shared" si="207"/>
        <v>41776.284780092588</v>
      </c>
      <c r="V1878" s="9">
        <f t="shared" si="208"/>
        <v>41806.284780092588</v>
      </c>
      <c r="W1878">
        <f t="shared" si="209"/>
        <v>30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s="5" t="e">
        <f t="shared" si="204"/>
        <v>#DIV/0!</v>
      </c>
      <c r="Q1879" s="5" t="str">
        <f t="shared" si="205"/>
        <v>games</v>
      </c>
      <c r="R1879" s="5" t="str">
        <f t="shared" si="206"/>
        <v>mobile games</v>
      </c>
      <c r="S1879" t="s">
        <v>8333</v>
      </c>
      <c r="T1879" t="s">
        <v>8335</v>
      </c>
      <c r="U1879" s="9">
        <f t="shared" si="207"/>
        <v>42035.029224537036</v>
      </c>
      <c r="V1879" s="9">
        <f t="shared" si="208"/>
        <v>42064.029224537036</v>
      </c>
      <c r="W1879">
        <f t="shared" si="209"/>
        <v>29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s="5" t="e">
        <f t="shared" si="204"/>
        <v>#DIV/0!</v>
      </c>
      <c r="Q1880" s="5" t="str">
        <f t="shared" si="205"/>
        <v>games</v>
      </c>
      <c r="R1880" s="5" t="str">
        <f t="shared" si="206"/>
        <v>mobile games</v>
      </c>
      <c r="S1880" t="s">
        <v>8333</v>
      </c>
      <c r="T1880" t="s">
        <v>8335</v>
      </c>
      <c r="U1880" s="9">
        <f t="shared" si="207"/>
        <v>41773.008738425924</v>
      </c>
      <c r="V1880" s="9">
        <f t="shared" si="208"/>
        <v>41803.008738425924</v>
      </c>
      <c r="W1880">
        <f t="shared" si="209"/>
        <v>30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 s="5">
        <f t="shared" si="204"/>
        <v>3</v>
      </c>
      <c r="Q1881" s="5" t="str">
        <f t="shared" si="205"/>
        <v>games</v>
      </c>
      <c r="R1881" s="5" t="str">
        <f t="shared" si="206"/>
        <v>mobile games</v>
      </c>
      <c r="S1881" t="s">
        <v>8333</v>
      </c>
      <c r="T1881" t="s">
        <v>8335</v>
      </c>
      <c r="U1881" s="9">
        <f t="shared" si="207"/>
        <v>42413.649641203709</v>
      </c>
      <c r="V1881" s="9">
        <f t="shared" si="208"/>
        <v>42443.607974537037</v>
      </c>
      <c r="W1881">
        <f t="shared" si="209"/>
        <v>30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 s="5">
        <f t="shared" si="204"/>
        <v>41.83</v>
      </c>
      <c r="Q1882" s="5" t="str">
        <f t="shared" si="205"/>
        <v>games</v>
      </c>
      <c r="R1882" s="5" t="str">
        <f t="shared" si="206"/>
        <v>mobile games</v>
      </c>
      <c r="S1882" t="s">
        <v>8333</v>
      </c>
      <c r="T1882" t="s">
        <v>8335</v>
      </c>
      <c r="U1882" s="9">
        <f t="shared" si="207"/>
        <v>42430.566898148143</v>
      </c>
      <c r="V1882" s="9">
        <f t="shared" si="208"/>
        <v>42459.525231481486</v>
      </c>
      <c r="W1882">
        <f t="shared" si="209"/>
        <v>29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 s="5">
        <f t="shared" si="204"/>
        <v>49.34</v>
      </c>
      <c r="Q1883" s="5" t="str">
        <f t="shared" si="205"/>
        <v>music</v>
      </c>
      <c r="R1883" s="5" t="str">
        <f t="shared" si="206"/>
        <v>indie rock</v>
      </c>
      <c r="S1883" t="s">
        <v>8325</v>
      </c>
      <c r="T1883" t="s">
        <v>8329</v>
      </c>
      <c r="U1883" s="9">
        <f t="shared" si="207"/>
        <v>42043.152650462958</v>
      </c>
      <c r="V1883" s="9">
        <f t="shared" si="208"/>
        <v>42073.110983796301</v>
      </c>
      <c r="W1883">
        <f t="shared" si="209"/>
        <v>30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 s="5">
        <f t="shared" si="204"/>
        <v>41.73</v>
      </c>
      <c r="Q1884" s="5" t="str">
        <f t="shared" si="205"/>
        <v>music</v>
      </c>
      <c r="R1884" s="5" t="str">
        <f t="shared" si="206"/>
        <v>indie rock</v>
      </c>
      <c r="S1884" t="s">
        <v>8325</v>
      </c>
      <c r="T1884" t="s">
        <v>8329</v>
      </c>
      <c r="U1884" s="9">
        <f t="shared" si="207"/>
        <v>41067.949212962965</v>
      </c>
      <c r="V1884" s="9">
        <f t="shared" si="208"/>
        <v>41100.991666666669</v>
      </c>
      <c r="W1884">
        <f t="shared" si="209"/>
        <v>33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 s="5">
        <f t="shared" si="204"/>
        <v>32.72</v>
      </c>
      <c r="Q1885" s="5" t="str">
        <f t="shared" si="205"/>
        <v>music</v>
      </c>
      <c r="R1885" s="5" t="str">
        <f t="shared" si="206"/>
        <v>indie rock</v>
      </c>
      <c r="S1885" t="s">
        <v>8325</v>
      </c>
      <c r="T1885" t="s">
        <v>8329</v>
      </c>
      <c r="U1885" s="9">
        <f t="shared" si="207"/>
        <v>40977.948009259257</v>
      </c>
      <c r="V1885" s="9">
        <f t="shared" si="208"/>
        <v>41007.906342592592</v>
      </c>
      <c r="W1885">
        <f t="shared" si="209"/>
        <v>30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 s="5">
        <f t="shared" si="204"/>
        <v>51.96</v>
      </c>
      <c r="Q1886" s="5" t="str">
        <f t="shared" si="205"/>
        <v>music</v>
      </c>
      <c r="R1886" s="5" t="str">
        <f t="shared" si="206"/>
        <v>indie rock</v>
      </c>
      <c r="S1886" t="s">
        <v>8325</v>
      </c>
      <c r="T1886" t="s">
        <v>8329</v>
      </c>
      <c r="U1886" s="9">
        <f t="shared" si="207"/>
        <v>41205.198321759257</v>
      </c>
      <c r="V1886" s="9">
        <f t="shared" si="208"/>
        <v>41240.5</v>
      </c>
      <c r="W1886">
        <f t="shared" si="209"/>
        <v>35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 s="5">
        <f t="shared" si="204"/>
        <v>50.69</v>
      </c>
      <c r="Q1887" s="5" t="str">
        <f t="shared" si="205"/>
        <v>music</v>
      </c>
      <c r="R1887" s="5" t="str">
        <f t="shared" si="206"/>
        <v>indie rock</v>
      </c>
      <c r="S1887" t="s">
        <v>8325</v>
      </c>
      <c r="T1887" t="s">
        <v>8329</v>
      </c>
      <c r="U1887" s="9">
        <f t="shared" si="207"/>
        <v>41099.093865740739</v>
      </c>
      <c r="V1887" s="9">
        <f t="shared" si="208"/>
        <v>41131.916666666664</v>
      </c>
      <c r="W1887">
        <f t="shared" si="209"/>
        <v>32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 s="5">
        <f t="shared" si="204"/>
        <v>42.24</v>
      </c>
      <c r="Q1888" s="5" t="str">
        <f t="shared" si="205"/>
        <v>music</v>
      </c>
      <c r="R1888" s="5" t="str">
        <f t="shared" si="206"/>
        <v>indie rock</v>
      </c>
      <c r="S1888" t="s">
        <v>8325</v>
      </c>
      <c r="T1888" t="s">
        <v>8329</v>
      </c>
      <c r="U1888" s="9">
        <f t="shared" si="207"/>
        <v>41925.906689814816</v>
      </c>
      <c r="V1888" s="9">
        <f t="shared" si="208"/>
        <v>41955.94835648148</v>
      </c>
      <c r="W1888">
        <f t="shared" si="209"/>
        <v>30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 s="5">
        <f t="shared" si="204"/>
        <v>416.88</v>
      </c>
      <c r="Q1889" s="5" t="str">
        <f t="shared" si="205"/>
        <v>music</v>
      </c>
      <c r="R1889" s="5" t="str">
        <f t="shared" si="206"/>
        <v>indie rock</v>
      </c>
      <c r="S1889" t="s">
        <v>8325</v>
      </c>
      <c r="T1889" t="s">
        <v>8329</v>
      </c>
      <c r="U1889" s="9">
        <f t="shared" si="207"/>
        <v>42323.800138888888</v>
      </c>
      <c r="V1889" s="9">
        <f t="shared" si="208"/>
        <v>42341.895833333328</v>
      </c>
      <c r="W1889">
        <f t="shared" si="209"/>
        <v>18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 s="5">
        <f t="shared" si="204"/>
        <v>46.65</v>
      </c>
      <c r="Q1890" s="5" t="str">
        <f t="shared" si="205"/>
        <v>music</v>
      </c>
      <c r="R1890" s="5" t="str">
        <f t="shared" si="206"/>
        <v>indie rock</v>
      </c>
      <c r="S1890" t="s">
        <v>8325</v>
      </c>
      <c r="T1890" t="s">
        <v>8329</v>
      </c>
      <c r="U1890" s="9">
        <f t="shared" si="207"/>
        <v>40299.239953703705</v>
      </c>
      <c r="V1890" s="9">
        <f t="shared" si="208"/>
        <v>40330.207638888889</v>
      </c>
      <c r="W1890">
        <f t="shared" si="209"/>
        <v>31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 s="5">
        <f t="shared" si="204"/>
        <v>48.45</v>
      </c>
      <c r="Q1891" s="5" t="str">
        <f t="shared" si="205"/>
        <v>music</v>
      </c>
      <c r="R1891" s="5" t="str">
        <f t="shared" si="206"/>
        <v>indie rock</v>
      </c>
      <c r="S1891" t="s">
        <v>8325</v>
      </c>
      <c r="T1891" t="s">
        <v>8329</v>
      </c>
      <c r="U1891" s="9">
        <f t="shared" si="207"/>
        <v>41299.793356481481</v>
      </c>
      <c r="V1891" s="9">
        <f t="shared" si="208"/>
        <v>41344.751689814817</v>
      </c>
      <c r="W1891">
        <f t="shared" si="209"/>
        <v>45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 s="5">
        <f t="shared" si="204"/>
        <v>70.53</v>
      </c>
      <c r="Q1892" s="5" t="str">
        <f t="shared" si="205"/>
        <v>music</v>
      </c>
      <c r="R1892" s="5" t="str">
        <f t="shared" si="206"/>
        <v>indie rock</v>
      </c>
      <c r="S1892" t="s">
        <v>8325</v>
      </c>
      <c r="T1892" t="s">
        <v>8329</v>
      </c>
      <c r="U1892" s="9">
        <f t="shared" si="207"/>
        <v>41228.786203703705</v>
      </c>
      <c r="V1892" s="9">
        <f t="shared" si="208"/>
        <v>41258.786203703705</v>
      </c>
      <c r="W1892">
        <f t="shared" si="209"/>
        <v>30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 s="5">
        <f t="shared" si="204"/>
        <v>87.96</v>
      </c>
      <c r="Q1893" s="5" t="str">
        <f t="shared" si="205"/>
        <v>music</v>
      </c>
      <c r="R1893" s="5" t="str">
        <f t="shared" si="206"/>
        <v>indie rock</v>
      </c>
      <c r="S1893" t="s">
        <v>8325</v>
      </c>
      <c r="T1893" t="s">
        <v>8329</v>
      </c>
      <c r="U1893" s="9">
        <f t="shared" si="207"/>
        <v>40335.798078703701</v>
      </c>
      <c r="V1893" s="9">
        <f t="shared" si="208"/>
        <v>40381.25</v>
      </c>
      <c r="W1893">
        <f t="shared" si="209"/>
        <v>46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 s="5">
        <f t="shared" si="204"/>
        <v>26.27</v>
      </c>
      <c r="Q1894" s="5" t="str">
        <f t="shared" si="205"/>
        <v>music</v>
      </c>
      <c r="R1894" s="5" t="str">
        <f t="shared" si="206"/>
        <v>indie rock</v>
      </c>
      <c r="S1894" t="s">
        <v>8325</v>
      </c>
      <c r="T1894" t="s">
        <v>8329</v>
      </c>
      <c r="U1894" s="9">
        <f t="shared" si="207"/>
        <v>40671.637511574074</v>
      </c>
      <c r="V1894" s="9">
        <f t="shared" si="208"/>
        <v>40701.637511574074</v>
      </c>
      <c r="W1894">
        <f t="shared" si="209"/>
        <v>30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 s="5">
        <f t="shared" si="204"/>
        <v>57.78</v>
      </c>
      <c r="Q1895" s="5" t="str">
        <f t="shared" si="205"/>
        <v>music</v>
      </c>
      <c r="R1895" s="5" t="str">
        <f t="shared" si="206"/>
        <v>indie rock</v>
      </c>
      <c r="S1895" t="s">
        <v>8325</v>
      </c>
      <c r="T1895" t="s">
        <v>8329</v>
      </c>
      <c r="U1895" s="9">
        <f t="shared" si="207"/>
        <v>40632.94195601852</v>
      </c>
      <c r="V1895" s="9">
        <f t="shared" si="208"/>
        <v>40649.165972222225</v>
      </c>
      <c r="W1895">
        <f t="shared" si="209"/>
        <v>17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 s="5">
        <f t="shared" si="204"/>
        <v>57.25</v>
      </c>
      <c r="Q1896" s="5" t="str">
        <f t="shared" si="205"/>
        <v>music</v>
      </c>
      <c r="R1896" s="5" t="str">
        <f t="shared" si="206"/>
        <v>indie rock</v>
      </c>
      <c r="S1896" t="s">
        <v>8325</v>
      </c>
      <c r="T1896" t="s">
        <v>8329</v>
      </c>
      <c r="U1896" s="9">
        <f t="shared" si="207"/>
        <v>40920.904895833337</v>
      </c>
      <c r="V1896" s="9">
        <f t="shared" si="208"/>
        <v>40951.904895833337</v>
      </c>
      <c r="W1896">
        <f t="shared" si="209"/>
        <v>31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 s="5">
        <f t="shared" si="204"/>
        <v>196.34</v>
      </c>
      <c r="Q1897" s="5" t="str">
        <f t="shared" si="205"/>
        <v>music</v>
      </c>
      <c r="R1897" s="5" t="str">
        <f t="shared" si="206"/>
        <v>indie rock</v>
      </c>
      <c r="S1897" t="s">
        <v>8325</v>
      </c>
      <c r="T1897" t="s">
        <v>8329</v>
      </c>
      <c r="U1897" s="9">
        <f t="shared" si="207"/>
        <v>42267.746782407412</v>
      </c>
      <c r="V1897" s="9">
        <f t="shared" si="208"/>
        <v>42297.746782407412</v>
      </c>
      <c r="W1897">
        <f t="shared" si="209"/>
        <v>30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 s="5">
        <f t="shared" si="204"/>
        <v>43</v>
      </c>
      <c r="Q1898" s="5" t="str">
        <f t="shared" si="205"/>
        <v>music</v>
      </c>
      <c r="R1898" s="5" t="str">
        <f t="shared" si="206"/>
        <v>indie rock</v>
      </c>
      <c r="S1898" t="s">
        <v>8325</v>
      </c>
      <c r="T1898" t="s">
        <v>8329</v>
      </c>
      <c r="U1898" s="9">
        <f t="shared" si="207"/>
        <v>40981.710243055553</v>
      </c>
      <c r="V1898" s="9">
        <f t="shared" si="208"/>
        <v>41011.710243055553</v>
      </c>
      <c r="W1898">
        <f t="shared" si="209"/>
        <v>30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 s="5">
        <f t="shared" si="204"/>
        <v>35.549999999999997</v>
      </c>
      <c r="Q1899" s="5" t="str">
        <f t="shared" si="205"/>
        <v>music</v>
      </c>
      <c r="R1899" s="5" t="str">
        <f t="shared" si="206"/>
        <v>indie rock</v>
      </c>
      <c r="S1899" t="s">
        <v>8325</v>
      </c>
      <c r="T1899" t="s">
        <v>8329</v>
      </c>
      <c r="U1899" s="9">
        <f t="shared" si="207"/>
        <v>41680.583402777782</v>
      </c>
      <c r="V1899" s="9">
        <f t="shared" si="208"/>
        <v>41702.875</v>
      </c>
      <c r="W1899">
        <f t="shared" si="209"/>
        <v>22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 s="5">
        <f t="shared" si="204"/>
        <v>68.81</v>
      </c>
      <c r="Q1900" s="5" t="str">
        <f t="shared" si="205"/>
        <v>music</v>
      </c>
      <c r="R1900" s="5" t="str">
        <f t="shared" si="206"/>
        <v>indie rock</v>
      </c>
      <c r="S1900" t="s">
        <v>8325</v>
      </c>
      <c r="T1900" t="s">
        <v>8329</v>
      </c>
      <c r="U1900" s="9">
        <f t="shared" si="207"/>
        <v>42366.192974537036</v>
      </c>
      <c r="V1900" s="9">
        <f t="shared" si="208"/>
        <v>42401.75</v>
      </c>
      <c r="W1900">
        <f t="shared" si="209"/>
        <v>35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 s="5">
        <f t="shared" si="204"/>
        <v>28.57</v>
      </c>
      <c r="Q1901" s="5" t="str">
        <f t="shared" si="205"/>
        <v>music</v>
      </c>
      <c r="R1901" s="5" t="str">
        <f t="shared" si="206"/>
        <v>indie rock</v>
      </c>
      <c r="S1901" t="s">
        <v>8325</v>
      </c>
      <c r="T1901" t="s">
        <v>8329</v>
      </c>
      <c r="U1901" s="9">
        <f t="shared" si="207"/>
        <v>42058.941736111112</v>
      </c>
      <c r="V1901" s="9">
        <f t="shared" si="208"/>
        <v>42088.90006944444</v>
      </c>
      <c r="W1901">
        <f t="shared" si="209"/>
        <v>30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 s="5">
        <f t="shared" si="204"/>
        <v>50.63</v>
      </c>
      <c r="Q1902" s="5" t="str">
        <f t="shared" si="205"/>
        <v>music</v>
      </c>
      <c r="R1902" s="5" t="str">
        <f t="shared" si="206"/>
        <v>indie rock</v>
      </c>
      <c r="S1902" t="s">
        <v>8325</v>
      </c>
      <c r="T1902" t="s">
        <v>8329</v>
      </c>
      <c r="U1902" s="9">
        <f t="shared" si="207"/>
        <v>41160.871886574074</v>
      </c>
      <c r="V1902" s="9">
        <f t="shared" si="208"/>
        <v>41188.415972222225</v>
      </c>
      <c r="W1902">
        <f t="shared" si="209"/>
        <v>28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 s="5">
        <f t="shared" si="204"/>
        <v>106.8</v>
      </c>
      <c r="Q1903" s="5" t="str">
        <f t="shared" si="205"/>
        <v>technology</v>
      </c>
      <c r="R1903" s="5" t="str">
        <f t="shared" si="206"/>
        <v>gadgets</v>
      </c>
      <c r="S1903" t="s">
        <v>8319</v>
      </c>
      <c r="T1903" t="s">
        <v>8348</v>
      </c>
      <c r="U1903" s="9">
        <f t="shared" si="207"/>
        <v>42116.54315972222</v>
      </c>
      <c r="V1903" s="9">
        <f t="shared" si="208"/>
        <v>42146.541666666672</v>
      </c>
      <c r="W1903">
        <f t="shared" si="209"/>
        <v>30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 s="5">
        <f t="shared" si="204"/>
        <v>4</v>
      </c>
      <c r="Q1904" s="5" t="str">
        <f t="shared" si="205"/>
        <v>technology</v>
      </c>
      <c r="R1904" s="5" t="str">
        <f t="shared" si="206"/>
        <v>gadgets</v>
      </c>
      <c r="S1904" t="s">
        <v>8319</v>
      </c>
      <c r="T1904" t="s">
        <v>8348</v>
      </c>
      <c r="U1904" s="9">
        <f t="shared" si="207"/>
        <v>42037.789895833332</v>
      </c>
      <c r="V1904" s="9">
        <f t="shared" si="208"/>
        <v>42067.789895833332</v>
      </c>
      <c r="W1904">
        <f t="shared" si="209"/>
        <v>30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 s="5">
        <f t="shared" si="204"/>
        <v>34.1</v>
      </c>
      <c r="Q1905" s="5" t="str">
        <f t="shared" si="205"/>
        <v>technology</v>
      </c>
      <c r="R1905" s="5" t="str">
        <f t="shared" si="206"/>
        <v>gadgets</v>
      </c>
      <c r="S1905" t="s">
        <v>8319</v>
      </c>
      <c r="T1905" t="s">
        <v>8348</v>
      </c>
      <c r="U1905" s="9">
        <f t="shared" si="207"/>
        <v>42702.770729166667</v>
      </c>
      <c r="V1905" s="9">
        <f t="shared" si="208"/>
        <v>42762.770729166667</v>
      </c>
      <c r="W1905">
        <f t="shared" si="209"/>
        <v>60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 s="5">
        <f t="shared" si="204"/>
        <v>25</v>
      </c>
      <c r="Q1906" s="5" t="str">
        <f t="shared" si="205"/>
        <v>technology</v>
      </c>
      <c r="R1906" s="5" t="str">
        <f t="shared" si="206"/>
        <v>gadgets</v>
      </c>
      <c r="S1906" t="s">
        <v>8319</v>
      </c>
      <c r="T1906" t="s">
        <v>8348</v>
      </c>
      <c r="U1906" s="9">
        <f t="shared" si="207"/>
        <v>42326.685428240744</v>
      </c>
      <c r="V1906" s="9">
        <f t="shared" si="208"/>
        <v>42371.685428240744</v>
      </c>
      <c r="W1906">
        <f t="shared" si="209"/>
        <v>45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 s="5">
        <f t="shared" si="204"/>
        <v>10.5</v>
      </c>
      <c r="Q1907" s="5" t="str">
        <f t="shared" si="205"/>
        <v>technology</v>
      </c>
      <c r="R1907" s="5" t="str">
        <f t="shared" si="206"/>
        <v>gadgets</v>
      </c>
      <c r="S1907" t="s">
        <v>8319</v>
      </c>
      <c r="T1907" t="s">
        <v>8348</v>
      </c>
      <c r="U1907" s="9">
        <f t="shared" si="207"/>
        <v>41859.925856481481</v>
      </c>
      <c r="V1907" s="9">
        <f t="shared" si="208"/>
        <v>41889.925856481481</v>
      </c>
      <c r="W1907">
        <f t="shared" si="209"/>
        <v>30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 s="5">
        <f t="shared" si="204"/>
        <v>215.96</v>
      </c>
      <c r="Q1908" s="5" t="str">
        <f t="shared" si="205"/>
        <v>technology</v>
      </c>
      <c r="R1908" s="5" t="str">
        <f t="shared" si="206"/>
        <v>gadgets</v>
      </c>
      <c r="S1908" t="s">
        <v>8319</v>
      </c>
      <c r="T1908" t="s">
        <v>8348</v>
      </c>
      <c r="U1908" s="9">
        <f t="shared" si="207"/>
        <v>42514.671099537038</v>
      </c>
      <c r="V1908" s="9">
        <f t="shared" si="208"/>
        <v>42544.671099537038</v>
      </c>
      <c r="W1908">
        <f t="shared" si="209"/>
        <v>30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 s="5">
        <f t="shared" si="204"/>
        <v>21.25</v>
      </c>
      <c r="Q1909" s="5" t="str">
        <f t="shared" si="205"/>
        <v>technology</v>
      </c>
      <c r="R1909" s="5" t="str">
        <f t="shared" si="206"/>
        <v>gadgets</v>
      </c>
      <c r="S1909" t="s">
        <v>8319</v>
      </c>
      <c r="T1909" t="s">
        <v>8348</v>
      </c>
      <c r="U1909" s="9">
        <f t="shared" si="207"/>
        <v>41767.587094907409</v>
      </c>
      <c r="V1909" s="9">
        <f t="shared" si="208"/>
        <v>41782.587094907409</v>
      </c>
      <c r="W1909">
        <f t="shared" si="209"/>
        <v>15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 s="5">
        <f t="shared" si="204"/>
        <v>108.25</v>
      </c>
      <c r="Q1910" s="5" t="str">
        <f t="shared" si="205"/>
        <v>technology</v>
      </c>
      <c r="R1910" s="5" t="str">
        <f t="shared" si="206"/>
        <v>gadgets</v>
      </c>
      <c r="S1910" t="s">
        <v>8319</v>
      </c>
      <c r="T1910" t="s">
        <v>8348</v>
      </c>
      <c r="U1910" s="9">
        <f t="shared" si="207"/>
        <v>42703.917824074073</v>
      </c>
      <c r="V1910" s="9">
        <f t="shared" si="208"/>
        <v>42733.917824074073</v>
      </c>
      <c r="W1910">
        <f t="shared" si="209"/>
        <v>30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 s="5">
        <f t="shared" si="204"/>
        <v>129.97</v>
      </c>
      <c r="Q1911" s="5" t="str">
        <f t="shared" si="205"/>
        <v>technology</v>
      </c>
      <c r="R1911" s="5" t="str">
        <f t="shared" si="206"/>
        <v>gadgets</v>
      </c>
      <c r="S1911" t="s">
        <v>8319</v>
      </c>
      <c r="T1911" t="s">
        <v>8348</v>
      </c>
      <c r="U1911" s="9">
        <f t="shared" si="207"/>
        <v>41905.429155092592</v>
      </c>
      <c r="V1911" s="9">
        <f t="shared" si="208"/>
        <v>41935.429155092592</v>
      </c>
      <c r="W1911">
        <f t="shared" si="209"/>
        <v>30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 s="5">
        <f t="shared" si="204"/>
        <v>117.49</v>
      </c>
      <c r="Q1912" s="5" t="str">
        <f t="shared" si="205"/>
        <v>technology</v>
      </c>
      <c r="R1912" s="5" t="str">
        <f t="shared" si="206"/>
        <v>gadgets</v>
      </c>
      <c r="S1912" t="s">
        <v>8319</v>
      </c>
      <c r="T1912" t="s">
        <v>8348</v>
      </c>
      <c r="U1912" s="9">
        <f t="shared" si="207"/>
        <v>42264.963159722218</v>
      </c>
      <c r="V1912" s="9">
        <f t="shared" si="208"/>
        <v>42308.947916666672</v>
      </c>
      <c r="W1912">
        <f t="shared" si="209"/>
        <v>44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 s="5">
        <f t="shared" si="204"/>
        <v>10</v>
      </c>
      <c r="Q1913" s="5" t="str">
        <f t="shared" si="205"/>
        <v>technology</v>
      </c>
      <c r="R1913" s="5" t="str">
        <f t="shared" si="206"/>
        <v>gadgets</v>
      </c>
      <c r="S1913" t="s">
        <v>8319</v>
      </c>
      <c r="T1913" t="s">
        <v>8348</v>
      </c>
      <c r="U1913" s="9">
        <f t="shared" si="207"/>
        <v>41830.033958333333</v>
      </c>
      <c r="V1913" s="9">
        <f t="shared" si="208"/>
        <v>41860.033958333333</v>
      </c>
      <c r="W1913">
        <f t="shared" si="209"/>
        <v>30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 s="5">
        <f t="shared" si="204"/>
        <v>70.599999999999994</v>
      </c>
      <c r="Q1914" s="5" t="str">
        <f t="shared" si="205"/>
        <v>technology</v>
      </c>
      <c r="R1914" s="5" t="str">
        <f t="shared" si="206"/>
        <v>gadgets</v>
      </c>
      <c r="S1914" t="s">
        <v>8319</v>
      </c>
      <c r="T1914" t="s">
        <v>8348</v>
      </c>
      <c r="U1914" s="9">
        <f t="shared" si="207"/>
        <v>42129.226388888885</v>
      </c>
      <c r="V1914" s="9">
        <f t="shared" si="208"/>
        <v>42159.226388888885</v>
      </c>
      <c r="W1914">
        <f t="shared" si="209"/>
        <v>30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 s="5">
        <f t="shared" si="204"/>
        <v>24.5</v>
      </c>
      <c r="Q1915" s="5" t="str">
        <f t="shared" si="205"/>
        <v>technology</v>
      </c>
      <c r="R1915" s="5" t="str">
        <f t="shared" si="206"/>
        <v>gadgets</v>
      </c>
      <c r="S1915" t="s">
        <v>8319</v>
      </c>
      <c r="T1915" t="s">
        <v>8348</v>
      </c>
      <c r="U1915" s="9">
        <f t="shared" si="207"/>
        <v>41890.511319444442</v>
      </c>
      <c r="V1915" s="9">
        <f t="shared" si="208"/>
        <v>41920.511319444442</v>
      </c>
      <c r="W1915">
        <f t="shared" si="209"/>
        <v>30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 s="5">
        <f t="shared" si="204"/>
        <v>30</v>
      </c>
      <c r="Q1916" s="5" t="str">
        <f t="shared" si="205"/>
        <v>technology</v>
      </c>
      <c r="R1916" s="5" t="str">
        <f t="shared" si="206"/>
        <v>gadgets</v>
      </c>
      <c r="S1916" t="s">
        <v>8319</v>
      </c>
      <c r="T1916" t="s">
        <v>8348</v>
      </c>
      <c r="U1916" s="9">
        <f t="shared" si="207"/>
        <v>41929.174456018518</v>
      </c>
      <c r="V1916" s="9">
        <f t="shared" si="208"/>
        <v>41944.165972222225</v>
      </c>
      <c r="W1916">
        <f t="shared" si="209"/>
        <v>15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 s="5">
        <f t="shared" si="204"/>
        <v>2</v>
      </c>
      <c r="Q1917" s="5" t="str">
        <f t="shared" si="205"/>
        <v>technology</v>
      </c>
      <c r="R1917" s="5" t="str">
        <f t="shared" si="206"/>
        <v>gadgets</v>
      </c>
      <c r="S1917" t="s">
        <v>8319</v>
      </c>
      <c r="T1917" t="s">
        <v>8348</v>
      </c>
      <c r="U1917" s="9">
        <f t="shared" si="207"/>
        <v>41864.04886574074</v>
      </c>
      <c r="V1917" s="9">
        <f t="shared" si="208"/>
        <v>41884.04886574074</v>
      </c>
      <c r="W1917">
        <f t="shared" si="209"/>
        <v>20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 s="5">
        <f t="shared" si="204"/>
        <v>17</v>
      </c>
      <c r="Q1918" s="5" t="str">
        <f t="shared" si="205"/>
        <v>technology</v>
      </c>
      <c r="R1918" s="5" t="str">
        <f t="shared" si="206"/>
        <v>gadgets</v>
      </c>
      <c r="S1918" t="s">
        <v>8319</v>
      </c>
      <c r="T1918" t="s">
        <v>8348</v>
      </c>
      <c r="U1918" s="9">
        <f t="shared" si="207"/>
        <v>42656.717303240745</v>
      </c>
      <c r="V1918" s="9">
        <f t="shared" si="208"/>
        <v>42681.758969907409</v>
      </c>
      <c r="W1918">
        <f t="shared" si="209"/>
        <v>25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 s="5">
        <f t="shared" si="204"/>
        <v>2928.93</v>
      </c>
      <c r="Q1919" s="5" t="str">
        <f t="shared" si="205"/>
        <v>technology</v>
      </c>
      <c r="R1919" s="5" t="str">
        <f t="shared" si="206"/>
        <v>gadgets</v>
      </c>
      <c r="S1919" t="s">
        <v>8319</v>
      </c>
      <c r="T1919" t="s">
        <v>8348</v>
      </c>
      <c r="U1919" s="9">
        <f t="shared" si="207"/>
        <v>42746.270057870366</v>
      </c>
      <c r="V1919" s="9">
        <f t="shared" si="208"/>
        <v>42776.270057870366</v>
      </c>
      <c r="W1919">
        <f t="shared" si="209"/>
        <v>30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 s="5">
        <f t="shared" si="204"/>
        <v>28.89</v>
      </c>
      <c r="Q1920" s="5" t="str">
        <f t="shared" si="205"/>
        <v>technology</v>
      </c>
      <c r="R1920" s="5" t="str">
        <f t="shared" si="206"/>
        <v>gadgets</v>
      </c>
      <c r="S1920" t="s">
        <v>8319</v>
      </c>
      <c r="T1920" t="s">
        <v>8348</v>
      </c>
      <c r="U1920" s="9">
        <f t="shared" si="207"/>
        <v>41828.789942129632</v>
      </c>
      <c r="V1920" s="9">
        <f t="shared" si="208"/>
        <v>41863.789942129632</v>
      </c>
      <c r="W1920">
        <f t="shared" si="209"/>
        <v>35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 s="5">
        <f t="shared" si="204"/>
        <v>29.63</v>
      </c>
      <c r="Q1921" s="5" t="str">
        <f t="shared" si="205"/>
        <v>technology</v>
      </c>
      <c r="R1921" s="5" t="str">
        <f t="shared" si="206"/>
        <v>gadgets</v>
      </c>
      <c r="S1921" t="s">
        <v>8319</v>
      </c>
      <c r="T1921" t="s">
        <v>8348</v>
      </c>
      <c r="U1921" s="9">
        <f t="shared" si="207"/>
        <v>42113.875567129624</v>
      </c>
      <c r="V1921" s="9">
        <f t="shared" si="208"/>
        <v>42143.875567129624</v>
      </c>
      <c r="W1921">
        <f t="shared" si="209"/>
        <v>30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210">ROUND((E1922/D1922)*100,0)</f>
        <v>43</v>
      </c>
      <c r="P1922" s="5">
        <f t="shared" ref="P1922:P1985" si="211">ROUND((E1922/L1922),2)</f>
        <v>40.98</v>
      </c>
      <c r="Q1922" s="5" t="str">
        <f t="shared" ref="Q1922:Q1985" si="212">LEFT(N1922,SEARCH("/",N1922)-1)</f>
        <v>technology</v>
      </c>
      <c r="R1922" s="5" t="str">
        <f t="shared" ref="R1922:R1985" si="213">RIGHT(N1922,LEN(N1922)-SEARCH("/",N1922))</f>
        <v>gadgets</v>
      </c>
      <c r="S1922" t="s">
        <v>8319</v>
      </c>
      <c r="T1922" t="s">
        <v>8348</v>
      </c>
      <c r="U1922" s="9">
        <f t="shared" ref="U1922:U1985" si="214">(((J1922/60)/60)/24)+DATE(1970,1,1)</f>
        <v>42270.875706018516</v>
      </c>
      <c r="V1922" s="9">
        <f t="shared" ref="V1922:V1985" si="215">(((I1922/60)/60)/24)+DATE(1970,1,1)</f>
        <v>42298.958333333328</v>
      </c>
      <c r="W1922">
        <f t="shared" si="209"/>
        <v>28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210"/>
        <v>137</v>
      </c>
      <c r="P1923" s="5">
        <f t="shared" si="211"/>
        <v>54</v>
      </c>
      <c r="Q1923" s="5" t="str">
        <f t="shared" si="212"/>
        <v>music</v>
      </c>
      <c r="R1923" s="5" t="str">
        <f t="shared" si="213"/>
        <v>indie rock</v>
      </c>
      <c r="S1923" t="s">
        <v>8325</v>
      </c>
      <c r="T1923" t="s">
        <v>8329</v>
      </c>
      <c r="U1923" s="9">
        <f t="shared" si="214"/>
        <v>41074.221562500003</v>
      </c>
      <c r="V1923" s="9">
        <f t="shared" si="215"/>
        <v>41104.221562500003</v>
      </c>
      <c r="W1923">
        <f t="shared" ref="W1923:W1986" si="216">DATEDIF(U1923,V1923,"d")</f>
        <v>30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 s="5">
        <f t="shared" si="211"/>
        <v>36.11</v>
      </c>
      <c r="Q1924" s="5" t="str">
        <f t="shared" si="212"/>
        <v>music</v>
      </c>
      <c r="R1924" s="5" t="str">
        <f t="shared" si="213"/>
        <v>indie rock</v>
      </c>
      <c r="S1924" t="s">
        <v>8325</v>
      </c>
      <c r="T1924" t="s">
        <v>8329</v>
      </c>
      <c r="U1924" s="9">
        <f t="shared" si="214"/>
        <v>41590.255868055552</v>
      </c>
      <c r="V1924" s="9">
        <f t="shared" si="215"/>
        <v>41620.255868055552</v>
      </c>
      <c r="W1924">
        <f t="shared" si="216"/>
        <v>30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 s="5">
        <f t="shared" si="211"/>
        <v>23.15</v>
      </c>
      <c r="Q1925" s="5" t="str">
        <f t="shared" si="212"/>
        <v>music</v>
      </c>
      <c r="R1925" s="5" t="str">
        <f t="shared" si="213"/>
        <v>indie rock</v>
      </c>
      <c r="S1925" t="s">
        <v>8325</v>
      </c>
      <c r="T1925" t="s">
        <v>8329</v>
      </c>
      <c r="U1925" s="9">
        <f t="shared" si="214"/>
        <v>40772.848749999997</v>
      </c>
      <c r="V1925" s="9">
        <f t="shared" si="215"/>
        <v>40813.207638888889</v>
      </c>
      <c r="W1925">
        <f t="shared" si="216"/>
        <v>41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 s="5">
        <f t="shared" si="211"/>
        <v>104</v>
      </c>
      <c r="Q1926" s="5" t="str">
        <f t="shared" si="212"/>
        <v>music</v>
      </c>
      <c r="R1926" s="5" t="str">
        <f t="shared" si="213"/>
        <v>indie rock</v>
      </c>
      <c r="S1926" t="s">
        <v>8325</v>
      </c>
      <c r="T1926" t="s">
        <v>8329</v>
      </c>
      <c r="U1926" s="9">
        <f t="shared" si="214"/>
        <v>41626.761053240742</v>
      </c>
      <c r="V1926" s="9">
        <f t="shared" si="215"/>
        <v>41654.814583333333</v>
      </c>
      <c r="W1926">
        <f t="shared" si="216"/>
        <v>28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 s="5">
        <f t="shared" si="211"/>
        <v>31.83</v>
      </c>
      <c r="Q1927" s="5" t="str">
        <f t="shared" si="212"/>
        <v>music</v>
      </c>
      <c r="R1927" s="5" t="str">
        <f t="shared" si="213"/>
        <v>indie rock</v>
      </c>
      <c r="S1927" t="s">
        <v>8325</v>
      </c>
      <c r="T1927" t="s">
        <v>8329</v>
      </c>
      <c r="U1927" s="9">
        <f t="shared" si="214"/>
        <v>41535.90148148148</v>
      </c>
      <c r="V1927" s="9">
        <f t="shared" si="215"/>
        <v>41558</v>
      </c>
      <c r="W1927">
        <f t="shared" si="216"/>
        <v>23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 s="5">
        <f t="shared" si="211"/>
        <v>27.39</v>
      </c>
      <c r="Q1928" s="5" t="str">
        <f t="shared" si="212"/>
        <v>music</v>
      </c>
      <c r="R1928" s="5" t="str">
        <f t="shared" si="213"/>
        <v>indie rock</v>
      </c>
      <c r="S1928" t="s">
        <v>8325</v>
      </c>
      <c r="T1928" t="s">
        <v>8329</v>
      </c>
      <c r="U1928" s="9">
        <f t="shared" si="214"/>
        <v>40456.954351851848</v>
      </c>
      <c r="V1928" s="9">
        <f t="shared" si="215"/>
        <v>40484.018055555556</v>
      </c>
      <c r="W1928">
        <f t="shared" si="216"/>
        <v>28</v>
      </c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 s="5">
        <f t="shared" si="211"/>
        <v>56.36</v>
      </c>
      <c r="Q1929" s="5" t="str">
        <f t="shared" si="212"/>
        <v>music</v>
      </c>
      <c r="R1929" s="5" t="str">
        <f t="shared" si="213"/>
        <v>indie rock</v>
      </c>
      <c r="S1929" t="s">
        <v>8325</v>
      </c>
      <c r="T1929" t="s">
        <v>8329</v>
      </c>
      <c r="U1929" s="9">
        <f t="shared" si="214"/>
        <v>40960.861562500002</v>
      </c>
      <c r="V1929" s="9">
        <f t="shared" si="215"/>
        <v>40976.207638888889</v>
      </c>
      <c r="W1929">
        <f t="shared" si="216"/>
        <v>16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 s="5">
        <f t="shared" si="211"/>
        <v>77.349999999999994</v>
      </c>
      <c r="Q1930" s="5" t="str">
        <f t="shared" si="212"/>
        <v>music</v>
      </c>
      <c r="R1930" s="5" t="str">
        <f t="shared" si="213"/>
        <v>indie rock</v>
      </c>
      <c r="S1930" t="s">
        <v>8325</v>
      </c>
      <c r="T1930" t="s">
        <v>8329</v>
      </c>
      <c r="U1930" s="9">
        <f t="shared" si="214"/>
        <v>41371.648078703707</v>
      </c>
      <c r="V1930" s="9">
        <f t="shared" si="215"/>
        <v>41401.648078703707</v>
      </c>
      <c r="W1930">
        <f t="shared" si="216"/>
        <v>30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 s="5">
        <f t="shared" si="211"/>
        <v>42.8</v>
      </c>
      <c r="Q1931" s="5" t="str">
        <f t="shared" si="212"/>
        <v>music</v>
      </c>
      <c r="R1931" s="5" t="str">
        <f t="shared" si="213"/>
        <v>indie rock</v>
      </c>
      <c r="S1931" t="s">
        <v>8325</v>
      </c>
      <c r="T1931" t="s">
        <v>8329</v>
      </c>
      <c r="U1931" s="9">
        <f t="shared" si="214"/>
        <v>40687.021597222221</v>
      </c>
      <c r="V1931" s="9">
        <f t="shared" si="215"/>
        <v>40729.021597222221</v>
      </c>
      <c r="W1931">
        <f t="shared" si="216"/>
        <v>42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 s="5">
        <f t="shared" si="211"/>
        <v>48.85</v>
      </c>
      <c r="Q1932" s="5" t="str">
        <f t="shared" si="212"/>
        <v>music</v>
      </c>
      <c r="R1932" s="5" t="str">
        <f t="shared" si="213"/>
        <v>indie rock</v>
      </c>
      <c r="S1932" t="s">
        <v>8325</v>
      </c>
      <c r="T1932" t="s">
        <v>8329</v>
      </c>
      <c r="U1932" s="9">
        <f t="shared" si="214"/>
        <v>41402.558819444443</v>
      </c>
      <c r="V1932" s="9">
        <f t="shared" si="215"/>
        <v>41462.558819444443</v>
      </c>
      <c r="W1932">
        <f t="shared" si="216"/>
        <v>60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 s="5">
        <f t="shared" si="211"/>
        <v>48.24</v>
      </c>
      <c r="Q1933" s="5" t="str">
        <f t="shared" si="212"/>
        <v>music</v>
      </c>
      <c r="R1933" s="5" t="str">
        <f t="shared" si="213"/>
        <v>indie rock</v>
      </c>
      <c r="S1933" t="s">
        <v>8325</v>
      </c>
      <c r="T1933" t="s">
        <v>8329</v>
      </c>
      <c r="U1933" s="9">
        <f t="shared" si="214"/>
        <v>41037.892465277779</v>
      </c>
      <c r="V1933" s="9">
        <f t="shared" si="215"/>
        <v>41051.145833333336</v>
      </c>
      <c r="W1933">
        <f t="shared" si="216"/>
        <v>14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 s="5">
        <f t="shared" si="211"/>
        <v>70.209999999999994</v>
      </c>
      <c r="Q1934" s="5" t="str">
        <f t="shared" si="212"/>
        <v>music</v>
      </c>
      <c r="R1934" s="5" t="str">
        <f t="shared" si="213"/>
        <v>indie rock</v>
      </c>
      <c r="S1934" t="s">
        <v>8325</v>
      </c>
      <c r="T1934" t="s">
        <v>8329</v>
      </c>
      <c r="U1934" s="9">
        <f t="shared" si="214"/>
        <v>40911.809872685182</v>
      </c>
      <c r="V1934" s="9">
        <f t="shared" si="215"/>
        <v>40932.809872685182</v>
      </c>
      <c r="W1934">
        <f t="shared" si="216"/>
        <v>21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 s="5">
        <f t="shared" si="211"/>
        <v>94.05</v>
      </c>
      <c r="Q1935" s="5" t="str">
        <f t="shared" si="212"/>
        <v>music</v>
      </c>
      <c r="R1935" s="5" t="str">
        <f t="shared" si="213"/>
        <v>indie rock</v>
      </c>
      <c r="S1935" t="s">
        <v>8325</v>
      </c>
      <c r="T1935" t="s">
        <v>8329</v>
      </c>
      <c r="U1935" s="9">
        <f t="shared" si="214"/>
        <v>41879.130868055552</v>
      </c>
      <c r="V1935" s="9">
        <f t="shared" si="215"/>
        <v>41909.130868055552</v>
      </c>
      <c r="W1935">
        <f t="shared" si="216"/>
        <v>30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 s="5">
        <f t="shared" si="211"/>
        <v>80.27</v>
      </c>
      <c r="Q1936" s="5" t="str">
        <f t="shared" si="212"/>
        <v>music</v>
      </c>
      <c r="R1936" s="5" t="str">
        <f t="shared" si="213"/>
        <v>indie rock</v>
      </c>
      <c r="S1936" t="s">
        <v>8325</v>
      </c>
      <c r="T1936" t="s">
        <v>8329</v>
      </c>
      <c r="U1936" s="9">
        <f t="shared" si="214"/>
        <v>40865.867141203707</v>
      </c>
      <c r="V1936" s="9">
        <f t="shared" si="215"/>
        <v>40902.208333333336</v>
      </c>
      <c r="W1936">
        <f t="shared" si="216"/>
        <v>37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 s="5">
        <f t="shared" si="211"/>
        <v>54.2</v>
      </c>
      <c r="Q1937" s="5" t="str">
        <f t="shared" si="212"/>
        <v>music</v>
      </c>
      <c r="R1937" s="5" t="str">
        <f t="shared" si="213"/>
        <v>indie rock</v>
      </c>
      <c r="S1937" t="s">
        <v>8325</v>
      </c>
      <c r="T1937" t="s">
        <v>8329</v>
      </c>
      <c r="U1937" s="9">
        <f t="shared" si="214"/>
        <v>41773.932534722226</v>
      </c>
      <c r="V1937" s="9">
        <f t="shared" si="215"/>
        <v>41811.207638888889</v>
      </c>
      <c r="W1937">
        <f t="shared" si="216"/>
        <v>38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 s="5">
        <f t="shared" si="211"/>
        <v>60.27</v>
      </c>
      <c r="Q1938" s="5" t="str">
        <f t="shared" si="212"/>
        <v>music</v>
      </c>
      <c r="R1938" s="5" t="str">
        <f t="shared" si="213"/>
        <v>indie rock</v>
      </c>
      <c r="S1938" t="s">
        <v>8325</v>
      </c>
      <c r="T1938" t="s">
        <v>8329</v>
      </c>
      <c r="U1938" s="9">
        <f t="shared" si="214"/>
        <v>40852.889699074076</v>
      </c>
      <c r="V1938" s="9">
        <f t="shared" si="215"/>
        <v>40883.249305555553</v>
      </c>
      <c r="W1938">
        <f t="shared" si="216"/>
        <v>31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 s="5">
        <f t="shared" si="211"/>
        <v>38.74</v>
      </c>
      <c r="Q1939" s="5" t="str">
        <f t="shared" si="212"/>
        <v>music</v>
      </c>
      <c r="R1939" s="5" t="str">
        <f t="shared" si="213"/>
        <v>indie rock</v>
      </c>
      <c r="S1939" t="s">
        <v>8325</v>
      </c>
      <c r="T1939" t="s">
        <v>8329</v>
      </c>
      <c r="U1939" s="9">
        <f t="shared" si="214"/>
        <v>41059.118993055556</v>
      </c>
      <c r="V1939" s="9">
        <f t="shared" si="215"/>
        <v>41075.165972222225</v>
      </c>
      <c r="W1939">
        <f t="shared" si="216"/>
        <v>16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 s="5">
        <f t="shared" si="211"/>
        <v>152.54</v>
      </c>
      <c r="Q1940" s="5" t="str">
        <f t="shared" si="212"/>
        <v>music</v>
      </c>
      <c r="R1940" s="5" t="str">
        <f t="shared" si="213"/>
        <v>indie rock</v>
      </c>
      <c r="S1940" t="s">
        <v>8325</v>
      </c>
      <c r="T1940" t="s">
        <v>8329</v>
      </c>
      <c r="U1940" s="9">
        <f t="shared" si="214"/>
        <v>41426.259618055556</v>
      </c>
      <c r="V1940" s="9">
        <f t="shared" si="215"/>
        <v>41457.208333333336</v>
      </c>
      <c r="W1940">
        <f t="shared" si="216"/>
        <v>31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 s="5">
        <f t="shared" si="211"/>
        <v>115.31</v>
      </c>
      <c r="Q1941" s="5" t="str">
        <f t="shared" si="212"/>
        <v>music</v>
      </c>
      <c r="R1941" s="5" t="str">
        <f t="shared" si="213"/>
        <v>indie rock</v>
      </c>
      <c r="S1941" t="s">
        <v>8325</v>
      </c>
      <c r="T1941" t="s">
        <v>8329</v>
      </c>
      <c r="U1941" s="9">
        <f t="shared" si="214"/>
        <v>41313.985046296293</v>
      </c>
      <c r="V1941" s="9">
        <f t="shared" si="215"/>
        <v>41343.943379629629</v>
      </c>
      <c r="W1941">
        <f t="shared" si="216"/>
        <v>30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 s="5">
        <f t="shared" si="211"/>
        <v>35.840000000000003</v>
      </c>
      <c r="Q1942" s="5" t="str">
        <f t="shared" si="212"/>
        <v>music</v>
      </c>
      <c r="R1942" s="5" t="str">
        <f t="shared" si="213"/>
        <v>indie rock</v>
      </c>
      <c r="S1942" t="s">
        <v>8325</v>
      </c>
      <c r="T1942" t="s">
        <v>8329</v>
      </c>
      <c r="U1942" s="9">
        <f t="shared" si="214"/>
        <v>40670.507326388892</v>
      </c>
      <c r="V1942" s="9">
        <f t="shared" si="215"/>
        <v>40709.165972222225</v>
      </c>
      <c r="W1942">
        <f t="shared" si="216"/>
        <v>39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 s="5">
        <f t="shared" si="211"/>
        <v>64.569999999999993</v>
      </c>
      <c r="Q1943" s="5" t="str">
        <f t="shared" si="212"/>
        <v>technology</v>
      </c>
      <c r="R1943" s="5" t="str">
        <f t="shared" si="213"/>
        <v>hardware</v>
      </c>
      <c r="S1943" t="s">
        <v>8319</v>
      </c>
      <c r="T1943" t="s">
        <v>8349</v>
      </c>
      <c r="U1943" s="9">
        <f t="shared" si="214"/>
        <v>41744.290868055556</v>
      </c>
      <c r="V1943" s="9">
        <f t="shared" si="215"/>
        <v>41774.290868055556</v>
      </c>
      <c r="W1943">
        <f t="shared" si="216"/>
        <v>30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 s="5">
        <f t="shared" si="211"/>
        <v>87.44</v>
      </c>
      <c r="Q1944" s="5" t="str">
        <f t="shared" si="212"/>
        <v>technology</v>
      </c>
      <c r="R1944" s="5" t="str">
        <f t="shared" si="213"/>
        <v>hardware</v>
      </c>
      <c r="S1944" t="s">
        <v>8319</v>
      </c>
      <c r="T1944" t="s">
        <v>8349</v>
      </c>
      <c r="U1944" s="9">
        <f t="shared" si="214"/>
        <v>40638.828009259261</v>
      </c>
      <c r="V1944" s="9">
        <f t="shared" si="215"/>
        <v>40728.828009259261</v>
      </c>
      <c r="W1944">
        <f t="shared" si="216"/>
        <v>90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 s="5">
        <f t="shared" si="211"/>
        <v>68.819999999999993</v>
      </c>
      <c r="Q1945" s="5" t="str">
        <f t="shared" si="212"/>
        <v>technology</v>
      </c>
      <c r="R1945" s="5" t="str">
        <f t="shared" si="213"/>
        <v>hardware</v>
      </c>
      <c r="S1945" t="s">
        <v>8319</v>
      </c>
      <c r="T1945" t="s">
        <v>8349</v>
      </c>
      <c r="U1945" s="9">
        <f t="shared" si="214"/>
        <v>42548.269861111112</v>
      </c>
      <c r="V1945" s="9">
        <f t="shared" si="215"/>
        <v>42593.269861111112</v>
      </c>
      <c r="W1945">
        <f t="shared" si="216"/>
        <v>45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 s="5">
        <f t="shared" si="211"/>
        <v>176.2</v>
      </c>
      <c r="Q1946" s="5" t="str">
        <f t="shared" si="212"/>
        <v>technology</v>
      </c>
      <c r="R1946" s="5" t="str">
        <f t="shared" si="213"/>
        <v>hardware</v>
      </c>
      <c r="S1946" t="s">
        <v>8319</v>
      </c>
      <c r="T1946" t="s">
        <v>8349</v>
      </c>
      <c r="U1946" s="9">
        <f t="shared" si="214"/>
        <v>41730.584374999999</v>
      </c>
      <c r="V1946" s="9">
        <f t="shared" si="215"/>
        <v>41760.584374999999</v>
      </c>
      <c r="W1946">
        <f t="shared" si="216"/>
        <v>30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 s="5">
        <f t="shared" si="211"/>
        <v>511.79</v>
      </c>
      <c r="Q1947" s="5" t="str">
        <f t="shared" si="212"/>
        <v>technology</v>
      </c>
      <c r="R1947" s="5" t="str">
        <f t="shared" si="213"/>
        <v>hardware</v>
      </c>
      <c r="S1947" t="s">
        <v>8319</v>
      </c>
      <c r="T1947" t="s">
        <v>8349</v>
      </c>
      <c r="U1947" s="9">
        <f t="shared" si="214"/>
        <v>42157.251828703709</v>
      </c>
      <c r="V1947" s="9">
        <f t="shared" si="215"/>
        <v>42197.251828703709</v>
      </c>
      <c r="W1947">
        <f t="shared" si="216"/>
        <v>40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 s="5">
        <f t="shared" si="211"/>
        <v>160.44</v>
      </c>
      <c r="Q1948" s="5" t="str">
        <f t="shared" si="212"/>
        <v>technology</v>
      </c>
      <c r="R1948" s="5" t="str">
        <f t="shared" si="213"/>
        <v>hardware</v>
      </c>
      <c r="S1948" t="s">
        <v>8319</v>
      </c>
      <c r="T1948" t="s">
        <v>8349</v>
      </c>
      <c r="U1948" s="9">
        <f t="shared" si="214"/>
        <v>41689.150011574071</v>
      </c>
      <c r="V1948" s="9">
        <f t="shared" si="215"/>
        <v>41749.108344907407</v>
      </c>
      <c r="W1948">
        <f t="shared" si="216"/>
        <v>60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 s="5">
        <f t="shared" si="211"/>
        <v>35</v>
      </c>
      <c r="Q1949" s="5" t="str">
        <f t="shared" si="212"/>
        <v>technology</v>
      </c>
      <c r="R1949" s="5" t="str">
        <f t="shared" si="213"/>
        <v>hardware</v>
      </c>
      <c r="S1949" t="s">
        <v>8319</v>
      </c>
      <c r="T1949" t="s">
        <v>8349</v>
      </c>
      <c r="U1949" s="9">
        <f t="shared" si="214"/>
        <v>40102.918055555558</v>
      </c>
      <c r="V1949" s="9">
        <f t="shared" si="215"/>
        <v>40140.249305555553</v>
      </c>
      <c r="W1949">
        <f t="shared" si="216"/>
        <v>38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 s="5">
        <f t="shared" si="211"/>
        <v>188.51</v>
      </c>
      <c r="Q1950" s="5" t="str">
        <f t="shared" si="212"/>
        <v>technology</v>
      </c>
      <c r="R1950" s="5" t="str">
        <f t="shared" si="213"/>
        <v>hardware</v>
      </c>
      <c r="S1950" t="s">
        <v>8319</v>
      </c>
      <c r="T1950" t="s">
        <v>8349</v>
      </c>
      <c r="U1950" s="9">
        <f t="shared" si="214"/>
        <v>42473.604270833333</v>
      </c>
      <c r="V1950" s="9">
        <f t="shared" si="215"/>
        <v>42527.709722222222</v>
      </c>
      <c r="W1950">
        <f t="shared" si="216"/>
        <v>54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 s="5">
        <f t="shared" si="211"/>
        <v>56.2</v>
      </c>
      <c r="Q1951" s="5" t="str">
        <f t="shared" si="212"/>
        <v>technology</v>
      </c>
      <c r="R1951" s="5" t="str">
        <f t="shared" si="213"/>
        <v>hardware</v>
      </c>
      <c r="S1951" t="s">
        <v>8319</v>
      </c>
      <c r="T1951" t="s">
        <v>8349</v>
      </c>
      <c r="U1951" s="9">
        <f t="shared" si="214"/>
        <v>41800.423043981478</v>
      </c>
      <c r="V1951" s="9">
        <f t="shared" si="215"/>
        <v>41830.423043981478</v>
      </c>
      <c r="W1951">
        <f t="shared" si="216"/>
        <v>30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 s="5">
        <f t="shared" si="211"/>
        <v>51.31</v>
      </c>
      <c r="Q1952" s="5" t="str">
        <f t="shared" si="212"/>
        <v>technology</v>
      </c>
      <c r="R1952" s="5" t="str">
        <f t="shared" si="213"/>
        <v>hardware</v>
      </c>
      <c r="S1952" t="s">
        <v>8319</v>
      </c>
      <c r="T1952" t="s">
        <v>8349</v>
      </c>
      <c r="U1952" s="9">
        <f t="shared" si="214"/>
        <v>40624.181400462963</v>
      </c>
      <c r="V1952" s="9">
        <f t="shared" si="215"/>
        <v>40655.181400462963</v>
      </c>
      <c r="W1952">
        <f t="shared" si="216"/>
        <v>31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 s="5">
        <f t="shared" si="211"/>
        <v>127.36</v>
      </c>
      <c r="Q1953" s="5" t="str">
        <f t="shared" si="212"/>
        <v>technology</v>
      </c>
      <c r="R1953" s="5" t="str">
        <f t="shared" si="213"/>
        <v>hardware</v>
      </c>
      <c r="S1953" t="s">
        <v>8319</v>
      </c>
      <c r="T1953" t="s">
        <v>8349</v>
      </c>
      <c r="U1953" s="9">
        <f t="shared" si="214"/>
        <v>42651.420567129629</v>
      </c>
      <c r="V1953" s="9">
        <f t="shared" si="215"/>
        <v>42681.462233796294</v>
      </c>
      <c r="W1953">
        <f t="shared" si="216"/>
        <v>30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 s="5">
        <f t="shared" si="211"/>
        <v>101.86</v>
      </c>
      <c r="Q1954" s="5" t="str">
        <f t="shared" si="212"/>
        <v>technology</v>
      </c>
      <c r="R1954" s="5" t="str">
        <f t="shared" si="213"/>
        <v>hardware</v>
      </c>
      <c r="S1954" t="s">
        <v>8319</v>
      </c>
      <c r="T1954" t="s">
        <v>8349</v>
      </c>
      <c r="U1954" s="9">
        <f t="shared" si="214"/>
        <v>41526.60665509259</v>
      </c>
      <c r="V1954" s="9">
        <f t="shared" si="215"/>
        <v>41563.60665509259</v>
      </c>
      <c r="W1954">
        <f t="shared" si="216"/>
        <v>37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 s="5">
        <f t="shared" si="211"/>
        <v>230.56</v>
      </c>
      <c r="Q1955" s="5" t="str">
        <f t="shared" si="212"/>
        <v>technology</v>
      </c>
      <c r="R1955" s="5" t="str">
        <f t="shared" si="213"/>
        <v>hardware</v>
      </c>
      <c r="S1955" t="s">
        <v>8319</v>
      </c>
      <c r="T1955" t="s">
        <v>8349</v>
      </c>
      <c r="U1955" s="9">
        <f t="shared" si="214"/>
        <v>40941.199826388889</v>
      </c>
      <c r="V1955" s="9">
        <f t="shared" si="215"/>
        <v>40970.125</v>
      </c>
      <c r="W1955">
        <f t="shared" si="216"/>
        <v>29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 s="5">
        <f t="shared" si="211"/>
        <v>842.11</v>
      </c>
      <c r="Q1956" s="5" t="str">
        <f t="shared" si="212"/>
        <v>technology</v>
      </c>
      <c r="R1956" s="5" t="str">
        <f t="shared" si="213"/>
        <v>hardware</v>
      </c>
      <c r="S1956" t="s">
        <v>8319</v>
      </c>
      <c r="T1956" t="s">
        <v>8349</v>
      </c>
      <c r="U1956" s="9">
        <f t="shared" si="214"/>
        <v>42394.580740740741</v>
      </c>
      <c r="V1956" s="9">
        <f t="shared" si="215"/>
        <v>42441.208333333328</v>
      </c>
      <c r="W1956">
        <f t="shared" si="216"/>
        <v>47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 s="5">
        <f t="shared" si="211"/>
        <v>577.28</v>
      </c>
      <c r="Q1957" s="5" t="str">
        <f t="shared" si="212"/>
        <v>technology</v>
      </c>
      <c r="R1957" s="5" t="str">
        <f t="shared" si="213"/>
        <v>hardware</v>
      </c>
      <c r="S1957" t="s">
        <v>8319</v>
      </c>
      <c r="T1957" t="s">
        <v>8349</v>
      </c>
      <c r="U1957" s="9">
        <f t="shared" si="214"/>
        <v>41020.271770833337</v>
      </c>
      <c r="V1957" s="9">
        <f t="shared" si="215"/>
        <v>41052.791666666664</v>
      </c>
      <c r="W1957">
        <f t="shared" si="216"/>
        <v>32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 s="5">
        <f t="shared" si="211"/>
        <v>483.34</v>
      </c>
      <c r="Q1958" s="5" t="str">
        <f t="shared" si="212"/>
        <v>technology</v>
      </c>
      <c r="R1958" s="5" t="str">
        <f t="shared" si="213"/>
        <v>hardware</v>
      </c>
      <c r="S1958" t="s">
        <v>8319</v>
      </c>
      <c r="T1958" t="s">
        <v>8349</v>
      </c>
      <c r="U1958" s="9">
        <f t="shared" si="214"/>
        <v>42067.923668981486</v>
      </c>
      <c r="V1958" s="9">
        <f t="shared" si="215"/>
        <v>42112.882002314815</v>
      </c>
      <c r="W1958">
        <f t="shared" si="216"/>
        <v>45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 s="5">
        <f t="shared" si="211"/>
        <v>76.14</v>
      </c>
      <c r="Q1959" s="5" t="str">
        <f t="shared" si="212"/>
        <v>technology</v>
      </c>
      <c r="R1959" s="5" t="str">
        <f t="shared" si="213"/>
        <v>hardware</v>
      </c>
      <c r="S1959" t="s">
        <v>8319</v>
      </c>
      <c r="T1959" t="s">
        <v>8349</v>
      </c>
      <c r="U1959" s="9">
        <f t="shared" si="214"/>
        <v>41179.098530092589</v>
      </c>
      <c r="V1959" s="9">
        <f t="shared" si="215"/>
        <v>41209.098530092589</v>
      </c>
      <c r="W1959">
        <f t="shared" si="216"/>
        <v>30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 s="5">
        <f t="shared" si="211"/>
        <v>74.11</v>
      </c>
      <c r="Q1960" s="5" t="str">
        <f t="shared" si="212"/>
        <v>technology</v>
      </c>
      <c r="R1960" s="5" t="str">
        <f t="shared" si="213"/>
        <v>hardware</v>
      </c>
      <c r="S1960" t="s">
        <v>8319</v>
      </c>
      <c r="T1960" t="s">
        <v>8349</v>
      </c>
      <c r="U1960" s="9">
        <f t="shared" si="214"/>
        <v>41326.987974537034</v>
      </c>
      <c r="V1960" s="9">
        <f t="shared" si="215"/>
        <v>41356.94630787037</v>
      </c>
      <c r="W1960">
        <f t="shared" si="216"/>
        <v>30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 s="5">
        <f t="shared" si="211"/>
        <v>36.97</v>
      </c>
      <c r="Q1961" s="5" t="str">
        <f t="shared" si="212"/>
        <v>technology</v>
      </c>
      <c r="R1961" s="5" t="str">
        <f t="shared" si="213"/>
        <v>hardware</v>
      </c>
      <c r="S1961" t="s">
        <v>8319</v>
      </c>
      <c r="T1961" t="s">
        <v>8349</v>
      </c>
      <c r="U1961" s="9">
        <f t="shared" si="214"/>
        <v>41871.845601851855</v>
      </c>
      <c r="V1961" s="9">
        <f t="shared" si="215"/>
        <v>41913</v>
      </c>
      <c r="W1961">
        <f t="shared" si="216"/>
        <v>42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 s="5">
        <f t="shared" si="211"/>
        <v>2500.9699999999998</v>
      </c>
      <c r="Q1962" s="5" t="str">
        <f t="shared" si="212"/>
        <v>technology</v>
      </c>
      <c r="R1962" s="5" t="str">
        <f t="shared" si="213"/>
        <v>hardware</v>
      </c>
      <c r="S1962" t="s">
        <v>8319</v>
      </c>
      <c r="T1962" t="s">
        <v>8349</v>
      </c>
      <c r="U1962" s="9">
        <f t="shared" si="214"/>
        <v>41964.362743055557</v>
      </c>
      <c r="V1962" s="9">
        <f t="shared" si="215"/>
        <v>41994.362743055557</v>
      </c>
      <c r="W1962">
        <f t="shared" si="216"/>
        <v>30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 s="5">
        <f t="shared" si="211"/>
        <v>67.69</v>
      </c>
      <c r="Q1963" s="5" t="str">
        <f t="shared" si="212"/>
        <v>technology</v>
      </c>
      <c r="R1963" s="5" t="str">
        <f t="shared" si="213"/>
        <v>hardware</v>
      </c>
      <c r="S1963" t="s">
        <v>8319</v>
      </c>
      <c r="T1963" t="s">
        <v>8349</v>
      </c>
      <c r="U1963" s="9">
        <f t="shared" si="214"/>
        <v>41148.194641203707</v>
      </c>
      <c r="V1963" s="9">
        <f t="shared" si="215"/>
        <v>41188.165972222225</v>
      </c>
      <c r="W1963">
        <f t="shared" si="216"/>
        <v>40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 s="5">
        <f t="shared" si="211"/>
        <v>63.05</v>
      </c>
      <c r="Q1964" s="5" t="str">
        <f t="shared" si="212"/>
        <v>technology</v>
      </c>
      <c r="R1964" s="5" t="str">
        <f t="shared" si="213"/>
        <v>hardware</v>
      </c>
      <c r="S1964" t="s">
        <v>8319</v>
      </c>
      <c r="T1964" t="s">
        <v>8349</v>
      </c>
      <c r="U1964" s="9">
        <f t="shared" si="214"/>
        <v>41742.780509259261</v>
      </c>
      <c r="V1964" s="9">
        <f t="shared" si="215"/>
        <v>41772.780509259261</v>
      </c>
      <c r="W1964">
        <f t="shared" si="216"/>
        <v>30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 s="5">
        <f t="shared" si="211"/>
        <v>117.6</v>
      </c>
      <c r="Q1965" s="5" t="str">
        <f t="shared" si="212"/>
        <v>technology</v>
      </c>
      <c r="R1965" s="5" t="str">
        <f t="shared" si="213"/>
        <v>hardware</v>
      </c>
      <c r="S1965" t="s">
        <v>8319</v>
      </c>
      <c r="T1965" t="s">
        <v>8349</v>
      </c>
      <c r="U1965" s="9">
        <f t="shared" si="214"/>
        <v>41863.429791666669</v>
      </c>
      <c r="V1965" s="9">
        <f t="shared" si="215"/>
        <v>41898.429791666669</v>
      </c>
      <c r="W1965">
        <f t="shared" si="216"/>
        <v>35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 s="5">
        <f t="shared" si="211"/>
        <v>180.75</v>
      </c>
      <c r="Q1966" s="5" t="str">
        <f t="shared" si="212"/>
        <v>technology</v>
      </c>
      <c r="R1966" s="5" t="str">
        <f t="shared" si="213"/>
        <v>hardware</v>
      </c>
      <c r="S1966" t="s">
        <v>8319</v>
      </c>
      <c r="T1966" t="s">
        <v>8349</v>
      </c>
      <c r="U1966" s="9">
        <f t="shared" si="214"/>
        <v>42452.272824074069</v>
      </c>
      <c r="V1966" s="9">
        <f t="shared" si="215"/>
        <v>42482.272824074069</v>
      </c>
      <c r="W1966">
        <f t="shared" si="216"/>
        <v>30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 s="5">
        <f t="shared" si="211"/>
        <v>127.32</v>
      </c>
      <c r="Q1967" s="5" t="str">
        <f t="shared" si="212"/>
        <v>technology</v>
      </c>
      <c r="R1967" s="5" t="str">
        <f t="shared" si="213"/>
        <v>hardware</v>
      </c>
      <c r="S1967" t="s">
        <v>8319</v>
      </c>
      <c r="T1967" t="s">
        <v>8349</v>
      </c>
      <c r="U1967" s="9">
        <f t="shared" si="214"/>
        <v>40898.089236111111</v>
      </c>
      <c r="V1967" s="9">
        <f t="shared" si="215"/>
        <v>40920.041666666664</v>
      </c>
      <c r="W1967">
        <f t="shared" si="216"/>
        <v>22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 s="5">
        <f t="shared" si="211"/>
        <v>136.63999999999999</v>
      </c>
      <c r="Q1968" s="5" t="str">
        <f t="shared" si="212"/>
        <v>technology</v>
      </c>
      <c r="R1968" s="5" t="str">
        <f t="shared" si="213"/>
        <v>hardware</v>
      </c>
      <c r="S1968" t="s">
        <v>8319</v>
      </c>
      <c r="T1968" t="s">
        <v>8349</v>
      </c>
      <c r="U1968" s="9">
        <f t="shared" si="214"/>
        <v>41835.540486111109</v>
      </c>
      <c r="V1968" s="9">
        <f t="shared" si="215"/>
        <v>41865.540486111109</v>
      </c>
      <c r="W1968">
        <f t="shared" si="216"/>
        <v>30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 s="5">
        <f t="shared" si="211"/>
        <v>182.78</v>
      </c>
      <c r="Q1969" s="5" t="str">
        <f t="shared" si="212"/>
        <v>technology</v>
      </c>
      <c r="R1969" s="5" t="str">
        <f t="shared" si="213"/>
        <v>hardware</v>
      </c>
      <c r="S1969" t="s">
        <v>8319</v>
      </c>
      <c r="T1969" t="s">
        <v>8349</v>
      </c>
      <c r="U1969" s="9">
        <f t="shared" si="214"/>
        <v>41730.663530092592</v>
      </c>
      <c r="V1969" s="9">
        <f t="shared" si="215"/>
        <v>41760.663530092592</v>
      </c>
      <c r="W1969">
        <f t="shared" si="216"/>
        <v>30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 s="5">
        <f t="shared" si="211"/>
        <v>279.38</v>
      </c>
      <c r="Q1970" s="5" t="str">
        <f t="shared" si="212"/>
        <v>technology</v>
      </c>
      <c r="R1970" s="5" t="str">
        <f t="shared" si="213"/>
        <v>hardware</v>
      </c>
      <c r="S1970" t="s">
        <v>8319</v>
      </c>
      <c r="T1970" t="s">
        <v>8349</v>
      </c>
      <c r="U1970" s="9">
        <f t="shared" si="214"/>
        <v>42676.586979166663</v>
      </c>
      <c r="V1970" s="9">
        <f t="shared" si="215"/>
        <v>42707.628645833334</v>
      </c>
      <c r="W1970">
        <f t="shared" si="216"/>
        <v>31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 s="5">
        <f t="shared" si="211"/>
        <v>61.38</v>
      </c>
      <c r="Q1971" s="5" t="str">
        <f t="shared" si="212"/>
        <v>technology</v>
      </c>
      <c r="R1971" s="5" t="str">
        <f t="shared" si="213"/>
        <v>hardware</v>
      </c>
      <c r="S1971" t="s">
        <v>8319</v>
      </c>
      <c r="T1971" t="s">
        <v>8349</v>
      </c>
      <c r="U1971" s="9">
        <f t="shared" si="214"/>
        <v>42557.792453703703</v>
      </c>
      <c r="V1971" s="9">
        <f t="shared" si="215"/>
        <v>42587.792453703703</v>
      </c>
      <c r="W1971">
        <f t="shared" si="216"/>
        <v>30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 s="5">
        <f t="shared" si="211"/>
        <v>80.73</v>
      </c>
      <c r="Q1972" s="5" t="str">
        <f t="shared" si="212"/>
        <v>technology</v>
      </c>
      <c r="R1972" s="5" t="str">
        <f t="shared" si="213"/>
        <v>hardware</v>
      </c>
      <c r="S1972" t="s">
        <v>8319</v>
      </c>
      <c r="T1972" t="s">
        <v>8349</v>
      </c>
      <c r="U1972" s="9">
        <f t="shared" si="214"/>
        <v>41324.193298611113</v>
      </c>
      <c r="V1972" s="9">
        <f t="shared" si="215"/>
        <v>41384.151631944449</v>
      </c>
      <c r="W1972">
        <f t="shared" si="216"/>
        <v>60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 s="5">
        <f t="shared" si="211"/>
        <v>272.36</v>
      </c>
      <c r="Q1973" s="5" t="str">
        <f t="shared" si="212"/>
        <v>technology</v>
      </c>
      <c r="R1973" s="5" t="str">
        <f t="shared" si="213"/>
        <v>hardware</v>
      </c>
      <c r="S1973" t="s">
        <v>8319</v>
      </c>
      <c r="T1973" t="s">
        <v>8349</v>
      </c>
      <c r="U1973" s="9">
        <f t="shared" si="214"/>
        <v>41561.500706018516</v>
      </c>
      <c r="V1973" s="9">
        <f t="shared" si="215"/>
        <v>41593.166666666664</v>
      </c>
      <c r="W1973">
        <f t="shared" si="216"/>
        <v>32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 s="5">
        <f t="shared" si="211"/>
        <v>70.849999999999994</v>
      </c>
      <c r="Q1974" s="5" t="str">
        <f t="shared" si="212"/>
        <v>technology</v>
      </c>
      <c r="R1974" s="5" t="str">
        <f t="shared" si="213"/>
        <v>hardware</v>
      </c>
      <c r="S1974" t="s">
        <v>8319</v>
      </c>
      <c r="T1974" t="s">
        <v>8349</v>
      </c>
      <c r="U1974" s="9">
        <f t="shared" si="214"/>
        <v>41201.012083333335</v>
      </c>
      <c r="V1974" s="9">
        <f t="shared" si="215"/>
        <v>41231.053749999999</v>
      </c>
      <c r="W1974">
        <f t="shared" si="216"/>
        <v>30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 s="5">
        <f t="shared" si="211"/>
        <v>247.94</v>
      </c>
      <c r="Q1975" s="5" t="str">
        <f t="shared" si="212"/>
        <v>technology</v>
      </c>
      <c r="R1975" s="5" t="str">
        <f t="shared" si="213"/>
        <v>hardware</v>
      </c>
      <c r="S1975" t="s">
        <v>8319</v>
      </c>
      <c r="T1975" t="s">
        <v>8349</v>
      </c>
      <c r="U1975" s="9">
        <f t="shared" si="214"/>
        <v>42549.722962962958</v>
      </c>
      <c r="V1975" s="9">
        <f t="shared" si="215"/>
        <v>42588.291666666672</v>
      </c>
      <c r="W1975">
        <f t="shared" si="216"/>
        <v>39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 s="5">
        <f t="shared" si="211"/>
        <v>186.81</v>
      </c>
      <c r="Q1976" s="5" t="str">
        <f t="shared" si="212"/>
        <v>technology</v>
      </c>
      <c r="R1976" s="5" t="str">
        <f t="shared" si="213"/>
        <v>hardware</v>
      </c>
      <c r="S1976" t="s">
        <v>8319</v>
      </c>
      <c r="T1976" t="s">
        <v>8349</v>
      </c>
      <c r="U1976" s="9">
        <f t="shared" si="214"/>
        <v>41445.334131944444</v>
      </c>
      <c r="V1976" s="9">
        <f t="shared" si="215"/>
        <v>41505.334131944444</v>
      </c>
      <c r="W1976">
        <f t="shared" si="216"/>
        <v>60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 s="5">
        <f t="shared" si="211"/>
        <v>131.99</v>
      </c>
      <c r="Q1977" s="5" t="str">
        <f t="shared" si="212"/>
        <v>technology</v>
      </c>
      <c r="R1977" s="5" t="str">
        <f t="shared" si="213"/>
        <v>hardware</v>
      </c>
      <c r="S1977" t="s">
        <v>8319</v>
      </c>
      <c r="T1977" t="s">
        <v>8349</v>
      </c>
      <c r="U1977" s="9">
        <f t="shared" si="214"/>
        <v>41313.755219907405</v>
      </c>
      <c r="V1977" s="9">
        <f t="shared" si="215"/>
        <v>41343.755219907405</v>
      </c>
      <c r="W1977">
        <f t="shared" si="216"/>
        <v>30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 s="5">
        <f t="shared" si="211"/>
        <v>29.31</v>
      </c>
      <c r="Q1978" s="5" t="str">
        <f t="shared" si="212"/>
        <v>technology</v>
      </c>
      <c r="R1978" s="5" t="str">
        <f t="shared" si="213"/>
        <v>hardware</v>
      </c>
      <c r="S1978" t="s">
        <v>8319</v>
      </c>
      <c r="T1978" t="s">
        <v>8349</v>
      </c>
      <c r="U1978" s="9">
        <f t="shared" si="214"/>
        <v>41438.899594907409</v>
      </c>
      <c r="V1978" s="9">
        <f t="shared" si="215"/>
        <v>41468.899594907409</v>
      </c>
      <c r="W1978">
        <f t="shared" si="216"/>
        <v>30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 s="5">
        <f t="shared" si="211"/>
        <v>245.02</v>
      </c>
      <c r="Q1979" s="5" t="str">
        <f t="shared" si="212"/>
        <v>technology</v>
      </c>
      <c r="R1979" s="5" t="str">
        <f t="shared" si="213"/>
        <v>hardware</v>
      </c>
      <c r="S1979" t="s">
        <v>8319</v>
      </c>
      <c r="T1979" t="s">
        <v>8349</v>
      </c>
      <c r="U1979" s="9">
        <f t="shared" si="214"/>
        <v>42311.216898148152</v>
      </c>
      <c r="V1979" s="9">
        <f t="shared" si="215"/>
        <v>42357.332638888889</v>
      </c>
      <c r="W1979">
        <f t="shared" si="216"/>
        <v>46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 s="5">
        <f t="shared" si="211"/>
        <v>1323.25</v>
      </c>
      <c r="Q1980" s="5" t="str">
        <f t="shared" si="212"/>
        <v>technology</v>
      </c>
      <c r="R1980" s="5" t="str">
        <f t="shared" si="213"/>
        <v>hardware</v>
      </c>
      <c r="S1980" t="s">
        <v>8319</v>
      </c>
      <c r="T1980" t="s">
        <v>8349</v>
      </c>
      <c r="U1980" s="9">
        <f t="shared" si="214"/>
        <v>41039.225601851853</v>
      </c>
      <c r="V1980" s="9">
        <f t="shared" si="215"/>
        <v>41072.291666666664</v>
      </c>
      <c r="W1980">
        <f t="shared" si="216"/>
        <v>33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 s="5">
        <f t="shared" si="211"/>
        <v>282.66000000000003</v>
      </c>
      <c r="Q1981" s="5" t="str">
        <f t="shared" si="212"/>
        <v>technology</v>
      </c>
      <c r="R1981" s="5" t="str">
        <f t="shared" si="213"/>
        <v>hardware</v>
      </c>
      <c r="S1981" t="s">
        <v>8319</v>
      </c>
      <c r="T1981" t="s">
        <v>8349</v>
      </c>
      <c r="U1981" s="9">
        <f t="shared" si="214"/>
        <v>42290.460023148145</v>
      </c>
      <c r="V1981" s="9">
        <f t="shared" si="215"/>
        <v>42327.207638888889</v>
      </c>
      <c r="W1981">
        <f t="shared" si="216"/>
        <v>37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 s="5">
        <f t="shared" si="211"/>
        <v>91.21</v>
      </c>
      <c r="Q1982" s="5" t="str">
        <f t="shared" si="212"/>
        <v>technology</v>
      </c>
      <c r="R1982" s="5" t="str">
        <f t="shared" si="213"/>
        <v>hardware</v>
      </c>
      <c r="S1982" t="s">
        <v>8319</v>
      </c>
      <c r="T1982" t="s">
        <v>8349</v>
      </c>
      <c r="U1982" s="9">
        <f t="shared" si="214"/>
        <v>42423.542384259257</v>
      </c>
      <c r="V1982" s="9">
        <f t="shared" si="215"/>
        <v>42463.500717592593</v>
      </c>
      <c r="W1982">
        <f t="shared" si="216"/>
        <v>40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 s="5">
        <f t="shared" si="211"/>
        <v>31.75</v>
      </c>
      <c r="Q1983" s="5" t="str">
        <f t="shared" si="212"/>
        <v>photography</v>
      </c>
      <c r="R1983" s="5" t="str">
        <f t="shared" si="213"/>
        <v>people</v>
      </c>
      <c r="S1983" t="s">
        <v>8338</v>
      </c>
      <c r="T1983" t="s">
        <v>8350</v>
      </c>
      <c r="U1983" s="9">
        <f t="shared" si="214"/>
        <v>41799.725289351853</v>
      </c>
      <c r="V1983" s="9">
        <f t="shared" si="215"/>
        <v>41829.725289351853</v>
      </c>
      <c r="W1983">
        <f t="shared" si="216"/>
        <v>30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s="5" t="e">
        <f t="shared" si="211"/>
        <v>#DIV/0!</v>
      </c>
      <c r="Q1984" s="5" t="str">
        <f t="shared" si="212"/>
        <v>photography</v>
      </c>
      <c r="R1984" s="5" t="str">
        <f t="shared" si="213"/>
        <v>people</v>
      </c>
      <c r="S1984" t="s">
        <v>8338</v>
      </c>
      <c r="T1984" t="s">
        <v>8350</v>
      </c>
      <c r="U1984" s="9">
        <f t="shared" si="214"/>
        <v>42678.586655092593</v>
      </c>
      <c r="V1984" s="9">
        <f t="shared" si="215"/>
        <v>42708.628321759257</v>
      </c>
      <c r="W1984">
        <f t="shared" si="216"/>
        <v>30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 s="5">
        <f t="shared" si="211"/>
        <v>88.69</v>
      </c>
      <c r="Q1985" s="5" t="str">
        <f t="shared" si="212"/>
        <v>photography</v>
      </c>
      <c r="R1985" s="5" t="str">
        <f t="shared" si="213"/>
        <v>people</v>
      </c>
      <c r="S1985" t="s">
        <v>8338</v>
      </c>
      <c r="T1985" t="s">
        <v>8350</v>
      </c>
      <c r="U1985" s="9">
        <f t="shared" si="214"/>
        <v>42593.011782407411</v>
      </c>
      <c r="V1985" s="9">
        <f t="shared" si="215"/>
        <v>42615.291666666672</v>
      </c>
      <c r="W1985">
        <f t="shared" si="216"/>
        <v>22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217">ROUND((E1986/D1986)*100,0)</f>
        <v>21</v>
      </c>
      <c r="P1986" s="5">
        <f t="shared" ref="P1986:P2049" si="218">ROUND((E1986/L1986),2)</f>
        <v>453.14</v>
      </c>
      <c r="Q1986" s="5" t="str">
        <f t="shared" ref="Q1986:Q2049" si="219">LEFT(N1986,SEARCH("/",N1986)-1)</f>
        <v>photography</v>
      </c>
      <c r="R1986" s="5" t="str">
        <f t="shared" ref="R1986:R2049" si="220">RIGHT(N1986,LEN(N1986)-SEARCH("/",N1986))</f>
        <v>people</v>
      </c>
      <c r="S1986" t="s">
        <v>8338</v>
      </c>
      <c r="T1986" t="s">
        <v>8350</v>
      </c>
      <c r="U1986" s="9">
        <f t="shared" ref="U1986:U2049" si="221">(((J1986/60)/60)/24)+DATE(1970,1,1)</f>
        <v>41913.790289351848</v>
      </c>
      <c r="V1986" s="9">
        <f t="shared" ref="V1986:V2049" si="222">(((I1986/60)/60)/24)+DATE(1970,1,1)</f>
        <v>41973.831956018519</v>
      </c>
      <c r="W1986">
        <f t="shared" si="216"/>
        <v>60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217"/>
        <v>3</v>
      </c>
      <c r="P1987" s="5">
        <f t="shared" si="218"/>
        <v>12.75</v>
      </c>
      <c r="Q1987" s="5" t="str">
        <f t="shared" si="219"/>
        <v>photography</v>
      </c>
      <c r="R1987" s="5" t="str">
        <f t="shared" si="220"/>
        <v>people</v>
      </c>
      <c r="S1987" t="s">
        <v>8338</v>
      </c>
      <c r="T1987" t="s">
        <v>8350</v>
      </c>
      <c r="U1987" s="9">
        <f t="shared" si="221"/>
        <v>42555.698738425926</v>
      </c>
      <c r="V1987" s="9">
        <f t="shared" si="222"/>
        <v>42584.958333333328</v>
      </c>
      <c r="W1987">
        <f t="shared" ref="W1987:W2050" si="223">DATEDIF(U1987,V1987,"d")</f>
        <v>29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 s="5">
        <f t="shared" si="218"/>
        <v>1</v>
      </c>
      <c r="Q1988" s="5" t="str">
        <f t="shared" si="219"/>
        <v>photography</v>
      </c>
      <c r="R1988" s="5" t="str">
        <f t="shared" si="220"/>
        <v>people</v>
      </c>
      <c r="S1988" t="s">
        <v>8338</v>
      </c>
      <c r="T1988" t="s">
        <v>8350</v>
      </c>
      <c r="U1988" s="9">
        <f t="shared" si="221"/>
        <v>42413.433831018512</v>
      </c>
      <c r="V1988" s="9">
        <f t="shared" si="222"/>
        <v>42443.392164351855</v>
      </c>
      <c r="W1988">
        <f t="shared" si="223"/>
        <v>30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 s="5">
        <f t="shared" si="218"/>
        <v>83.43</v>
      </c>
      <c r="Q1989" s="5" t="str">
        <f t="shared" si="219"/>
        <v>photography</v>
      </c>
      <c r="R1989" s="5" t="str">
        <f t="shared" si="220"/>
        <v>people</v>
      </c>
      <c r="S1989" t="s">
        <v>8338</v>
      </c>
      <c r="T1989" t="s">
        <v>8350</v>
      </c>
      <c r="U1989" s="9">
        <f t="shared" si="221"/>
        <v>42034.639768518522</v>
      </c>
      <c r="V1989" s="9">
        <f t="shared" si="222"/>
        <v>42064.639768518522</v>
      </c>
      <c r="W1989">
        <f t="shared" si="223"/>
        <v>30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 s="5">
        <f t="shared" si="218"/>
        <v>25</v>
      </c>
      <c r="Q1990" s="5" t="str">
        <f t="shared" si="219"/>
        <v>photography</v>
      </c>
      <c r="R1990" s="5" t="str">
        <f t="shared" si="220"/>
        <v>people</v>
      </c>
      <c r="S1990" t="s">
        <v>8338</v>
      </c>
      <c r="T1990" t="s">
        <v>8350</v>
      </c>
      <c r="U1990" s="9">
        <f t="shared" si="221"/>
        <v>42206.763217592597</v>
      </c>
      <c r="V1990" s="9">
        <f t="shared" si="222"/>
        <v>42236.763217592597</v>
      </c>
      <c r="W1990">
        <f t="shared" si="223"/>
        <v>30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 s="5">
        <f t="shared" si="218"/>
        <v>50</v>
      </c>
      <c r="Q1991" s="5" t="str">
        <f t="shared" si="219"/>
        <v>photography</v>
      </c>
      <c r="R1991" s="5" t="str">
        <f t="shared" si="220"/>
        <v>people</v>
      </c>
      <c r="S1991" t="s">
        <v>8338</v>
      </c>
      <c r="T1991" t="s">
        <v>8350</v>
      </c>
      <c r="U1991" s="9">
        <f t="shared" si="221"/>
        <v>42685.680648148147</v>
      </c>
      <c r="V1991" s="9">
        <f t="shared" si="222"/>
        <v>42715.680648148147</v>
      </c>
      <c r="W1991">
        <f t="shared" si="223"/>
        <v>30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 s="5">
        <f t="shared" si="218"/>
        <v>101.8</v>
      </c>
      <c r="Q1992" s="5" t="str">
        <f t="shared" si="219"/>
        <v>photography</v>
      </c>
      <c r="R1992" s="5" t="str">
        <f t="shared" si="220"/>
        <v>people</v>
      </c>
      <c r="S1992" t="s">
        <v>8338</v>
      </c>
      <c r="T1992" t="s">
        <v>8350</v>
      </c>
      <c r="U1992" s="9">
        <f t="shared" si="221"/>
        <v>42398.195972222224</v>
      </c>
      <c r="V1992" s="9">
        <f t="shared" si="222"/>
        <v>42413.195972222224</v>
      </c>
      <c r="W1992">
        <f t="shared" si="223"/>
        <v>15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 s="5">
        <f t="shared" si="218"/>
        <v>46.67</v>
      </c>
      <c r="Q1993" s="5" t="str">
        <f t="shared" si="219"/>
        <v>photography</v>
      </c>
      <c r="R1993" s="5" t="str">
        <f t="shared" si="220"/>
        <v>people</v>
      </c>
      <c r="S1993" t="s">
        <v>8338</v>
      </c>
      <c r="T1993" t="s">
        <v>8350</v>
      </c>
      <c r="U1993" s="9">
        <f t="shared" si="221"/>
        <v>42167.89335648148</v>
      </c>
      <c r="V1993" s="9">
        <f t="shared" si="222"/>
        <v>42188.89335648148</v>
      </c>
      <c r="W1993">
        <f t="shared" si="223"/>
        <v>21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 s="5">
        <f t="shared" si="218"/>
        <v>1</v>
      </c>
      <c r="Q1994" s="5" t="str">
        <f t="shared" si="219"/>
        <v>photography</v>
      </c>
      <c r="R1994" s="5" t="str">
        <f t="shared" si="220"/>
        <v>people</v>
      </c>
      <c r="S1994" t="s">
        <v>8338</v>
      </c>
      <c r="T1994" t="s">
        <v>8350</v>
      </c>
      <c r="U1994" s="9">
        <f t="shared" si="221"/>
        <v>42023.143414351856</v>
      </c>
      <c r="V1994" s="9">
        <f t="shared" si="222"/>
        <v>42053.143414351856</v>
      </c>
      <c r="W1994">
        <f t="shared" si="223"/>
        <v>30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s="5" t="e">
        <f t="shared" si="218"/>
        <v>#DIV/0!</v>
      </c>
      <c r="Q1995" s="5" t="str">
        <f t="shared" si="219"/>
        <v>photography</v>
      </c>
      <c r="R1995" s="5" t="str">
        <f t="shared" si="220"/>
        <v>people</v>
      </c>
      <c r="S1995" t="s">
        <v>8338</v>
      </c>
      <c r="T1995" t="s">
        <v>8350</v>
      </c>
      <c r="U1995" s="9">
        <f t="shared" si="221"/>
        <v>42329.58839120371</v>
      </c>
      <c r="V1995" s="9">
        <f t="shared" si="222"/>
        <v>42359.58839120371</v>
      </c>
      <c r="W1995">
        <f t="shared" si="223"/>
        <v>30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s="5" t="e">
        <f t="shared" si="218"/>
        <v>#DIV/0!</v>
      </c>
      <c r="Q1996" s="5" t="str">
        <f t="shared" si="219"/>
        <v>photography</v>
      </c>
      <c r="R1996" s="5" t="str">
        <f t="shared" si="220"/>
        <v>people</v>
      </c>
      <c r="S1996" t="s">
        <v>8338</v>
      </c>
      <c r="T1996" t="s">
        <v>8350</v>
      </c>
      <c r="U1996" s="9">
        <f t="shared" si="221"/>
        <v>42651.006273148145</v>
      </c>
      <c r="V1996" s="9">
        <f t="shared" si="222"/>
        <v>42711.047939814816</v>
      </c>
      <c r="W1996">
        <f t="shared" si="223"/>
        <v>60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 s="5">
        <f t="shared" si="218"/>
        <v>26</v>
      </c>
      <c r="Q1997" s="5" t="str">
        <f t="shared" si="219"/>
        <v>photography</v>
      </c>
      <c r="R1997" s="5" t="str">
        <f t="shared" si="220"/>
        <v>people</v>
      </c>
      <c r="S1997" t="s">
        <v>8338</v>
      </c>
      <c r="T1997" t="s">
        <v>8350</v>
      </c>
      <c r="U1997" s="9">
        <f t="shared" si="221"/>
        <v>42181.902037037042</v>
      </c>
      <c r="V1997" s="9">
        <f t="shared" si="222"/>
        <v>42201.902037037042</v>
      </c>
      <c r="W1997">
        <f t="shared" si="223"/>
        <v>20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s="5" t="e">
        <f t="shared" si="218"/>
        <v>#DIV/0!</v>
      </c>
      <c r="Q1998" s="5" t="str">
        <f t="shared" si="219"/>
        <v>photography</v>
      </c>
      <c r="R1998" s="5" t="str">
        <f t="shared" si="220"/>
        <v>people</v>
      </c>
      <c r="S1998" t="s">
        <v>8338</v>
      </c>
      <c r="T1998" t="s">
        <v>8350</v>
      </c>
      <c r="U1998" s="9">
        <f t="shared" si="221"/>
        <v>41800.819571759261</v>
      </c>
      <c r="V1998" s="9">
        <f t="shared" si="222"/>
        <v>41830.819571759261</v>
      </c>
      <c r="W1998">
        <f t="shared" si="223"/>
        <v>30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s="5" t="e">
        <f t="shared" si="218"/>
        <v>#DIV/0!</v>
      </c>
      <c r="Q1999" s="5" t="str">
        <f t="shared" si="219"/>
        <v>photography</v>
      </c>
      <c r="R1999" s="5" t="str">
        <f t="shared" si="220"/>
        <v>people</v>
      </c>
      <c r="S1999" t="s">
        <v>8338</v>
      </c>
      <c r="T1999" t="s">
        <v>8350</v>
      </c>
      <c r="U1999" s="9">
        <f t="shared" si="221"/>
        <v>41847.930694444447</v>
      </c>
      <c r="V1999" s="9">
        <f t="shared" si="222"/>
        <v>41877.930694444447</v>
      </c>
      <c r="W1999">
        <f t="shared" si="223"/>
        <v>30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 s="5">
        <f t="shared" si="218"/>
        <v>218.33</v>
      </c>
      <c r="Q2000" s="5" t="str">
        <f t="shared" si="219"/>
        <v>photography</v>
      </c>
      <c r="R2000" s="5" t="str">
        <f t="shared" si="220"/>
        <v>people</v>
      </c>
      <c r="S2000" t="s">
        <v>8338</v>
      </c>
      <c r="T2000" t="s">
        <v>8350</v>
      </c>
      <c r="U2000" s="9">
        <f t="shared" si="221"/>
        <v>41807.118495370371</v>
      </c>
      <c r="V2000" s="9">
        <f t="shared" si="222"/>
        <v>41852.118495370371</v>
      </c>
      <c r="W2000">
        <f t="shared" si="223"/>
        <v>45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 s="5">
        <f t="shared" si="218"/>
        <v>33.71</v>
      </c>
      <c r="Q2001" s="5" t="str">
        <f t="shared" si="219"/>
        <v>photography</v>
      </c>
      <c r="R2001" s="5" t="str">
        <f t="shared" si="220"/>
        <v>people</v>
      </c>
      <c r="S2001" t="s">
        <v>8338</v>
      </c>
      <c r="T2001" t="s">
        <v>8350</v>
      </c>
      <c r="U2001" s="9">
        <f t="shared" si="221"/>
        <v>41926.482731481483</v>
      </c>
      <c r="V2001" s="9">
        <f t="shared" si="222"/>
        <v>41956.524398148147</v>
      </c>
      <c r="W2001">
        <f t="shared" si="223"/>
        <v>30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 s="5">
        <f t="shared" si="218"/>
        <v>25</v>
      </c>
      <c r="Q2002" s="5" t="str">
        <f t="shared" si="219"/>
        <v>photography</v>
      </c>
      <c r="R2002" s="5" t="str">
        <f t="shared" si="220"/>
        <v>people</v>
      </c>
      <c r="S2002" t="s">
        <v>8338</v>
      </c>
      <c r="T2002" t="s">
        <v>8350</v>
      </c>
      <c r="U2002" s="9">
        <f t="shared" si="221"/>
        <v>42345.951539351852</v>
      </c>
      <c r="V2002" s="9">
        <f t="shared" si="222"/>
        <v>42375.951539351852</v>
      </c>
      <c r="W2002">
        <f t="shared" si="223"/>
        <v>30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 s="5">
        <f t="shared" si="218"/>
        <v>128.38999999999999</v>
      </c>
      <c r="Q2003" s="5" t="str">
        <f t="shared" si="219"/>
        <v>technology</v>
      </c>
      <c r="R2003" s="5" t="str">
        <f t="shared" si="220"/>
        <v>hardware</v>
      </c>
      <c r="S2003" t="s">
        <v>8319</v>
      </c>
      <c r="T2003" t="s">
        <v>8349</v>
      </c>
      <c r="U2003" s="9">
        <f t="shared" si="221"/>
        <v>42136.209675925929</v>
      </c>
      <c r="V2003" s="9">
        <f t="shared" si="222"/>
        <v>42167.833333333328</v>
      </c>
      <c r="W2003">
        <f t="shared" si="223"/>
        <v>31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 s="5">
        <f t="shared" si="218"/>
        <v>78.83</v>
      </c>
      <c r="Q2004" s="5" t="str">
        <f t="shared" si="219"/>
        <v>technology</v>
      </c>
      <c r="R2004" s="5" t="str">
        <f t="shared" si="220"/>
        <v>hardware</v>
      </c>
      <c r="S2004" t="s">
        <v>8319</v>
      </c>
      <c r="T2004" t="s">
        <v>8349</v>
      </c>
      <c r="U2004" s="9">
        <f t="shared" si="221"/>
        <v>42728.71230324074</v>
      </c>
      <c r="V2004" s="9">
        <f t="shared" si="222"/>
        <v>42758.71230324074</v>
      </c>
      <c r="W2004">
        <f t="shared" si="223"/>
        <v>30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 s="5">
        <f t="shared" si="218"/>
        <v>91.76</v>
      </c>
      <c r="Q2005" s="5" t="str">
        <f t="shared" si="219"/>
        <v>technology</v>
      </c>
      <c r="R2005" s="5" t="str">
        <f t="shared" si="220"/>
        <v>hardware</v>
      </c>
      <c r="S2005" t="s">
        <v>8319</v>
      </c>
      <c r="T2005" t="s">
        <v>8349</v>
      </c>
      <c r="U2005" s="9">
        <f t="shared" si="221"/>
        <v>40347.125601851854</v>
      </c>
      <c r="V2005" s="9">
        <f t="shared" si="222"/>
        <v>40361.958333333336</v>
      </c>
      <c r="W2005">
        <f t="shared" si="223"/>
        <v>14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 s="5">
        <f t="shared" si="218"/>
        <v>331.1</v>
      </c>
      <c r="Q2006" s="5" t="str">
        <f t="shared" si="219"/>
        <v>technology</v>
      </c>
      <c r="R2006" s="5" t="str">
        <f t="shared" si="220"/>
        <v>hardware</v>
      </c>
      <c r="S2006" t="s">
        <v>8319</v>
      </c>
      <c r="T2006" t="s">
        <v>8349</v>
      </c>
      <c r="U2006" s="9">
        <f t="shared" si="221"/>
        <v>41800.604895833334</v>
      </c>
      <c r="V2006" s="9">
        <f t="shared" si="222"/>
        <v>41830.604895833334</v>
      </c>
      <c r="W2006">
        <f t="shared" si="223"/>
        <v>30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 s="5">
        <f t="shared" si="218"/>
        <v>194.26</v>
      </c>
      <c r="Q2007" s="5" t="str">
        <f t="shared" si="219"/>
        <v>technology</v>
      </c>
      <c r="R2007" s="5" t="str">
        <f t="shared" si="220"/>
        <v>hardware</v>
      </c>
      <c r="S2007" t="s">
        <v>8319</v>
      </c>
      <c r="T2007" t="s">
        <v>8349</v>
      </c>
      <c r="U2007" s="9">
        <f t="shared" si="221"/>
        <v>41535.812708333331</v>
      </c>
      <c r="V2007" s="9">
        <f t="shared" si="222"/>
        <v>41563.165972222225</v>
      </c>
      <c r="W2007">
        <f t="shared" si="223"/>
        <v>28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 s="5">
        <f t="shared" si="218"/>
        <v>408.98</v>
      </c>
      <c r="Q2008" s="5" t="str">
        <f t="shared" si="219"/>
        <v>technology</v>
      </c>
      <c r="R2008" s="5" t="str">
        <f t="shared" si="220"/>
        <v>hardware</v>
      </c>
      <c r="S2008" t="s">
        <v>8319</v>
      </c>
      <c r="T2008" t="s">
        <v>8349</v>
      </c>
      <c r="U2008" s="9">
        <f t="shared" si="221"/>
        <v>41941.500520833331</v>
      </c>
      <c r="V2008" s="9">
        <f t="shared" si="222"/>
        <v>41976.542187500003</v>
      </c>
      <c r="W2008">
        <f t="shared" si="223"/>
        <v>35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 s="5">
        <f t="shared" si="218"/>
        <v>84.46</v>
      </c>
      <c r="Q2009" s="5" t="str">
        <f t="shared" si="219"/>
        <v>technology</v>
      </c>
      <c r="R2009" s="5" t="str">
        <f t="shared" si="220"/>
        <v>hardware</v>
      </c>
      <c r="S2009" t="s">
        <v>8319</v>
      </c>
      <c r="T2009" t="s">
        <v>8349</v>
      </c>
      <c r="U2009" s="9">
        <f t="shared" si="221"/>
        <v>40347.837800925925</v>
      </c>
      <c r="V2009" s="9">
        <f t="shared" si="222"/>
        <v>40414.166666666664</v>
      </c>
      <c r="W2009">
        <f t="shared" si="223"/>
        <v>67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 s="5">
        <f t="shared" si="218"/>
        <v>44.85</v>
      </c>
      <c r="Q2010" s="5" t="str">
        <f t="shared" si="219"/>
        <v>technology</v>
      </c>
      <c r="R2010" s="5" t="str">
        <f t="shared" si="220"/>
        <v>hardware</v>
      </c>
      <c r="S2010" t="s">
        <v>8319</v>
      </c>
      <c r="T2010" t="s">
        <v>8349</v>
      </c>
      <c r="U2010" s="9">
        <f t="shared" si="221"/>
        <v>40761.604421296295</v>
      </c>
      <c r="V2010" s="9">
        <f t="shared" si="222"/>
        <v>40805.604421296295</v>
      </c>
      <c r="W2010">
        <f t="shared" si="223"/>
        <v>44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 s="5">
        <f t="shared" si="218"/>
        <v>383.36</v>
      </c>
      <c r="Q2011" s="5" t="str">
        <f t="shared" si="219"/>
        <v>technology</v>
      </c>
      <c r="R2011" s="5" t="str">
        <f t="shared" si="220"/>
        <v>hardware</v>
      </c>
      <c r="S2011" t="s">
        <v>8319</v>
      </c>
      <c r="T2011" t="s">
        <v>8349</v>
      </c>
      <c r="U2011" s="9">
        <f t="shared" si="221"/>
        <v>42661.323414351849</v>
      </c>
      <c r="V2011" s="9">
        <f t="shared" si="222"/>
        <v>42697.365081018521</v>
      </c>
      <c r="W2011">
        <f t="shared" si="223"/>
        <v>36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 s="5">
        <f t="shared" si="218"/>
        <v>55.28</v>
      </c>
      <c r="Q2012" s="5" t="str">
        <f t="shared" si="219"/>
        <v>technology</v>
      </c>
      <c r="R2012" s="5" t="str">
        <f t="shared" si="220"/>
        <v>hardware</v>
      </c>
      <c r="S2012" t="s">
        <v>8319</v>
      </c>
      <c r="T2012" t="s">
        <v>8349</v>
      </c>
      <c r="U2012" s="9">
        <f t="shared" si="221"/>
        <v>42570.996423611112</v>
      </c>
      <c r="V2012" s="9">
        <f t="shared" si="222"/>
        <v>42600.996423611112</v>
      </c>
      <c r="W2012">
        <f t="shared" si="223"/>
        <v>30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 s="5">
        <f t="shared" si="218"/>
        <v>422.02</v>
      </c>
      <c r="Q2013" s="5" t="str">
        <f t="shared" si="219"/>
        <v>technology</v>
      </c>
      <c r="R2013" s="5" t="str">
        <f t="shared" si="220"/>
        <v>hardware</v>
      </c>
      <c r="S2013" t="s">
        <v>8319</v>
      </c>
      <c r="T2013" t="s">
        <v>8349</v>
      </c>
      <c r="U2013" s="9">
        <f t="shared" si="221"/>
        <v>42347.358483796299</v>
      </c>
      <c r="V2013" s="9">
        <f t="shared" si="222"/>
        <v>42380.958333333328</v>
      </c>
      <c r="W2013">
        <f t="shared" si="223"/>
        <v>33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 s="5">
        <f t="shared" si="218"/>
        <v>64.180000000000007</v>
      </c>
      <c r="Q2014" s="5" t="str">
        <f t="shared" si="219"/>
        <v>technology</v>
      </c>
      <c r="R2014" s="5" t="str">
        <f t="shared" si="220"/>
        <v>hardware</v>
      </c>
      <c r="S2014" t="s">
        <v>8319</v>
      </c>
      <c r="T2014" t="s">
        <v>8349</v>
      </c>
      <c r="U2014" s="9">
        <f t="shared" si="221"/>
        <v>42010.822233796294</v>
      </c>
      <c r="V2014" s="9">
        <f t="shared" si="222"/>
        <v>42040.822233796294</v>
      </c>
      <c r="W2014">
        <f t="shared" si="223"/>
        <v>30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 s="5">
        <f t="shared" si="218"/>
        <v>173.58</v>
      </c>
      <c r="Q2015" s="5" t="str">
        <f t="shared" si="219"/>
        <v>technology</v>
      </c>
      <c r="R2015" s="5" t="str">
        <f t="shared" si="220"/>
        <v>hardware</v>
      </c>
      <c r="S2015" t="s">
        <v>8319</v>
      </c>
      <c r="T2015" t="s">
        <v>8349</v>
      </c>
      <c r="U2015" s="9">
        <f t="shared" si="221"/>
        <v>42499.960810185185</v>
      </c>
      <c r="V2015" s="9">
        <f t="shared" si="222"/>
        <v>42559.960810185185</v>
      </c>
      <c r="W2015">
        <f t="shared" si="223"/>
        <v>60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 s="5">
        <f t="shared" si="218"/>
        <v>88.6</v>
      </c>
      <c r="Q2016" s="5" t="str">
        <f t="shared" si="219"/>
        <v>technology</v>
      </c>
      <c r="R2016" s="5" t="str">
        <f t="shared" si="220"/>
        <v>hardware</v>
      </c>
      <c r="S2016" t="s">
        <v>8319</v>
      </c>
      <c r="T2016" t="s">
        <v>8349</v>
      </c>
      <c r="U2016" s="9">
        <f t="shared" si="221"/>
        <v>41324.214571759258</v>
      </c>
      <c r="V2016" s="9">
        <f t="shared" si="222"/>
        <v>41358.172905092593</v>
      </c>
      <c r="W2016">
        <f t="shared" si="223"/>
        <v>34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 s="5">
        <f t="shared" si="218"/>
        <v>50.22</v>
      </c>
      <c r="Q2017" s="5" t="str">
        <f t="shared" si="219"/>
        <v>technology</v>
      </c>
      <c r="R2017" s="5" t="str">
        <f t="shared" si="220"/>
        <v>hardware</v>
      </c>
      <c r="S2017" t="s">
        <v>8319</v>
      </c>
      <c r="T2017" t="s">
        <v>8349</v>
      </c>
      <c r="U2017" s="9">
        <f t="shared" si="221"/>
        <v>40765.876886574071</v>
      </c>
      <c r="V2017" s="9">
        <f t="shared" si="222"/>
        <v>40795.876886574071</v>
      </c>
      <c r="W2017">
        <f t="shared" si="223"/>
        <v>30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 s="5">
        <f t="shared" si="218"/>
        <v>192.39</v>
      </c>
      <c r="Q2018" s="5" t="str">
        <f t="shared" si="219"/>
        <v>technology</v>
      </c>
      <c r="R2018" s="5" t="str">
        <f t="shared" si="220"/>
        <v>hardware</v>
      </c>
      <c r="S2018" t="s">
        <v>8319</v>
      </c>
      <c r="T2018" t="s">
        <v>8349</v>
      </c>
      <c r="U2018" s="9">
        <f t="shared" si="221"/>
        <v>41312.88077546296</v>
      </c>
      <c r="V2018" s="9">
        <f t="shared" si="222"/>
        <v>41342.88077546296</v>
      </c>
      <c r="W2018">
        <f t="shared" si="223"/>
        <v>30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 s="5">
        <f t="shared" si="218"/>
        <v>73.42</v>
      </c>
      <c r="Q2019" s="5" t="str">
        <f t="shared" si="219"/>
        <v>technology</v>
      </c>
      <c r="R2019" s="5" t="str">
        <f t="shared" si="220"/>
        <v>hardware</v>
      </c>
      <c r="S2019" t="s">
        <v>8319</v>
      </c>
      <c r="T2019" t="s">
        <v>8349</v>
      </c>
      <c r="U2019" s="9">
        <f t="shared" si="221"/>
        <v>40961.057349537034</v>
      </c>
      <c r="V2019" s="9">
        <f t="shared" si="222"/>
        <v>40992.166666666664</v>
      </c>
      <c r="W2019">
        <f t="shared" si="223"/>
        <v>31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 s="5">
        <f t="shared" si="218"/>
        <v>147.68</v>
      </c>
      <c r="Q2020" s="5" t="str">
        <f t="shared" si="219"/>
        <v>technology</v>
      </c>
      <c r="R2020" s="5" t="str">
        <f t="shared" si="220"/>
        <v>hardware</v>
      </c>
      <c r="S2020" t="s">
        <v>8319</v>
      </c>
      <c r="T2020" t="s">
        <v>8349</v>
      </c>
      <c r="U2020" s="9">
        <f t="shared" si="221"/>
        <v>42199.365844907406</v>
      </c>
      <c r="V2020" s="9">
        <f t="shared" si="222"/>
        <v>42229.365844907406</v>
      </c>
      <c r="W2020">
        <f t="shared" si="223"/>
        <v>30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 s="5">
        <f t="shared" si="218"/>
        <v>108.97</v>
      </c>
      <c r="Q2021" s="5" t="str">
        <f t="shared" si="219"/>
        <v>technology</v>
      </c>
      <c r="R2021" s="5" t="str">
        <f t="shared" si="220"/>
        <v>hardware</v>
      </c>
      <c r="S2021" t="s">
        <v>8319</v>
      </c>
      <c r="T2021" t="s">
        <v>8349</v>
      </c>
      <c r="U2021" s="9">
        <f t="shared" si="221"/>
        <v>42605.70857638889</v>
      </c>
      <c r="V2021" s="9">
        <f t="shared" si="222"/>
        <v>42635.70857638889</v>
      </c>
      <c r="W2021">
        <f t="shared" si="223"/>
        <v>30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 s="5">
        <f t="shared" si="218"/>
        <v>23.65</v>
      </c>
      <c r="Q2022" s="5" t="str">
        <f t="shared" si="219"/>
        <v>technology</v>
      </c>
      <c r="R2022" s="5" t="str">
        <f t="shared" si="220"/>
        <v>hardware</v>
      </c>
      <c r="S2022" t="s">
        <v>8319</v>
      </c>
      <c r="T2022" t="s">
        <v>8349</v>
      </c>
      <c r="U2022" s="9">
        <f t="shared" si="221"/>
        <v>41737.097499999996</v>
      </c>
      <c r="V2022" s="9">
        <f t="shared" si="222"/>
        <v>41773.961111111108</v>
      </c>
      <c r="W2022">
        <f t="shared" si="223"/>
        <v>36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 s="5">
        <f t="shared" si="218"/>
        <v>147.94999999999999</v>
      </c>
      <c r="Q2023" s="5" t="str">
        <f t="shared" si="219"/>
        <v>technology</v>
      </c>
      <c r="R2023" s="5" t="str">
        <f t="shared" si="220"/>
        <v>hardware</v>
      </c>
      <c r="S2023" t="s">
        <v>8319</v>
      </c>
      <c r="T2023" t="s">
        <v>8349</v>
      </c>
      <c r="U2023" s="9">
        <f t="shared" si="221"/>
        <v>41861.070567129631</v>
      </c>
      <c r="V2023" s="9">
        <f t="shared" si="222"/>
        <v>41906.070567129631</v>
      </c>
      <c r="W2023">
        <f t="shared" si="223"/>
        <v>45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 s="5">
        <f t="shared" si="218"/>
        <v>385.04</v>
      </c>
      <c r="Q2024" s="5" t="str">
        <f t="shared" si="219"/>
        <v>technology</v>
      </c>
      <c r="R2024" s="5" t="str">
        <f t="shared" si="220"/>
        <v>hardware</v>
      </c>
      <c r="S2024" t="s">
        <v>8319</v>
      </c>
      <c r="T2024" t="s">
        <v>8349</v>
      </c>
      <c r="U2024" s="9">
        <f t="shared" si="221"/>
        <v>42502.569120370375</v>
      </c>
      <c r="V2024" s="9">
        <f t="shared" si="222"/>
        <v>42532.569120370375</v>
      </c>
      <c r="W2024">
        <f t="shared" si="223"/>
        <v>30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 s="5">
        <f t="shared" si="218"/>
        <v>457.39</v>
      </c>
      <c r="Q2025" s="5" t="str">
        <f t="shared" si="219"/>
        <v>technology</v>
      </c>
      <c r="R2025" s="5" t="str">
        <f t="shared" si="220"/>
        <v>hardware</v>
      </c>
      <c r="S2025" t="s">
        <v>8319</v>
      </c>
      <c r="T2025" t="s">
        <v>8349</v>
      </c>
      <c r="U2025" s="9">
        <f t="shared" si="221"/>
        <v>42136.420752314814</v>
      </c>
      <c r="V2025" s="9">
        <f t="shared" si="222"/>
        <v>42166.420752314814</v>
      </c>
      <c r="W2025">
        <f t="shared" si="223"/>
        <v>30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 s="5">
        <f t="shared" si="218"/>
        <v>222.99</v>
      </c>
      <c r="Q2026" s="5" t="str">
        <f t="shared" si="219"/>
        <v>technology</v>
      </c>
      <c r="R2026" s="5" t="str">
        <f t="shared" si="220"/>
        <v>hardware</v>
      </c>
      <c r="S2026" t="s">
        <v>8319</v>
      </c>
      <c r="T2026" t="s">
        <v>8349</v>
      </c>
      <c r="U2026" s="9">
        <f t="shared" si="221"/>
        <v>41099.966944444444</v>
      </c>
      <c r="V2026" s="9">
        <f t="shared" si="222"/>
        <v>41134.125</v>
      </c>
      <c r="W2026">
        <f t="shared" si="223"/>
        <v>35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 s="5">
        <f t="shared" si="218"/>
        <v>220.74</v>
      </c>
      <c r="Q2027" s="5" t="str">
        <f t="shared" si="219"/>
        <v>technology</v>
      </c>
      <c r="R2027" s="5" t="str">
        <f t="shared" si="220"/>
        <v>hardware</v>
      </c>
      <c r="S2027" t="s">
        <v>8319</v>
      </c>
      <c r="T2027" t="s">
        <v>8349</v>
      </c>
      <c r="U2027" s="9">
        <f t="shared" si="221"/>
        <v>42136.184560185182</v>
      </c>
      <c r="V2027" s="9">
        <f t="shared" si="222"/>
        <v>42166.184560185182</v>
      </c>
      <c r="W2027">
        <f t="shared" si="223"/>
        <v>30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 s="5">
        <f t="shared" si="218"/>
        <v>73.5</v>
      </c>
      <c r="Q2028" s="5" t="str">
        <f t="shared" si="219"/>
        <v>technology</v>
      </c>
      <c r="R2028" s="5" t="str">
        <f t="shared" si="220"/>
        <v>hardware</v>
      </c>
      <c r="S2028" t="s">
        <v>8319</v>
      </c>
      <c r="T2028" t="s">
        <v>8349</v>
      </c>
      <c r="U2028" s="9">
        <f t="shared" si="221"/>
        <v>41704.735937500001</v>
      </c>
      <c r="V2028" s="9">
        <f t="shared" si="222"/>
        <v>41750.165972222225</v>
      </c>
      <c r="W2028">
        <f t="shared" si="223"/>
        <v>46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 s="5">
        <f t="shared" si="218"/>
        <v>223.1</v>
      </c>
      <c r="Q2029" s="5" t="str">
        <f t="shared" si="219"/>
        <v>technology</v>
      </c>
      <c r="R2029" s="5" t="str">
        <f t="shared" si="220"/>
        <v>hardware</v>
      </c>
      <c r="S2029" t="s">
        <v>8319</v>
      </c>
      <c r="T2029" t="s">
        <v>8349</v>
      </c>
      <c r="U2029" s="9">
        <f t="shared" si="221"/>
        <v>42048.813877314817</v>
      </c>
      <c r="V2029" s="9">
        <f t="shared" si="222"/>
        <v>42093.772210648152</v>
      </c>
      <c r="W2029">
        <f t="shared" si="223"/>
        <v>45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 s="5">
        <f t="shared" si="218"/>
        <v>47.91</v>
      </c>
      <c r="Q2030" s="5" t="str">
        <f t="shared" si="219"/>
        <v>technology</v>
      </c>
      <c r="R2030" s="5" t="str">
        <f t="shared" si="220"/>
        <v>hardware</v>
      </c>
      <c r="S2030" t="s">
        <v>8319</v>
      </c>
      <c r="T2030" t="s">
        <v>8349</v>
      </c>
      <c r="U2030" s="9">
        <f t="shared" si="221"/>
        <v>40215.919050925928</v>
      </c>
      <c r="V2030" s="9">
        <f t="shared" si="222"/>
        <v>40252.913194444445</v>
      </c>
      <c r="W2030">
        <f t="shared" si="223"/>
        <v>37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 s="5">
        <f t="shared" si="218"/>
        <v>96.06</v>
      </c>
      <c r="Q2031" s="5" t="str">
        <f t="shared" si="219"/>
        <v>technology</v>
      </c>
      <c r="R2031" s="5" t="str">
        <f t="shared" si="220"/>
        <v>hardware</v>
      </c>
      <c r="S2031" t="s">
        <v>8319</v>
      </c>
      <c r="T2031" t="s">
        <v>8349</v>
      </c>
      <c r="U2031" s="9">
        <f t="shared" si="221"/>
        <v>41848.021770833337</v>
      </c>
      <c r="V2031" s="9">
        <f t="shared" si="222"/>
        <v>41878.021770833337</v>
      </c>
      <c r="W2031">
        <f t="shared" si="223"/>
        <v>30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 s="5">
        <f t="shared" si="218"/>
        <v>118.61</v>
      </c>
      <c r="Q2032" s="5" t="str">
        <f t="shared" si="219"/>
        <v>technology</v>
      </c>
      <c r="R2032" s="5" t="str">
        <f t="shared" si="220"/>
        <v>hardware</v>
      </c>
      <c r="S2032" t="s">
        <v>8319</v>
      </c>
      <c r="T2032" t="s">
        <v>8349</v>
      </c>
      <c r="U2032" s="9">
        <f t="shared" si="221"/>
        <v>41212.996481481481</v>
      </c>
      <c r="V2032" s="9">
        <f t="shared" si="222"/>
        <v>41242.996481481481</v>
      </c>
      <c r="W2032">
        <f t="shared" si="223"/>
        <v>30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 s="5">
        <f t="shared" si="218"/>
        <v>118.45</v>
      </c>
      <c r="Q2033" s="5" t="str">
        <f t="shared" si="219"/>
        <v>technology</v>
      </c>
      <c r="R2033" s="5" t="str">
        <f t="shared" si="220"/>
        <v>hardware</v>
      </c>
      <c r="S2033" t="s">
        <v>8319</v>
      </c>
      <c r="T2033" t="s">
        <v>8349</v>
      </c>
      <c r="U2033" s="9">
        <f t="shared" si="221"/>
        <v>41975.329317129625</v>
      </c>
      <c r="V2033" s="9">
        <f t="shared" si="222"/>
        <v>42013.041666666672</v>
      </c>
      <c r="W2033">
        <f t="shared" si="223"/>
        <v>38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 s="5">
        <f t="shared" si="218"/>
        <v>143.21</v>
      </c>
      <c r="Q2034" s="5" t="str">
        <f t="shared" si="219"/>
        <v>technology</v>
      </c>
      <c r="R2034" s="5" t="str">
        <f t="shared" si="220"/>
        <v>hardware</v>
      </c>
      <c r="S2034" t="s">
        <v>8319</v>
      </c>
      <c r="T2034" t="s">
        <v>8349</v>
      </c>
      <c r="U2034" s="9">
        <f t="shared" si="221"/>
        <v>42689.565671296295</v>
      </c>
      <c r="V2034" s="9">
        <f t="shared" si="222"/>
        <v>42719.208333333328</v>
      </c>
      <c r="W2034">
        <f t="shared" si="223"/>
        <v>30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 s="5">
        <f t="shared" si="218"/>
        <v>282.72000000000003</v>
      </c>
      <c r="Q2035" s="5" t="str">
        <f t="shared" si="219"/>
        <v>technology</v>
      </c>
      <c r="R2035" s="5" t="str">
        <f t="shared" si="220"/>
        <v>hardware</v>
      </c>
      <c r="S2035" t="s">
        <v>8319</v>
      </c>
      <c r="T2035" t="s">
        <v>8349</v>
      </c>
      <c r="U2035" s="9">
        <f t="shared" si="221"/>
        <v>41725.082384259258</v>
      </c>
      <c r="V2035" s="9">
        <f t="shared" si="222"/>
        <v>41755.082384259258</v>
      </c>
      <c r="W2035">
        <f t="shared" si="223"/>
        <v>30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 s="5">
        <f t="shared" si="218"/>
        <v>593.94000000000005</v>
      </c>
      <c r="Q2036" s="5" t="str">
        <f t="shared" si="219"/>
        <v>technology</v>
      </c>
      <c r="R2036" s="5" t="str">
        <f t="shared" si="220"/>
        <v>hardware</v>
      </c>
      <c r="S2036" t="s">
        <v>8319</v>
      </c>
      <c r="T2036" t="s">
        <v>8349</v>
      </c>
      <c r="U2036" s="9">
        <f t="shared" si="221"/>
        <v>42076.130011574074</v>
      </c>
      <c r="V2036" s="9">
        <f t="shared" si="222"/>
        <v>42131.290277777778</v>
      </c>
      <c r="W2036">
        <f t="shared" si="223"/>
        <v>55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 s="5">
        <f t="shared" si="218"/>
        <v>262.16000000000003</v>
      </c>
      <c r="Q2037" s="5" t="str">
        <f t="shared" si="219"/>
        <v>technology</v>
      </c>
      <c r="R2037" s="5" t="str">
        <f t="shared" si="220"/>
        <v>hardware</v>
      </c>
      <c r="S2037" t="s">
        <v>8319</v>
      </c>
      <c r="T2037" t="s">
        <v>8349</v>
      </c>
      <c r="U2037" s="9">
        <f t="shared" si="221"/>
        <v>42311.625081018516</v>
      </c>
      <c r="V2037" s="9">
        <f t="shared" si="222"/>
        <v>42357.041666666672</v>
      </c>
      <c r="W2037">
        <f t="shared" si="223"/>
        <v>46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 s="5">
        <f t="shared" si="218"/>
        <v>46.58</v>
      </c>
      <c r="Q2038" s="5" t="str">
        <f t="shared" si="219"/>
        <v>technology</v>
      </c>
      <c r="R2038" s="5" t="str">
        <f t="shared" si="220"/>
        <v>hardware</v>
      </c>
      <c r="S2038" t="s">
        <v>8319</v>
      </c>
      <c r="T2038" t="s">
        <v>8349</v>
      </c>
      <c r="U2038" s="9">
        <f t="shared" si="221"/>
        <v>41738.864803240744</v>
      </c>
      <c r="V2038" s="9">
        <f t="shared" si="222"/>
        <v>41768.864803240744</v>
      </c>
      <c r="W2038">
        <f t="shared" si="223"/>
        <v>30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 s="5">
        <f t="shared" si="218"/>
        <v>70.040000000000006</v>
      </c>
      <c r="Q2039" s="5" t="str">
        <f t="shared" si="219"/>
        <v>technology</v>
      </c>
      <c r="R2039" s="5" t="str">
        <f t="shared" si="220"/>
        <v>hardware</v>
      </c>
      <c r="S2039" t="s">
        <v>8319</v>
      </c>
      <c r="T2039" t="s">
        <v>8349</v>
      </c>
      <c r="U2039" s="9">
        <f t="shared" si="221"/>
        <v>41578.210104166668</v>
      </c>
      <c r="V2039" s="9">
        <f t="shared" si="222"/>
        <v>41638.251770833333</v>
      </c>
      <c r="W2039">
        <f t="shared" si="223"/>
        <v>60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 s="5">
        <f t="shared" si="218"/>
        <v>164.91</v>
      </c>
      <c r="Q2040" s="5" t="str">
        <f t="shared" si="219"/>
        <v>technology</v>
      </c>
      <c r="R2040" s="5" t="str">
        <f t="shared" si="220"/>
        <v>hardware</v>
      </c>
      <c r="S2040" t="s">
        <v>8319</v>
      </c>
      <c r="T2040" t="s">
        <v>8349</v>
      </c>
      <c r="U2040" s="9">
        <f t="shared" si="221"/>
        <v>41424.27107638889</v>
      </c>
      <c r="V2040" s="9">
        <f t="shared" si="222"/>
        <v>41456.75</v>
      </c>
      <c r="W2040">
        <f t="shared" si="223"/>
        <v>32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 s="5">
        <f t="shared" si="218"/>
        <v>449.26</v>
      </c>
      <c r="Q2041" s="5" t="str">
        <f t="shared" si="219"/>
        <v>technology</v>
      </c>
      <c r="R2041" s="5" t="str">
        <f t="shared" si="220"/>
        <v>hardware</v>
      </c>
      <c r="S2041" t="s">
        <v>8319</v>
      </c>
      <c r="T2041" t="s">
        <v>8349</v>
      </c>
      <c r="U2041" s="9">
        <f t="shared" si="221"/>
        <v>42675.438946759255</v>
      </c>
      <c r="V2041" s="9">
        <f t="shared" si="222"/>
        <v>42705.207638888889</v>
      </c>
      <c r="W2041">
        <f t="shared" si="223"/>
        <v>30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 s="5">
        <f t="shared" si="218"/>
        <v>27.47</v>
      </c>
      <c r="Q2042" s="5" t="str">
        <f t="shared" si="219"/>
        <v>technology</v>
      </c>
      <c r="R2042" s="5" t="str">
        <f t="shared" si="220"/>
        <v>hardware</v>
      </c>
      <c r="S2042" t="s">
        <v>8319</v>
      </c>
      <c r="T2042" t="s">
        <v>8349</v>
      </c>
      <c r="U2042" s="9">
        <f t="shared" si="221"/>
        <v>41578.927118055559</v>
      </c>
      <c r="V2042" s="9">
        <f t="shared" si="222"/>
        <v>41593.968784722223</v>
      </c>
      <c r="W2042">
        <f t="shared" si="223"/>
        <v>15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 s="5">
        <f t="shared" si="218"/>
        <v>143.97999999999999</v>
      </c>
      <c r="Q2043" s="5" t="str">
        <f t="shared" si="219"/>
        <v>technology</v>
      </c>
      <c r="R2043" s="5" t="str">
        <f t="shared" si="220"/>
        <v>hardware</v>
      </c>
      <c r="S2043" t="s">
        <v>8319</v>
      </c>
      <c r="T2043" t="s">
        <v>8349</v>
      </c>
      <c r="U2043" s="9">
        <f t="shared" si="221"/>
        <v>42654.525775462964</v>
      </c>
      <c r="V2043" s="9">
        <f t="shared" si="222"/>
        <v>42684.567442129628</v>
      </c>
      <c r="W2043">
        <f t="shared" si="223"/>
        <v>30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 s="5">
        <f t="shared" si="218"/>
        <v>88.24</v>
      </c>
      <c r="Q2044" s="5" t="str">
        <f t="shared" si="219"/>
        <v>technology</v>
      </c>
      <c r="R2044" s="5" t="str">
        <f t="shared" si="220"/>
        <v>hardware</v>
      </c>
      <c r="S2044" t="s">
        <v>8319</v>
      </c>
      <c r="T2044" t="s">
        <v>8349</v>
      </c>
      <c r="U2044" s="9">
        <f t="shared" si="221"/>
        <v>42331.708032407405</v>
      </c>
      <c r="V2044" s="9">
        <f t="shared" si="222"/>
        <v>42391.708032407405</v>
      </c>
      <c r="W2044">
        <f t="shared" si="223"/>
        <v>60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 s="5">
        <f t="shared" si="218"/>
        <v>36.33</v>
      </c>
      <c r="Q2045" s="5" t="str">
        <f t="shared" si="219"/>
        <v>technology</v>
      </c>
      <c r="R2045" s="5" t="str">
        <f t="shared" si="220"/>
        <v>hardware</v>
      </c>
      <c r="S2045" t="s">
        <v>8319</v>
      </c>
      <c r="T2045" t="s">
        <v>8349</v>
      </c>
      <c r="U2045" s="9">
        <f t="shared" si="221"/>
        <v>42661.176817129628</v>
      </c>
      <c r="V2045" s="9">
        <f t="shared" si="222"/>
        <v>42715.207638888889</v>
      </c>
      <c r="W2045">
        <f t="shared" si="223"/>
        <v>54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 s="5">
        <f t="shared" si="218"/>
        <v>90.18</v>
      </c>
      <c r="Q2046" s="5" t="str">
        <f t="shared" si="219"/>
        <v>technology</v>
      </c>
      <c r="R2046" s="5" t="str">
        <f t="shared" si="220"/>
        <v>hardware</v>
      </c>
      <c r="S2046" t="s">
        <v>8319</v>
      </c>
      <c r="T2046" t="s">
        <v>8349</v>
      </c>
      <c r="U2046" s="9">
        <f t="shared" si="221"/>
        <v>42138.684189814812</v>
      </c>
      <c r="V2046" s="9">
        <f t="shared" si="222"/>
        <v>42168.684189814812</v>
      </c>
      <c r="W2046">
        <f t="shared" si="223"/>
        <v>30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 s="5">
        <f t="shared" si="218"/>
        <v>152.62</v>
      </c>
      <c r="Q2047" s="5" t="str">
        <f t="shared" si="219"/>
        <v>technology</v>
      </c>
      <c r="R2047" s="5" t="str">
        <f t="shared" si="220"/>
        <v>hardware</v>
      </c>
      <c r="S2047" t="s">
        <v>8319</v>
      </c>
      <c r="T2047" t="s">
        <v>8349</v>
      </c>
      <c r="U2047" s="9">
        <f t="shared" si="221"/>
        <v>41069.088506944441</v>
      </c>
      <c r="V2047" s="9">
        <f t="shared" si="222"/>
        <v>41099.088506944441</v>
      </c>
      <c r="W2047">
        <f t="shared" si="223"/>
        <v>30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 s="5">
        <f t="shared" si="218"/>
        <v>55.81</v>
      </c>
      <c r="Q2048" s="5" t="str">
        <f t="shared" si="219"/>
        <v>technology</v>
      </c>
      <c r="R2048" s="5" t="str">
        <f t="shared" si="220"/>
        <v>hardware</v>
      </c>
      <c r="S2048" t="s">
        <v>8319</v>
      </c>
      <c r="T2048" t="s">
        <v>8349</v>
      </c>
      <c r="U2048" s="9">
        <f t="shared" si="221"/>
        <v>41387.171805555554</v>
      </c>
      <c r="V2048" s="9">
        <f t="shared" si="222"/>
        <v>41417.171805555554</v>
      </c>
      <c r="W2048">
        <f t="shared" si="223"/>
        <v>30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 s="5">
        <f t="shared" si="218"/>
        <v>227.85</v>
      </c>
      <c r="Q2049" s="5" t="str">
        <f t="shared" si="219"/>
        <v>technology</v>
      </c>
      <c r="R2049" s="5" t="str">
        <f t="shared" si="220"/>
        <v>hardware</v>
      </c>
      <c r="S2049" t="s">
        <v>8319</v>
      </c>
      <c r="T2049" t="s">
        <v>8349</v>
      </c>
      <c r="U2049" s="9">
        <f t="shared" si="221"/>
        <v>42081.903587962966</v>
      </c>
      <c r="V2049" s="9">
        <f t="shared" si="222"/>
        <v>42111</v>
      </c>
      <c r="W2049">
        <f t="shared" si="223"/>
        <v>30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224">ROUND((E2050/D2050)*100,0)</f>
        <v>148</v>
      </c>
      <c r="P2050" s="5">
        <f t="shared" ref="P2050:P2113" si="225">ROUND((E2050/L2050),2)</f>
        <v>91.83</v>
      </c>
      <c r="Q2050" s="5" t="str">
        <f t="shared" ref="Q2050:Q2113" si="226">LEFT(N2050,SEARCH("/",N2050)-1)</f>
        <v>technology</v>
      </c>
      <c r="R2050" s="5" t="str">
        <f t="shared" ref="R2050:R2113" si="227">RIGHT(N2050,LEN(N2050)-SEARCH("/",N2050))</f>
        <v>hardware</v>
      </c>
      <c r="S2050" t="s">
        <v>8319</v>
      </c>
      <c r="T2050" t="s">
        <v>8349</v>
      </c>
      <c r="U2050" s="9">
        <f t="shared" ref="U2050:U2113" si="228">(((J2050/60)/60)/24)+DATE(1970,1,1)</f>
        <v>41387.651516203703</v>
      </c>
      <c r="V2050" s="9">
        <f t="shared" ref="V2050:V2113" si="229">(((I2050/60)/60)/24)+DATE(1970,1,1)</f>
        <v>41417.651516203703</v>
      </c>
      <c r="W2050">
        <f t="shared" si="223"/>
        <v>30</v>
      </c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224"/>
        <v>120</v>
      </c>
      <c r="P2051" s="5">
        <f t="shared" si="225"/>
        <v>80.989999999999995</v>
      </c>
      <c r="Q2051" s="5" t="str">
        <f t="shared" si="226"/>
        <v>technology</v>
      </c>
      <c r="R2051" s="5" t="str">
        <f t="shared" si="227"/>
        <v>hardware</v>
      </c>
      <c r="S2051" t="s">
        <v>8319</v>
      </c>
      <c r="T2051" t="s">
        <v>8349</v>
      </c>
      <c r="U2051" s="9">
        <f t="shared" si="228"/>
        <v>41575.527349537035</v>
      </c>
      <c r="V2051" s="9">
        <f t="shared" si="229"/>
        <v>41610.957638888889</v>
      </c>
      <c r="W2051">
        <f t="shared" ref="W2051:W2114" si="230">DATEDIF(U2051,V2051,"d")</f>
        <v>35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 s="5">
        <f t="shared" si="225"/>
        <v>278.39</v>
      </c>
      <c r="Q2052" s="5" t="str">
        <f t="shared" si="226"/>
        <v>technology</v>
      </c>
      <c r="R2052" s="5" t="str">
        <f t="shared" si="227"/>
        <v>hardware</v>
      </c>
      <c r="S2052" t="s">
        <v>8319</v>
      </c>
      <c r="T2052" t="s">
        <v>8349</v>
      </c>
      <c r="U2052" s="9">
        <f t="shared" si="228"/>
        <v>42115.071504629625</v>
      </c>
      <c r="V2052" s="9">
        <f t="shared" si="229"/>
        <v>42155.071504629625</v>
      </c>
      <c r="W2052">
        <f t="shared" si="230"/>
        <v>40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 s="5">
        <f t="shared" si="225"/>
        <v>43.1</v>
      </c>
      <c r="Q2053" s="5" t="str">
        <f t="shared" si="226"/>
        <v>technology</v>
      </c>
      <c r="R2053" s="5" t="str">
        <f t="shared" si="227"/>
        <v>hardware</v>
      </c>
      <c r="S2053" t="s">
        <v>8319</v>
      </c>
      <c r="T2053" t="s">
        <v>8349</v>
      </c>
      <c r="U2053" s="9">
        <f t="shared" si="228"/>
        <v>41604.022418981483</v>
      </c>
      <c r="V2053" s="9">
        <f t="shared" si="229"/>
        <v>41634.022418981483</v>
      </c>
      <c r="W2053">
        <f t="shared" si="230"/>
        <v>30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 s="5">
        <f t="shared" si="225"/>
        <v>326.29000000000002</v>
      </c>
      <c r="Q2054" s="5" t="str">
        <f t="shared" si="226"/>
        <v>technology</v>
      </c>
      <c r="R2054" s="5" t="str">
        <f t="shared" si="227"/>
        <v>hardware</v>
      </c>
      <c r="S2054" t="s">
        <v>8319</v>
      </c>
      <c r="T2054" t="s">
        <v>8349</v>
      </c>
      <c r="U2054" s="9">
        <f t="shared" si="228"/>
        <v>42375.08394675926</v>
      </c>
      <c r="V2054" s="9">
        <f t="shared" si="229"/>
        <v>42420.08394675926</v>
      </c>
      <c r="W2054">
        <f t="shared" si="230"/>
        <v>45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 s="5">
        <f t="shared" si="225"/>
        <v>41.74</v>
      </c>
      <c r="Q2055" s="5" t="str">
        <f t="shared" si="226"/>
        <v>technology</v>
      </c>
      <c r="R2055" s="5" t="str">
        <f t="shared" si="227"/>
        <v>hardware</v>
      </c>
      <c r="S2055" t="s">
        <v>8319</v>
      </c>
      <c r="T2055" t="s">
        <v>8349</v>
      </c>
      <c r="U2055" s="9">
        <f t="shared" si="228"/>
        <v>42303.617488425924</v>
      </c>
      <c r="V2055" s="9">
        <f t="shared" si="229"/>
        <v>42333.659155092595</v>
      </c>
      <c r="W2055">
        <f t="shared" si="230"/>
        <v>30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 s="5">
        <f t="shared" si="225"/>
        <v>64.02</v>
      </c>
      <c r="Q2056" s="5" t="str">
        <f t="shared" si="226"/>
        <v>technology</v>
      </c>
      <c r="R2056" s="5" t="str">
        <f t="shared" si="227"/>
        <v>hardware</v>
      </c>
      <c r="S2056" t="s">
        <v>8319</v>
      </c>
      <c r="T2056" t="s">
        <v>8349</v>
      </c>
      <c r="U2056" s="9">
        <f t="shared" si="228"/>
        <v>41731.520949074074</v>
      </c>
      <c r="V2056" s="9">
        <f t="shared" si="229"/>
        <v>41761.520949074074</v>
      </c>
      <c r="W2056">
        <f t="shared" si="230"/>
        <v>30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 s="5">
        <f t="shared" si="225"/>
        <v>99.46</v>
      </c>
      <c r="Q2057" s="5" t="str">
        <f t="shared" si="226"/>
        <v>technology</v>
      </c>
      <c r="R2057" s="5" t="str">
        <f t="shared" si="227"/>
        <v>hardware</v>
      </c>
      <c r="S2057" t="s">
        <v>8319</v>
      </c>
      <c r="T2057" t="s">
        <v>8349</v>
      </c>
      <c r="U2057" s="9">
        <f t="shared" si="228"/>
        <v>41946.674108796295</v>
      </c>
      <c r="V2057" s="9">
        <f t="shared" si="229"/>
        <v>41976.166666666672</v>
      </c>
      <c r="W2057">
        <f t="shared" si="230"/>
        <v>30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 s="5">
        <f t="shared" si="225"/>
        <v>138.49</v>
      </c>
      <c r="Q2058" s="5" t="str">
        <f t="shared" si="226"/>
        <v>technology</v>
      </c>
      <c r="R2058" s="5" t="str">
        <f t="shared" si="227"/>
        <v>hardware</v>
      </c>
      <c r="S2058" t="s">
        <v>8319</v>
      </c>
      <c r="T2058" t="s">
        <v>8349</v>
      </c>
      <c r="U2058" s="9">
        <f t="shared" si="228"/>
        <v>41351.76090277778</v>
      </c>
      <c r="V2058" s="9">
        <f t="shared" si="229"/>
        <v>41381.76090277778</v>
      </c>
      <c r="W2058">
        <f t="shared" si="230"/>
        <v>30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 s="5">
        <f t="shared" si="225"/>
        <v>45.55</v>
      </c>
      <c r="Q2059" s="5" t="str">
        <f t="shared" si="226"/>
        <v>technology</v>
      </c>
      <c r="R2059" s="5" t="str">
        <f t="shared" si="227"/>
        <v>hardware</v>
      </c>
      <c r="S2059" t="s">
        <v>8319</v>
      </c>
      <c r="T2059" t="s">
        <v>8349</v>
      </c>
      <c r="U2059" s="9">
        <f t="shared" si="228"/>
        <v>42396.494583333333</v>
      </c>
      <c r="V2059" s="9">
        <f t="shared" si="229"/>
        <v>42426.494583333333</v>
      </c>
      <c r="W2059">
        <f t="shared" si="230"/>
        <v>30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 s="5">
        <f t="shared" si="225"/>
        <v>10.51</v>
      </c>
      <c r="Q2060" s="5" t="str">
        <f t="shared" si="226"/>
        <v>technology</v>
      </c>
      <c r="R2060" s="5" t="str">
        <f t="shared" si="227"/>
        <v>hardware</v>
      </c>
      <c r="S2060" t="s">
        <v>8319</v>
      </c>
      <c r="T2060" t="s">
        <v>8349</v>
      </c>
      <c r="U2060" s="9">
        <f t="shared" si="228"/>
        <v>42026.370717592596</v>
      </c>
      <c r="V2060" s="9">
        <f t="shared" si="229"/>
        <v>42065.833333333328</v>
      </c>
      <c r="W2060">
        <f t="shared" si="230"/>
        <v>39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 s="5">
        <f t="shared" si="225"/>
        <v>114.77</v>
      </c>
      <c r="Q2061" s="5" t="str">
        <f t="shared" si="226"/>
        <v>technology</v>
      </c>
      <c r="R2061" s="5" t="str">
        <f t="shared" si="227"/>
        <v>hardware</v>
      </c>
      <c r="S2061" t="s">
        <v>8319</v>
      </c>
      <c r="T2061" t="s">
        <v>8349</v>
      </c>
      <c r="U2061" s="9">
        <f t="shared" si="228"/>
        <v>42361.602476851855</v>
      </c>
      <c r="V2061" s="9">
        <f t="shared" si="229"/>
        <v>42400.915972222225</v>
      </c>
      <c r="W2061">
        <f t="shared" si="230"/>
        <v>39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 s="5">
        <f t="shared" si="225"/>
        <v>36</v>
      </c>
      <c r="Q2062" s="5" t="str">
        <f t="shared" si="226"/>
        <v>technology</v>
      </c>
      <c r="R2062" s="5" t="str">
        <f t="shared" si="227"/>
        <v>hardware</v>
      </c>
      <c r="S2062" t="s">
        <v>8319</v>
      </c>
      <c r="T2062" t="s">
        <v>8349</v>
      </c>
      <c r="U2062" s="9">
        <f t="shared" si="228"/>
        <v>41783.642939814818</v>
      </c>
      <c r="V2062" s="9">
        <f t="shared" si="229"/>
        <v>41843.642939814818</v>
      </c>
      <c r="W2062">
        <f t="shared" si="230"/>
        <v>60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 s="5">
        <f t="shared" si="225"/>
        <v>154.16999999999999</v>
      </c>
      <c r="Q2063" s="5" t="str">
        <f t="shared" si="226"/>
        <v>technology</v>
      </c>
      <c r="R2063" s="5" t="str">
        <f t="shared" si="227"/>
        <v>hardware</v>
      </c>
      <c r="S2063" t="s">
        <v>8319</v>
      </c>
      <c r="T2063" t="s">
        <v>8349</v>
      </c>
      <c r="U2063" s="9">
        <f t="shared" si="228"/>
        <v>42705.764513888891</v>
      </c>
      <c r="V2063" s="9">
        <f t="shared" si="229"/>
        <v>42735.764513888891</v>
      </c>
      <c r="W2063">
        <f t="shared" si="230"/>
        <v>30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 s="5">
        <f t="shared" si="225"/>
        <v>566.39</v>
      </c>
      <c r="Q2064" s="5" t="str">
        <f t="shared" si="226"/>
        <v>technology</v>
      </c>
      <c r="R2064" s="5" t="str">
        <f t="shared" si="227"/>
        <v>hardware</v>
      </c>
      <c r="S2064" t="s">
        <v>8319</v>
      </c>
      <c r="T2064" t="s">
        <v>8349</v>
      </c>
      <c r="U2064" s="9">
        <f t="shared" si="228"/>
        <v>42423.3830787037</v>
      </c>
      <c r="V2064" s="9">
        <f t="shared" si="229"/>
        <v>42453.341412037036</v>
      </c>
      <c r="W2064">
        <f t="shared" si="230"/>
        <v>30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 s="5">
        <f t="shared" si="225"/>
        <v>120.86</v>
      </c>
      <c r="Q2065" s="5" t="str">
        <f t="shared" si="226"/>
        <v>technology</v>
      </c>
      <c r="R2065" s="5" t="str">
        <f t="shared" si="227"/>
        <v>hardware</v>
      </c>
      <c r="S2065" t="s">
        <v>8319</v>
      </c>
      <c r="T2065" t="s">
        <v>8349</v>
      </c>
      <c r="U2065" s="9">
        <f t="shared" si="228"/>
        <v>42472.73265046296</v>
      </c>
      <c r="V2065" s="9">
        <f t="shared" si="229"/>
        <v>42505.73265046296</v>
      </c>
      <c r="W2065">
        <f t="shared" si="230"/>
        <v>33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 s="5">
        <f t="shared" si="225"/>
        <v>86.16</v>
      </c>
      <c r="Q2066" s="5" t="str">
        <f t="shared" si="226"/>
        <v>technology</v>
      </c>
      <c r="R2066" s="5" t="str">
        <f t="shared" si="227"/>
        <v>hardware</v>
      </c>
      <c r="S2066" t="s">
        <v>8319</v>
      </c>
      <c r="T2066" t="s">
        <v>8349</v>
      </c>
      <c r="U2066" s="9">
        <f t="shared" si="228"/>
        <v>41389.364849537036</v>
      </c>
      <c r="V2066" s="9">
        <f t="shared" si="229"/>
        <v>41425.5</v>
      </c>
      <c r="W2066">
        <f t="shared" si="230"/>
        <v>36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 s="5">
        <f t="shared" si="225"/>
        <v>51.21</v>
      </c>
      <c r="Q2067" s="5" t="str">
        <f t="shared" si="226"/>
        <v>technology</v>
      </c>
      <c r="R2067" s="5" t="str">
        <f t="shared" si="227"/>
        <v>hardware</v>
      </c>
      <c r="S2067" t="s">
        <v>8319</v>
      </c>
      <c r="T2067" t="s">
        <v>8349</v>
      </c>
      <c r="U2067" s="9">
        <f t="shared" si="228"/>
        <v>41603.333668981482</v>
      </c>
      <c r="V2067" s="9">
        <f t="shared" si="229"/>
        <v>41633.333668981482</v>
      </c>
      <c r="W2067">
        <f t="shared" si="230"/>
        <v>30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 s="5">
        <f t="shared" si="225"/>
        <v>67.260000000000005</v>
      </c>
      <c r="Q2068" s="5" t="str">
        <f t="shared" si="226"/>
        <v>technology</v>
      </c>
      <c r="R2068" s="5" t="str">
        <f t="shared" si="227"/>
        <v>hardware</v>
      </c>
      <c r="S2068" t="s">
        <v>8319</v>
      </c>
      <c r="T2068" t="s">
        <v>8349</v>
      </c>
      <c r="U2068" s="9">
        <f t="shared" si="228"/>
        <v>41844.771793981483</v>
      </c>
      <c r="V2068" s="9">
        <f t="shared" si="229"/>
        <v>41874.771793981483</v>
      </c>
      <c r="W2068">
        <f t="shared" si="230"/>
        <v>30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 s="5">
        <f t="shared" si="225"/>
        <v>62.8</v>
      </c>
      <c r="Q2069" s="5" t="str">
        <f t="shared" si="226"/>
        <v>technology</v>
      </c>
      <c r="R2069" s="5" t="str">
        <f t="shared" si="227"/>
        <v>hardware</v>
      </c>
      <c r="S2069" t="s">
        <v>8319</v>
      </c>
      <c r="T2069" t="s">
        <v>8349</v>
      </c>
      <c r="U2069" s="9">
        <f t="shared" si="228"/>
        <v>42115.853888888887</v>
      </c>
      <c r="V2069" s="9">
        <f t="shared" si="229"/>
        <v>42148.853888888887</v>
      </c>
      <c r="W2069">
        <f t="shared" si="230"/>
        <v>33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 s="5">
        <f t="shared" si="225"/>
        <v>346.13</v>
      </c>
      <c r="Q2070" s="5" t="str">
        <f t="shared" si="226"/>
        <v>technology</v>
      </c>
      <c r="R2070" s="5" t="str">
        <f t="shared" si="227"/>
        <v>hardware</v>
      </c>
      <c r="S2070" t="s">
        <v>8319</v>
      </c>
      <c r="T2070" t="s">
        <v>8349</v>
      </c>
      <c r="U2070" s="9">
        <f t="shared" si="228"/>
        <v>42633.841608796298</v>
      </c>
      <c r="V2070" s="9">
        <f t="shared" si="229"/>
        <v>42663.841608796298</v>
      </c>
      <c r="W2070">
        <f t="shared" si="230"/>
        <v>30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 s="5">
        <f t="shared" si="225"/>
        <v>244.12</v>
      </c>
      <c r="Q2071" s="5" t="str">
        <f t="shared" si="226"/>
        <v>technology</v>
      </c>
      <c r="R2071" s="5" t="str">
        <f t="shared" si="227"/>
        <v>hardware</v>
      </c>
      <c r="S2071" t="s">
        <v>8319</v>
      </c>
      <c r="T2071" t="s">
        <v>8349</v>
      </c>
      <c r="U2071" s="9">
        <f t="shared" si="228"/>
        <v>42340.972118055557</v>
      </c>
      <c r="V2071" s="9">
        <f t="shared" si="229"/>
        <v>42371.972118055557</v>
      </c>
      <c r="W2071">
        <f t="shared" si="230"/>
        <v>31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 s="5">
        <f t="shared" si="225"/>
        <v>259.25</v>
      </c>
      <c r="Q2072" s="5" t="str">
        <f t="shared" si="226"/>
        <v>technology</v>
      </c>
      <c r="R2072" s="5" t="str">
        <f t="shared" si="227"/>
        <v>hardware</v>
      </c>
      <c r="S2072" t="s">
        <v>8319</v>
      </c>
      <c r="T2072" t="s">
        <v>8349</v>
      </c>
      <c r="U2072" s="9">
        <f t="shared" si="228"/>
        <v>42519.6565162037</v>
      </c>
      <c r="V2072" s="9">
        <f t="shared" si="229"/>
        <v>42549.6565162037</v>
      </c>
      <c r="W2072">
        <f t="shared" si="230"/>
        <v>30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 s="5">
        <f t="shared" si="225"/>
        <v>201.96</v>
      </c>
      <c r="Q2073" s="5" t="str">
        <f t="shared" si="226"/>
        <v>technology</v>
      </c>
      <c r="R2073" s="5" t="str">
        <f t="shared" si="227"/>
        <v>hardware</v>
      </c>
      <c r="S2073" t="s">
        <v>8319</v>
      </c>
      <c r="T2073" t="s">
        <v>8349</v>
      </c>
      <c r="U2073" s="9">
        <f t="shared" si="228"/>
        <v>42600.278749999998</v>
      </c>
      <c r="V2073" s="9">
        <f t="shared" si="229"/>
        <v>42645.278749999998</v>
      </c>
      <c r="W2073">
        <f t="shared" si="230"/>
        <v>45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 s="5">
        <f t="shared" si="225"/>
        <v>226.21</v>
      </c>
      <c r="Q2074" s="5" t="str">
        <f t="shared" si="226"/>
        <v>technology</v>
      </c>
      <c r="R2074" s="5" t="str">
        <f t="shared" si="227"/>
        <v>hardware</v>
      </c>
      <c r="S2074" t="s">
        <v>8319</v>
      </c>
      <c r="T2074" t="s">
        <v>8349</v>
      </c>
      <c r="U2074" s="9">
        <f t="shared" si="228"/>
        <v>42467.581388888888</v>
      </c>
      <c r="V2074" s="9">
        <f t="shared" si="229"/>
        <v>42497.581388888888</v>
      </c>
      <c r="W2074">
        <f t="shared" si="230"/>
        <v>30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 s="5">
        <f t="shared" si="225"/>
        <v>324.69</v>
      </c>
      <c r="Q2075" s="5" t="str">
        <f t="shared" si="226"/>
        <v>technology</v>
      </c>
      <c r="R2075" s="5" t="str">
        <f t="shared" si="227"/>
        <v>hardware</v>
      </c>
      <c r="S2075" t="s">
        <v>8319</v>
      </c>
      <c r="T2075" t="s">
        <v>8349</v>
      </c>
      <c r="U2075" s="9">
        <f t="shared" si="228"/>
        <v>42087.668032407411</v>
      </c>
      <c r="V2075" s="9">
        <f t="shared" si="229"/>
        <v>42132.668032407411</v>
      </c>
      <c r="W2075">
        <f t="shared" si="230"/>
        <v>45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 s="5">
        <f t="shared" si="225"/>
        <v>205</v>
      </c>
      <c r="Q2076" s="5" t="str">
        <f t="shared" si="226"/>
        <v>technology</v>
      </c>
      <c r="R2076" s="5" t="str">
        <f t="shared" si="227"/>
        <v>hardware</v>
      </c>
      <c r="S2076" t="s">
        <v>8319</v>
      </c>
      <c r="T2076" t="s">
        <v>8349</v>
      </c>
      <c r="U2076" s="9">
        <f t="shared" si="228"/>
        <v>42466.826180555552</v>
      </c>
      <c r="V2076" s="9">
        <f t="shared" si="229"/>
        <v>42496.826180555552</v>
      </c>
      <c r="W2076">
        <f t="shared" si="230"/>
        <v>30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 s="5">
        <f t="shared" si="225"/>
        <v>20.47</v>
      </c>
      <c r="Q2077" s="5" t="str">
        <f t="shared" si="226"/>
        <v>technology</v>
      </c>
      <c r="R2077" s="5" t="str">
        <f t="shared" si="227"/>
        <v>hardware</v>
      </c>
      <c r="S2077" t="s">
        <v>8319</v>
      </c>
      <c r="T2077" t="s">
        <v>8349</v>
      </c>
      <c r="U2077" s="9">
        <f t="shared" si="228"/>
        <v>41450.681574074071</v>
      </c>
      <c r="V2077" s="9">
        <f t="shared" si="229"/>
        <v>41480.681574074071</v>
      </c>
      <c r="W2077">
        <f t="shared" si="230"/>
        <v>30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 s="5">
        <f t="shared" si="225"/>
        <v>116.35</v>
      </c>
      <c r="Q2078" s="5" t="str">
        <f t="shared" si="226"/>
        <v>technology</v>
      </c>
      <c r="R2078" s="5" t="str">
        <f t="shared" si="227"/>
        <v>hardware</v>
      </c>
      <c r="S2078" t="s">
        <v>8319</v>
      </c>
      <c r="T2078" t="s">
        <v>8349</v>
      </c>
      <c r="U2078" s="9">
        <f t="shared" si="228"/>
        <v>41803.880659722221</v>
      </c>
      <c r="V2078" s="9">
        <f t="shared" si="229"/>
        <v>41843.880659722221</v>
      </c>
      <c r="W2078">
        <f t="shared" si="230"/>
        <v>40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 s="5">
        <f t="shared" si="225"/>
        <v>307.2</v>
      </c>
      <c r="Q2079" s="5" t="str">
        <f t="shared" si="226"/>
        <v>technology</v>
      </c>
      <c r="R2079" s="5" t="str">
        <f t="shared" si="227"/>
        <v>hardware</v>
      </c>
      <c r="S2079" t="s">
        <v>8319</v>
      </c>
      <c r="T2079" t="s">
        <v>8349</v>
      </c>
      <c r="U2079" s="9">
        <f t="shared" si="228"/>
        <v>42103.042546296296</v>
      </c>
      <c r="V2079" s="9">
        <f t="shared" si="229"/>
        <v>42160.875</v>
      </c>
      <c r="W2079">
        <f t="shared" si="230"/>
        <v>57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 s="5">
        <f t="shared" si="225"/>
        <v>546.69000000000005</v>
      </c>
      <c r="Q2080" s="5" t="str">
        <f t="shared" si="226"/>
        <v>technology</v>
      </c>
      <c r="R2080" s="5" t="str">
        <f t="shared" si="227"/>
        <v>hardware</v>
      </c>
      <c r="S2080" t="s">
        <v>8319</v>
      </c>
      <c r="T2080" t="s">
        <v>8349</v>
      </c>
      <c r="U2080" s="9">
        <f t="shared" si="228"/>
        <v>42692.771493055552</v>
      </c>
      <c r="V2080" s="9">
        <f t="shared" si="229"/>
        <v>42722.771493055552</v>
      </c>
      <c r="W2080">
        <f t="shared" si="230"/>
        <v>30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 s="5">
        <f t="shared" si="225"/>
        <v>47.47</v>
      </c>
      <c r="Q2081" s="5" t="str">
        <f t="shared" si="226"/>
        <v>technology</v>
      </c>
      <c r="R2081" s="5" t="str">
        <f t="shared" si="227"/>
        <v>hardware</v>
      </c>
      <c r="S2081" t="s">
        <v>8319</v>
      </c>
      <c r="T2081" t="s">
        <v>8349</v>
      </c>
      <c r="U2081" s="9">
        <f t="shared" si="228"/>
        <v>42150.71056712963</v>
      </c>
      <c r="V2081" s="9">
        <f t="shared" si="229"/>
        <v>42180.791666666672</v>
      </c>
      <c r="W2081">
        <f t="shared" si="230"/>
        <v>30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 s="5">
        <f t="shared" si="225"/>
        <v>101.56</v>
      </c>
      <c r="Q2082" s="5" t="str">
        <f t="shared" si="226"/>
        <v>technology</v>
      </c>
      <c r="R2082" s="5" t="str">
        <f t="shared" si="227"/>
        <v>hardware</v>
      </c>
      <c r="S2082" t="s">
        <v>8319</v>
      </c>
      <c r="T2082" t="s">
        <v>8349</v>
      </c>
      <c r="U2082" s="9">
        <f t="shared" si="228"/>
        <v>42289.957175925927</v>
      </c>
      <c r="V2082" s="9">
        <f t="shared" si="229"/>
        <v>42319.998842592591</v>
      </c>
      <c r="W2082">
        <f t="shared" si="230"/>
        <v>30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 s="5">
        <f t="shared" si="225"/>
        <v>72.91</v>
      </c>
      <c r="Q2083" s="5" t="str">
        <f t="shared" si="226"/>
        <v>music</v>
      </c>
      <c r="R2083" s="5" t="str">
        <f t="shared" si="227"/>
        <v>indie rock</v>
      </c>
      <c r="S2083" t="s">
        <v>8325</v>
      </c>
      <c r="T2083" t="s">
        <v>8329</v>
      </c>
      <c r="U2083" s="9">
        <f t="shared" si="228"/>
        <v>41004.156886574077</v>
      </c>
      <c r="V2083" s="9">
        <f t="shared" si="229"/>
        <v>41045.207638888889</v>
      </c>
      <c r="W2083">
        <f t="shared" si="230"/>
        <v>41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 s="5">
        <f t="shared" si="225"/>
        <v>43.71</v>
      </c>
      <c r="Q2084" s="5" t="str">
        <f t="shared" si="226"/>
        <v>music</v>
      </c>
      <c r="R2084" s="5" t="str">
        <f t="shared" si="227"/>
        <v>indie rock</v>
      </c>
      <c r="S2084" t="s">
        <v>8325</v>
      </c>
      <c r="T2084" t="s">
        <v>8329</v>
      </c>
      <c r="U2084" s="9">
        <f t="shared" si="228"/>
        <v>40811.120324074072</v>
      </c>
      <c r="V2084" s="9">
        <f t="shared" si="229"/>
        <v>40871.161990740737</v>
      </c>
      <c r="W2084">
        <f t="shared" si="230"/>
        <v>60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 s="5">
        <f t="shared" si="225"/>
        <v>34</v>
      </c>
      <c r="Q2085" s="5" t="str">
        <f t="shared" si="226"/>
        <v>music</v>
      </c>
      <c r="R2085" s="5" t="str">
        <f t="shared" si="227"/>
        <v>indie rock</v>
      </c>
      <c r="S2085" t="s">
        <v>8325</v>
      </c>
      <c r="T2085" t="s">
        <v>8329</v>
      </c>
      <c r="U2085" s="9">
        <f t="shared" si="228"/>
        <v>41034.72216435185</v>
      </c>
      <c r="V2085" s="9">
        <f t="shared" si="229"/>
        <v>41064.72216435185</v>
      </c>
      <c r="W2085">
        <f t="shared" si="230"/>
        <v>30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 s="5">
        <f t="shared" si="225"/>
        <v>70.650000000000006</v>
      </c>
      <c r="Q2086" s="5" t="str">
        <f t="shared" si="226"/>
        <v>music</v>
      </c>
      <c r="R2086" s="5" t="str">
        <f t="shared" si="227"/>
        <v>indie rock</v>
      </c>
      <c r="S2086" t="s">
        <v>8325</v>
      </c>
      <c r="T2086" t="s">
        <v>8329</v>
      </c>
      <c r="U2086" s="9">
        <f t="shared" si="228"/>
        <v>41731.833124999997</v>
      </c>
      <c r="V2086" s="9">
        <f t="shared" si="229"/>
        <v>41763.290972222225</v>
      </c>
      <c r="W2086">
        <f t="shared" si="230"/>
        <v>32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 s="5">
        <f t="shared" si="225"/>
        <v>89.3</v>
      </c>
      <c r="Q2087" s="5" t="str">
        <f t="shared" si="226"/>
        <v>music</v>
      </c>
      <c r="R2087" s="5" t="str">
        <f t="shared" si="227"/>
        <v>indie rock</v>
      </c>
      <c r="S2087" t="s">
        <v>8325</v>
      </c>
      <c r="T2087" t="s">
        <v>8329</v>
      </c>
      <c r="U2087" s="9">
        <f t="shared" si="228"/>
        <v>41075.835497685184</v>
      </c>
      <c r="V2087" s="9">
        <f t="shared" si="229"/>
        <v>41105.835497685184</v>
      </c>
      <c r="W2087">
        <f t="shared" si="230"/>
        <v>30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 s="5">
        <f t="shared" si="225"/>
        <v>115.09</v>
      </c>
      <c r="Q2088" s="5" t="str">
        <f t="shared" si="226"/>
        <v>music</v>
      </c>
      <c r="R2088" s="5" t="str">
        <f t="shared" si="227"/>
        <v>indie rock</v>
      </c>
      <c r="S2088" t="s">
        <v>8325</v>
      </c>
      <c r="T2088" t="s">
        <v>8329</v>
      </c>
      <c r="U2088" s="9">
        <f t="shared" si="228"/>
        <v>40860.67050925926</v>
      </c>
      <c r="V2088" s="9">
        <f t="shared" si="229"/>
        <v>40891.207638888889</v>
      </c>
      <c r="W2088">
        <f t="shared" si="230"/>
        <v>31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 s="5">
        <f t="shared" si="225"/>
        <v>62.12</v>
      </c>
      <c r="Q2089" s="5" t="str">
        <f t="shared" si="226"/>
        <v>music</v>
      </c>
      <c r="R2089" s="5" t="str">
        <f t="shared" si="227"/>
        <v>indie rock</v>
      </c>
      <c r="S2089" t="s">
        <v>8325</v>
      </c>
      <c r="T2089" t="s">
        <v>8329</v>
      </c>
      <c r="U2089" s="9">
        <f t="shared" si="228"/>
        <v>40764.204375000001</v>
      </c>
      <c r="V2089" s="9">
        <f t="shared" si="229"/>
        <v>40794.204375000001</v>
      </c>
      <c r="W2089">
        <f t="shared" si="230"/>
        <v>30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 s="5">
        <f t="shared" si="225"/>
        <v>46.2</v>
      </c>
      <c r="Q2090" s="5" t="str">
        <f t="shared" si="226"/>
        <v>music</v>
      </c>
      <c r="R2090" s="5" t="str">
        <f t="shared" si="227"/>
        <v>indie rock</v>
      </c>
      <c r="S2090" t="s">
        <v>8325</v>
      </c>
      <c r="T2090" t="s">
        <v>8329</v>
      </c>
      <c r="U2090" s="9">
        <f t="shared" si="228"/>
        <v>40395.714722222219</v>
      </c>
      <c r="V2090" s="9">
        <f t="shared" si="229"/>
        <v>40432.165972222225</v>
      </c>
      <c r="W2090">
        <f t="shared" si="230"/>
        <v>37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 s="5">
        <f t="shared" si="225"/>
        <v>48.55</v>
      </c>
      <c r="Q2091" s="5" t="str">
        <f t="shared" si="226"/>
        <v>music</v>
      </c>
      <c r="R2091" s="5" t="str">
        <f t="shared" si="227"/>
        <v>indie rock</v>
      </c>
      <c r="S2091" t="s">
        <v>8325</v>
      </c>
      <c r="T2091" t="s">
        <v>8329</v>
      </c>
      <c r="U2091" s="9">
        <f t="shared" si="228"/>
        <v>41453.076319444444</v>
      </c>
      <c r="V2091" s="9">
        <f t="shared" si="229"/>
        <v>41488.076319444444</v>
      </c>
      <c r="W2091">
        <f t="shared" si="230"/>
        <v>35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 s="5">
        <f t="shared" si="225"/>
        <v>57.52</v>
      </c>
      <c r="Q2092" s="5" t="str">
        <f t="shared" si="226"/>
        <v>music</v>
      </c>
      <c r="R2092" s="5" t="str">
        <f t="shared" si="227"/>
        <v>indie rock</v>
      </c>
      <c r="S2092" t="s">
        <v>8325</v>
      </c>
      <c r="T2092" t="s">
        <v>8329</v>
      </c>
      <c r="U2092" s="9">
        <f t="shared" si="228"/>
        <v>41299.381423611114</v>
      </c>
      <c r="V2092" s="9">
        <f t="shared" si="229"/>
        <v>41329.381423611114</v>
      </c>
      <c r="W2092">
        <f t="shared" si="230"/>
        <v>30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 s="5">
        <f t="shared" si="225"/>
        <v>88.15</v>
      </c>
      <c r="Q2093" s="5" t="str">
        <f t="shared" si="226"/>
        <v>music</v>
      </c>
      <c r="R2093" s="5" t="str">
        <f t="shared" si="227"/>
        <v>indie rock</v>
      </c>
      <c r="S2093" t="s">
        <v>8325</v>
      </c>
      <c r="T2093" t="s">
        <v>8329</v>
      </c>
      <c r="U2093" s="9">
        <f t="shared" si="228"/>
        <v>40555.322662037033</v>
      </c>
      <c r="V2093" s="9">
        <f t="shared" si="229"/>
        <v>40603.833333333336</v>
      </c>
      <c r="W2093">
        <f t="shared" si="230"/>
        <v>48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 s="5">
        <f t="shared" si="225"/>
        <v>110.49</v>
      </c>
      <c r="Q2094" s="5" t="str">
        <f t="shared" si="226"/>
        <v>music</v>
      </c>
      <c r="R2094" s="5" t="str">
        <f t="shared" si="227"/>
        <v>indie rock</v>
      </c>
      <c r="S2094" t="s">
        <v>8325</v>
      </c>
      <c r="T2094" t="s">
        <v>8329</v>
      </c>
      <c r="U2094" s="9">
        <f t="shared" si="228"/>
        <v>40763.707546296297</v>
      </c>
      <c r="V2094" s="9">
        <f t="shared" si="229"/>
        <v>40823.707546296297</v>
      </c>
      <c r="W2094">
        <f t="shared" si="230"/>
        <v>60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 s="5">
        <f t="shared" si="225"/>
        <v>66.83</v>
      </c>
      <c r="Q2095" s="5" t="str">
        <f t="shared" si="226"/>
        <v>music</v>
      </c>
      <c r="R2095" s="5" t="str">
        <f t="shared" si="227"/>
        <v>indie rock</v>
      </c>
      <c r="S2095" t="s">
        <v>8325</v>
      </c>
      <c r="T2095" t="s">
        <v>8329</v>
      </c>
      <c r="U2095" s="9">
        <f t="shared" si="228"/>
        <v>41205.854537037041</v>
      </c>
      <c r="V2095" s="9">
        <f t="shared" si="229"/>
        <v>41265.896203703705</v>
      </c>
      <c r="W2095">
        <f t="shared" si="230"/>
        <v>60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 s="5">
        <f t="shared" si="225"/>
        <v>58.6</v>
      </c>
      <c r="Q2096" s="5" t="str">
        <f t="shared" si="226"/>
        <v>music</v>
      </c>
      <c r="R2096" s="5" t="str">
        <f t="shared" si="227"/>
        <v>indie rock</v>
      </c>
      <c r="S2096" t="s">
        <v>8325</v>
      </c>
      <c r="T2096" t="s">
        <v>8329</v>
      </c>
      <c r="U2096" s="9">
        <f t="shared" si="228"/>
        <v>40939.02002314815</v>
      </c>
      <c r="V2096" s="9">
        <f t="shared" si="229"/>
        <v>40973.125</v>
      </c>
      <c r="W2096">
        <f t="shared" si="230"/>
        <v>34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 s="5">
        <f t="shared" si="225"/>
        <v>113.64</v>
      </c>
      <c r="Q2097" s="5" t="str">
        <f t="shared" si="226"/>
        <v>music</v>
      </c>
      <c r="R2097" s="5" t="str">
        <f t="shared" si="227"/>
        <v>indie rock</v>
      </c>
      <c r="S2097" t="s">
        <v>8325</v>
      </c>
      <c r="T2097" t="s">
        <v>8329</v>
      </c>
      <c r="U2097" s="9">
        <f t="shared" si="228"/>
        <v>40758.733483796292</v>
      </c>
      <c r="V2097" s="9">
        <f t="shared" si="229"/>
        <v>40818.733483796292</v>
      </c>
      <c r="W2097">
        <f t="shared" si="230"/>
        <v>60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 s="5">
        <f t="shared" si="225"/>
        <v>43.57</v>
      </c>
      <c r="Q2098" s="5" t="str">
        <f t="shared" si="226"/>
        <v>music</v>
      </c>
      <c r="R2098" s="5" t="str">
        <f t="shared" si="227"/>
        <v>indie rock</v>
      </c>
      <c r="S2098" t="s">
        <v>8325</v>
      </c>
      <c r="T2098" t="s">
        <v>8329</v>
      </c>
      <c r="U2098" s="9">
        <f t="shared" si="228"/>
        <v>41192.758506944447</v>
      </c>
      <c r="V2098" s="9">
        <f t="shared" si="229"/>
        <v>41208.165972222225</v>
      </c>
      <c r="W2098">
        <f t="shared" si="230"/>
        <v>16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 s="5">
        <f t="shared" si="225"/>
        <v>78.95</v>
      </c>
      <c r="Q2099" s="5" t="str">
        <f t="shared" si="226"/>
        <v>music</v>
      </c>
      <c r="R2099" s="5" t="str">
        <f t="shared" si="227"/>
        <v>indie rock</v>
      </c>
      <c r="S2099" t="s">
        <v>8325</v>
      </c>
      <c r="T2099" t="s">
        <v>8329</v>
      </c>
      <c r="U2099" s="9">
        <f t="shared" si="228"/>
        <v>40818.58489583333</v>
      </c>
      <c r="V2099" s="9">
        <f t="shared" si="229"/>
        <v>40878.626562500001</v>
      </c>
      <c r="W2099">
        <f t="shared" si="230"/>
        <v>60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 s="5">
        <f t="shared" si="225"/>
        <v>188.13</v>
      </c>
      <c r="Q2100" s="5" t="str">
        <f t="shared" si="226"/>
        <v>music</v>
      </c>
      <c r="R2100" s="5" t="str">
        <f t="shared" si="227"/>
        <v>indie rock</v>
      </c>
      <c r="S2100" t="s">
        <v>8325</v>
      </c>
      <c r="T2100" t="s">
        <v>8329</v>
      </c>
      <c r="U2100" s="9">
        <f t="shared" si="228"/>
        <v>40946.11383101852</v>
      </c>
      <c r="V2100" s="9">
        <f t="shared" si="229"/>
        <v>40976.11383101852</v>
      </c>
      <c r="W2100">
        <f t="shared" si="230"/>
        <v>30</v>
      </c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 s="5">
        <f t="shared" si="225"/>
        <v>63.03</v>
      </c>
      <c r="Q2101" s="5" t="str">
        <f t="shared" si="226"/>
        <v>music</v>
      </c>
      <c r="R2101" s="5" t="str">
        <f t="shared" si="227"/>
        <v>indie rock</v>
      </c>
      <c r="S2101" t="s">
        <v>8325</v>
      </c>
      <c r="T2101" t="s">
        <v>8329</v>
      </c>
      <c r="U2101" s="9">
        <f t="shared" si="228"/>
        <v>42173.746342592596</v>
      </c>
      <c r="V2101" s="9">
        <f t="shared" si="229"/>
        <v>42187.152777777781</v>
      </c>
      <c r="W2101">
        <f t="shared" si="230"/>
        <v>14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 s="5">
        <f t="shared" si="225"/>
        <v>30.37</v>
      </c>
      <c r="Q2102" s="5" t="str">
        <f t="shared" si="226"/>
        <v>music</v>
      </c>
      <c r="R2102" s="5" t="str">
        <f t="shared" si="227"/>
        <v>indie rock</v>
      </c>
      <c r="S2102" t="s">
        <v>8325</v>
      </c>
      <c r="T2102" t="s">
        <v>8329</v>
      </c>
      <c r="U2102" s="9">
        <f t="shared" si="228"/>
        <v>41074.834965277776</v>
      </c>
      <c r="V2102" s="9">
        <f t="shared" si="229"/>
        <v>41090.165972222225</v>
      </c>
      <c r="W2102">
        <f t="shared" si="230"/>
        <v>16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 s="5">
        <f t="shared" si="225"/>
        <v>51.48</v>
      </c>
      <c r="Q2103" s="5" t="str">
        <f t="shared" si="226"/>
        <v>music</v>
      </c>
      <c r="R2103" s="5" t="str">
        <f t="shared" si="227"/>
        <v>indie rock</v>
      </c>
      <c r="S2103" t="s">
        <v>8325</v>
      </c>
      <c r="T2103" t="s">
        <v>8329</v>
      </c>
      <c r="U2103" s="9">
        <f t="shared" si="228"/>
        <v>40892.149467592593</v>
      </c>
      <c r="V2103" s="9">
        <f t="shared" si="229"/>
        <v>40952.149467592593</v>
      </c>
      <c r="W2103">
        <f t="shared" si="230"/>
        <v>60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 s="5">
        <f t="shared" si="225"/>
        <v>35.79</v>
      </c>
      <c r="Q2104" s="5" t="str">
        <f t="shared" si="226"/>
        <v>music</v>
      </c>
      <c r="R2104" s="5" t="str">
        <f t="shared" si="227"/>
        <v>indie rock</v>
      </c>
      <c r="S2104" t="s">
        <v>8325</v>
      </c>
      <c r="T2104" t="s">
        <v>8329</v>
      </c>
      <c r="U2104" s="9">
        <f t="shared" si="228"/>
        <v>40638.868611111109</v>
      </c>
      <c r="V2104" s="9">
        <f t="shared" si="229"/>
        <v>40668.868611111109</v>
      </c>
      <c r="W2104">
        <f t="shared" si="230"/>
        <v>30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 s="5">
        <f t="shared" si="225"/>
        <v>98.82</v>
      </c>
      <c r="Q2105" s="5" t="str">
        <f t="shared" si="226"/>
        <v>music</v>
      </c>
      <c r="R2105" s="5" t="str">
        <f t="shared" si="227"/>
        <v>indie rock</v>
      </c>
      <c r="S2105" t="s">
        <v>8325</v>
      </c>
      <c r="T2105" t="s">
        <v>8329</v>
      </c>
      <c r="U2105" s="9">
        <f t="shared" si="228"/>
        <v>41192.754942129628</v>
      </c>
      <c r="V2105" s="9">
        <f t="shared" si="229"/>
        <v>41222.7966087963</v>
      </c>
      <c r="W2105">
        <f t="shared" si="230"/>
        <v>30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 s="5">
        <f t="shared" si="225"/>
        <v>28</v>
      </c>
      <c r="Q2106" s="5" t="str">
        <f t="shared" si="226"/>
        <v>music</v>
      </c>
      <c r="R2106" s="5" t="str">
        <f t="shared" si="227"/>
        <v>indie rock</v>
      </c>
      <c r="S2106" t="s">
        <v>8325</v>
      </c>
      <c r="T2106" t="s">
        <v>8329</v>
      </c>
      <c r="U2106" s="9">
        <f t="shared" si="228"/>
        <v>41394.074467592596</v>
      </c>
      <c r="V2106" s="9">
        <f t="shared" si="229"/>
        <v>41425</v>
      </c>
      <c r="W2106">
        <f t="shared" si="230"/>
        <v>31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 s="5">
        <f t="shared" si="225"/>
        <v>51.31</v>
      </c>
      <c r="Q2107" s="5" t="str">
        <f t="shared" si="226"/>
        <v>music</v>
      </c>
      <c r="R2107" s="5" t="str">
        <f t="shared" si="227"/>
        <v>indie rock</v>
      </c>
      <c r="S2107" t="s">
        <v>8325</v>
      </c>
      <c r="T2107" t="s">
        <v>8329</v>
      </c>
      <c r="U2107" s="9">
        <f t="shared" si="228"/>
        <v>41951.788807870369</v>
      </c>
      <c r="V2107" s="9">
        <f t="shared" si="229"/>
        <v>41964.166666666672</v>
      </c>
      <c r="W2107">
        <f t="shared" si="230"/>
        <v>13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 s="5">
        <f t="shared" si="225"/>
        <v>53.52</v>
      </c>
      <c r="Q2108" s="5" t="str">
        <f t="shared" si="226"/>
        <v>music</v>
      </c>
      <c r="R2108" s="5" t="str">
        <f t="shared" si="227"/>
        <v>indie rock</v>
      </c>
      <c r="S2108" t="s">
        <v>8325</v>
      </c>
      <c r="T2108" t="s">
        <v>8329</v>
      </c>
      <c r="U2108" s="9">
        <f t="shared" si="228"/>
        <v>41270.21497685185</v>
      </c>
      <c r="V2108" s="9">
        <f t="shared" si="229"/>
        <v>41300.21497685185</v>
      </c>
      <c r="W2108">
        <f t="shared" si="230"/>
        <v>30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 s="5">
        <f t="shared" si="225"/>
        <v>37.15</v>
      </c>
      <c r="Q2109" s="5" t="str">
        <f t="shared" si="226"/>
        <v>music</v>
      </c>
      <c r="R2109" s="5" t="str">
        <f t="shared" si="227"/>
        <v>indie rock</v>
      </c>
      <c r="S2109" t="s">
        <v>8325</v>
      </c>
      <c r="T2109" t="s">
        <v>8329</v>
      </c>
      <c r="U2109" s="9">
        <f t="shared" si="228"/>
        <v>41934.71056712963</v>
      </c>
      <c r="V2109" s="9">
        <f t="shared" si="229"/>
        <v>41955.752233796295</v>
      </c>
      <c r="W2109">
        <f t="shared" si="230"/>
        <v>21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 s="5">
        <f t="shared" si="225"/>
        <v>89.9</v>
      </c>
      <c r="Q2110" s="5" t="str">
        <f t="shared" si="226"/>
        <v>music</v>
      </c>
      <c r="R2110" s="5" t="str">
        <f t="shared" si="227"/>
        <v>indie rock</v>
      </c>
      <c r="S2110" t="s">
        <v>8325</v>
      </c>
      <c r="T2110" t="s">
        <v>8329</v>
      </c>
      <c r="U2110" s="9">
        <f t="shared" si="228"/>
        <v>41135.175694444442</v>
      </c>
      <c r="V2110" s="9">
        <f t="shared" si="229"/>
        <v>41162.163194444445</v>
      </c>
      <c r="W2110">
        <f t="shared" si="230"/>
        <v>27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 s="5">
        <f t="shared" si="225"/>
        <v>106.53</v>
      </c>
      <c r="Q2111" s="5" t="str">
        <f t="shared" si="226"/>
        <v>music</v>
      </c>
      <c r="R2111" s="5" t="str">
        <f t="shared" si="227"/>
        <v>indie rock</v>
      </c>
      <c r="S2111" t="s">
        <v>8325</v>
      </c>
      <c r="T2111" t="s">
        <v>8329</v>
      </c>
      <c r="U2111" s="9">
        <f t="shared" si="228"/>
        <v>42160.708530092597</v>
      </c>
      <c r="V2111" s="9">
        <f t="shared" si="229"/>
        <v>42190.708530092597</v>
      </c>
      <c r="W2111">
        <f t="shared" si="230"/>
        <v>30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 s="5">
        <f t="shared" si="225"/>
        <v>52.82</v>
      </c>
      <c r="Q2112" s="5" t="str">
        <f t="shared" si="226"/>
        <v>music</v>
      </c>
      <c r="R2112" s="5" t="str">
        <f t="shared" si="227"/>
        <v>indie rock</v>
      </c>
      <c r="S2112" t="s">
        <v>8325</v>
      </c>
      <c r="T2112" t="s">
        <v>8329</v>
      </c>
      <c r="U2112" s="9">
        <f t="shared" si="228"/>
        <v>41759.670937499999</v>
      </c>
      <c r="V2112" s="9">
        <f t="shared" si="229"/>
        <v>41787.207638888889</v>
      </c>
      <c r="W2112">
        <f t="shared" si="230"/>
        <v>28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 s="5">
        <f t="shared" si="225"/>
        <v>54.62</v>
      </c>
      <c r="Q2113" s="5" t="str">
        <f t="shared" si="226"/>
        <v>music</v>
      </c>
      <c r="R2113" s="5" t="str">
        <f t="shared" si="227"/>
        <v>indie rock</v>
      </c>
      <c r="S2113" t="s">
        <v>8325</v>
      </c>
      <c r="T2113" t="s">
        <v>8329</v>
      </c>
      <c r="U2113" s="9">
        <f t="shared" si="228"/>
        <v>40703.197048611109</v>
      </c>
      <c r="V2113" s="9">
        <f t="shared" si="229"/>
        <v>40770.041666666664</v>
      </c>
      <c r="W2113">
        <f t="shared" si="230"/>
        <v>67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231">ROUND((E2114/D2114)*100,0)</f>
        <v>100</v>
      </c>
      <c r="P2114" s="5">
        <f t="shared" ref="P2114:P2177" si="232">ROUND((E2114/L2114),2)</f>
        <v>27.27</v>
      </c>
      <c r="Q2114" s="5" t="str">
        <f t="shared" ref="Q2114:Q2177" si="233">LEFT(N2114,SEARCH("/",N2114)-1)</f>
        <v>music</v>
      </c>
      <c r="R2114" s="5" t="str">
        <f t="shared" ref="R2114:R2177" si="234">RIGHT(N2114,LEN(N2114)-SEARCH("/",N2114))</f>
        <v>indie rock</v>
      </c>
      <c r="S2114" t="s">
        <v>8325</v>
      </c>
      <c r="T2114" t="s">
        <v>8329</v>
      </c>
      <c r="U2114" s="9">
        <f t="shared" ref="U2114:U2177" si="235">(((J2114/60)/60)/24)+DATE(1970,1,1)</f>
        <v>41365.928159722222</v>
      </c>
      <c r="V2114" s="9">
        <f t="shared" ref="V2114:V2177" si="236">(((I2114/60)/60)/24)+DATE(1970,1,1)</f>
        <v>41379.928159722222</v>
      </c>
      <c r="W2114">
        <f t="shared" si="230"/>
        <v>14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231"/>
        <v>105</v>
      </c>
      <c r="P2115" s="5">
        <f t="shared" si="232"/>
        <v>68.599999999999994</v>
      </c>
      <c r="Q2115" s="5" t="str">
        <f t="shared" si="233"/>
        <v>music</v>
      </c>
      <c r="R2115" s="5" t="str">
        <f t="shared" si="234"/>
        <v>indie rock</v>
      </c>
      <c r="S2115" t="s">
        <v>8325</v>
      </c>
      <c r="T2115" t="s">
        <v>8329</v>
      </c>
      <c r="U2115" s="9">
        <f t="shared" si="235"/>
        <v>41870.86546296296</v>
      </c>
      <c r="V2115" s="9">
        <f t="shared" si="236"/>
        <v>41905.86546296296</v>
      </c>
      <c r="W2115">
        <f t="shared" ref="W2115:W2178" si="237">DATEDIF(U2115,V2115,"d")</f>
        <v>35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 s="5">
        <f t="shared" si="232"/>
        <v>35.61</v>
      </c>
      <c r="Q2116" s="5" t="str">
        <f t="shared" si="233"/>
        <v>music</v>
      </c>
      <c r="R2116" s="5" t="str">
        <f t="shared" si="234"/>
        <v>indie rock</v>
      </c>
      <c r="S2116" t="s">
        <v>8325</v>
      </c>
      <c r="T2116" t="s">
        <v>8329</v>
      </c>
      <c r="U2116" s="9">
        <f t="shared" si="235"/>
        <v>40458.815625000003</v>
      </c>
      <c r="V2116" s="9">
        <f t="shared" si="236"/>
        <v>40521.207638888889</v>
      </c>
      <c r="W2116">
        <f t="shared" si="237"/>
        <v>63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 s="5">
        <f t="shared" si="232"/>
        <v>94.03</v>
      </c>
      <c r="Q2117" s="5" t="str">
        <f t="shared" si="233"/>
        <v>music</v>
      </c>
      <c r="R2117" s="5" t="str">
        <f t="shared" si="234"/>
        <v>indie rock</v>
      </c>
      <c r="S2117" t="s">
        <v>8325</v>
      </c>
      <c r="T2117" t="s">
        <v>8329</v>
      </c>
      <c r="U2117" s="9">
        <f t="shared" si="235"/>
        <v>40564.081030092595</v>
      </c>
      <c r="V2117" s="9">
        <f t="shared" si="236"/>
        <v>40594.081030092595</v>
      </c>
      <c r="W2117">
        <f t="shared" si="237"/>
        <v>30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 s="5">
        <f t="shared" si="232"/>
        <v>526.46</v>
      </c>
      <c r="Q2118" s="5" t="str">
        <f t="shared" si="233"/>
        <v>music</v>
      </c>
      <c r="R2118" s="5" t="str">
        <f t="shared" si="234"/>
        <v>indie rock</v>
      </c>
      <c r="S2118" t="s">
        <v>8325</v>
      </c>
      <c r="T2118" t="s">
        <v>8329</v>
      </c>
      <c r="U2118" s="9">
        <f t="shared" si="235"/>
        <v>41136.777812500004</v>
      </c>
      <c r="V2118" s="9">
        <f t="shared" si="236"/>
        <v>41184.777812500004</v>
      </c>
      <c r="W2118">
        <f t="shared" si="237"/>
        <v>48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 s="5">
        <f t="shared" si="232"/>
        <v>50.66</v>
      </c>
      <c r="Q2119" s="5" t="str">
        <f t="shared" si="233"/>
        <v>music</v>
      </c>
      <c r="R2119" s="5" t="str">
        <f t="shared" si="234"/>
        <v>indie rock</v>
      </c>
      <c r="S2119" t="s">
        <v>8325</v>
      </c>
      <c r="T2119" t="s">
        <v>8329</v>
      </c>
      <c r="U2119" s="9">
        <f t="shared" si="235"/>
        <v>42290.059594907405</v>
      </c>
      <c r="V2119" s="9">
        <f t="shared" si="236"/>
        <v>42304.207638888889</v>
      </c>
      <c r="W2119">
        <f t="shared" si="237"/>
        <v>14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 s="5">
        <f t="shared" si="232"/>
        <v>79.180000000000007</v>
      </c>
      <c r="Q2120" s="5" t="str">
        <f t="shared" si="233"/>
        <v>music</v>
      </c>
      <c r="R2120" s="5" t="str">
        <f t="shared" si="234"/>
        <v>indie rock</v>
      </c>
      <c r="S2120" t="s">
        <v>8325</v>
      </c>
      <c r="T2120" t="s">
        <v>8329</v>
      </c>
      <c r="U2120" s="9">
        <f t="shared" si="235"/>
        <v>40718.839537037034</v>
      </c>
      <c r="V2120" s="9">
        <f t="shared" si="236"/>
        <v>40748.839537037034</v>
      </c>
      <c r="W2120">
        <f t="shared" si="237"/>
        <v>30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 s="5">
        <f t="shared" si="232"/>
        <v>91.59</v>
      </c>
      <c r="Q2121" s="5" t="str">
        <f t="shared" si="233"/>
        <v>music</v>
      </c>
      <c r="R2121" s="5" t="str">
        <f t="shared" si="234"/>
        <v>indie rock</v>
      </c>
      <c r="S2121" t="s">
        <v>8325</v>
      </c>
      <c r="T2121" t="s">
        <v>8329</v>
      </c>
      <c r="U2121" s="9">
        <f t="shared" si="235"/>
        <v>41107.130150462966</v>
      </c>
      <c r="V2121" s="9">
        <f t="shared" si="236"/>
        <v>41137.130150462966</v>
      </c>
      <c r="W2121">
        <f t="shared" si="237"/>
        <v>30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 s="5">
        <f t="shared" si="232"/>
        <v>116.96</v>
      </c>
      <c r="Q2122" s="5" t="str">
        <f t="shared" si="233"/>
        <v>music</v>
      </c>
      <c r="R2122" s="5" t="str">
        <f t="shared" si="234"/>
        <v>indie rock</v>
      </c>
      <c r="S2122" t="s">
        <v>8325</v>
      </c>
      <c r="T2122" t="s">
        <v>8329</v>
      </c>
      <c r="U2122" s="9">
        <f t="shared" si="235"/>
        <v>41591.964537037034</v>
      </c>
      <c r="V2122" s="9">
        <f t="shared" si="236"/>
        <v>41640.964537037034</v>
      </c>
      <c r="W2122">
        <f t="shared" si="237"/>
        <v>49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 s="5">
        <f t="shared" si="232"/>
        <v>28.4</v>
      </c>
      <c r="Q2123" s="5" t="str">
        <f t="shared" si="233"/>
        <v>games</v>
      </c>
      <c r="R2123" s="5" t="str">
        <f t="shared" si="234"/>
        <v>video games</v>
      </c>
      <c r="S2123" t="s">
        <v>8333</v>
      </c>
      <c r="T2123" t="s">
        <v>8334</v>
      </c>
      <c r="U2123" s="9">
        <f t="shared" si="235"/>
        <v>42716.7424537037</v>
      </c>
      <c r="V2123" s="9">
        <f t="shared" si="236"/>
        <v>42746.7424537037</v>
      </c>
      <c r="W2123">
        <f t="shared" si="237"/>
        <v>30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 s="5">
        <f t="shared" si="232"/>
        <v>103.33</v>
      </c>
      <c r="Q2124" s="5" t="str">
        <f t="shared" si="233"/>
        <v>games</v>
      </c>
      <c r="R2124" s="5" t="str">
        <f t="shared" si="234"/>
        <v>video games</v>
      </c>
      <c r="S2124" t="s">
        <v>8333</v>
      </c>
      <c r="T2124" t="s">
        <v>8334</v>
      </c>
      <c r="U2124" s="9">
        <f t="shared" si="235"/>
        <v>42712.300567129627</v>
      </c>
      <c r="V2124" s="9">
        <f t="shared" si="236"/>
        <v>42742.300567129627</v>
      </c>
      <c r="W2124">
        <f t="shared" si="237"/>
        <v>30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 s="5">
        <f t="shared" si="232"/>
        <v>10</v>
      </c>
      <c r="Q2125" s="5" t="str">
        <f t="shared" si="233"/>
        <v>games</v>
      </c>
      <c r="R2125" s="5" t="str">
        <f t="shared" si="234"/>
        <v>video games</v>
      </c>
      <c r="S2125" t="s">
        <v>8333</v>
      </c>
      <c r="T2125" t="s">
        <v>8334</v>
      </c>
      <c r="U2125" s="9">
        <f t="shared" si="235"/>
        <v>40198.424849537041</v>
      </c>
      <c r="V2125" s="9">
        <f t="shared" si="236"/>
        <v>40252.290972222225</v>
      </c>
      <c r="W2125">
        <f t="shared" si="237"/>
        <v>54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 s="5">
        <f t="shared" si="232"/>
        <v>23</v>
      </c>
      <c r="Q2126" s="5" t="str">
        <f t="shared" si="233"/>
        <v>games</v>
      </c>
      <c r="R2126" s="5" t="str">
        <f t="shared" si="234"/>
        <v>video games</v>
      </c>
      <c r="S2126" t="s">
        <v>8333</v>
      </c>
      <c r="T2126" t="s">
        <v>8334</v>
      </c>
      <c r="U2126" s="9">
        <f t="shared" si="235"/>
        <v>40464.028182870366</v>
      </c>
      <c r="V2126" s="9">
        <f t="shared" si="236"/>
        <v>40512.208333333336</v>
      </c>
      <c r="W2126">
        <f t="shared" si="237"/>
        <v>48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 s="5">
        <f t="shared" si="232"/>
        <v>31.56</v>
      </c>
      <c r="Q2127" s="5" t="str">
        <f t="shared" si="233"/>
        <v>games</v>
      </c>
      <c r="R2127" s="5" t="str">
        <f t="shared" si="234"/>
        <v>video games</v>
      </c>
      <c r="S2127" t="s">
        <v>8333</v>
      </c>
      <c r="T2127" t="s">
        <v>8334</v>
      </c>
      <c r="U2127" s="9">
        <f t="shared" si="235"/>
        <v>42191.023530092592</v>
      </c>
      <c r="V2127" s="9">
        <f t="shared" si="236"/>
        <v>42221.023530092592</v>
      </c>
      <c r="W2127">
        <f t="shared" si="237"/>
        <v>30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 s="5">
        <f t="shared" si="232"/>
        <v>5</v>
      </c>
      <c r="Q2128" s="5" t="str">
        <f t="shared" si="233"/>
        <v>games</v>
      </c>
      <c r="R2128" s="5" t="str">
        <f t="shared" si="234"/>
        <v>video games</v>
      </c>
      <c r="S2128" t="s">
        <v>8333</v>
      </c>
      <c r="T2128" t="s">
        <v>8334</v>
      </c>
      <c r="U2128" s="9">
        <f t="shared" si="235"/>
        <v>41951.973229166666</v>
      </c>
      <c r="V2128" s="9">
        <f t="shared" si="236"/>
        <v>41981.973229166666</v>
      </c>
      <c r="W2128">
        <f t="shared" si="237"/>
        <v>30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 s="5">
        <f t="shared" si="232"/>
        <v>34.22</v>
      </c>
      <c r="Q2129" s="5" t="str">
        <f t="shared" si="233"/>
        <v>games</v>
      </c>
      <c r="R2129" s="5" t="str">
        <f t="shared" si="234"/>
        <v>video games</v>
      </c>
      <c r="S2129" t="s">
        <v>8333</v>
      </c>
      <c r="T2129" t="s">
        <v>8334</v>
      </c>
      <c r="U2129" s="9">
        <f t="shared" si="235"/>
        <v>42045.50535879629</v>
      </c>
      <c r="V2129" s="9">
        <f t="shared" si="236"/>
        <v>42075.463692129633</v>
      </c>
      <c r="W2129">
        <f t="shared" si="237"/>
        <v>30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 s="5">
        <f t="shared" si="232"/>
        <v>25</v>
      </c>
      <c r="Q2130" s="5" t="str">
        <f t="shared" si="233"/>
        <v>games</v>
      </c>
      <c r="R2130" s="5" t="str">
        <f t="shared" si="234"/>
        <v>video games</v>
      </c>
      <c r="S2130" t="s">
        <v>8333</v>
      </c>
      <c r="T2130" t="s">
        <v>8334</v>
      </c>
      <c r="U2130" s="9">
        <f t="shared" si="235"/>
        <v>41843.772789351853</v>
      </c>
      <c r="V2130" s="9">
        <f t="shared" si="236"/>
        <v>41903.772789351853</v>
      </c>
      <c r="W2130">
        <f t="shared" si="237"/>
        <v>60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 s="5">
        <f t="shared" si="232"/>
        <v>19.670000000000002</v>
      </c>
      <c r="Q2131" s="5" t="str">
        <f t="shared" si="233"/>
        <v>games</v>
      </c>
      <c r="R2131" s="5" t="str">
        <f t="shared" si="234"/>
        <v>video games</v>
      </c>
      <c r="S2131" t="s">
        <v>8333</v>
      </c>
      <c r="T2131" t="s">
        <v>8334</v>
      </c>
      <c r="U2131" s="9">
        <f t="shared" si="235"/>
        <v>42409.024305555555</v>
      </c>
      <c r="V2131" s="9">
        <f t="shared" si="236"/>
        <v>42439.024305555555</v>
      </c>
      <c r="W2131">
        <f t="shared" si="237"/>
        <v>30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 s="5">
        <f t="shared" si="232"/>
        <v>21.25</v>
      </c>
      <c r="Q2132" s="5" t="str">
        <f t="shared" si="233"/>
        <v>games</v>
      </c>
      <c r="R2132" s="5" t="str">
        <f t="shared" si="234"/>
        <v>video games</v>
      </c>
      <c r="S2132" t="s">
        <v>8333</v>
      </c>
      <c r="T2132" t="s">
        <v>8334</v>
      </c>
      <c r="U2132" s="9">
        <f t="shared" si="235"/>
        <v>41832.086377314816</v>
      </c>
      <c r="V2132" s="9">
        <f t="shared" si="236"/>
        <v>41867.086377314816</v>
      </c>
      <c r="W2132">
        <f t="shared" si="237"/>
        <v>35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 s="5">
        <f t="shared" si="232"/>
        <v>8.33</v>
      </c>
      <c r="Q2133" s="5" t="str">
        <f t="shared" si="233"/>
        <v>games</v>
      </c>
      <c r="R2133" s="5" t="str">
        <f t="shared" si="234"/>
        <v>video games</v>
      </c>
      <c r="S2133" t="s">
        <v>8333</v>
      </c>
      <c r="T2133" t="s">
        <v>8334</v>
      </c>
      <c r="U2133" s="9">
        <f t="shared" si="235"/>
        <v>42167.207071759258</v>
      </c>
      <c r="V2133" s="9">
        <f t="shared" si="236"/>
        <v>42197.207071759258</v>
      </c>
      <c r="W2133">
        <f t="shared" si="237"/>
        <v>30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 s="5">
        <f t="shared" si="232"/>
        <v>21.34</v>
      </c>
      <c r="Q2134" s="5" t="str">
        <f t="shared" si="233"/>
        <v>games</v>
      </c>
      <c r="R2134" s="5" t="str">
        <f t="shared" si="234"/>
        <v>video games</v>
      </c>
      <c r="S2134" t="s">
        <v>8333</v>
      </c>
      <c r="T2134" t="s">
        <v>8334</v>
      </c>
      <c r="U2134" s="9">
        <f t="shared" si="235"/>
        <v>41643.487175925926</v>
      </c>
      <c r="V2134" s="9">
        <f t="shared" si="236"/>
        <v>41673.487175925926</v>
      </c>
      <c r="W2134">
        <f t="shared" si="237"/>
        <v>30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 s="5">
        <f t="shared" si="232"/>
        <v>5.33</v>
      </c>
      <c r="Q2135" s="5" t="str">
        <f t="shared" si="233"/>
        <v>games</v>
      </c>
      <c r="R2135" s="5" t="str">
        <f t="shared" si="234"/>
        <v>video games</v>
      </c>
      <c r="S2135" t="s">
        <v>8333</v>
      </c>
      <c r="T2135" t="s">
        <v>8334</v>
      </c>
      <c r="U2135" s="9">
        <f t="shared" si="235"/>
        <v>40619.097210648149</v>
      </c>
      <c r="V2135" s="9">
        <f t="shared" si="236"/>
        <v>40657.290972222225</v>
      </c>
      <c r="W2135">
        <f t="shared" si="237"/>
        <v>38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 s="5">
        <f t="shared" si="232"/>
        <v>34.67</v>
      </c>
      <c r="Q2136" s="5" t="str">
        <f t="shared" si="233"/>
        <v>games</v>
      </c>
      <c r="R2136" s="5" t="str">
        <f t="shared" si="234"/>
        <v>video games</v>
      </c>
      <c r="S2136" t="s">
        <v>8333</v>
      </c>
      <c r="T2136" t="s">
        <v>8334</v>
      </c>
      <c r="U2136" s="9">
        <f t="shared" si="235"/>
        <v>41361.886469907404</v>
      </c>
      <c r="V2136" s="9">
        <f t="shared" si="236"/>
        <v>41391.886469907404</v>
      </c>
      <c r="W2136">
        <f t="shared" si="237"/>
        <v>30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 s="5">
        <f t="shared" si="232"/>
        <v>21.73</v>
      </c>
      <c r="Q2137" s="5" t="str">
        <f t="shared" si="233"/>
        <v>games</v>
      </c>
      <c r="R2137" s="5" t="str">
        <f t="shared" si="234"/>
        <v>video games</v>
      </c>
      <c r="S2137" t="s">
        <v>8333</v>
      </c>
      <c r="T2137" t="s">
        <v>8334</v>
      </c>
      <c r="U2137" s="9">
        <f t="shared" si="235"/>
        <v>41156.963344907403</v>
      </c>
      <c r="V2137" s="9">
        <f t="shared" si="236"/>
        <v>41186.963344907403</v>
      </c>
      <c r="W2137">
        <f t="shared" si="237"/>
        <v>30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 s="5">
        <f t="shared" si="232"/>
        <v>11.92</v>
      </c>
      <c r="Q2138" s="5" t="str">
        <f t="shared" si="233"/>
        <v>games</v>
      </c>
      <c r="R2138" s="5" t="str">
        <f t="shared" si="234"/>
        <v>video games</v>
      </c>
      <c r="S2138" t="s">
        <v>8333</v>
      </c>
      <c r="T2138" t="s">
        <v>8334</v>
      </c>
      <c r="U2138" s="9">
        <f t="shared" si="235"/>
        <v>41536.509097222224</v>
      </c>
      <c r="V2138" s="9">
        <f t="shared" si="236"/>
        <v>41566.509097222224</v>
      </c>
      <c r="W2138">
        <f t="shared" si="237"/>
        <v>30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 s="5">
        <f t="shared" si="232"/>
        <v>26.6</v>
      </c>
      <c r="Q2139" s="5" t="str">
        <f t="shared" si="233"/>
        <v>games</v>
      </c>
      <c r="R2139" s="5" t="str">
        <f t="shared" si="234"/>
        <v>video games</v>
      </c>
      <c r="S2139" t="s">
        <v>8333</v>
      </c>
      <c r="T2139" t="s">
        <v>8334</v>
      </c>
      <c r="U2139" s="9">
        <f t="shared" si="235"/>
        <v>41948.771168981482</v>
      </c>
      <c r="V2139" s="9">
        <f t="shared" si="236"/>
        <v>41978.771168981482</v>
      </c>
      <c r="W2139">
        <f t="shared" si="237"/>
        <v>30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 s="5">
        <f t="shared" si="232"/>
        <v>10.67</v>
      </c>
      <c r="Q2140" s="5" t="str">
        <f t="shared" si="233"/>
        <v>games</v>
      </c>
      <c r="R2140" s="5" t="str">
        <f t="shared" si="234"/>
        <v>video games</v>
      </c>
      <c r="S2140" t="s">
        <v>8333</v>
      </c>
      <c r="T2140" t="s">
        <v>8334</v>
      </c>
      <c r="U2140" s="9">
        <f t="shared" si="235"/>
        <v>41557.013182870374</v>
      </c>
      <c r="V2140" s="9">
        <f t="shared" si="236"/>
        <v>41587.054849537039</v>
      </c>
      <c r="W2140">
        <f t="shared" si="237"/>
        <v>30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 s="5">
        <f t="shared" si="232"/>
        <v>29.04</v>
      </c>
      <c r="Q2141" s="5" t="str">
        <f t="shared" si="233"/>
        <v>games</v>
      </c>
      <c r="R2141" s="5" t="str">
        <f t="shared" si="234"/>
        <v>video games</v>
      </c>
      <c r="S2141" t="s">
        <v>8333</v>
      </c>
      <c r="T2141" t="s">
        <v>8334</v>
      </c>
      <c r="U2141" s="9">
        <f t="shared" si="235"/>
        <v>42647.750092592592</v>
      </c>
      <c r="V2141" s="9">
        <f t="shared" si="236"/>
        <v>42677.750092592592</v>
      </c>
      <c r="W2141">
        <f t="shared" si="237"/>
        <v>30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 s="5">
        <f t="shared" si="232"/>
        <v>50.91</v>
      </c>
      <c r="Q2142" s="5" t="str">
        <f t="shared" si="233"/>
        <v>games</v>
      </c>
      <c r="R2142" s="5" t="str">
        <f t="shared" si="234"/>
        <v>video games</v>
      </c>
      <c r="S2142" t="s">
        <v>8333</v>
      </c>
      <c r="T2142" t="s">
        <v>8334</v>
      </c>
      <c r="U2142" s="9">
        <f t="shared" si="235"/>
        <v>41255.833611111113</v>
      </c>
      <c r="V2142" s="9">
        <f t="shared" si="236"/>
        <v>41285.833611111113</v>
      </c>
      <c r="W2142">
        <f t="shared" si="237"/>
        <v>30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s="5" t="e">
        <f t="shared" si="232"/>
        <v>#DIV/0!</v>
      </c>
      <c r="Q2143" s="5" t="str">
        <f t="shared" si="233"/>
        <v>games</v>
      </c>
      <c r="R2143" s="5" t="str">
        <f t="shared" si="234"/>
        <v>video games</v>
      </c>
      <c r="S2143" t="s">
        <v>8333</v>
      </c>
      <c r="T2143" t="s">
        <v>8334</v>
      </c>
      <c r="U2143" s="9">
        <f t="shared" si="235"/>
        <v>41927.235636574071</v>
      </c>
      <c r="V2143" s="9">
        <f t="shared" si="236"/>
        <v>41957.277303240742</v>
      </c>
      <c r="W2143">
        <f t="shared" si="237"/>
        <v>30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 s="5">
        <f t="shared" si="232"/>
        <v>50.08</v>
      </c>
      <c r="Q2144" s="5" t="str">
        <f t="shared" si="233"/>
        <v>games</v>
      </c>
      <c r="R2144" s="5" t="str">
        <f t="shared" si="234"/>
        <v>video games</v>
      </c>
      <c r="S2144" t="s">
        <v>8333</v>
      </c>
      <c r="T2144" t="s">
        <v>8334</v>
      </c>
      <c r="U2144" s="9">
        <f t="shared" si="235"/>
        <v>42340.701504629629</v>
      </c>
      <c r="V2144" s="9">
        <f t="shared" si="236"/>
        <v>42368.701504629629</v>
      </c>
      <c r="W2144">
        <f t="shared" si="237"/>
        <v>28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 s="5">
        <f t="shared" si="232"/>
        <v>45</v>
      </c>
      <c r="Q2145" s="5" t="str">
        <f t="shared" si="233"/>
        <v>games</v>
      </c>
      <c r="R2145" s="5" t="str">
        <f t="shared" si="234"/>
        <v>video games</v>
      </c>
      <c r="S2145" t="s">
        <v>8333</v>
      </c>
      <c r="T2145" t="s">
        <v>8334</v>
      </c>
      <c r="U2145" s="9">
        <f t="shared" si="235"/>
        <v>40332.886712962965</v>
      </c>
      <c r="V2145" s="9">
        <f t="shared" si="236"/>
        <v>40380.791666666664</v>
      </c>
      <c r="W2145">
        <f t="shared" si="237"/>
        <v>48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 s="5">
        <f t="shared" si="232"/>
        <v>25.29</v>
      </c>
      <c r="Q2146" s="5" t="str">
        <f t="shared" si="233"/>
        <v>games</v>
      </c>
      <c r="R2146" s="5" t="str">
        <f t="shared" si="234"/>
        <v>video games</v>
      </c>
      <c r="S2146" t="s">
        <v>8333</v>
      </c>
      <c r="T2146" t="s">
        <v>8334</v>
      </c>
      <c r="U2146" s="9">
        <f t="shared" si="235"/>
        <v>41499.546759259261</v>
      </c>
      <c r="V2146" s="9">
        <f t="shared" si="236"/>
        <v>41531.546759259261</v>
      </c>
      <c r="W2146">
        <f t="shared" si="237"/>
        <v>32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 s="5">
        <f t="shared" si="232"/>
        <v>51.29</v>
      </c>
      <c r="Q2147" s="5" t="str">
        <f t="shared" si="233"/>
        <v>games</v>
      </c>
      <c r="R2147" s="5" t="str">
        <f t="shared" si="234"/>
        <v>video games</v>
      </c>
      <c r="S2147" t="s">
        <v>8333</v>
      </c>
      <c r="T2147" t="s">
        <v>8334</v>
      </c>
      <c r="U2147" s="9">
        <f t="shared" si="235"/>
        <v>41575.237430555557</v>
      </c>
      <c r="V2147" s="9">
        <f t="shared" si="236"/>
        <v>41605.279097222221</v>
      </c>
      <c r="W2147">
        <f t="shared" si="237"/>
        <v>30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 s="5">
        <f t="shared" si="232"/>
        <v>1</v>
      </c>
      <c r="Q2148" s="5" t="str">
        <f t="shared" si="233"/>
        <v>games</v>
      </c>
      <c r="R2148" s="5" t="str">
        <f t="shared" si="234"/>
        <v>video games</v>
      </c>
      <c r="S2148" t="s">
        <v>8333</v>
      </c>
      <c r="T2148" t="s">
        <v>8334</v>
      </c>
      <c r="U2148" s="9">
        <f t="shared" si="235"/>
        <v>42397.679513888885</v>
      </c>
      <c r="V2148" s="9">
        <f t="shared" si="236"/>
        <v>42411.679513888885</v>
      </c>
      <c r="W2148">
        <f t="shared" si="237"/>
        <v>14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 s="5">
        <f t="shared" si="232"/>
        <v>49.38</v>
      </c>
      <c r="Q2149" s="5" t="str">
        <f t="shared" si="233"/>
        <v>games</v>
      </c>
      <c r="R2149" s="5" t="str">
        <f t="shared" si="234"/>
        <v>video games</v>
      </c>
      <c r="S2149" t="s">
        <v>8333</v>
      </c>
      <c r="T2149" t="s">
        <v>8334</v>
      </c>
      <c r="U2149" s="9">
        <f t="shared" si="235"/>
        <v>41927.295694444445</v>
      </c>
      <c r="V2149" s="9">
        <f t="shared" si="236"/>
        <v>41959.337361111116</v>
      </c>
      <c r="W2149">
        <f t="shared" si="237"/>
        <v>32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 s="5">
        <f t="shared" si="232"/>
        <v>1</v>
      </c>
      <c r="Q2150" s="5" t="str">
        <f t="shared" si="233"/>
        <v>games</v>
      </c>
      <c r="R2150" s="5" t="str">
        <f t="shared" si="234"/>
        <v>video games</v>
      </c>
      <c r="S2150" t="s">
        <v>8333</v>
      </c>
      <c r="T2150" t="s">
        <v>8334</v>
      </c>
      <c r="U2150" s="9">
        <f t="shared" si="235"/>
        <v>42066.733587962968</v>
      </c>
      <c r="V2150" s="9">
        <f t="shared" si="236"/>
        <v>42096.691921296297</v>
      </c>
      <c r="W2150">
        <f t="shared" si="237"/>
        <v>30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s="5" t="e">
        <f t="shared" si="232"/>
        <v>#DIV/0!</v>
      </c>
      <c r="Q2151" s="5" t="str">
        <f t="shared" si="233"/>
        <v>games</v>
      </c>
      <c r="R2151" s="5" t="str">
        <f t="shared" si="234"/>
        <v>video games</v>
      </c>
      <c r="S2151" t="s">
        <v>8333</v>
      </c>
      <c r="T2151" t="s">
        <v>8334</v>
      </c>
      <c r="U2151" s="9">
        <f t="shared" si="235"/>
        <v>40355.024953703702</v>
      </c>
      <c r="V2151" s="9">
        <f t="shared" si="236"/>
        <v>40390</v>
      </c>
      <c r="W2151">
        <f t="shared" si="237"/>
        <v>35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 s="5">
        <f t="shared" si="232"/>
        <v>101.25</v>
      </c>
      <c r="Q2152" s="5" t="str">
        <f t="shared" si="233"/>
        <v>games</v>
      </c>
      <c r="R2152" s="5" t="str">
        <f t="shared" si="234"/>
        <v>video games</v>
      </c>
      <c r="S2152" t="s">
        <v>8333</v>
      </c>
      <c r="T2152" t="s">
        <v>8334</v>
      </c>
      <c r="U2152" s="9">
        <f t="shared" si="235"/>
        <v>42534.284710648149</v>
      </c>
      <c r="V2152" s="9">
        <f t="shared" si="236"/>
        <v>42564.284710648149</v>
      </c>
      <c r="W2152">
        <f t="shared" si="237"/>
        <v>30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 s="5">
        <f t="shared" si="232"/>
        <v>19.670000000000002</v>
      </c>
      <c r="Q2153" s="5" t="str">
        <f t="shared" si="233"/>
        <v>games</v>
      </c>
      <c r="R2153" s="5" t="str">
        <f t="shared" si="234"/>
        <v>video games</v>
      </c>
      <c r="S2153" t="s">
        <v>8333</v>
      </c>
      <c r="T2153" t="s">
        <v>8334</v>
      </c>
      <c r="U2153" s="9">
        <f t="shared" si="235"/>
        <v>42520.847384259265</v>
      </c>
      <c r="V2153" s="9">
        <f t="shared" si="236"/>
        <v>42550.847384259265</v>
      </c>
      <c r="W2153">
        <f t="shared" si="237"/>
        <v>30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 s="5">
        <f t="shared" si="232"/>
        <v>12.5</v>
      </c>
      <c r="Q2154" s="5" t="str">
        <f t="shared" si="233"/>
        <v>games</v>
      </c>
      <c r="R2154" s="5" t="str">
        <f t="shared" si="234"/>
        <v>video games</v>
      </c>
      <c r="S2154" t="s">
        <v>8333</v>
      </c>
      <c r="T2154" t="s">
        <v>8334</v>
      </c>
      <c r="U2154" s="9">
        <f t="shared" si="235"/>
        <v>41683.832280092596</v>
      </c>
      <c r="V2154" s="9">
        <f t="shared" si="236"/>
        <v>41713.790613425925</v>
      </c>
      <c r="W2154">
        <f t="shared" si="237"/>
        <v>30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 s="5">
        <f t="shared" si="232"/>
        <v>8.5</v>
      </c>
      <c r="Q2155" s="5" t="str">
        <f t="shared" si="233"/>
        <v>games</v>
      </c>
      <c r="R2155" s="5" t="str">
        <f t="shared" si="234"/>
        <v>video games</v>
      </c>
      <c r="S2155" t="s">
        <v>8333</v>
      </c>
      <c r="T2155" t="s">
        <v>8334</v>
      </c>
      <c r="U2155" s="9">
        <f t="shared" si="235"/>
        <v>41974.911087962959</v>
      </c>
      <c r="V2155" s="9">
        <f t="shared" si="236"/>
        <v>42014.332638888889</v>
      </c>
      <c r="W2155">
        <f t="shared" si="237"/>
        <v>40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 s="5">
        <f t="shared" si="232"/>
        <v>1</v>
      </c>
      <c r="Q2156" s="5" t="str">
        <f t="shared" si="233"/>
        <v>games</v>
      </c>
      <c r="R2156" s="5" t="str">
        <f t="shared" si="234"/>
        <v>video games</v>
      </c>
      <c r="S2156" t="s">
        <v>8333</v>
      </c>
      <c r="T2156" t="s">
        <v>8334</v>
      </c>
      <c r="U2156" s="9">
        <f t="shared" si="235"/>
        <v>41647.632256944446</v>
      </c>
      <c r="V2156" s="9">
        <f t="shared" si="236"/>
        <v>41667.632256944446</v>
      </c>
      <c r="W2156">
        <f t="shared" si="237"/>
        <v>20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 s="5">
        <f t="shared" si="232"/>
        <v>23</v>
      </c>
      <c r="Q2157" s="5" t="str">
        <f t="shared" si="233"/>
        <v>games</v>
      </c>
      <c r="R2157" s="5" t="str">
        <f t="shared" si="234"/>
        <v>video games</v>
      </c>
      <c r="S2157" t="s">
        <v>8333</v>
      </c>
      <c r="T2157" t="s">
        <v>8334</v>
      </c>
      <c r="U2157" s="9">
        <f t="shared" si="235"/>
        <v>42430.747511574074</v>
      </c>
      <c r="V2157" s="9">
        <f t="shared" si="236"/>
        <v>42460.70584490741</v>
      </c>
      <c r="W2157">
        <f t="shared" si="237"/>
        <v>30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 s="5">
        <f t="shared" si="232"/>
        <v>17.989999999999998</v>
      </c>
      <c r="Q2158" s="5" t="str">
        <f t="shared" si="233"/>
        <v>games</v>
      </c>
      <c r="R2158" s="5" t="str">
        <f t="shared" si="234"/>
        <v>video games</v>
      </c>
      <c r="S2158" t="s">
        <v>8333</v>
      </c>
      <c r="T2158" t="s">
        <v>8334</v>
      </c>
      <c r="U2158" s="9">
        <f t="shared" si="235"/>
        <v>41488.85423611111</v>
      </c>
      <c r="V2158" s="9">
        <f t="shared" si="236"/>
        <v>41533.85423611111</v>
      </c>
      <c r="W2158">
        <f t="shared" si="237"/>
        <v>45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 s="5">
        <f t="shared" si="232"/>
        <v>370.95</v>
      </c>
      <c r="Q2159" s="5" t="str">
        <f t="shared" si="233"/>
        <v>games</v>
      </c>
      <c r="R2159" s="5" t="str">
        <f t="shared" si="234"/>
        <v>video games</v>
      </c>
      <c r="S2159" t="s">
        <v>8333</v>
      </c>
      <c r="T2159" t="s">
        <v>8334</v>
      </c>
      <c r="U2159" s="9">
        <f t="shared" si="235"/>
        <v>42694.98128472222</v>
      </c>
      <c r="V2159" s="9">
        <f t="shared" si="236"/>
        <v>42727.332638888889</v>
      </c>
      <c r="W2159">
        <f t="shared" si="237"/>
        <v>33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 s="5">
        <f t="shared" si="232"/>
        <v>63.57</v>
      </c>
      <c r="Q2160" s="5" t="str">
        <f t="shared" si="233"/>
        <v>games</v>
      </c>
      <c r="R2160" s="5" t="str">
        <f t="shared" si="234"/>
        <v>video games</v>
      </c>
      <c r="S2160" t="s">
        <v>8333</v>
      </c>
      <c r="T2160" t="s">
        <v>8334</v>
      </c>
      <c r="U2160" s="9">
        <f t="shared" si="235"/>
        <v>41264.853865740741</v>
      </c>
      <c r="V2160" s="9">
        <f t="shared" si="236"/>
        <v>41309.853865740741</v>
      </c>
      <c r="W2160">
        <f t="shared" si="237"/>
        <v>45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 s="5">
        <f t="shared" si="232"/>
        <v>13</v>
      </c>
      <c r="Q2161" s="5" t="str">
        <f t="shared" si="233"/>
        <v>games</v>
      </c>
      <c r="R2161" s="5" t="str">
        <f t="shared" si="234"/>
        <v>video games</v>
      </c>
      <c r="S2161" t="s">
        <v>8333</v>
      </c>
      <c r="T2161" t="s">
        <v>8334</v>
      </c>
      <c r="U2161" s="9">
        <f t="shared" si="235"/>
        <v>40710.731180555551</v>
      </c>
      <c r="V2161" s="9">
        <f t="shared" si="236"/>
        <v>40740.731180555551</v>
      </c>
      <c r="W2161">
        <f t="shared" si="237"/>
        <v>30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 s="5">
        <f t="shared" si="232"/>
        <v>5.31</v>
      </c>
      <c r="Q2162" s="5" t="str">
        <f t="shared" si="233"/>
        <v>games</v>
      </c>
      <c r="R2162" s="5" t="str">
        <f t="shared" si="234"/>
        <v>video games</v>
      </c>
      <c r="S2162" t="s">
        <v>8333</v>
      </c>
      <c r="T2162" t="s">
        <v>8334</v>
      </c>
      <c r="U2162" s="9">
        <f t="shared" si="235"/>
        <v>41018.711863425924</v>
      </c>
      <c r="V2162" s="9">
        <f t="shared" si="236"/>
        <v>41048.711863425924</v>
      </c>
      <c r="W2162">
        <f t="shared" si="237"/>
        <v>30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 s="5">
        <f t="shared" si="232"/>
        <v>35.619999999999997</v>
      </c>
      <c r="Q2163" s="5" t="str">
        <f t="shared" si="233"/>
        <v>music</v>
      </c>
      <c r="R2163" s="5" t="str">
        <f t="shared" si="234"/>
        <v>rock</v>
      </c>
      <c r="S2163" t="s">
        <v>8325</v>
      </c>
      <c r="T2163" t="s">
        <v>8326</v>
      </c>
      <c r="U2163" s="9">
        <f t="shared" si="235"/>
        <v>42240.852534722217</v>
      </c>
      <c r="V2163" s="9">
        <f t="shared" si="236"/>
        <v>42270.852534722217</v>
      </c>
      <c r="W2163">
        <f t="shared" si="237"/>
        <v>30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 s="5">
        <f t="shared" si="232"/>
        <v>87.1</v>
      </c>
      <c r="Q2164" s="5" t="str">
        <f t="shared" si="233"/>
        <v>music</v>
      </c>
      <c r="R2164" s="5" t="str">
        <f t="shared" si="234"/>
        <v>rock</v>
      </c>
      <c r="S2164" t="s">
        <v>8325</v>
      </c>
      <c r="T2164" t="s">
        <v>8326</v>
      </c>
      <c r="U2164" s="9">
        <f t="shared" si="235"/>
        <v>41813.766099537039</v>
      </c>
      <c r="V2164" s="9">
        <f t="shared" si="236"/>
        <v>41844.766099537039</v>
      </c>
      <c r="W2164">
        <f t="shared" si="237"/>
        <v>31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 s="5">
        <f t="shared" si="232"/>
        <v>75.11</v>
      </c>
      <c r="Q2165" s="5" t="str">
        <f t="shared" si="233"/>
        <v>music</v>
      </c>
      <c r="R2165" s="5" t="str">
        <f t="shared" si="234"/>
        <v>rock</v>
      </c>
      <c r="S2165" t="s">
        <v>8325</v>
      </c>
      <c r="T2165" t="s">
        <v>8326</v>
      </c>
      <c r="U2165" s="9">
        <f t="shared" si="235"/>
        <v>42111.899537037039</v>
      </c>
      <c r="V2165" s="9">
        <f t="shared" si="236"/>
        <v>42163.159722222219</v>
      </c>
      <c r="W2165">
        <f t="shared" si="237"/>
        <v>52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 s="5">
        <f t="shared" si="232"/>
        <v>68.010000000000005</v>
      </c>
      <c r="Q2166" s="5" t="str">
        <f t="shared" si="233"/>
        <v>music</v>
      </c>
      <c r="R2166" s="5" t="str">
        <f t="shared" si="234"/>
        <v>rock</v>
      </c>
      <c r="S2166" t="s">
        <v>8325</v>
      </c>
      <c r="T2166" t="s">
        <v>8326</v>
      </c>
      <c r="U2166" s="9">
        <f t="shared" si="235"/>
        <v>42515.71775462963</v>
      </c>
      <c r="V2166" s="9">
        <f t="shared" si="236"/>
        <v>42546.165972222225</v>
      </c>
      <c r="W2166">
        <f t="shared" si="237"/>
        <v>31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 s="5">
        <f t="shared" si="232"/>
        <v>29.62</v>
      </c>
      <c r="Q2167" s="5" t="str">
        <f t="shared" si="233"/>
        <v>music</v>
      </c>
      <c r="R2167" s="5" t="str">
        <f t="shared" si="234"/>
        <v>rock</v>
      </c>
      <c r="S2167" t="s">
        <v>8325</v>
      </c>
      <c r="T2167" t="s">
        <v>8326</v>
      </c>
      <c r="U2167" s="9">
        <f t="shared" si="235"/>
        <v>42438.667071759264</v>
      </c>
      <c r="V2167" s="9">
        <f t="shared" si="236"/>
        <v>42468.625405092593</v>
      </c>
      <c r="W2167">
        <f t="shared" si="237"/>
        <v>30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 s="5">
        <f t="shared" si="232"/>
        <v>91.63</v>
      </c>
      <c r="Q2168" s="5" t="str">
        <f t="shared" si="233"/>
        <v>music</v>
      </c>
      <c r="R2168" s="5" t="str">
        <f t="shared" si="234"/>
        <v>rock</v>
      </c>
      <c r="S2168" t="s">
        <v>8325</v>
      </c>
      <c r="T2168" t="s">
        <v>8326</v>
      </c>
      <c r="U2168" s="9">
        <f t="shared" si="235"/>
        <v>41933.838171296295</v>
      </c>
      <c r="V2168" s="9">
        <f t="shared" si="236"/>
        <v>41978.879837962959</v>
      </c>
      <c r="W2168">
        <f t="shared" si="237"/>
        <v>45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 s="5">
        <f t="shared" si="232"/>
        <v>22.5</v>
      </c>
      <c r="Q2169" s="5" t="str">
        <f t="shared" si="233"/>
        <v>music</v>
      </c>
      <c r="R2169" s="5" t="str">
        <f t="shared" si="234"/>
        <v>rock</v>
      </c>
      <c r="S2169" t="s">
        <v>8325</v>
      </c>
      <c r="T2169" t="s">
        <v>8326</v>
      </c>
      <c r="U2169" s="9">
        <f t="shared" si="235"/>
        <v>41153.066400462965</v>
      </c>
      <c r="V2169" s="9">
        <f t="shared" si="236"/>
        <v>41167.066400462965</v>
      </c>
      <c r="W2169">
        <f t="shared" si="237"/>
        <v>14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 s="5">
        <f t="shared" si="232"/>
        <v>64.37</v>
      </c>
      <c r="Q2170" s="5" t="str">
        <f t="shared" si="233"/>
        <v>music</v>
      </c>
      <c r="R2170" s="5" t="str">
        <f t="shared" si="234"/>
        <v>rock</v>
      </c>
      <c r="S2170" t="s">
        <v>8325</v>
      </c>
      <c r="T2170" t="s">
        <v>8326</v>
      </c>
      <c r="U2170" s="9">
        <f t="shared" si="235"/>
        <v>42745.600243055553</v>
      </c>
      <c r="V2170" s="9">
        <f t="shared" si="236"/>
        <v>42776.208333333328</v>
      </c>
      <c r="W2170">
        <f t="shared" si="237"/>
        <v>31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 s="5">
        <f t="shared" si="232"/>
        <v>21.86</v>
      </c>
      <c r="Q2171" s="5" t="str">
        <f t="shared" si="233"/>
        <v>music</v>
      </c>
      <c r="R2171" s="5" t="str">
        <f t="shared" si="234"/>
        <v>rock</v>
      </c>
      <c r="S2171" t="s">
        <v>8325</v>
      </c>
      <c r="T2171" t="s">
        <v>8326</v>
      </c>
      <c r="U2171" s="9">
        <f t="shared" si="235"/>
        <v>42793.700821759259</v>
      </c>
      <c r="V2171" s="9">
        <f t="shared" si="236"/>
        <v>42796.700821759259</v>
      </c>
      <c r="W2171">
        <f t="shared" si="237"/>
        <v>3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 s="5">
        <f t="shared" si="232"/>
        <v>33.32</v>
      </c>
      <c r="Q2172" s="5" t="str">
        <f t="shared" si="233"/>
        <v>music</v>
      </c>
      <c r="R2172" s="5" t="str">
        <f t="shared" si="234"/>
        <v>rock</v>
      </c>
      <c r="S2172" t="s">
        <v>8325</v>
      </c>
      <c r="T2172" t="s">
        <v>8326</v>
      </c>
      <c r="U2172" s="9">
        <f t="shared" si="235"/>
        <v>42198.750254629631</v>
      </c>
      <c r="V2172" s="9">
        <f t="shared" si="236"/>
        <v>42238.750254629631</v>
      </c>
      <c r="W2172">
        <f t="shared" si="237"/>
        <v>40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 s="5">
        <f t="shared" si="232"/>
        <v>90.28</v>
      </c>
      <c r="Q2173" s="5" t="str">
        <f t="shared" si="233"/>
        <v>music</v>
      </c>
      <c r="R2173" s="5" t="str">
        <f t="shared" si="234"/>
        <v>rock</v>
      </c>
      <c r="S2173" t="s">
        <v>8325</v>
      </c>
      <c r="T2173" t="s">
        <v>8326</v>
      </c>
      <c r="U2173" s="9">
        <f t="shared" si="235"/>
        <v>42141.95711805555</v>
      </c>
      <c r="V2173" s="9">
        <f t="shared" si="236"/>
        <v>42177.208333333328</v>
      </c>
      <c r="W2173">
        <f t="shared" si="237"/>
        <v>36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 s="5">
        <f t="shared" si="232"/>
        <v>76.92</v>
      </c>
      <c r="Q2174" s="5" t="str">
        <f t="shared" si="233"/>
        <v>music</v>
      </c>
      <c r="R2174" s="5" t="str">
        <f t="shared" si="234"/>
        <v>rock</v>
      </c>
      <c r="S2174" t="s">
        <v>8325</v>
      </c>
      <c r="T2174" t="s">
        <v>8326</v>
      </c>
      <c r="U2174" s="9">
        <f t="shared" si="235"/>
        <v>42082.580092592587</v>
      </c>
      <c r="V2174" s="9">
        <f t="shared" si="236"/>
        <v>42112.580092592587</v>
      </c>
      <c r="W2174">
        <f t="shared" si="237"/>
        <v>30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 s="5">
        <f t="shared" si="232"/>
        <v>59.23</v>
      </c>
      <c r="Q2175" s="5" t="str">
        <f t="shared" si="233"/>
        <v>music</v>
      </c>
      <c r="R2175" s="5" t="str">
        <f t="shared" si="234"/>
        <v>rock</v>
      </c>
      <c r="S2175" t="s">
        <v>8325</v>
      </c>
      <c r="T2175" t="s">
        <v>8326</v>
      </c>
      <c r="U2175" s="9">
        <f t="shared" si="235"/>
        <v>41495.692627314813</v>
      </c>
      <c r="V2175" s="9">
        <f t="shared" si="236"/>
        <v>41527.165972222225</v>
      </c>
      <c r="W2175">
        <f t="shared" si="237"/>
        <v>32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 s="5">
        <f t="shared" si="232"/>
        <v>65.38</v>
      </c>
      <c r="Q2176" s="5" t="str">
        <f t="shared" si="233"/>
        <v>music</v>
      </c>
      <c r="R2176" s="5" t="str">
        <f t="shared" si="234"/>
        <v>rock</v>
      </c>
      <c r="S2176" t="s">
        <v>8325</v>
      </c>
      <c r="T2176" t="s">
        <v>8326</v>
      </c>
      <c r="U2176" s="9">
        <f t="shared" si="235"/>
        <v>42465.542905092589</v>
      </c>
      <c r="V2176" s="9">
        <f t="shared" si="236"/>
        <v>42495.542905092589</v>
      </c>
      <c r="W2176">
        <f t="shared" si="237"/>
        <v>30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 s="5">
        <f t="shared" si="232"/>
        <v>67.31</v>
      </c>
      <c r="Q2177" s="5" t="str">
        <f t="shared" si="233"/>
        <v>music</v>
      </c>
      <c r="R2177" s="5" t="str">
        <f t="shared" si="234"/>
        <v>rock</v>
      </c>
      <c r="S2177" t="s">
        <v>8325</v>
      </c>
      <c r="T2177" t="s">
        <v>8326</v>
      </c>
      <c r="U2177" s="9">
        <f t="shared" si="235"/>
        <v>42565.009097222224</v>
      </c>
      <c r="V2177" s="9">
        <f t="shared" si="236"/>
        <v>42572.009097222224</v>
      </c>
      <c r="W2177">
        <f t="shared" si="237"/>
        <v>7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38">ROUND((E2178/D2178)*100,0)</f>
        <v>126</v>
      </c>
      <c r="P2178" s="5">
        <f t="shared" ref="P2178:P2241" si="239">ROUND((E2178/L2178),2)</f>
        <v>88.75</v>
      </c>
      <c r="Q2178" s="5" t="str">
        <f t="shared" ref="Q2178:Q2241" si="240">LEFT(N2178,SEARCH("/",N2178)-1)</f>
        <v>music</v>
      </c>
      <c r="R2178" s="5" t="str">
        <f t="shared" ref="R2178:R2241" si="241">RIGHT(N2178,LEN(N2178)-SEARCH("/",N2178))</f>
        <v>rock</v>
      </c>
      <c r="S2178" t="s">
        <v>8325</v>
      </c>
      <c r="T2178" t="s">
        <v>8326</v>
      </c>
      <c r="U2178" s="9">
        <f t="shared" ref="U2178:U2241" si="242">(((J2178/60)/60)/24)+DATE(1970,1,1)</f>
        <v>42096.633206018523</v>
      </c>
      <c r="V2178" s="9">
        <f t="shared" ref="V2178:V2241" si="243">(((I2178/60)/60)/24)+DATE(1970,1,1)</f>
        <v>42126.633206018523</v>
      </c>
      <c r="W2178">
        <f t="shared" si="237"/>
        <v>30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38"/>
        <v>100</v>
      </c>
      <c r="P2179" s="5">
        <f t="shared" si="239"/>
        <v>65.87</v>
      </c>
      <c r="Q2179" s="5" t="str">
        <f t="shared" si="240"/>
        <v>music</v>
      </c>
      <c r="R2179" s="5" t="str">
        <f t="shared" si="241"/>
        <v>rock</v>
      </c>
      <c r="S2179" t="s">
        <v>8325</v>
      </c>
      <c r="T2179" t="s">
        <v>8326</v>
      </c>
      <c r="U2179" s="9">
        <f t="shared" si="242"/>
        <v>42502.250775462962</v>
      </c>
      <c r="V2179" s="9">
        <f t="shared" si="243"/>
        <v>42527.250775462962</v>
      </c>
      <c r="W2179">
        <f t="shared" ref="W2179:W2242" si="244">DATEDIF(U2179,V2179,"d")</f>
        <v>25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 s="5">
        <f t="shared" si="239"/>
        <v>40.35</v>
      </c>
      <c r="Q2180" s="5" t="str">
        <f t="shared" si="240"/>
        <v>music</v>
      </c>
      <c r="R2180" s="5" t="str">
        <f t="shared" si="241"/>
        <v>rock</v>
      </c>
      <c r="S2180" t="s">
        <v>8325</v>
      </c>
      <c r="T2180" t="s">
        <v>8326</v>
      </c>
      <c r="U2180" s="9">
        <f t="shared" si="242"/>
        <v>42723.63653935185</v>
      </c>
      <c r="V2180" s="9">
        <f t="shared" si="243"/>
        <v>42753.63653935185</v>
      </c>
      <c r="W2180">
        <f t="shared" si="244"/>
        <v>30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 s="5">
        <f t="shared" si="239"/>
        <v>76.86</v>
      </c>
      <c r="Q2181" s="5" t="str">
        <f t="shared" si="240"/>
        <v>music</v>
      </c>
      <c r="R2181" s="5" t="str">
        <f t="shared" si="241"/>
        <v>rock</v>
      </c>
      <c r="S2181" t="s">
        <v>8325</v>
      </c>
      <c r="T2181" t="s">
        <v>8326</v>
      </c>
      <c r="U2181" s="9">
        <f t="shared" si="242"/>
        <v>42075.171203703707</v>
      </c>
      <c r="V2181" s="9">
        <f t="shared" si="243"/>
        <v>42105.171203703707</v>
      </c>
      <c r="W2181">
        <f t="shared" si="244"/>
        <v>30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 s="5">
        <f t="shared" si="239"/>
        <v>68.709999999999994</v>
      </c>
      <c r="Q2182" s="5" t="str">
        <f t="shared" si="240"/>
        <v>music</v>
      </c>
      <c r="R2182" s="5" t="str">
        <f t="shared" si="241"/>
        <v>rock</v>
      </c>
      <c r="S2182" t="s">
        <v>8325</v>
      </c>
      <c r="T2182" t="s">
        <v>8326</v>
      </c>
      <c r="U2182" s="9">
        <f t="shared" si="242"/>
        <v>42279.669768518521</v>
      </c>
      <c r="V2182" s="9">
        <f t="shared" si="243"/>
        <v>42321.711435185185</v>
      </c>
      <c r="W2182">
        <f t="shared" si="244"/>
        <v>42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 s="5">
        <f t="shared" si="239"/>
        <v>57.77</v>
      </c>
      <c r="Q2183" s="5" t="str">
        <f t="shared" si="240"/>
        <v>games</v>
      </c>
      <c r="R2183" s="5" t="str">
        <f t="shared" si="241"/>
        <v>tabletop games</v>
      </c>
      <c r="S2183" t="s">
        <v>8333</v>
      </c>
      <c r="T2183" t="s">
        <v>8351</v>
      </c>
      <c r="U2183" s="9">
        <f t="shared" si="242"/>
        <v>42773.005243055552</v>
      </c>
      <c r="V2183" s="9">
        <f t="shared" si="243"/>
        <v>42787.005243055552</v>
      </c>
      <c r="W2183">
        <f t="shared" si="244"/>
        <v>14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 s="5">
        <f t="shared" si="239"/>
        <v>44.17</v>
      </c>
      <c r="Q2184" s="5" t="str">
        <f t="shared" si="240"/>
        <v>games</v>
      </c>
      <c r="R2184" s="5" t="str">
        <f t="shared" si="241"/>
        <v>tabletop games</v>
      </c>
      <c r="S2184" t="s">
        <v>8333</v>
      </c>
      <c r="T2184" t="s">
        <v>8351</v>
      </c>
      <c r="U2184" s="9">
        <f t="shared" si="242"/>
        <v>41879.900752314818</v>
      </c>
      <c r="V2184" s="9">
        <f t="shared" si="243"/>
        <v>41914.900752314818</v>
      </c>
      <c r="W2184">
        <f t="shared" si="244"/>
        <v>35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 s="5">
        <f t="shared" si="239"/>
        <v>31.57</v>
      </c>
      <c r="Q2185" s="5" t="str">
        <f t="shared" si="240"/>
        <v>games</v>
      </c>
      <c r="R2185" s="5" t="str">
        <f t="shared" si="241"/>
        <v>tabletop games</v>
      </c>
      <c r="S2185" t="s">
        <v>8333</v>
      </c>
      <c r="T2185" t="s">
        <v>8351</v>
      </c>
      <c r="U2185" s="9">
        <f t="shared" si="242"/>
        <v>42745.365474537044</v>
      </c>
      <c r="V2185" s="9">
        <f t="shared" si="243"/>
        <v>42775.208333333328</v>
      </c>
      <c r="W2185">
        <f t="shared" si="244"/>
        <v>30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 s="5">
        <f t="shared" si="239"/>
        <v>107.05</v>
      </c>
      <c r="Q2186" s="5" t="str">
        <f t="shared" si="240"/>
        <v>games</v>
      </c>
      <c r="R2186" s="5" t="str">
        <f t="shared" si="241"/>
        <v>tabletop games</v>
      </c>
      <c r="S2186" t="s">
        <v>8333</v>
      </c>
      <c r="T2186" t="s">
        <v>8351</v>
      </c>
      <c r="U2186" s="9">
        <f t="shared" si="242"/>
        <v>42380.690289351856</v>
      </c>
      <c r="V2186" s="9">
        <f t="shared" si="243"/>
        <v>42394.666666666672</v>
      </c>
      <c r="W2186">
        <f t="shared" si="244"/>
        <v>14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 s="5">
        <f t="shared" si="239"/>
        <v>149.03</v>
      </c>
      <c r="Q2187" s="5" t="str">
        <f t="shared" si="240"/>
        <v>games</v>
      </c>
      <c r="R2187" s="5" t="str">
        <f t="shared" si="241"/>
        <v>tabletop games</v>
      </c>
      <c r="S2187" t="s">
        <v>8333</v>
      </c>
      <c r="T2187" t="s">
        <v>8351</v>
      </c>
      <c r="U2187" s="9">
        <f t="shared" si="242"/>
        <v>41319.349988425929</v>
      </c>
      <c r="V2187" s="9">
        <f t="shared" si="243"/>
        <v>41359.349988425929</v>
      </c>
      <c r="W2187">
        <f t="shared" si="244"/>
        <v>40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 s="5">
        <f t="shared" si="239"/>
        <v>55.96</v>
      </c>
      <c r="Q2188" s="5" t="str">
        <f t="shared" si="240"/>
        <v>games</v>
      </c>
      <c r="R2188" s="5" t="str">
        <f t="shared" si="241"/>
        <v>tabletop games</v>
      </c>
      <c r="S2188" t="s">
        <v>8333</v>
      </c>
      <c r="T2188" t="s">
        <v>8351</v>
      </c>
      <c r="U2188" s="9">
        <f t="shared" si="242"/>
        <v>42583.615081018521</v>
      </c>
      <c r="V2188" s="9">
        <f t="shared" si="243"/>
        <v>42620.083333333328</v>
      </c>
      <c r="W2188">
        <f t="shared" si="244"/>
        <v>37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 s="5">
        <f t="shared" si="239"/>
        <v>56.97</v>
      </c>
      <c r="Q2189" s="5" t="str">
        <f t="shared" si="240"/>
        <v>games</v>
      </c>
      <c r="R2189" s="5" t="str">
        <f t="shared" si="241"/>
        <v>tabletop games</v>
      </c>
      <c r="S2189" t="s">
        <v>8333</v>
      </c>
      <c r="T2189" t="s">
        <v>8351</v>
      </c>
      <c r="U2189" s="9">
        <f t="shared" si="242"/>
        <v>42068.209097222221</v>
      </c>
      <c r="V2189" s="9">
        <f t="shared" si="243"/>
        <v>42097.165972222225</v>
      </c>
      <c r="W2189">
        <f t="shared" si="244"/>
        <v>29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 s="5">
        <f t="shared" si="239"/>
        <v>44.06</v>
      </c>
      <c r="Q2190" s="5" t="str">
        <f t="shared" si="240"/>
        <v>games</v>
      </c>
      <c r="R2190" s="5" t="str">
        <f t="shared" si="241"/>
        <v>tabletop games</v>
      </c>
      <c r="S2190" t="s">
        <v>8333</v>
      </c>
      <c r="T2190" t="s">
        <v>8351</v>
      </c>
      <c r="U2190" s="9">
        <f t="shared" si="242"/>
        <v>42633.586122685185</v>
      </c>
      <c r="V2190" s="9">
        <f t="shared" si="243"/>
        <v>42668.708333333328</v>
      </c>
      <c r="W2190">
        <f t="shared" si="244"/>
        <v>35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 s="5">
        <f t="shared" si="239"/>
        <v>68.63</v>
      </c>
      <c r="Q2191" s="5" t="str">
        <f t="shared" si="240"/>
        <v>games</v>
      </c>
      <c r="R2191" s="5" t="str">
        <f t="shared" si="241"/>
        <v>tabletop games</v>
      </c>
      <c r="S2191" t="s">
        <v>8333</v>
      </c>
      <c r="T2191" t="s">
        <v>8351</v>
      </c>
      <c r="U2191" s="9">
        <f t="shared" si="242"/>
        <v>42467.788194444445</v>
      </c>
      <c r="V2191" s="9">
        <f t="shared" si="243"/>
        <v>42481.916666666672</v>
      </c>
      <c r="W2191">
        <f t="shared" si="244"/>
        <v>14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 s="5">
        <f t="shared" si="239"/>
        <v>65.319999999999993</v>
      </c>
      <c r="Q2192" s="5" t="str">
        <f t="shared" si="240"/>
        <v>games</v>
      </c>
      <c r="R2192" s="5" t="str">
        <f t="shared" si="241"/>
        <v>tabletop games</v>
      </c>
      <c r="S2192" t="s">
        <v>8333</v>
      </c>
      <c r="T2192" t="s">
        <v>8351</v>
      </c>
      <c r="U2192" s="9">
        <f t="shared" si="242"/>
        <v>42417.625046296293</v>
      </c>
      <c r="V2192" s="9">
        <f t="shared" si="243"/>
        <v>42452.290972222225</v>
      </c>
      <c r="W2192">
        <f t="shared" si="244"/>
        <v>35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 s="5">
        <f t="shared" si="239"/>
        <v>35.92</v>
      </c>
      <c r="Q2193" s="5" t="str">
        <f t="shared" si="240"/>
        <v>games</v>
      </c>
      <c r="R2193" s="5" t="str">
        <f t="shared" si="241"/>
        <v>tabletop games</v>
      </c>
      <c r="S2193" t="s">
        <v>8333</v>
      </c>
      <c r="T2193" t="s">
        <v>8351</v>
      </c>
      <c r="U2193" s="9">
        <f t="shared" si="242"/>
        <v>42768.833645833336</v>
      </c>
      <c r="V2193" s="9">
        <f t="shared" si="243"/>
        <v>42780.833645833336</v>
      </c>
      <c r="W2193">
        <f t="shared" si="244"/>
        <v>12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 s="5">
        <f t="shared" si="239"/>
        <v>40.07</v>
      </c>
      <c r="Q2194" s="5" t="str">
        <f t="shared" si="240"/>
        <v>games</v>
      </c>
      <c r="R2194" s="5" t="str">
        <f t="shared" si="241"/>
        <v>tabletop games</v>
      </c>
      <c r="S2194" t="s">
        <v>8333</v>
      </c>
      <c r="T2194" t="s">
        <v>8351</v>
      </c>
      <c r="U2194" s="9">
        <f t="shared" si="242"/>
        <v>42691.8512037037</v>
      </c>
      <c r="V2194" s="9">
        <f t="shared" si="243"/>
        <v>42719.958333333328</v>
      </c>
      <c r="W2194">
        <f t="shared" si="244"/>
        <v>28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 s="5">
        <f t="shared" si="239"/>
        <v>75.650000000000006</v>
      </c>
      <c r="Q2195" s="5" t="str">
        <f t="shared" si="240"/>
        <v>games</v>
      </c>
      <c r="R2195" s="5" t="str">
        <f t="shared" si="241"/>
        <v>tabletop games</v>
      </c>
      <c r="S2195" t="s">
        <v>8333</v>
      </c>
      <c r="T2195" t="s">
        <v>8351</v>
      </c>
      <c r="U2195" s="9">
        <f t="shared" si="242"/>
        <v>42664.405925925923</v>
      </c>
      <c r="V2195" s="9">
        <f t="shared" si="243"/>
        <v>42695.207638888889</v>
      </c>
      <c r="W2195">
        <f t="shared" si="244"/>
        <v>31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 s="5">
        <f t="shared" si="239"/>
        <v>61.2</v>
      </c>
      <c r="Q2196" s="5" t="str">
        <f t="shared" si="240"/>
        <v>games</v>
      </c>
      <c r="R2196" s="5" t="str">
        <f t="shared" si="241"/>
        <v>tabletop games</v>
      </c>
      <c r="S2196" t="s">
        <v>8333</v>
      </c>
      <c r="T2196" t="s">
        <v>8351</v>
      </c>
      <c r="U2196" s="9">
        <f t="shared" si="242"/>
        <v>42425.757986111115</v>
      </c>
      <c r="V2196" s="9">
        <f t="shared" si="243"/>
        <v>42455.716319444444</v>
      </c>
      <c r="W2196">
        <f t="shared" si="244"/>
        <v>30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 s="5">
        <f t="shared" si="239"/>
        <v>48.13</v>
      </c>
      <c r="Q2197" s="5" t="str">
        <f t="shared" si="240"/>
        <v>games</v>
      </c>
      <c r="R2197" s="5" t="str">
        <f t="shared" si="241"/>
        <v>tabletop games</v>
      </c>
      <c r="S2197" t="s">
        <v>8333</v>
      </c>
      <c r="T2197" t="s">
        <v>8351</v>
      </c>
      <c r="U2197" s="9">
        <f t="shared" si="242"/>
        <v>42197.771990740745</v>
      </c>
      <c r="V2197" s="9">
        <f t="shared" si="243"/>
        <v>42227.771990740745</v>
      </c>
      <c r="W2197">
        <f t="shared" si="244"/>
        <v>30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 s="5">
        <f t="shared" si="239"/>
        <v>68.11</v>
      </c>
      <c r="Q2198" s="5" t="str">
        <f t="shared" si="240"/>
        <v>games</v>
      </c>
      <c r="R2198" s="5" t="str">
        <f t="shared" si="241"/>
        <v>tabletop games</v>
      </c>
      <c r="S2198" t="s">
        <v>8333</v>
      </c>
      <c r="T2198" t="s">
        <v>8351</v>
      </c>
      <c r="U2198" s="9">
        <f t="shared" si="242"/>
        <v>42675.487291666665</v>
      </c>
      <c r="V2198" s="9">
        <f t="shared" si="243"/>
        <v>42706.291666666672</v>
      </c>
      <c r="W2198">
        <f t="shared" si="244"/>
        <v>31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 s="5">
        <f t="shared" si="239"/>
        <v>65.89</v>
      </c>
      <c r="Q2199" s="5" t="str">
        <f t="shared" si="240"/>
        <v>games</v>
      </c>
      <c r="R2199" s="5" t="str">
        <f t="shared" si="241"/>
        <v>tabletop games</v>
      </c>
      <c r="S2199" t="s">
        <v>8333</v>
      </c>
      <c r="T2199" t="s">
        <v>8351</v>
      </c>
      <c r="U2199" s="9">
        <f t="shared" si="242"/>
        <v>42033.584016203706</v>
      </c>
      <c r="V2199" s="9">
        <f t="shared" si="243"/>
        <v>42063.584016203706</v>
      </c>
      <c r="W2199">
        <f t="shared" si="244"/>
        <v>30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 s="5">
        <f t="shared" si="239"/>
        <v>81.650000000000006</v>
      </c>
      <c r="Q2200" s="5" t="str">
        <f t="shared" si="240"/>
        <v>games</v>
      </c>
      <c r="R2200" s="5" t="str">
        <f t="shared" si="241"/>
        <v>tabletop games</v>
      </c>
      <c r="S2200" t="s">
        <v>8333</v>
      </c>
      <c r="T2200" t="s">
        <v>8351</v>
      </c>
      <c r="U2200" s="9">
        <f t="shared" si="242"/>
        <v>42292.513888888891</v>
      </c>
      <c r="V2200" s="9">
        <f t="shared" si="243"/>
        <v>42322.555555555555</v>
      </c>
      <c r="W2200">
        <f t="shared" si="244"/>
        <v>30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 s="5">
        <f t="shared" si="239"/>
        <v>52.7</v>
      </c>
      <c r="Q2201" s="5" t="str">
        <f t="shared" si="240"/>
        <v>games</v>
      </c>
      <c r="R2201" s="5" t="str">
        <f t="shared" si="241"/>
        <v>tabletop games</v>
      </c>
      <c r="S2201" t="s">
        <v>8333</v>
      </c>
      <c r="T2201" t="s">
        <v>8351</v>
      </c>
      <c r="U2201" s="9">
        <f t="shared" si="242"/>
        <v>42262.416643518518</v>
      </c>
      <c r="V2201" s="9">
        <f t="shared" si="243"/>
        <v>42292.416643518518</v>
      </c>
      <c r="W2201">
        <f t="shared" si="244"/>
        <v>30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 s="5">
        <f t="shared" si="239"/>
        <v>41.23</v>
      </c>
      <c r="Q2202" s="5" t="str">
        <f t="shared" si="240"/>
        <v>games</v>
      </c>
      <c r="R2202" s="5" t="str">
        <f t="shared" si="241"/>
        <v>tabletop games</v>
      </c>
      <c r="S2202" t="s">
        <v>8333</v>
      </c>
      <c r="T2202" t="s">
        <v>8351</v>
      </c>
      <c r="U2202" s="9">
        <f t="shared" si="242"/>
        <v>42163.625787037032</v>
      </c>
      <c r="V2202" s="9">
        <f t="shared" si="243"/>
        <v>42191.125</v>
      </c>
      <c r="W2202">
        <f t="shared" si="244"/>
        <v>28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 s="5">
        <f t="shared" si="239"/>
        <v>15.04</v>
      </c>
      <c r="Q2203" s="5" t="str">
        <f t="shared" si="240"/>
        <v>music</v>
      </c>
      <c r="R2203" s="5" t="str">
        <f t="shared" si="241"/>
        <v>electronic music</v>
      </c>
      <c r="S2203" t="s">
        <v>8325</v>
      </c>
      <c r="T2203" t="s">
        <v>8330</v>
      </c>
      <c r="U2203" s="9">
        <f t="shared" si="242"/>
        <v>41276.846817129634</v>
      </c>
      <c r="V2203" s="9">
        <f t="shared" si="243"/>
        <v>41290.846817129634</v>
      </c>
      <c r="W2203">
        <f t="shared" si="244"/>
        <v>14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 s="5">
        <f t="shared" si="239"/>
        <v>39.07</v>
      </c>
      <c r="Q2204" s="5" t="str">
        <f t="shared" si="240"/>
        <v>music</v>
      </c>
      <c r="R2204" s="5" t="str">
        <f t="shared" si="241"/>
        <v>electronic music</v>
      </c>
      <c r="S2204" t="s">
        <v>8325</v>
      </c>
      <c r="T2204" t="s">
        <v>8330</v>
      </c>
      <c r="U2204" s="9">
        <f t="shared" si="242"/>
        <v>41184.849166666667</v>
      </c>
      <c r="V2204" s="9">
        <f t="shared" si="243"/>
        <v>41214.849166666667</v>
      </c>
      <c r="W2204">
        <f t="shared" si="244"/>
        <v>30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 s="5">
        <f t="shared" si="239"/>
        <v>43.82</v>
      </c>
      <c r="Q2205" s="5" t="str">
        <f t="shared" si="240"/>
        <v>music</v>
      </c>
      <c r="R2205" s="5" t="str">
        <f t="shared" si="241"/>
        <v>electronic music</v>
      </c>
      <c r="S2205" t="s">
        <v>8325</v>
      </c>
      <c r="T2205" t="s">
        <v>8330</v>
      </c>
      <c r="U2205" s="9">
        <f t="shared" si="242"/>
        <v>42241.85974537037</v>
      </c>
      <c r="V2205" s="9">
        <f t="shared" si="243"/>
        <v>42271.85974537037</v>
      </c>
      <c r="W2205">
        <f t="shared" si="244"/>
        <v>30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 s="5">
        <f t="shared" si="239"/>
        <v>27.3</v>
      </c>
      <c r="Q2206" s="5" t="str">
        <f t="shared" si="240"/>
        <v>music</v>
      </c>
      <c r="R2206" s="5" t="str">
        <f t="shared" si="241"/>
        <v>electronic music</v>
      </c>
      <c r="S2206" t="s">
        <v>8325</v>
      </c>
      <c r="T2206" t="s">
        <v>8330</v>
      </c>
      <c r="U2206" s="9">
        <f t="shared" si="242"/>
        <v>41312.311562499999</v>
      </c>
      <c r="V2206" s="9">
        <f t="shared" si="243"/>
        <v>41342.311562499999</v>
      </c>
      <c r="W2206">
        <f t="shared" si="244"/>
        <v>30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 s="5">
        <f t="shared" si="239"/>
        <v>42.22</v>
      </c>
      <c r="Q2207" s="5" t="str">
        <f t="shared" si="240"/>
        <v>music</v>
      </c>
      <c r="R2207" s="5" t="str">
        <f t="shared" si="241"/>
        <v>electronic music</v>
      </c>
      <c r="S2207" t="s">
        <v>8325</v>
      </c>
      <c r="T2207" t="s">
        <v>8330</v>
      </c>
      <c r="U2207" s="9">
        <f t="shared" si="242"/>
        <v>41031.82163194444</v>
      </c>
      <c r="V2207" s="9">
        <f t="shared" si="243"/>
        <v>41061.82163194444</v>
      </c>
      <c r="W2207">
        <f t="shared" si="244"/>
        <v>30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 s="5">
        <f t="shared" si="239"/>
        <v>33.24</v>
      </c>
      <c r="Q2208" s="5" t="str">
        <f t="shared" si="240"/>
        <v>music</v>
      </c>
      <c r="R2208" s="5" t="str">
        <f t="shared" si="241"/>
        <v>electronic music</v>
      </c>
      <c r="S2208" t="s">
        <v>8325</v>
      </c>
      <c r="T2208" t="s">
        <v>8330</v>
      </c>
      <c r="U2208" s="9">
        <f t="shared" si="242"/>
        <v>40997.257222222222</v>
      </c>
      <c r="V2208" s="9">
        <f t="shared" si="243"/>
        <v>41015.257222222222</v>
      </c>
      <c r="W2208">
        <f t="shared" si="244"/>
        <v>18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 s="5">
        <f t="shared" si="239"/>
        <v>285.70999999999998</v>
      </c>
      <c r="Q2209" s="5" t="str">
        <f t="shared" si="240"/>
        <v>music</v>
      </c>
      <c r="R2209" s="5" t="str">
        <f t="shared" si="241"/>
        <v>electronic music</v>
      </c>
      <c r="S2209" t="s">
        <v>8325</v>
      </c>
      <c r="T2209" t="s">
        <v>8330</v>
      </c>
      <c r="U2209" s="9">
        <f t="shared" si="242"/>
        <v>41564.194131944445</v>
      </c>
      <c r="V2209" s="9">
        <f t="shared" si="243"/>
        <v>41594.235798611109</v>
      </c>
      <c r="W2209">
        <f t="shared" si="244"/>
        <v>30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 s="5">
        <f t="shared" si="239"/>
        <v>42.33</v>
      </c>
      <c r="Q2210" s="5" t="str">
        <f t="shared" si="240"/>
        <v>music</v>
      </c>
      <c r="R2210" s="5" t="str">
        <f t="shared" si="241"/>
        <v>electronic music</v>
      </c>
      <c r="S2210" t="s">
        <v>8325</v>
      </c>
      <c r="T2210" t="s">
        <v>8330</v>
      </c>
      <c r="U2210" s="9">
        <f t="shared" si="242"/>
        <v>40946.882245370369</v>
      </c>
      <c r="V2210" s="9">
        <f t="shared" si="243"/>
        <v>41006.166666666664</v>
      </c>
      <c r="W2210">
        <f t="shared" si="244"/>
        <v>60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 s="5">
        <f t="shared" si="239"/>
        <v>50.27</v>
      </c>
      <c r="Q2211" s="5" t="str">
        <f t="shared" si="240"/>
        <v>music</v>
      </c>
      <c r="R2211" s="5" t="str">
        <f t="shared" si="241"/>
        <v>electronic music</v>
      </c>
      <c r="S2211" t="s">
        <v>8325</v>
      </c>
      <c r="T2211" t="s">
        <v>8330</v>
      </c>
      <c r="U2211" s="9">
        <f t="shared" si="242"/>
        <v>41732.479675925926</v>
      </c>
      <c r="V2211" s="9">
        <f t="shared" si="243"/>
        <v>41743.958333333336</v>
      </c>
      <c r="W2211">
        <f t="shared" si="244"/>
        <v>11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 s="5">
        <f t="shared" si="239"/>
        <v>61.9</v>
      </c>
      <c r="Q2212" s="5" t="str">
        <f t="shared" si="240"/>
        <v>music</v>
      </c>
      <c r="R2212" s="5" t="str">
        <f t="shared" si="241"/>
        <v>electronic music</v>
      </c>
      <c r="S2212" t="s">
        <v>8325</v>
      </c>
      <c r="T2212" t="s">
        <v>8330</v>
      </c>
      <c r="U2212" s="9">
        <f t="shared" si="242"/>
        <v>40956.066087962965</v>
      </c>
      <c r="V2212" s="9">
        <f t="shared" si="243"/>
        <v>41013.73333333333</v>
      </c>
      <c r="W2212">
        <f t="shared" si="244"/>
        <v>57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 s="5">
        <f t="shared" si="239"/>
        <v>40.75</v>
      </c>
      <c r="Q2213" s="5" t="str">
        <f t="shared" si="240"/>
        <v>music</v>
      </c>
      <c r="R2213" s="5" t="str">
        <f t="shared" si="241"/>
        <v>electronic music</v>
      </c>
      <c r="S2213" t="s">
        <v>8325</v>
      </c>
      <c r="T2213" t="s">
        <v>8330</v>
      </c>
      <c r="U2213" s="9">
        <f t="shared" si="242"/>
        <v>41716.785011574073</v>
      </c>
      <c r="V2213" s="9">
        <f t="shared" si="243"/>
        <v>41739.290972222225</v>
      </c>
      <c r="W2213">
        <f t="shared" si="244"/>
        <v>23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 s="5">
        <f t="shared" si="239"/>
        <v>55.8</v>
      </c>
      <c r="Q2214" s="5" t="str">
        <f t="shared" si="240"/>
        <v>music</v>
      </c>
      <c r="R2214" s="5" t="str">
        <f t="shared" si="241"/>
        <v>electronic music</v>
      </c>
      <c r="S2214" t="s">
        <v>8325</v>
      </c>
      <c r="T2214" t="s">
        <v>8330</v>
      </c>
      <c r="U2214" s="9">
        <f t="shared" si="242"/>
        <v>41548.747418981482</v>
      </c>
      <c r="V2214" s="9">
        <f t="shared" si="243"/>
        <v>41582.041666666664</v>
      </c>
      <c r="W2214">
        <f t="shared" si="244"/>
        <v>34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 s="5">
        <f t="shared" si="239"/>
        <v>10</v>
      </c>
      <c r="Q2215" s="5" t="str">
        <f t="shared" si="240"/>
        <v>music</v>
      </c>
      <c r="R2215" s="5" t="str">
        <f t="shared" si="241"/>
        <v>electronic music</v>
      </c>
      <c r="S2215" t="s">
        <v>8325</v>
      </c>
      <c r="T2215" t="s">
        <v>8330</v>
      </c>
      <c r="U2215" s="9">
        <f t="shared" si="242"/>
        <v>42109.826145833329</v>
      </c>
      <c r="V2215" s="9">
        <f t="shared" si="243"/>
        <v>42139.826145833329</v>
      </c>
      <c r="W2215">
        <f t="shared" si="244"/>
        <v>30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 s="5">
        <f t="shared" si="239"/>
        <v>73.13</v>
      </c>
      <c r="Q2216" s="5" t="str">
        <f t="shared" si="240"/>
        <v>music</v>
      </c>
      <c r="R2216" s="5" t="str">
        <f t="shared" si="241"/>
        <v>electronic music</v>
      </c>
      <c r="S2216" t="s">
        <v>8325</v>
      </c>
      <c r="T2216" t="s">
        <v>8330</v>
      </c>
      <c r="U2216" s="9">
        <f t="shared" si="242"/>
        <v>41646.792222222226</v>
      </c>
      <c r="V2216" s="9">
        <f t="shared" si="243"/>
        <v>41676.792222222226</v>
      </c>
      <c r="W2216">
        <f t="shared" si="244"/>
        <v>30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 s="5">
        <f t="shared" si="239"/>
        <v>26.06</v>
      </c>
      <c r="Q2217" s="5" t="str">
        <f t="shared" si="240"/>
        <v>music</v>
      </c>
      <c r="R2217" s="5" t="str">
        <f t="shared" si="241"/>
        <v>electronic music</v>
      </c>
      <c r="S2217" t="s">
        <v>8325</v>
      </c>
      <c r="T2217" t="s">
        <v>8330</v>
      </c>
      <c r="U2217" s="9">
        <f t="shared" si="242"/>
        <v>40958.717268518521</v>
      </c>
      <c r="V2217" s="9">
        <f t="shared" si="243"/>
        <v>40981.290972222225</v>
      </c>
      <c r="W2217">
        <f t="shared" si="244"/>
        <v>23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 s="5">
        <f t="shared" si="239"/>
        <v>22.64</v>
      </c>
      <c r="Q2218" s="5" t="str">
        <f t="shared" si="240"/>
        <v>music</v>
      </c>
      <c r="R2218" s="5" t="str">
        <f t="shared" si="241"/>
        <v>electronic music</v>
      </c>
      <c r="S2218" t="s">
        <v>8325</v>
      </c>
      <c r="T2218" t="s">
        <v>8330</v>
      </c>
      <c r="U2218" s="9">
        <f t="shared" si="242"/>
        <v>42194.751678240747</v>
      </c>
      <c r="V2218" s="9">
        <f t="shared" si="243"/>
        <v>42208.751678240747</v>
      </c>
      <c r="W2218">
        <f t="shared" si="244"/>
        <v>14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 s="5">
        <f t="shared" si="239"/>
        <v>47.22</v>
      </c>
      <c r="Q2219" s="5" t="str">
        <f t="shared" si="240"/>
        <v>music</v>
      </c>
      <c r="R2219" s="5" t="str">
        <f t="shared" si="241"/>
        <v>electronic music</v>
      </c>
      <c r="S2219" t="s">
        <v>8325</v>
      </c>
      <c r="T2219" t="s">
        <v>8330</v>
      </c>
      <c r="U2219" s="9">
        <f t="shared" si="242"/>
        <v>42299.776770833334</v>
      </c>
      <c r="V2219" s="9">
        <f t="shared" si="243"/>
        <v>42310.333333333328</v>
      </c>
      <c r="W2219">
        <f t="shared" si="244"/>
        <v>11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 s="5">
        <f t="shared" si="239"/>
        <v>32.32</v>
      </c>
      <c r="Q2220" s="5" t="str">
        <f t="shared" si="240"/>
        <v>music</v>
      </c>
      <c r="R2220" s="5" t="str">
        <f t="shared" si="241"/>
        <v>electronic music</v>
      </c>
      <c r="S2220" t="s">
        <v>8325</v>
      </c>
      <c r="T2220" t="s">
        <v>8330</v>
      </c>
      <c r="U2220" s="9">
        <f t="shared" si="242"/>
        <v>41127.812303240738</v>
      </c>
      <c r="V2220" s="9">
        <f t="shared" si="243"/>
        <v>41150</v>
      </c>
      <c r="W2220">
        <f t="shared" si="244"/>
        <v>23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 s="5">
        <f t="shared" si="239"/>
        <v>53.42</v>
      </c>
      <c r="Q2221" s="5" t="str">
        <f t="shared" si="240"/>
        <v>music</v>
      </c>
      <c r="R2221" s="5" t="str">
        <f t="shared" si="241"/>
        <v>electronic music</v>
      </c>
      <c r="S2221" t="s">
        <v>8325</v>
      </c>
      <c r="T2221" t="s">
        <v>8330</v>
      </c>
      <c r="U2221" s="9">
        <f t="shared" si="242"/>
        <v>42205.718888888892</v>
      </c>
      <c r="V2221" s="9">
        <f t="shared" si="243"/>
        <v>42235.718888888892</v>
      </c>
      <c r="W2221">
        <f t="shared" si="244"/>
        <v>30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 s="5">
        <f t="shared" si="239"/>
        <v>51.3</v>
      </c>
      <c r="Q2222" s="5" t="str">
        <f t="shared" si="240"/>
        <v>music</v>
      </c>
      <c r="R2222" s="5" t="str">
        <f t="shared" si="241"/>
        <v>electronic music</v>
      </c>
      <c r="S2222" t="s">
        <v>8325</v>
      </c>
      <c r="T2222" t="s">
        <v>8330</v>
      </c>
      <c r="U2222" s="9">
        <f t="shared" si="242"/>
        <v>41452.060601851852</v>
      </c>
      <c r="V2222" s="9">
        <f t="shared" si="243"/>
        <v>41482.060601851852</v>
      </c>
      <c r="W2222">
        <f t="shared" si="244"/>
        <v>30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 s="5">
        <f t="shared" si="239"/>
        <v>37.200000000000003</v>
      </c>
      <c r="Q2223" s="5" t="str">
        <f t="shared" si="240"/>
        <v>games</v>
      </c>
      <c r="R2223" s="5" t="str">
        <f t="shared" si="241"/>
        <v>tabletop games</v>
      </c>
      <c r="S2223" t="s">
        <v>8333</v>
      </c>
      <c r="T2223" t="s">
        <v>8351</v>
      </c>
      <c r="U2223" s="9">
        <f t="shared" si="242"/>
        <v>42452.666770833333</v>
      </c>
      <c r="V2223" s="9">
        <f t="shared" si="243"/>
        <v>42483</v>
      </c>
      <c r="W2223">
        <f t="shared" si="244"/>
        <v>31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 s="5">
        <f t="shared" si="239"/>
        <v>27.1</v>
      </c>
      <c r="Q2224" s="5" t="str">
        <f t="shared" si="240"/>
        <v>games</v>
      </c>
      <c r="R2224" s="5" t="str">
        <f t="shared" si="241"/>
        <v>tabletop games</v>
      </c>
      <c r="S2224" t="s">
        <v>8333</v>
      </c>
      <c r="T2224" t="s">
        <v>8351</v>
      </c>
      <c r="U2224" s="9">
        <f t="shared" si="242"/>
        <v>40906.787581018521</v>
      </c>
      <c r="V2224" s="9">
        <f t="shared" si="243"/>
        <v>40936.787581018521</v>
      </c>
      <c r="W2224">
        <f t="shared" si="244"/>
        <v>30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 s="5">
        <f t="shared" si="239"/>
        <v>206.31</v>
      </c>
      <c r="Q2225" s="5" t="str">
        <f t="shared" si="240"/>
        <v>games</v>
      </c>
      <c r="R2225" s="5" t="str">
        <f t="shared" si="241"/>
        <v>tabletop games</v>
      </c>
      <c r="S2225" t="s">
        <v>8333</v>
      </c>
      <c r="T2225" t="s">
        <v>8351</v>
      </c>
      <c r="U2225" s="9">
        <f t="shared" si="242"/>
        <v>42152.640833333338</v>
      </c>
      <c r="V2225" s="9">
        <f t="shared" si="243"/>
        <v>42182.640833333338</v>
      </c>
      <c r="W2225">
        <f t="shared" si="244"/>
        <v>30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 s="5">
        <f t="shared" si="239"/>
        <v>82.15</v>
      </c>
      <c r="Q2226" s="5" t="str">
        <f t="shared" si="240"/>
        <v>games</v>
      </c>
      <c r="R2226" s="5" t="str">
        <f t="shared" si="241"/>
        <v>tabletop games</v>
      </c>
      <c r="S2226" t="s">
        <v>8333</v>
      </c>
      <c r="T2226" t="s">
        <v>8351</v>
      </c>
      <c r="U2226" s="9">
        <f t="shared" si="242"/>
        <v>42644.667534722219</v>
      </c>
      <c r="V2226" s="9">
        <f t="shared" si="243"/>
        <v>42672.791666666672</v>
      </c>
      <c r="W2226">
        <f t="shared" si="244"/>
        <v>28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 s="5">
        <f t="shared" si="239"/>
        <v>164.8</v>
      </c>
      <c r="Q2227" s="5" t="str">
        <f t="shared" si="240"/>
        <v>games</v>
      </c>
      <c r="R2227" s="5" t="str">
        <f t="shared" si="241"/>
        <v>tabletop games</v>
      </c>
      <c r="S2227" t="s">
        <v>8333</v>
      </c>
      <c r="T2227" t="s">
        <v>8351</v>
      </c>
      <c r="U2227" s="9">
        <f t="shared" si="242"/>
        <v>41873.79184027778</v>
      </c>
      <c r="V2227" s="9">
        <f t="shared" si="243"/>
        <v>41903.79184027778</v>
      </c>
      <c r="W2227">
        <f t="shared" si="244"/>
        <v>30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 s="5">
        <f t="shared" si="239"/>
        <v>60.82</v>
      </c>
      <c r="Q2228" s="5" t="str">
        <f t="shared" si="240"/>
        <v>games</v>
      </c>
      <c r="R2228" s="5" t="str">
        <f t="shared" si="241"/>
        <v>tabletop games</v>
      </c>
      <c r="S2228" t="s">
        <v>8333</v>
      </c>
      <c r="T2228" t="s">
        <v>8351</v>
      </c>
      <c r="U2228" s="9">
        <f t="shared" si="242"/>
        <v>42381.79886574074</v>
      </c>
      <c r="V2228" s="9">
        <f t="shared" si="243"/>
        <v>42412.207638888889</v>
      </c>
      <c r="W2228">
        <f t="shared" si="244"/>
        <v>31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 s="5">
        <f t="shared" si="239"/>
        <v>67.97</v>
      </c>
      <c r="Q2229" s="5" t="str">
        <f t="shared" si="240"/>
        <v>games</v>
      </c>
      <c r="R2229" s="5" t="str">
        <f t="shared" si="241"/>
        <v>tabletop games</v>
      </c>
      <c r="S2229" t="s">
        <v>8333</v>
      </c>
      <c r="T2229" t="s">
        <v>8351</v>
      </c>
      <c r="U2229" s="9">
        <f t="shared" si="242"/>
        <v>41561.807349537034</v>
      </c>
      <c r="V2229" s="9">
        <f t="shared" si="243"/>
        <v>41591.849016203705</v>
      </c>
      <c r="W2229">
        <f t="shared" si="244"/>
        <v>30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 s="5">
        <f t="shared" si="239"/>
        <v>81.56</v>
      </c>
      <c r="Q2230" s="5" t="str">
        <f t="shared" si="240"/>
        <v>games</v>
      </c>
      <c r="R2230" s="5" t="str">
        <f t="shared" si="241"/>
        <v>tabletop games</v>
      </c>
      <c r="S2230" t="s">
        <v>8333</v>
      </c>
      <c r="T2230" t="s">
        <v>8351</v>
      </c>
      <c r="U2230" s="9">
        <f t="shared" si="242"/>
        <v>42202.278194444443</v>
      </c>
      <c r="V2230" s="9">
        <f t="shared" si="243"/>
        <v>42232.278194444443</v>
      </c>
      <c r="W2230">
        <f t="shared" si="244"/>
        <v>30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 s="5">
        <f t="shared" si="239"/>
        <v>25.43</v>
      </c>
      <c r="Q2231" s="5" t="str">
        <f t="shared" si="240"/>
        <v>games</v>
      </c>
      <c r="R2231" s="5" t="str">
        <f t="shared" si="241"/>
        <v>tabletop games</v>
      </c>
      <c r="S2231" t="s">
        <v>8333</v>
      </c>
      <c r="T2231" t="s">
        <v>8351</v>
      </c>
      <c r="U2231" s="9">
        <f t="shared" si="242"/>
        <v>41484.664247685185</v>
      </c>
      <c r="V2231" s="9">
        <f t="shared" si="243"/>
        <v>41520.166666666664</v>
      </c>
      <c r="W2231">
        <f t="shared" si="244"/>
        <v>36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 s="5">
        <f t="shared" si="239"/>
        <v>21.5</v>
      </c>
      <c r="Q2232" s="5" t="str">
        <f t="shared" si="240"/>
        <v>games</v>
      </c>
      <c r="R2232" s="5" t="str">
        <f t="shared" si="241"/>
        <v>tabletop games</v>
      </c>
      <c r="S2232" t="s">
        <v>8333</v>
      </c>
      <c r="T2232" t="s">
        <v>8351</v>
      </c>
      <c r="U2232" s="9">
        <f t="shared" si="242"/>
        <v>41724.881099537037</v>
      </c>
      <c r="V2232" s="9">
        <f t="shared" si="243"/>
        <v>41754.881099537037</v>
      </c>
      <c r="W2232">
        <f t="shared" si="244"/>
        <v>30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 s="5">
        <f t="shared" si="239"/>
        <v>27.23</v>
      </c>
      <c r="Q2233" s="5" t="str">
        <f t="shared" si="240"/>
        <v>games</v>
      </c>
      <c r="R2233" s="5" t="str">
        <f t="shared" si="241"/>
        <v>tabletop games</v>
      </c>
      <c r="S2233" t="s">
        <v>8333</v>
      </c>
      <c r="T2233" t="s">
        <v>8351</v>
      </c>
      <c r="U2233" s="9">
        <f t="shared" si="242"/>
        <v>41423.910891203705</v>
      </c>
      <c r="V2233" s="9">
        <f t="shared" si="243"/>
        <v>41450.208333333336</v>
      </c>
      <c r="W2233">
        <f t="shared" si="244"/>
        <v>27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 s="5">
        <f t="shared" si="239"/>
        <v>25.09</v>
      </c>
      <c r="Q2234" s="5" t="str">
        <f t="shared" si="240"/>
        <v>games</v>
      </c>
      <c r="R2234" s="5" t="str">
        <f t="shared" si="241"/>
        <v>tabletop games</v>
      </c>
      <c r="S2234" t="s">
        <v>8333</v>
      </c>
      <c r="T2234" t="s">
        <v>8351</v>
      </c>
      <c r="U2234" s="9">
        <f t="shared" si="242"/>
        <v>41806.794074074074</v>
      </c>
      <c r="V2234" s="9">
        <f t="shared" si="243"/>
        <v>41839.125</v>
      </c>
      <c r="W2234">
        <f t="shared" si="244"/>
        <v>33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 s="5">
        <f t="shared" si="239"/>
        <v>21.23</v>
      </c>
      <c r="Q2235" s="5" t="str">
        <f t="shared" si="240"/>
        <v>games</v>
      </c>
      <c r="R2235" s="5" t="str">
        <f t="shared" si="241"/>
        <v>tabletop games</v>
      </c>
      <c r="S2235" t="s">
        <v>8333</v>
      </c>
      <c r="T2235" t="s">
        <v>8351</v>
      </c>
      <c r="U2235" s="9">
        <f t="shared" si="242"/>
        <v>42331.378923611104</v>
      </c>
      <c r="V2235" s="9">
        <f t="shared" si="243"/>
        <v>42352</v>
      </c>
      <c r="W2235">
        <f t="shared" si="244"/>
        <v>21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 s="5">
        <f t="shared" si="239"/>
        <v>41.61</v>
      </c>
      <c r="Q2236" s="5" t="str">
        <f t="shared" si="240"/>
        <v>games</v>
      </c>
      <c r="R2236" s="5" t="str">
        <f t="shared" si="241"/>
        <v>tabletop games</v>
      </c>
      <c r="S2236" t="s">
        <v>8333</v>
      </c>
      <c r="T2236" t="s">
        <v>8351</v>
      </c>
      <c r="U2236" s="9">
        <f t="shared" si="242"/>
        <v>42710.824618055558</v>
      </c>
      <c r="V2236" s="9">
        <f t="shared" si="243"/>
        <v>42740.824618055558</v>
      </c>
      <c r="W2236">
        <f t="shared" si="244"/>
        <v>30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 s="5">
        <f t="shared" si="239"/>
        <v>135.59</v>
      </c>
      <c r="Q2237" s="5" t="str">
        <f t="shared" si="240"/>
        <v>games</v>
      </c>
      <c r="R2237" s="5" t="str">
        <f t="shared" si="241"/>
        <v>tabletop games</v>
      </c>
      <c r="S2237" t="s">
        <v>8333</v>
      </c>
      <c r="T2237" t="s">
        <v>8351</v>
      </c>
      <c r="U2237" s="9">
        <f t="shared" si="242"/>
        <v>42062.022118055553</v>
      </c>
      <c r="V2237" s="9">
        <f t="shared" si="243"/>
        <v>42091.980451388896</v>
      </c>
      <c r="W2237">
        <f t="shared" si="244"/>
        <v>29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 s="5">
        <f t="shared" si="239"/>
        <v>22.12</v>
      </c>
      <c r="Q2238" s="5" t="str">
        <f t="shared" si="240"/>
        <v>games</v>
      </c>
      <c r="R2238" s="5" t="str">
        <f t="shared" si="241"/>
        <v>tabletop games</v>
      </c>
      <c r="S2238" t="s">
        <v>8333</v>
      </c>
      <c r="T2238" t="s">
        <v>8351</v>
      </c>
      <c r="U2238" s="9">
        <f t="shared" si="242"/>
        <v>42371.617164351846</v>
      </c>
      <c r="V2238" s="9">
        <f t="shared" si="243"/>
        <v>42401.617164351846</v>
      </c>
      <c r="W2238">
        <f t="shared" si="244"/>
        <v>30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 s="5">
        <f t="shared" si="239"/>
        <v>64.63</v>
      </c>
      <c r="Q2239" s="5" t="str">
        <f t="shared" si="240"/>
        <v>games</v>
      </c>
      <c r="R2239" s="5" t="str">
        <f t="shared" si="241"/>
        <v>tabletop games</v>
      </c>
      <c r="S2239" t="s">
        <v>8333</v>
      </c>
      <c r="T2239" t="s">
        <v>8351</v>
      </c>
      <c r="U2239" s="9">
        <f t="shared" si="242"/>
        <v>41915.003275462965</v>
      </c>
      <c r="V2239" s="9">
        <f t="shared" si="243"/>
        <v>41955.332638888889</v>
      </c>
      <c r="W2239">
        <f t="shared" si="244"/>
        <v>40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 s="5">
        <f t="shared" si="239"/>
        <v>69.569999999999993</v>
      </c>
      <c r="Q2240" s="5" t="str">
        <f t="shared" si="240"/>
        <v>games</v>
      </c>
      <c r="R2240" s="5" t="str">
        <f t="shared" si="241"/>
        <v>tabletop games</v>
      </c>
      <c r="S2240" t="s">
        <v>8333</v>
      </c>
      <c r="T2240" t="s">
        <v>8351</v>
      </c>
      <c r="U2240" s="9">
        <f t="shared" si="242"/>
        <v>42774.621712962966</v>
      </c>
      <c r="V2240" s="9">
        <f t="shared" si="243"/>
        <v>42804.621712962966</v>
      </c>
      <c r="W2240">
        <f t="shared" si="244"/>
        <v>30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 s="5">
        <f t="shared" si="239"/>
        <v>75.13</v>
      </c>
      <c r="Q2241" s="5" t="str">
        <f t="shared" si="240"/>
        <v>games</v>
      </c>
      <c r="R2241" s="5" t="str">
        <f t="shared" si="241"/>
        <v>tabletop games</v>
      </c>
      <c r="S2241" t="s">
        <v>8333</v>
      </c>
      <c r="T2241" t="s">
        <v>8351</v>
      </c>
      <c r="U2241" s="9">
        <f t="shared" si="242"/>
        <v>41572.958495370374</v>
      </c>
      <c r="V2241" s="9">
        <f t="shared" si="243"/>
        <v>41609.168055555558</v>
      </c>
      <c r="W2241">
        <f t="shared" si="244"/>
        <v>37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45">ROUND((E2242/D2242)*100,0)</f>
        <v>271</v>
      </c>
      <c r="P2242" s="5">
        <f t="shared" ref="P2242:P2305" si="246">ROUND((E2242/L2242),2)</f>
        <v>140.97999999999999</v>
      </c>
      <c r="Q2242" s="5" t="str">
        <f t="shared" ref="Q2242:Q2305" si="247">LEFT(N2242,SEARCH("/",N2242)-1)</f>
        <v>games</v>
      </c>
      <c r="R2242" s="5" t="str">
        <f t="shared" ref="R2242:R2305" si="248">RIGHT(N2242,LEN(N2242)-SEARCH("/",N2242))</f>
        <v>tabletop games</v>
      </c>
      <c r="S2242" t="s">
        <v>8333</v>
      </c>
      <c r="T2242" t="s">
        <v>8351</v>
      </c>
      <c r="U2242" s="9">
        <f t="shared" ref="U2242:U2305" si="249">(((J2242/60)/60)/24)+DATE(1970,1,1)</f>
        <v>42452.825740740736</v>
      </c>
      <c r="V2242" s="9">
        <f t="shared" ref="V2242:V2305" si="250">(((I2242/60)/60)/24)+DATE(1970,1,1)</f>
        <v>42482.825740740736</v>
      </c>
      <c r="W2242">
        <f t="shared" si="244"/>
        <v>30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45"/>
        <v>806</v>
      </c>
      <c r="P2243" s="5">
        <f t="shared" si="246"/>
        <v>49.47</v>
      </c>
      <c r="Q2243" s="5" t="str">
        <f t="shared" si="247"/>
        <v>games</v>
      </c>
      <c r="R2243" s="5" t="str">
        <f t="shared" si="248"/>
        <v>tabletop games</v>
      </c>
      <c r="S2243" t="s">
        <v>8333</v>
      </c>
      <c r="T2243" t="s">
        <v>8351</v>
      </c>
      <c r="U2243" s="9">
        <f t="shared" si="249"/>
        <v>42766.827546296292</v>
      </c>
      <c r="V2243" s="9">
        <f t="shared" si="250"/>
        <v>42796.827546296292</v>
      </c>
      <c r="W2243">
        <f t="shared" ref="W2243:W2306" si="251">DATEDIF(U2243,V2243,"d")</f>
        <v>30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 s="5">
        <f t="shared" si="246"/>
        <v>53.87</v>
      </c>
      <c r="Q2244" s="5" t="str">
        <f t="shared" si="247"/>
        <v>games</v>
      </c>
      <c r="R2244" s="5" t="str">
        <f t="shared" si="248"/>
        <v>tabletop games</v>
      </c>
      <c r="S2244" t="s">
        <v>8333</v>
      </c>
      <c r="T2244" t="s">
        <v>8351</v>
      </c>
      <c r="U2244" s="9">
        <f t="shared" si="249"/>
        <v>41569.575613425928</v>
      </c>
      <c r="V2244" s="9">
        <f t="shared" si="250"/>
        <v>41605.126388888886</v>
      </c>
      <c r="W2244">
        <f t="shared" si="251"/>
        <v>36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 s="5">
        <f t="shared" si="246"/>
        <v>4.57</v>
      </c>
      <c r="Q2245" s="5" t="str">
        <f t="shared" si="247"/>
        <v>games</v>
      </c>
      <c r="R2245" s="5" t="str">
        <f t="shared" si="248"/>
        <v>tabletop games</v>
      </c>
      <c r="S2245" t="s">
        <v>8333</v>
      </c>
      <c r="T2245" t="s">
        <v>8351</v>
      </c>
      <c r="U2245" s="9">
        <f t="shared" si="249"/>
        <v>42800.751041666663</v>
      </c>
      <c r="V2245" s="9">
        <f t="shared" si="250"/>
        <v>42807.125</v>
      </c>
      <c r="W2245">
        <f t="shared" si="251"/>
        <v>7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 s="5">
        <f t="shared" si="246"/>
        <v>65</v>
      </c>
      <c r="Q2246" s="5" t="str">
        <f t="shared" si="247"/>
        <v>games</v>
      </c>
      <c r="R2246" s="5" t="str">
        <f t="shared" si="248"/>
        <v>tabletop games</v>
      </c>
      <c r="S2246" t="s">
        <v>8333</v>
      </c>
      <c r="T2246" t="s">
        <v>8351</v>
      </c>
      <c r="U2246" s="9">
        <f t="shared" si="249"/>
        <v>42647.818819444445</v>
      </c>
      <c r="V2246" s="9">
        <f t="shared" si="250"/>
        <v>42659.854166666672</v>
      </c>
      <c r="W2246">
        <f t="shared" si="251"/>
        <v>12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 s="5">
        <f t="shared" si="246"/>
        <v>53.48</v>
      </c>
      <c r="Q2247" s="5" t="str">
        <f t="shared" si="247"/>
        <v>games</v>
      </c>
      <c r="R2247" s="5" t="str">
        <f t="shared" si="248"/>
        <v>tabletop games</v>
      </c>
      <c r="S2247" t="s">
        <v>8333</v>
      </c>
      <c r="T2247" t="s">
        <v>8351</v>
      </c>
      <c r="U2247" s="9">
        <f t="shared" si="249"/>
        <v>41660.708530092597</v>
      </c>
      <c r="V2247" s="9">
        <f t="shared" si="250"/>
        <v>41691.75</v>
      </c>
      <c r="W2247">
        <f t="shared" si="251"/>
        <v>31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 s="5">
        <f t="shared" si="246"/>
        <v>43.91</v>
      </c>
      <c r="Q2248" s="5" t="str">
        <f t="shared" si="247"/>
        <v>games</v>
      </c>
      <c r="R2248" s="5" t="str">
        <f t="shared" si="248"/>
        <v>tabletop games</v>
      </c>
      <c r="S2248" t="s">
        <v>8333</v>
      </c>
      <c r="T2248" t="s">
        <v>8351</v>
      </c>
      <c r="U2248" s="9">
        <f t="shared" si="249"/>
        <v>42221.79178240741</v>
      </c>
      <c r="V2248" s="9">
        <f t="shared" si="250"/>
        <v>42251.79178240741</v>
      </c>
      <c r="W2248">
        <f t="shared" si="251"/>
        <v>30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 s="5">
        <f t="shared" si="246"/>
        <v>50.85</v>
      </c>
      <c r="Q2249" s="5" t="str">
        <f t="shared" si="247"/>
        <v>games</v>
      </c>
      <c r="R2249" s="5" t="str">
        <f t="shared" si="248"/>
        <v>tabletop games</v>
      </c>
      <c r="S2249" t="s">
        <v>8333</v>
      </c>
      <c r="T2249" t="s">
        <v>8351</v>
      </c>
      <c r="U2249" s="9">
        <f t="shared" si="249"/>
        <v>42200.666261574079</v>
      </c>
      <c r="V2249" s="9">
        <f t="shared" si="250"/>
        <v>42214.666261574079</v>
      </c>
      <c r="W2249">
        <f t="shared" si="251"/>
        <v>14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 s="5">
        <f t="shared" si="246"/>
        <v>58.63</v>
      </c>
      <c r="Q2250" s="5" t="str">
        <f t="shared" si="247"/>
        <v>games</v>
      </c>
      <c r="R2250" s="5" t="str">
        <f t="shared" si="248"/>
        <v>tabletop games</v>
      </c>
      <c r="S2250" t="s">
        <v>8333</v>
      </c>
      <c r="T2250" t="s">
        <v>8351</v>
      </c>
      <c r="U2250" s="9">
        <f t="shared" si="249"/>
        <v>42688.875902777778</v>
      </c>
      <c r="V2250" s="9">
        <f t="shared" si="250"/>
        <v>42718.875902777778</v>
      </c>
      <c r="W2250">
        <f t="shared" si="251"/>
        <v>30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 s="5">
        <f t="shared" si="246"/>
        <v>32.82</v>
      </c>
      <c r="Q2251" s="5" t="str">
        <f t="shared" si="247"/>
        <v>games</v>
      </c>
      <c r="R2251" s="5" t="str">
        <f t="shared" si="248"/>
        <v>tabletop games</v>
      </c>
      <c r="S2251" t="s">
        <v>8333</v>
      </c>
      <c r="T2251" t="s">
        <v>8351</v>
      </c>
      <c r="U2251" s="9">
        <f t="shared" si="249"/>
        <v>41336.703298611108</v>
      </c>
      <c r="V2251" s="9">
        <f t="shared" si="250"/>
        <v>41366.661631944444</v>
      </c>
      <c r="W2251">
        <f t="shared" si="251"/>
        <v>30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 s="5">
        <f t="shared" si="246"/>
        <v>426.93</v>
      </c>
      <c r="Q2252" s="5" t="str">
        <f t="shared" si="247"/>
        <v>games</v>
      </c>
      <c r="R2252" s="5" t="str">
        <f t="shared" si="248"/>
        <v>tabletop games</v>
      </c>
      <c r="S2252" t="s">
        <v>8333</v>
      </c>
      <c r="T2252" t="s">
        <v>8351</v>
      </c>
      <c r="U2252" s="9">
        <f t="shared" si="249"/>
        <v>42677.005474537036</v>
      </c>
      <c r="V2252" s="9">
        <f t="shared" si="250"/>
        <v>42707.0471412037</v>
      </c>
      <c r="W2252">
        <f t="shared" si="251"/>
        <v>30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 s="5">
        <f t="shared" si="246"/>
        <v>23.81</v>
      </c>
      <c r="Q2253" s="5" t="str">
        <f t="shared" si="247"/>
        <v>games</v>
      </c>
      <c r="R2253" s="5" t="str">
        <f t="shared" si="248"/>
        <v>tabletop games</v>
      </c>
      <c r="S2253" t="s">
        <v>8333</v>
      </c>
      <c r="T2253" t="s">
        <v>8351</v>
      </c>
      <c r="U2253" s="9">
        <f t="shared" si="249"/>
        <v>41846.34579861111</v>
      </c>
      <c r="V2253" s="9">
        <f t="shared" si="250"/>
        <v>41867.34579861111</v>
      </c>
      <c r="W2253">
        <f t="shared" si="251"/>
        <v>21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 s="5">
        <f t="shared" si="246"/>
        <v>98.41</v>
      </c>
      <c r="Q2254" s="5" t="str">
        <f t="shared" si="247"/>
        <v>games</v>
      </c>
      <c r="R2254" s="5" t="str">
        <f t="shared" si="248"/>
        <v>tabletop games</v>
      </c>
      <c r="S2254" t="s">
        <v>8333</v>
      </c>
      <c r="T2254" t="s">
        <v>8351</v>
      </c>
      <c r="U2254" s="9">
        <f t="shared" si="249"/>
        <v>42573.327986111108</v>
      </c>
      <c r="V2254" s="9">
        <f t="shared" si="250"/>
        <v>42588.327986111108</v>
      </c>
      <c r="W2254">
        <f t="shared" si="251"/>
        <v>15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 s="5">
        <f t="shared" si="246"/>
        <v>107.32</v>
      </c>
      <c r="Q2255" s="5" t="str">
        <f t="shared" si="247"/>
        <v>games</v>
      </c>
      <c r="R2255" s="5" t="str">
        <f t="shared" si="248"/>
        <v>tabletop games</v>
      </c>
      <c r="S2255" t="s">
        <v>8333</v>
      </c>
      <c r="T2255" t="s">
        <v>8351</v>
      </c>
      <c r="U2255" s="9">
        <f t="shared" si="249"/>
        <v>42296.631331018521</v>
      </c>
      <c r="V2255" s="9">
        <f t="shared" si="250"/>
        <v>42326.672997685186</v>
      </c>
      <c r="W2255">
        <f t="shared" si="251"/>
        <v>30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 s="5">
        <f t="shared" si="246"/>
        <v>11.67</v>
      </c>
      <c r="Q2256" s="5" t="str">
        <f t="shared" si="247"/>
        <v>games</v>
      </c>
      <c r="R2256" s="5" t="str">
        <f t="shared" si="248"/>
        <v>tabletop games</v>
      </c>
      <c r="S2256" t="s">
        <v>8333</v>
      </c>
      <c r="T2256" t="s">
        <v>8351</v>
      </c>
      <c r="U2256" s="9">
        <f t="shared" si="249"/>
        <v>42752.647777777776</v>
      </c>
      <c r="V2256" s="9">
        <f t="shared" si="250"/>
        <v>42759.647777777776</v>
      </c>
      <c r="W2256">
        <f t="shared" si="251"/>
        <v>7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 s="5">
        <f t="shared" si="246"/>
        <v>41.78</v>
      </c>
      <c r="Q2257" s="5" t="str">
        <f t="shared" si="247"/>
        <v>games</v>
      </c>
      <c r="R2257" s="5" t="str">
        <f t="shared" si="248"/>
        <v>tabletop games</v>
      </c>
      <c r="S2257" t="s">
        <v>8333</v>
      </c>
      <c r="T2257" t="s">
        <v>8351</v>
      </c>
      <c r="U2257" s="9">
        <f t="shared" si="249"/>
        <v>42467.951979166668</v>
      </c>
      <c r="V2257" s="9">
        <f t="shared" si="250"/>
        <v>42497.951979166668</v>
      </c>
      <c r="W2257">
        <f t="shared" si="251"/>
        <v>30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 s="5">
        <f t="shared" si="246"/>
        <v>21.38</v>
      </c>
      <c r="Q2258" s="5" t="str">
        <f t="shared" si="247"/>
        <v>games</v>
      </c>
      <c r="R2258" s="5" t="str">
        <f t="shared" si="248"/>
        <v>tabletop games</v>
      </c>
      <c r="S2258" t="s">
        <v>8333</v>
      </c>
      <c r="T2258" t="s">
        <v>8351</v>
      </c>
      <c r="U2258" s="9">
        <f t="shared" si="249"/>
        <v>42682.451921296291</v>
      </c>
      <c r="V2258" s="9">
        <f t="shared" si="250"/>
        <v>42696.451921296291</v>
      </c>
      <c r="W2258">
        <f t="shared" si="251"/>
        <v>14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 s="5">
        <f t="shared" si="246"/>
        <v>94.1</v>
      </c>
      <c r="Q2259" s="5" t="str">
        <f t="shared" si="247"/>
        <v>games</v>
      </c>
      <c r="R2259" s="5" t="str">
        <f t="shared" si="248"/>
        <v>tabletop games</v>
      </c>
      <c r="S2259" t="s">
        <v>8333</v>
      </c>
      <c r="T2259" t="s">
        <v>8351</v>
      </c>
      <c r="U2259" s="9">
        <f t="shared" si="249"/>
        <v>42505.936678240745</v>
      </c>
      <c r="V2259" s="9">
        <f t="shared" si="250"/>
        <v>42540.958333333328</v>
      </c>
      <c r="W2259">
        <f t="shared" si="251"/>
        <v>35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 s="5">
        <f t="shared" si="246"/>
        <v>15.72</v>
      </c>
      <c r="Q2260" s="5" t="str">
        <f t="shared" si="247"/>
        <v>games</v>
      </c>
      <c r="R2260" s="5" t="str">
        <f t="shared" si="248"/>
        <v>tabletop games</v>
      </c>
      <c r="S2260" t="s">
        <v>8333</v>
      </c>
      <c r="T2260" t="s">
        <v>8351</v>
      </c>
      <c r="U2260" s="9">
        <f t="shared" si="249"/>
        <v>42136.75100694444</v>
      </c>
      <c r="V2260" s="9">
        <f t="shared" si="250"/>
        <v>42166.75100694444</v>
      </c>
      <c r="W2260">
        <f t="shared" si="251"/>
        <v>30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 s="5">
        <f t="shared" si="246"/>
        <v>90.64</v>
      </c>
      <c r="Q2261" s="5" t="str">
        <f t="shared" si="247"/>
        <v>games</v>
      </c>
      <c r="R2261" s="5" t="str">
        <f t="shared" si="248"/>
        <v>tabletop games</v>
      </c>
      <c r="S2261" t="s">
        <v>8333</v>
      </c>
      <c r="T2261" t="s">
        <v>8351</v>
      </c>
      <c r="U2261" s="9">
        <f t="shared" si="249"/>
        <v>42702.804814814815</v>
      </c>
      <c r="V2261" s="9">
        <f t="shared" si="250"/>
        <v>42712.804814814815</v>
      </c>
      <c r="W2261">
        <f t="shared" si="251"/>
        <v>10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 s="5">
        <f t="shared" si="246"/>
        <v>97.3</v>
      </c>
      <c r="Q2262" s="5" t="str">
        <f t="shared" si="247"/>
        <v>games</v>
      </c>
      <c r="R2262" s="5" t="str">
        <f t="shared" si="248"/>
        <v>tabletop games</v>
      </c>
      <c r="S2262" t="s">
        <v>8333</v>
      </c>
      <c r="T2262" t="s">
        <v>8351</v>
      </c>
      <c r="U2262" s="9">
        <f t="shared" si="249"/>
        <v>41695.016782407409</v>
      </c>
      <c r="V2262" s="9">
        <f t="shared" si="250"/>
        <v>41724.975115740745</v>
      </c>
      <c r="W2262">
        <f t="shared" si="251"/>
        <v>29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 s="5">
        <f t="shared" si="246"/>
        <v>37.119999999999997</v>
      </c>
      <c r="Q2263" s="5" t="str">
        <f t="shared" si="247"/>
        <v>games</v>
      </c>
      <c r="R2263" s="5" t="str">
        <f t="shared" si="248"/>
        <v>tabletop games</v>
      </c>
      <c r="S2263" t="s">
        <v>8333</v>
      </c>
      <c r="T2263" t="s">
        <v>8351</v>
      </c>
      <c r="U2263" s="9">
        <f t="shared" si="249"/>
        <v>42759.724768518514</v>
      </c>
      <c r="V2263" s="9">
        <f t="shared" si="250"/>
        <v>42780.724768518514</v>
      </c>
      <c r="W2263">
        <f t="shared" si="251"/>
        <v>21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 s="5">
        <f t="shared" si="246"/>
        <v>28.1</v>
      </c>
      <c r="Q2264" s="5" t="str">
        <f t="shared" si="247"/>
        <v>games</v>
      </c>
      <c r="R2264" s="5" t="str">
        <f t="shared" si="248"/>
        <v>tabletop games</v>
      </c>
      <c r="S2264" t="s">
        <v>8333</v>
      </c>
      <c r="T2264" t="s">
        <v>8351</v>
      </c>
      <c r="U2264" s="9">
        <f t="shared" si="249"/>
        <v>41926.585162037038</v>
      </c>
      <c r="V2264" s="9">
        <f t="shared" si="250"/>
        <v>41961</v>
      </c>
      <c r="W2264">
        <f t="shared" si="251"/>
        <v>35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 s="5">
        <f t="shared" si="246"/>
        <v>144.43</v>
      </c>
      <c r="Q2265" s="5" t="str">
        <f t="shared" si="247"/>
        <v>games</v>
      </c>
      <c r="R2265" s="5" t="str">
        <f t="shared" si="248"/>
        <v>tabletop games</v>
      </c>
      <c r="S2265" t="s">
        <v>8333</v>
      </c>
      <c r="T2265" t="s">
        <v>8351</v>
      </c>
      <c r="U2265" s="9">
        <f t="shared" si="249"/>
        <v>42014.832326388889</v>
      </c>
      <c r="V2265" s="9">
        <f t="shared" si="250"/>
        <v>42035.832326388889</v>
      </c>
      <c r="W2265">
        <f t="shared" si="251"/>
        <v>21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 s="5">
        <f t="shared" si="246"/>
        <v>24.27</v>
      </c>
      <c r="Q2266" s="5" t="str">
        <f t="shared" si="247"/>
        <v>games</v>
      </c>
      <c r="R2266" s="5" t="str">
        <f t="shared" si="248"/>
        <v>tabletop games</v>
      </c>
      <c r="S2266" t="s">
        <v>8333</v>
      </c>
      <c r="T2266" t="s">
        <v>8351</v>
      </c>
      <c r="U2266" s="9">
        <f t="shared" si="249"/>
        <v>42496.582337962958</v>
      </c>
      <c r="V2266" s="9">
        <f t="shared" si="250"/>
        <v>42513.125</v>
      </c>
      <c r="W2266">
        <f t="shared" si="251"/>
        <v>17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 s="5">
        <f t="shared" si="246"/>
        <v>35.119999999999997</v>
      </c>
      <c r="Q2267" s="5" t="str">
        <f t="shared" si="247"/>
        <v>games</v>
      </c>
      <c r="R2267" s="5" t="str">
        <f t="shared" si="248"/>
        <v>tabletop games</v>
      </c>
      <c r="S2267" t="s">
        <v>8333</v>
      </c>
      <c r="T2267" t="s">
        <v>8351</v>
      </c>
      <c r="U2267" s="9">
        <f t="shared" si="249"/>
        <v>42689.853090277778</v>
      </c>
      <c r="V2267" s="9">
        <f t="shared" si="250"/>
        <v>42696.853090277778</v>
      </c>
      <c r="W2267">
        <f t="shared" si="251"/>
        <v>7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 s="5">
        <f t="shared" si="246"/>
        <v>24.76</v>
      </c>
      <c r="Q2268" s="5" t="str">
        <f t="shared" si="247"/>
        <v>games</v>
      </c>
      <c r="R2268" s="5" t="str">
        <f t="shared" si="248"/>
        <v>tabletop games</v>
      </c>
      <c r="S2268" t="s">
        <v>8333</v>
      </c>
      <c r="T2268" t="s">
        <v>8351</v>
      </c>
      <c r="U2268" s="9">
        <f t="shared" si="249"/>
        <v>42469.874907407408</v>
      </c>
      <c r="V2268" s="9">
        <f t="shared" si="250"/>
        <v>42487.083333333328</v>
      </c>
      <c r="W2268">
        <f t="shared" si="251"/>
        <v>18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 s="5">
        <f t="shared" si="246"/>
        <v>188.38</v>
      </c>
      <c r="Q2269" s="5" t="str">
        <f t="shared" si="247"/>
        <v>games</v>
      </c>
      <c r="R2269" s="5" t="str">
        <f t="shared" si="248"/>
        <v>tabletop games</v>
      </c>
      <c r="S2269" t="s">
        <v>8333</v>
      </c>
      <c r="T2269" t="s">
        <v>8351</v>
      </c>
      <c r="U2269" s="9">
        <f t="shared" si="249"/>
        <v>41968.829826388886</v>
      </c>
      <c r="V2269" s="9">
        <f t="shared" si="250"/>
        <v>41994.041666666672</v>
      </c>
      <c r="W2269">
        <f t="shared" si="251"/>
        <v>26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 s="5">
        <f t="shared" si="246"/>
        <v>148.08000000000001</v>
      </c>
      <c r="Q2270" s="5" t="str">
        <f t="shared" si="247"/>
        <v>games</v>
      </c>
      <c r="R2270" s="5" t="str">
        <f t="shared" si="248"/>
        <v>tabletop games</v>
      </c>
      <c r="S2270" t="s">
        <v>8333</v>
      </c>
      <c r="T2270" t="s">
        <v>8351</v>
      </c>
      <c r="U2270" s="9">
        <f t="shared" si="249"/>
        <v>42776.082349537035</v>
      </c>
      <c r="V2270" s="9">
        <f t="shared" si="250"/>
        <v>42806.082349537035</v>
      </c>
      <c r="W2270">
        <f t="shared" si="251"/>
        <v>30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 s="5">
        <f t="shared" si="246"/>
        <v>49.93</v>
      </c>
      <c r="Q2271" s="5" t="str">
        <f t="shared" si="247"/>
        <v>games</v>
      </c>
      <c r="R2271" s="5" t="str">
        <f t="shared" si="248"/>
        <v>tabletop games</v>
      </c>
      <c r="S2271" t="s">
        <v>8333</v>
      </c>
      <c r="T2271" t="s">
        <v>8351</v>
      </c>
      <c r="U2271" s="9">
        <f t="shared" si="249"/>
        <v>42776.704432870371</v>
      </c>
      <c r="V2271" s="9">
        <f t="shared" si="250"/>
        <v>42801.208333333328</v>
      </c>
      <c r="W2271">
        <f t="shared" si="251"/>
        <v>25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 s="5">
        <f t="shared" si="246"/>
        <v>107.82</v>
      </c>
      <c r="Q2272" s="5" t="str">
        <f t="shared" si="247"/>
        <v>games</v>
      </c>
      <c r="R2272" s="5" t="str">
        <f t="shared" si="248"/>
        <v>tabletop games</v>
      </c>
      <c r="S2272" t="s">
        <v>8333</v>
      </c>
      <c r="T2272" t="s">
        <v>8351</v>
      </c>
      <c r="U2272" s="9">
        <f t="shared" si="249"/>
        <v>42725.869363425925</v>
      </c>
      <c r="V2272" s="9">
        <f t="shared" si="250"/>
        <v>42745.915972222225</v>
      </c>
      <c r="W2272">
        <f t="shared" si="251"/>
        <v>20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 s="5">
        <f t="shared" si="246"/>
        <v>42.63</v>
      </c>
      <c r="Q2273" s="5" t="str">
        <f t="shared" si="247"/>
        <v>games</v>
      </c>
      <c r="R2273" s="5" t="str">
        <f t="shared" si="248"/>
        <v>tabletop games</v>
      </c>
      <c r="S2273" t="s">
        <v>8333</v>
      </c>
      <c r="T2273" t="s">
        <v>8351</v>
      </c>
      <c r="U2273" s="9">
        <f t="shared" si="249"/>
        <v>42684.000046296293</v>
      </c>
      <c r="V2273" s="9">
        <f t="shared" si="250"/>
        <v>42714.000046296293</v>
      </c>
      <c r="W2273">
        <f t="shared" si="251"/>
        <v>30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 s="5">
        <f t="shared" si="246"/>
        <v>14.37</v>
      </c>
      <c r="Q2274" s="5" t="str">
        <f t="shared" si="247"/>
        <v>games</v>
      </c>
      <c r="R2274" s="5" t="str">
        <f t="shared" si="248"/>
        <v>tabletop games</v>
      </c>
      <c r="S2274" t="s">
        <v>8333</v>
      </c>
      <c r="T2274" t="s">
        <v>8351</v>
      </c>
      <c r="U2274" s="9">
        <f t="shared" si="249"/>
        <v>42315.699490740735</v>
      </c>
      <c r="V2274" s="9">
        <f t="shared" si="250"/>
        <v>42345.699490740735</v>
      </c>
      <c r="W2274">
        <f t="shared" si="251"/>
        <v>30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 s="5">
        <f t="shared" si="246"/>
        <v>37.479999999999997</v>
      </c>
      <c r="Q2275" s="5" t="str">
        <f t="shared" si="247"/>
        <v>games</v>
      </c>
      <c r="R2275" s="5" t="str">
        <f t="shared" si="248"/>
        <v>tabletop games</v>
      </c>
      <c r="S2275" t="s">
        <v>8333</v>
      </c>
      <c r="T2275" t="s">
        <v>8351</v>
      </c>
      <c r="U2275" s="9">
        <f t="shared" si="249"/>
        <v>42781.549097222218</v>
      </c>
      <c r="V2275" s="9">
        <f t="shared" si="250"/>
        <v>42806.507430555561</v>
      </c>
      <c r="W2275">
        <f t="shared" si="251"/>
        <v>25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 s="5">
        <f t="shared" si="246"/>
        <v>30.2</v>
      </c>
      <c r="Q2276" s="5" t="str">
        <f t="shared" si="247"/>
        <v>games</v>
      </c>
      <c r="R2276" s="5" t="str">
        <f t="shared" si="248"/>
        <v>tabletop games</v>
      </c>
      <c r="S2276" t="s">
        <v>8333</v>
      </c>
      <c r="T2276" t="s">
        <v>8351</v>
      </c>
      <c r="U2276" s="9">
        <f t="shared" si="249"/>
        <v>41663.500659722224</v>
      </c>
      <c r="V2276" s="9">
        <f t="shared" si="250"/>
        <v>41693.500659722224</v>
      </c>
      <c r="W2276">
        <f t="shared" si="251"/>
        <v>30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 s="5">
        <f t="shared" si="246"/>
        <v>33.549999999999997</v>
      </c>
      <c r="Q2277" s="5" t="str">
        <f t="shared" si="247"/>
        <v>games</v>
      </c>
      <c r="R2277" s="5" t="str">
        <f t="shared" si="248"/>
        <v>tabletop games</v>
      </c>
      <c r="S2277" t="s">
        <v>8333</v>
      </c>
      <c r="T2277" t="s">
        <v>8351</v>
      </c>
      <c r="U2277" s="9">
        <f t="shared" si="249"/>
        <v>41965.616655092599</v>
      </c>
      <c r="V2277" s="9">
        <f t="shared" si="250"/>
        <v>41995.616655092599</v>
      </c>
      <c r="W2277">
        <f t="shared" si="251"/>
        <v>30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 s="5">
        <f t="shared" si="246"/>
        <v>64.75</v>
      </c>
      <c r="Q2278" s="5" t="str">
        <f t="shared" si="247"/>
        <v>games</v>
      </c>
      <c r="R2278" s="5" t="str">
        <f t="shared" si="248"/>
        <v>tabletop games</v>
      </c>
      <c r="S2278" t="s">
        <v>8333</v>
      </c>
      <c r="T2278" t="s">
        <v>8351</v>
      </c>
      <c r="U2278" s="9">
        <f t="shared" si="249"/>
        <v>41614.651493055557</v>
      </c>
      <c r="V2278" s="9">
        <f t="shared" si="250"/>
        <v>41644.651493055557</v>
      </c>
      <c r="W2278">
        <f t="shared" si="251"/>
        <v>30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 s="5">
        <f t="shared" si="246"/>
        <v>57.93</v>
      </c>
      <c r="Q2279" s="5" t="str">
        <f t="shared" si="247"/>
        <v>games</v>
      </c>
      <c r="R2279" s="5" t="str">
        <f t="shared" si="248"/>
        <v>tabletop games</v>
      </c>
      <c r="S2279" t="s">
        <v>8333</v>
      </c>
      <c r="T2279" t="s">
        <v>8351</v>
      </c>
      <c r="U2279" s="9">
        <f t="shared" si="249"/>
        <v>40936.678506944445</v>
      </c>
      <c r="V2279" s="9">
        <f t="shared" si="250"/>
        <v>40966.678506944445</v>
      </c>
      <c r="W2279">
        <f t="shared" si="251"/>
        <v>30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 s="5">
        <f t="shared" si="246"/>
        <v>53.08</v>
      </c>
      <c r="Q2280" s="5" t="str">
        <f t="shared" si="247"/>
        <v>games</v>
      </c>
      <c r="R2280" s="5" t="str">
        <f t="shared" si="248"/>
        <v>tabletop games</v>
      </c>
      <c r="S2280" t="s">
        <v>8333</v>
      </c>
      <c r="T2280" t="s">
        <v>8351</v>
      </c>
      <c r="U2280" s="9">
        <f t="shared" si="249"/>
        <v>42338.709108796291</v>
      </c>
      <c r="V2280" s="9">
        <f t="shared" si="250"/>
        <v>42372.957638888889</v>
      </c>
      <c r="W2280">
        <f t="shared" si="251"/>
        <v>34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 s="5">
        <f t="shared" si="246"/>
        <v>48.06</v>
      </c>
      <c r="Q2281" s="5" t="str">
        <f t="shared" si="247"/>
        <v>games</v>
      </c>
      <c r="R2281" s="5" t="str">
        <f t="shared" si="248"/>
        <v>tabletop games</v>
      </c>
      <c r="S2281" t="s">
        <v>8333</v>
      </c>
      <c r="T2281" t="s">
        <v>8351</v>
      </c>
      <c r="U2281" s="9">
        <f t="shared" si="249"/>
        <v>42020.806701388887</v>
      </c>
      <c r="V2281" s="9">
        <f t="shared" si="250"/>
        <v>42039.166666666672</v>
      </c>
      <c r="W2281">
        <f t="shared" si="251"/>
        <v>19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 s="5">
        <f t="shared" si="246"/>
        <v>82.4</v>
      </c>
      <c r="Q2282" s="5" t="str">
        <f t="shared" si="247"/>
        <v>games</v>
      </c>
      <c r="R2282" s="5" t="str">
        <f t="shared" si="248"/>
        <v>tabletop games</v>
      </c>
      <c r="S2282" t="s">
        <v>8333</v>
      </c>
      <c r="T2282" t="s">
        <v>8351</v>
      </c>
      <c r="U2282" s="9">
        <f t="shared" si="249"/>
        <v>42234.624895833331</v>
      </c>
      <c r="V2282" s="9">
        <f t="shared" si="250"/>
        <v>42264.624895833331</v>
      </c>
      <c r="W2282">
        <f t="shared" si="251"/>
        <v>30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 s="5">
        <f t="shared" si="246"/>
        <v>50.45</v>
      </c>
      <c r="Q2283" s="5" t="str">
        <f t="shared" si="247"/>
        <v>music</v>
      </c>
      <c r="R2283" s="5" t="str">
        <f t="shared" si="248"/>
        <v>rock</v>
      </c>
      <c r="S2283" t="s">
        <v>8325</v>
      </c>
      <c r="T2283" t="s">
        <v>8326</v>
      </c>
      <c r="U2283" s="9">
        <f t="shared" si="249"/>
        <v>40687.285844907405</v>
      </c>
      <c r="V2283" s="9">
        <f t="shared" si="250"/>
        <v>40749.284722222219</v>
      </c>
      <c r="W2283">
        <f t="shared" si="251"/>
        <v>62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 s="5">
        <f t="shared" si="246"/>
        <v>115.83</v>
      </c>
      <c r="Q2284" s="5" t="str">
        <f t="shared" si="247"/>
        <v>music</v>
      </c>
      <c r="R2284" s="5" t="str">
        <f t="shared" si="248"/>
        <v>rock</v>
      </c>
      <c r="S2284" t="s">
        <v>8325</v>
      </c>
      <c r="T2284" t="s">
        <v>8326</v>
      </c>
      <c r="U2284" s="9">
        <f t="shared" si="249"/>
        <v>42323.17460648148</v>
      </c>
      <c r="V2284" s="9">
        <f t="shared" si="250"/>
        <v>42383.17460648148</v>
      </c>
      <c r="W2284">
        <f t="shared" si="251"/>
        <v>60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 s="5">
        <f t="shared" si="246"/>
        <v>63.03</v>
      </c>
      <c r="Q2285" s="5" t="str">
        <f t="shared" si="247"/>
        <v>music</v>
      </c>
      <c r="R2285" s="5" t="str">
        <f t="shared" si="248"/>
        <v>rock</v>
      </c>
      <c r="S2285" t="s">
        <v>8325</v>
      </c>
      <c r="T2285" t="s">
        <v>8326</v>
      </c>
      <c r="U2285" s="9">
        <f t="shared" si="249"/>
        <v>40978.125046296293</v>
      </c>
      <c r="V2285" s="9">
        <f t="shared" si="250"/>
        <v>41038.083379629628</v>
      </c>
      <c r="W2285">
        <f t="shared" si="251"/>
        <v>60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 s="5">
        <f t="shared" si="246"/>
        <v>108.02</v>
      </c>
      <c r="Q2286" s="5" t="str">
        <f t="shared" si="247"/>
        <v>music</v>
      </c>
      <c r="R2286" s="5" t="str">
        <f t="shared" si="248"/>
        <v>rock</v>
      </c>
      <c r="S2286" t="s">
        <v>8325</v>
      </c>
      <c r="T2286" t="s">
        <v>8326</v>
      </c>
      <c r="U2286" s="9">
        <f t="shared" si="249"/>
        <v>40585.796817129631</v>
      </c>
      <c r="V2286" s="9">
        <f t="shared" si="250"/>
        <v>40614.166666666664</v>
      </c>
      <c r="W2286">
        <f t="shared" si="251"/>
        <v>29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 s="5">
        <f t="shared" si="246"/>
        <v>46.09</v>
      </c>
      <c r="Q2287" s="5" t="str">
        <f t="shared" si="247"/>
        <v>music</v>
      </c>
      <c r="R2287" s="5" t="str">
        <f t="shared" si="248"/>
        <v>rock</v>
      </c>
      <c r="S2287" t="s">
        <v>8325</v>
      </c>
      <c r="T2287" t="s">
        <v>8326</v>
      </c>
      <c r="U2287" s="9">
        <f t="shared" si="249"/>
        <v>41059.185682870368</v>
      </c>
      <c r="V2287" s="9">
        <f t="shared" si="250"/>
        <v>41089.185682870368</v>
      </c>
      <c r="W2287">
        <f t="shared" si="251"/>
        <v>30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 s="5">
        <f t="shared" si="246"/>
        <v>107.21</v>
      </c>
      <c r="Q2288" s="5" t="str">
        <f t="shared" si="247"/>
        <v>music</v>
      </c>
      <c r="R2288" s="5" t="str">
        <f t="shared" si="248"/>
        <v>rock</v>
      </c>
      <c r="S2288" t="s">
        <v>8325</v>
      </c>
      <c r="T2288" t="s">
        <v>8326</v>
      </c>
      <c r="U2288" s="9">
        <f t="shared" si="249"/>
        <v>41494.963587962964</v>
      </c>
      <c r="V2288" s="9">
        <f t="shared" si="250"/>
        <v>41523.165972222225</v>
      </c>
      <c r="W2288">
        <f t="shared" si="251"/>
        <v>29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 s="5">
        <f t="shared" si="246"/>
        <v>50.93</v>
      </c>
      <c r="Q2289" s="5" t="str">
        <f t="shared" si="247"/>
        <v>music</v>
      </c>
      <c r="R2289" s="5" t="str">
        <f t="shared" si="248"/>
        <v>rock</v>
      </c>
      <c r="S2289" t="s">
        <v>8325</v>
      </c>
      <c r="T2289" t="s">
        <v>8326</v>
      </c>
      <c r="U2289" s="9">
        <f t="shared" si="249"/>
        <v>41792.667361111111</v>
      </c>
      <c r="V2289" s="9">
        <f t="shared" si="250"/>
        <v>41813.667361111111</v>
      </c>
      <c r="W2289">
        <f t="shared" si="251"/>
        <v>21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 s="5">
        <f t="shared" si="246"/>
        <v>40.04</v>
      </c>
      <c r="Q2290" s="5" t="str">
        <f t="shared" si="247"/>
        <v>music</v>
      </c>
      <c r="R2290" s="5" t="str">
        <f t="shared" si="248"/>
        <v>rock</v>
      </c>
      <c r="S2290" t="s">
        <v>8325</v>
      </c>
      <c r="T2290" t="s">
        <v>8326</v>
      </c>
      <c r="U2290" s="9">
        <f t="shared" si="249"/>
        <v>41067.827418981484</v>
      </c>
      <c r="V2290" s="9">
        <f t="shared" si="250"/>
        <v>41086.75</v>
      </c>
      <c r="W2290">
        <f t="shared" si="251"/>
        <v>19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 s="5">
        <f t="shared" si="246"/>
        <v>64.44</v>
      </c>
      <c r="Q2291" s="5" t="str">
        <f t="shared" si="247"/>
        <v>music</v>
      </c>
      <c r="R2291" s="5" t="str">
        <f t="shared" si="248"/>
        <v>rock</v>
      </c>
      <c r="S2291" t="s">
        <v>8325</v>
      </c>
      <c r="T2291" t="s">
        <v>8326</v>
      </c>
      <c r="U2291" s="9">
        <f t="shared" si="249"/>
        <v>41571.998379629629</v>
      </c>
      <c r="V2291" s="9">
        <f t="shared" si="250"/>
        <v>41614.973611111112</v>
      </c>
      <c r="W2291">
        <f t="shared" si="251"/>
        <v>43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 s="5">
        <f t="shared" si="246"/>
        <v>53.83</v>
      </c>
      <c r="Q2292" s="5" t="str">
        <f t="shared" si="247"/>
        <v>music</v>
      </c>
      <c r="R2292" s="5" t="str">
        <f t="shared" si="248"/>
        <v>rock</v>
      </c>
      <c r="S2292" t="s">
        <v>8325</v>
      </c>
      <c r="T2292" t="s">
        <v>8326</v>
      </c>
      <c r="U2292" s="9">
        <f t="shared" si="249"/>
        <v>40070.253819444442</v>
      </c>
      <c r="V2292" s="9">
        <f t="shared" si="250"/>
        <v>40148.708333333336</v>
      </c>
      <c r="W2292">
        <f t="shared" si="251"/>
        <v>78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 s="5">
        <f t="shared" si="246"/>
        <v>100.47</v>
      </c>
      <c r="Q2293" s="5" t="str">
        <f t="shared" si="247"/>
        <v>music</v>
      </c>
      <c r="R2293" s="5" t="str">
        <f t="shared" si="248"/>
        <v>rock</v>
      </c>
      <c r="S2293" t="s">
        <v>8325</v>
      </c>
      <c r="T2293" t="s">
        <v>8326</v>
      </c>
      <c r="U2293" s="9">
        <f t="shared" si="249"/>
        <v>40987.977060185185</v>
      </c>
      <c r="V2293" s="9">
        <f t="shared" si="250"/>
        <v>41022.166666666664</v>
      </c>
      <c r="W2293">
        <f t="shared" si="251"/>
        <v>35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 s="5">
        <f t="shared" si="246"/>
        <v>46.63</v>
      </c>
      <c r="Q2294" s="5" t="str">
        <f t="shared" si="247"/>
        <v>music</v>
      </c>
      <c r="R2294" s="5" t="str">
        <f t="shared" si="248"/>
        <v>rock</v>
      </c>
      <c r="S2294" t="s">
        <v>8325</v>
      </c>
      <c r="T2294" t="s">
        <v>8326</v>
      </c>
      <c r="U2294" s="9">
        <f t="shared" si="249"/>
        <v>40987.697638888887</v>
      </c>
      <c r="V2294" s="9">
        <f t="shared" si="250"/>
        <v>41017.697638888887</v>
      </c>
      <c r="W2294">
        <f t="shared" si="251"/>
        <v>30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 s="5">
        <f t="shared" si="246"/>
        <v>34.07</v>
      </c>
      <c r="Q2295" s="5" t="str">
        <f t="shared" si="247"/>
        <v>music</v>
      </c>
      <c r="R2295" s="5" t="str">
        <f t="shared" si="248"/>
        <v>rock</v>
      </c>
      <c r="S2295" t="s">
        <v>8325</v>
      </c>
      <c r="T2295" t="s">
        <v>8326</v>
      </c>
      <c r="U2295" s="9">
        <f t="shared" si="249"/>
        <v>41151.708321759259</v>
      </c>
      <c r="V2295" s="9">
        <f t="shared" si="250"/>
        <v>41177.165972222225</v>
      </c>
      <c r="W2295">
        <f t="shared" si="251"/>
        <v>26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 s="5">
        <f t="shared" si="246"/>
        <v>65.209999999999994</v>
      </c>
      <c r="Q2296" s="5" t="str">
        <f t="shared" si="247"/>
        <v>music</v>
      </c>
      <c r="R2296" s="5" t="str">
        <f t="shared" si="248"/>
        <v>rock</v>
      </c>
      <c r="S2296" t="s">
        <v>8325</v>
      </c>
      <c r="T2296" t="s">
        <v>8326</v>
      </c>
      <c r="U2296" s="9">
        <f t="shared" si="249"/>
        <v>41264.72314814815</v>
      </c>
      <c r="V2296" s="9">
        <f t="shared" si="250"/>
        <v>41294.72314814815</v>
      </c>
      <c r="W2296">
        <f t="shared" si="251"/>
        <v>30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 s="5">
        <f t="shared" si="246"/>
        <v>44.21</v>
      </c>
      <c r="Q2297" s="5" t="str">
        <f t="shared" si="247"/>
        <v>music</v>
      </c>
      <c r="R2297" s="5" t="str">
        <f t="shared" si="248"/>
        <v>rock</v>
      </c>
      <c r="S2297" t="s">
        <v>8325</v>
      </c>
      <c r="T2297" t="s">
        <v>8326</v>
      </c>
      <c r="U2297" s="9">
        <f t="shared" si="249"/>
        <v>41270.954351851848</v>
      </c>
      <c r="V2297" s="9">
        <f t="shared" si="250"/>
        <v>41300.954351851848</v>
      </c>
      <c r="W2297">
        <f t="shared" si="251"/>
        <v>30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 s="5">
        <f t="shared" si="246"/>
        <v>71.97</v>
      </c>
      <c r="Q2298" s="5" t="str">
        <f t="shared" si="247"/>
        <v>music</v>
      </c>
      <c r="R2298" s="5" t="str">
        <f t="shared" si="248"/>
        <v>rock</v>
      </c>
      <c r="S2298" t="s">
        <v>8325</v>
      </c>
      <c r="T2298" t="s">
        <v>8326</v>
      </c>
      <c r="U2298" s="9">
        <f t="shared" si="249"/>
        <v>40927.731782407405</v>
      </c>
      <c r="V2298" s="9">
        <f t="shared" si="250"/>
        <v>40962.731782407405</v>
      </c>
      <c r="W2298">
        <f t="shared" si="251"/>
        <v>35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 s="5">
        <f t="shared" si="246"/>
        <v>52.95</v>
      </c>
      <c r="Q2299" s="5" t="str">
        <f t="shared" si="247"/>
        <v>music</v>
      </c>
      <c r="R2299" s="5" t="str">
        <f t="shared" si="248"/>
        <v>rock</v>
      </c>
      <c r="S2299" t="s">
        <v>8325</v>
      </c>
      <c r="T2299" t="s">
        <v>8326</v>
      </c>
      <c r="U2299" s="9">
        <f t="shared" si="249"/>
        <v>40948.042233796295</v>
      </c>
      <c r="V2299" s="9">
        <f t="shared" si="250"/>
        <v>40982.165972222225</v>
      </c>
      <c r="W2299">
        <f t="shared" si="251"/>
        <v>34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 s="5">
        <f t="shared" si="246"/>
        <v>109.45</v>
      </c>
      <c r="Q2300" s="5" t="str">
        <f t="shared" si="247"/>
        <v>music</v>
      </c>
      <c r="R2300" s="5" t="str">
        <f t="shared" si="248"/>
        <v>rock</v>
      </c>
      <c r="S2300" t="s">
        <v>8325</v>
      </c>
      <c r="T2300" t="s">
        <v>8326</v>
      </c>
      <c r="U2300" s="9">
        <f t="shared" si="249"/>
        <v>41694.84065972222</v>
      </c>
      <c r="V2300" s="9">
        <f t="shared" si="250"/>
        <v>41724.798993055556</v>
      </c>
      <c r="W2300">
        <f t="shared" si="251"/>
        <v>30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 s="5">
        <f t="shared" si="246"/>
        <v>75.040000000000006</v>
      </c>
      <c r="Q2301" s="5" t="str">
        <f t="shared" si="247"/>
        <v>music</v>
      </c>
      <c r="R2301" s="5" t="str">
        <f t="shared" si="248"/>
        <v>rock</v>
      </c>
      <c r="S2301" t="s">
        <v>8325</v>
      </c>
      <c r="T2301" t="s">
        <v>8326</v>
      </c>
      <c r="U2301" s="9">
        <f t="shared" si="249"/>
        <v>40565.032511574071</v>
      </c>
      <c r="V2301" s="9">
        <f t="shared" si="250"/>
        <v>40580.032511574071</v>
      </c>
      <c r="W2301">
        <f t="shared" si="251"/>
        <v>15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 s="5">
        <f t="shared" si="246"/>
        <v>115.71</v>
      </c>
      <c r="Q2302" s="5" t="str">
        <f t="shared" si="247"/>
        <v>music</v>
      </c>
      <c r="R2302" s="5" t="str">
        <f t="shared" si="248"/>
        <v>rock</v>
      </c>
      <c r="S2302" t="s">
        <v>8325</v>
      </c>
      <c r="T2302" t="s">
        <v>8326</v>
      </c>
      <c r="U2302" s="9">
        <f t="shared" si="249"/>
        <v>41074.727037037039</v>
      </c>
      <c r="V2302" s="9">
        <f t="shared" si="250"/>
        <v>41088.727037037039</v>
      </c>
      <c r="W2302">
        <f t="shared" si="251"/>
        <v>14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 s="5">
        <f t="shared" si="246"/>
        <v>31.66</v>
      </c>
      <c r="Q2303" s="5" t="str">
        <f t="shared" si="247"/>
        <v>music</v>
      </c>
      <c r="R2303" s="5" t="str">
        <f t="shared" si="248"/>
        <v>indie rock</v>
      </c>
      <c r="S2303" t="s">
        <v>8325</v>
      </c>
      <c r="T2303" t="s">
        <v>8329</v>
      </c>
      <c r="U2303" s="9">
        <f t="shared" si="249"/>
        <v>41416.146944444445</v>
      </c>
      <c r="V2303" s="9">
        <f t="shared" si="250"/>
        <v>41446.146944444445</v>
      </c>
      <c r="W2303">
        <f t="shared" si="251"/>
        <v>30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 s="5">
        <f t="shared" si="246"/>
        <v>46.18</v>
      </c>
      <c r="Q2304" s="5" t="str">
        <f t="shared" si="247"/>
        <v>music</v>
      </c>
      <c r="R2304" s="5" t="str">
        <f t="shared" si="248"/>
        <v>indie rock</v>
      </c>
      <c r="S2304" t="s">
        <v>8325</v>
      </c>
      <c r="T2304" t="s">
        <v>8329</v>
      </c>
      <c r="U2304" s="9">
        <f t="shared" si="249"/>
        <v>41605.868449074071</v>
      </c>
      <c r="V2304" s="9">
        <f t="shared" si="250"/>
        <v>41639.291666666664</v>
      </c>
      <c r="W2304">
        <f t="shared" si="251"/>
        <v>34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 s="5">
        <f t="shared" si="246"/>
        <v>68.48</v>
      </c>
      <c r="Q2305" s="5" t="str">
        <f t="shared" si="247"/>
        <v>music</v>
      </c>
      <c r="R2305" s="5" t="str">
        <f t="shared" si="248"/>
        <v>indie rock</v>
      </c>
      <c r="S2305" t="s">
        <v>8325</v>
      </c>
      <c r="T2305" t="s">
        <v>8329</v>
      </c>
      <c r="U2305" s="9">
        <f t="shared" si="249"/>
        <v>40850.111064814817</v>
      </c>
      <c r="V2305" s="9">
        <f t="shared" si="250"/>
        <v>40890.152731481481</v>
      </c>
      <c r="W2305">
        <f t="shared" si="251"/>
        <v>40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52">ROUND((E2306/D2306)*100,0)</f>
        <v>101</v>
      </c>
      <c r="P2306" s="5">
        <f t="shared" ref="P2306:P2369" si="253">ROUND((E2306/L2306),2)</f>
        <v>53.47</v>
      </c>
      <c r="Q2306" s="5" t="str">
        <f t="shared" ref="Q2306:Q2369" si="254">LEFT(N2306,SEARCH("/",N2306)-1)</f>
        <v>music</v>
      </c>
      <c r="R2306" s="5" t="str">
        <f t="shared" ref="R2306:R2369" si="255">RIGHT(N2306,LEN(N2306)-SEARCH("/",N2306))</f>
        <v>indie rock</v>
      </c>
      <c r="S2306" t="s">
        <v>8325</v>
      </c>
      <c r="T2306" t="s">
        <v>8329</v>
      </c>
      <c r="U2306" s="9">
        <f t="shared" ref="U2306:U2369" si="256">(((J2306/60)/60)/24)+DATE(1970,1,1)</f>
        <v>40502.815868055557</v>
      </c>
      <c r="V2306" s="9">
        <f t="shared" ref="V2306:V2369" si="257">(((I2306/60)/60)/24)+DATE(1970,1,1)</f>
        <v>40544.207638888889</v>
      </c>
      <c r="W2306">
        <f t="shared" si="251"/>
        <v>42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52"/>
        <v>101</v>
      </c>
      <c r="P2307" s="5">
        <f t="shared" si="253"/>
        <v>109.11</v>
      </c>
      <c r="Q2307" s="5" t="str">
        <f t="shared" si="254"/>
        <v>music</v>
      </c>
      <c r="R2307" s="5" t="str">
        <f t="shared" si="255"/>
        <v>indie rock</v>
      </c>
      <c r="S2307" t="s">
        <v>8325</v>
      </c>
      <c r="T2307" t="s">
        <v>8329</v>
      </c>
      <c r="U2307" s="9">
        <f t="shared" si="256"/>
        <v>41834.695277777777</v>
      </c>
      <c r="V2307" s="9">
        <f t="shared" si="257"/>
        <v>41859.75</v>
      </c>
      <c r="W2307">
        <f t="shared" ref="W2307:W2370" si="258">DATEDIF(U2307,V2307,"d")</f>
        <v>25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 s="5">
        <f t="shared" si="253"/>
        <v>51.19</v>
      </c>
      <c r="Q2308" s="5" t="str">
        <f t="shared" si="254"/>
        <v>music</v>
      </c>
      <c r="R2308" s="5" t="str">
        <f t="shared" si="255"/>
        <v>indie rock</v>
      </c>
      <c r="S2308" t="s">
        <v>8325</v>
      </c>
      <c r="T2308" t="s">
        <v>8329</v>
      </c>
      <c r="U2308" s="9">
        <f t="shared" si="256"/>
        <v>40948.16815972222</v>
      </c>
      <c r="V2308" s="9">
        <f t="shared" si="257"/>
        <v>40978.16815972222</v>
      </c>
      <c r="W2308">
        <f t="shared" si="258"/>
        <v>30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 s="5">
        <f t="shared" si="253"/>
        <v>27.94</v>
      </c>
      <c r="Q2309" s="5" t="str">
        <f t="shared" si="254"/>
        <v>music</v>
      </c>
      <c r="R2309" s="5" t="str">
        <f t="shared" si="255"/>
        <v>indie rock</v>
      </c>
      <c r="S2309" t="s">
        <v>8325</v>
      </c>
      <c r="T2309" t="s">
        <v>8329</v>
      </c>
      <c r="U2309" s="9">
        <f t="shared" si="256"/>
        <v>41004.802465277775</v>
      </c>
      <c r="V2309" s="9">
        <f t="shared" si="257"/>
        <v>41034.802407407406</v>
      </c>
      <c r="W2309">
        <f t="shared" si="258"/>
        <v>30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 s="5">
        <f t="shared" si="253"/>
        <v>82.5</v>
      </c>
      <c r="Q2310" s="5" t="str">
        <f t="shared" si="254"/>
        <v>music</v>
      </c>
      <c r="R2310" s="5" t="str">
        <f t="shared" si="255"/>
        <v>indie rock</v>
      </c>
      <c r="S2310" t="s">
        <v>8325</v>
      </c>
      <c r="T2310" t="s">
        <v>8329</v>
      </c>
      <c r="U2310" s="9">
        <f t="shared" si="256"/>
        <v>41851.962916666671</v>
      </c>
      <c r="V2310" s="9">
        <f t="shared" si="257"/>
        <v>41880.041666666664</v>
      </c>
      <c r="W2310">
        <f t="shared" si="258"/>
        <v>29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 s="5">
        <f t="shared" si="253"/>
        <v>59.82</v>
      </c>
      <c r="Q2311" s="5" t="str">
        <f t="shared" si="254"/>
        <v>music</v>
      </c>
      <c r="R2311" s="5" t="str">
        <f t="shared" si="255"/>
        <v>indie rock</v>
      </c>
      <c r="S2311" t="s">
        <v>8325</v>
      </c>
      <c r="T2311" t="s">
        <v>8329</v>
      </c>
      <c r="U2311" s="9">
        <f t="shared" si="256"/>
        <v>41307.987696759257</v>
      </c>
      <c r="V2311" s="9">
        <f t="shared" si="257"/>
        <v>41342.987696759257</v>
      </c>
      <c r="W2311">
        <f t="shared" si="258"/>
        <v>35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 s="5">
        <f t="shared" si="253"/>
        <v>64.819999999999993</v>
      </c>
      <c r="Q2312" s="5" t="str">
        <f t="shared" si="254"/>
        <v>music</v>
      </c>
      <c r="R2312" s="5" t="str">
        <f t="shared" si="255"/>
        <v>indie rock</v>
      </c>
      <c r="S2312" t="s">
        <v>8325</v>
      </c>
      <c r="T2312" t="s">
        <v>8329</v>
      </c>
      <c r="U2312" s="9">
        <f t="shared" si="256"/>
        <v>41324.79415509259</v>
      </c>
      <c r="V2312" s="9">
        <f t="shared" si="257"/>
        <v>41354.752488425926</v>
      </c>
      <c r="W2312">
        <f t="shared" si="258"/>
        <v>30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 s="5">
        <f t="shared" si="253"/>
        <v>90.1</v>
      </c>
      <c r="Q2313" s="5" t="str">
        <f t="shared" si="254"/>
        <v>music</v>
      </c>
      <c r="R2313" s="5" t="str">
        <f t="shared" si="255"/>
        <v>indie rock</v>
      </c>
      <c r="S2313" t="s">
        <v>8325</v>
      </c>
      <c r="T2313" t="s">
        <v>8329</v>
      </c>
      <c r="U2313" s="9">
        <f t="shared" si="256"/>
        <v>41736.004502314812</v>
      </c>
      <c r="V2313" s="9">
        <f t="shared" si="257"/>
        <v>41766.004502314812</v>
      </c>
      <c r="W2313">
        <f t="shared" si="258"/>
        <v>30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 s="5">
        <f t="shared" si="253"/>
        <v>40.96</v>
      </c>
      <c r="Q2314" s="5" t="str">
        <f t="shared" si="254"/>
        <v>music</v>
      </c>
      <c r="R2314" s="5" t="str">
        <f t="shared" si="255"/>
        <v>indie rock</v>
      </c>
      <c r="S2314" t="s">
        <v>8325</v>
      </c>
      <c r="T2314" t="s">
        <v>8329</v>
      </c>
      <c r="U2314" s="9">
        <f t="shared" si="256"/>
        <v>41716.632847222223</v>
      </c>
      <c r="V2314" s="9">
        <f t="shared" si="257"/>
        <v>41747.958333333336</v>
      </c>
      <c r="W2314">
        <f t="shared" si="258"/>
        <v>31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 s="5">
        <f t="shared" si="253"/>
        <v>56</v>
      </c>
      <c r="Q2315" s="5" t="str">
        <f t="shared" si="254"/>
        <v>music</v>
      </c>
      <c r="R2315" s="5" t="str">
        <f t="shared" si="255"/>
        <v>indie rock</v>
      </c>
      <c r="S2315" t="s">
        <v>8325</v>
      </c>
      <c r="T2315" t="s">
        <v>8329</v>
      </c>
      <c r="U2315" s="9">
        <f t="shared" si="256"/>
        <v>41002.958634259259</v>
      </c>
      <c r="V2315" s="9">
        <f t="shared" si="257"/>
        <v>41032.958634259259</v>
      </c>
      <c r="W2315">
        <f t="shared" si="258"/>
        <v>30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 s="5">
        <f t="shared" si="253"/>
        <v>37.67</v>
      </c>
      <c r="Q2316" s="5" t="str">
        <f t="shared" si="254"/>
        <v>music</v>
      </c>
      <c r="R2316" s="5" t="str">
        <f t="shared" si="255"/>
        <v>indie rock</v>
      </c>
      <c r="S2316" t="s">
        <v>8325</v>
      </c>
      <c r="T2316" t="s">
        <v>8329</v>
      </c>
      <c r="U2316" s="9">
        <f t="shared" si="256"/>
        <v>41037.551585648151</v>
      </c>
      <c r="V2316" s="9">
        <f t="shared" si="257"/>
        <v>41067.551585648151</v>
      </c>
      <c r="W2316">
        <f t="shared" si="258"/>
        <v>30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 s="5">
        <f t="shared" si="253"/>
        <v>40.08</v>
      </c>
      <c r="Q2317" s="5" t="str">
        <f t="shared" si="254"/>
        <v>music</v>
      </c>
      <c r="R2317" s="5" t="str">
        <f t="shared" si="255"/>
        <v>indie rock</v>
      </c>
      <c r="S2317" t="s">
        <v>8325</v>
      </c>
      <c r="T2317" t="s">
        <v>8329</v>
      </c>
      <c r="U2317" s="9">
        <f t="shared" si="256"/>
        <v>41004.72619212963</v>
      </c>
      <c r="V2317" s="9">
        <f t="shared" si="257"/>
        <v>41034.72619212963</v>
      </c>
      <c r="W2317">
        <f t="shared" si="258"/>
        <v>30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 s="5">
        <f t="shared" si="253"/>
        <v>78.03</v>
      </c>
      <c r="Q2318" s="5" t="str">
        <f t="shared" si="254"/>
        <v>music</v>
      </c>
      <c r="R2318" s="5" t="str">
        <f t="shared" si="255"/>
        <v>indie rock</v>
      </c>
      <c r="S2318" t="s">
        <v>8325</v>
      </c>
      <c r="T2318" t="s">
        <v>8329</v>
      </c>
      <c r="U2318" s="9">
        <f t="shared" si="256"/>
        <v>40079.725115740745</v>
      </c>
      <c r="V2318" s="9">
        <f t="shared" si="257"/>
        <v>40156.76666666667</v>
      </c>
      <c r="W2318">
        <f t="shared" si="258"/>
        <v>77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 s="5">
        <f t="shared" si="253"/>
        <v>18.91</v>
      </c>
      <c r="Q2319" s="5" t="str">
        <f t="shared" si="254"/>
        <v>music</v>
      </c>
      <c r="R2319" s="5" t="str">
        <f t="shared" si="255"/>
        <v>indie rock</v>
      </c>
      <c r="S2319" t="s">
        <v>8325</v>
      </c>
      <c r="T2319" t="s">
        <v>8329</v>
      </c>
      <c r="U2319" s="9">
        <f t="shared" si="256"/>
        <v>40192.542233796295</v>
      </c>
      <c r="V2319" s="9">
        <f t="shared" si="257"/>
        <v>40224.208333333336</v>
      </c>
      <c r="W2319">
        <f t="shared" si="258"/>
        <v>32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 s="5">
        <f t="shared" si="253"/>
        <v>37.130000000000003</v>
      </c>
      <c r="Q2320" s="5" t="str">
        <f t="shared" si="254"/>
        <v>music</v>
      </c>
      <c r="R2320" s="5" t="str">
        <f t="shared" si="255"/>
        <v>indie rock</v>
      </c>
      <c r="S2320" t="s">
        <v>8325</v>
      </c>
      <c r="T2320" t="s">
        <v>8329</v>
      </c>
      <c r="U2320" s="9">
        <f t="shared" si="256"/>
        <v>40050.643680555557</v>
      </c>
      <c r="V2320" s="9">
        <f t="shared" si="257"/>
        <v>40082.165972222225</v>
      </c>
      <c r="W2320">
        <f t="shared" si="258"/>
        <v>32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 s="5">
        <f t="shared" si="253"/>
        <v>41.96</v>
      </c>
      <c r="Q2321" s="5" t="str">
        <f t="shared" si="254"/>
        <v>music</v>
      </c>
      <c r="R2321" s="5" t="str">
        <f t="shared" si="255"/>
        <v>indie rock</v>
      </c>
      <c r="S2321" t="s">
        <v>8325</v>
      </c>
      <c r="T2321" t="s">
        <v>8329</v>
      </c>
      <c r="U2321" s="9">
        <f t="shared" si="256"/>
        <v>41593.082002314812</v>
      </c>
      <c r="V2321" s="9">
        <f t="shared" si="257"/>
        <v>41623.082002314812</v>
      </c>
      <c r="W2321">
        <f t="shared" si="258"/>
        <v>30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 s="5">
        <f t="shared" si="253"/>
        <v>61.04</v>
      </c>
      <c r="Q2322" s="5" t="str">
        <f t="shared" si="254"/>
        <v>music</v>
      </c>
      <c r="R2322" s="5" t="str">
        <f t="shared" si="255"/>
        <v>indie rock</v>
      </c>
      <c r="S2322" t="s">
        <v>8325</v>
      </c>
      <c r="T2322" t="s">
        <v>8329</v>
      </c>
      <c r="U2322" s="9">
        <f t="shared" si="256"/>
        <v>41696.817129629628</v>
      </c>
      <c r="V2322" s="9">
        <f t="shared" si="257"/>
        <v>41731.775462962964</v>
      </c>
      <c r="W2322">
        <f t="shared" si="258"/>
        <v>35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2" t="s">
        <v>8221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 s="5">
        <f t="shared" si="253"/>
        <v>64.53</v>
      </c>
      <c r="Q2323" s="5" t="str">
        <f t="shared" si="254"/>
        <v>food</v>
      </c>
      <c r="R2323" s="5" t="str">
        <f t="shared" si="255"/>
        <v>small batch</v>
      </c>
      <c r="S2323" t="s">
        <v>8336</v>
      </c>
      <c r="T2323" t="s">
        <v>8352</v>
      </c>
      <c r="U2323" s="9">
        <f t="shared" si="256"/>
        <v>42799.260428240741</v>
      </c>
      <c r="V2323" s="9">
        <f t="shared" si="257"/>
        <v>42829.21876157407</v>
      </c>
      <c r="W2323">
        <f t="shared" si="258"/>
        <v>30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2" t="s">
        <v>8221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 s="5">
        <f t="shared" si="253"/>
        <v>21.25</v>
      </c>
      <c r="Q2324" s="5" t="str">
        <f t="shared" si="254"/>
        <v>food</v>
      </c>
      <c r="R2324" s="5" t="str">
        <f t="shared" si="255"/>
        <v>small batch</v>
      </c>
      <c r="S2324" t="s">
        <v>8336</v>
      </c>
      <c r="T2324" t="s">
        <v>8352</v>
      </c>
      <c r="U2324" s="9">
        <f t="shared" si="256"/>
        <v>42804.895474537043</v>
      </c>
      <c r="V2324" s="9">
        <f t="shared" si="257"/>
        <v>42834.853807870371</v>
      </c>
      <c r="W2324">
        <f t="shared" si="258"/>
        <v>30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2" t="s">
        <v>8221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 s="5">
        <f t="shared" si="253"/>
        <v>30</v>
      </c>
      <c r="Q2325" s="5" t="str">
        <f t="shared" si="254"/>
        <v>food</v>
      </c>
      <c r="R2325" s="5" t="str">
        <f t="shared" si="255"/>
        <v>small batch</v>
      </c>
      <c r="S2325" t="s">
        <v>8336</v>
      </c>
      <c r="T2325" t="s">
        <v>8352</v>
      </c>
      <c r="U2325" s="9">
        <f t="shared" si="256"/>
        <v>42807.755173611105</v>
      </c>
      <c r="V2325" s="9">
        <f t="shared" si="257"/>
        <v>42814.755173611105</v>
      </c>
      <c r="W2325">
        <f t="shared" si="258"/>
        <v>7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2" t="s">
        <v>8221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 s="5">
        <f t="shared" si="253"/>
        <v>25.49</v>
      </c>
      <c r="Q2326" s="5" t="str">
        <f t="shared" si="254"/>
        <v>food</v>
      </c>
      <c r="R2326" s="5" t="str">
        <f t="shared" si="255"/>
        <v>small batch</v>
      </c>
      <c r="S2326" t="s">
        <v>8336</v>
      </c>
      <c r="T2326" t="s">
        <v>8352</v>
      </c>
      <c r="U2326" s="9">
        <f t="shared" si="256"/>
        <v>42790.885243055556</v>
      </c>
      <c r="V2326" s="9">
        <f t="shared" si="257"/>
        <v>42820.843576388885</v>
      </c>
      <c r="W2326">
        <f t="shared" si="258"/>
        <v>30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2" t="s">
        <v>8221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 s="5">
        <f t="shared" si="253"/>
        <v>11.43</v>
      </c>
      <c r="Q2327" s="5" t="str">
        <f t="shared" si="254"/>
        <v>food</v>
      </c>
      <c r="R2327" s="5" t="str">
        <f t="shared" si="255"/>
        <v>small batch</v>
      </c>
      <c r="S2327" t="s">
        <v>8336</v>
      </c>
      <c r="T2327" t="s">
        <v>8352</v>
      </c>
      <c r="U2327" s="9">
        <f t="shared" si="256"/>
        <v>42794.022349537037</v>
      </c>
      <c r="V2327" s="9">
        <f t="shared" si="257"/>
        <v>42823.980682870373</v>
      </c>
      <c r="W2327">
        <f t="shared" si="258"/>
        <v>29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2" t="s">
        <v>8221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 s="5">
        <f t="shared" si="253"/>
        <v>108</v>
      </c>
      <c r="Q2328" s="5" t="str">
        <f t="shared" si="254"/>
        <v>food</v>
      </c>
      <c r="R2328" s="5" t="str">
        <f t="shared" si="255"/>
        <v>small batch</v>
      </c>
      <c r="S2328" t="s">
        <v>8336</v>
      </c>
      <c r="T2328" t="s">
        <v>8352</v>
      </c>
      <c r="U2328" s="9">
        <f t="shared" si="256"/>
        <v>42804.034120370372</v>
      </c>
      <c r="V2328" s="9">
        <f t="shared" si="257"/>
        <v>42855.708333333328</v>
      </c>
      <c r="W2328">
        <f t="shared" si="258"/>
        <v>51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 s="5">
        <f t="shared" si="253"/>
        <v>54.88</v>
      </c>
      <c r="Q2329" s="5" t="str">
        <f t="shared" si="254"/>
        <v>food</v>
      </c>
      <c r="R2329" s="5" t="str">
        <f t="shared" si="255"/>
        <v>small batch</v>
      </c>
      <c r="S2329" t="s">
        <v>8336</v>
      </c>
      <c r="T2329" t="s">
        <v>8352</v>
      </c>
      <c r="U2329" s="9">
        <f t="shared" si="256"/>
        <v>41842.917129629634</v>
      </c>
      <c r="V2329" s="9">
        <f t="shared" si="257"/>
        <v>41877.917129629634</v>
      </c>
      <c r="W2329">
        <f t="shared" si="258"/>
        <v>35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 s="5">
        <f t="shared" si="253"/>
        <v>47.38</v>
      </c>
      <c r="Q2330" s="5" t="str">
        <f t="shared" si="254"/>
        <v>food</v>
      </c>
      <c r="R2330" s="5" t="str">
        <f t="shared" si="255"/>
        <v>small batch</v>
      </c>
      <c r="S2330" t="s">
        <v>8336</v>
      </c>
      <c r="T2330" t="s">
        <v>8352</v>
      </c>
      <c r="U2330" s="9">
        <f t="shared" si="256"/>
        <v>42139.781678240746</v>
      </c>
      <c r="V2330" s="9">
        <f t="shared" si="257"/>
        <v>42169.781678240746</v>
      </c>
      <c r="W2330">
        <f t="shared" si="258"/>
        <v>30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 s="5">
        <f t="shared" si="253"/>
        <v>211.84</v>
      </c>
      <c r="Q2331" s="5" t="str">
        <f t="shared" si="254"/>
        <v>food</v>
      </c>
      <c r="R2331" s="5" t="str">
        <f t="shared" si="255"/>
        <v>small batch</v>
      </c>
      <c r="S2331" t="s">
        <v>8336</v>
      </c>
      <c r="T2331" t="s">
        <v>8352</v>
      </c>
      <c r="U2331" s="9">
        <f t="shared" si="256"/>
        <v>41807.624374999999</v>
      </c>
      <c r="V2331" s="9">
        <f t="shared" si="257"/>
        <v>41837.624374999999</v>
      </c>
      <c r="W2331">
        <f t="shared" si="258"/>
        <v>30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 s="5">
        <f t="shared" si="253"/>
        <v>219.93</v>
      </c>
      <c r="Q2332" s="5" t="str">
        <f t="shared" si="254"/>
        <v>food</v>
      </c>
      <c r="R2332" s="5" t="str">
        <f t="shared" si="255"/>
        <v>small batch</v>
      </c>
      <c r="S2332" t="s">
        <v>8336</v>
      </c>
      <c r="T2332" t="s">
        <v>8352</v>
      </c>
      <c r="U2332" s="9">
        <f t="shared" si="256"/>
        <v>42332.89980324074</v>
      </c>
      <c r="V2332" s="9">
        <f t="shared" si="257"/>
        <v>42363</v>
      </c>
      <c r="W2332">
        <f t="shared" si="258"/>
        <v>31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 s="5">
        <f t="shared" si="253"/>
        <v>40.799999999999997</v>
      </c>
      <c r="Q2333" s="5" t="str">
        <f t="shared" si="254"/>
        <v>food</v>
      </c>
      <c r="R2333" s="5" t="str">
        <f t="shared" si="255"/>
        <v>small batch</v>
      </c>
      <c r="S2333" t="s">
        <v>8336</v>
      </c>
      <c r="T2333" t="s">
        <v>8352</v>
      </c>
      <c r="U2333" s="9">
        <f t="shared" si="256"/>
        <v>41839.005671296298</v>
      </c>
      <c r="V2333" s="9">
        <f t="shared" si="257"/>
        <v>41869.005671296298</v>
      </c>
      <c r="W2333">
        <f t="shared" si="258"/>
        <v>30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 s="5">
        <f t="shared" si="253"/>
        <v>75.5</v>
      </c>
      <c r="Q2334" s="5" t="str">
        <f t="shared" si="254"/>
        <v>food</v>
      </c>
      <c r="R2334" s="5" t="str">
        <f t="shared" si="255"/>
        <v>small batch</v>
      </c>
      <c r="S2334" t="s">
        <v>8336</v>
      </c>
      <c r="T2334" t="s">
        <v>8352</v>
      </c>
      <c r="U2334" s="9">
        <f t="shared" si="256"/>
        <v>42011.628136574072</v>
      </c>
      <c r="V2334" s="9">
        <f t="shared" si="257"/>
        <v>42041.628136574072</v>
      </c>
      <c r="W2334">
        <f t="shared" si="258"/>
        <v>30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 s="5">
        <f t="shared" si="253"/>
        <v>13.54</v>
      </c>
      <c r="Q2335" s="5" t="str">
        <f t="shared" si="254"/>
        <v>food</v>
      </c>
      <c r="R2335" s="5" t="str">
        <f t="shared" si="255"/>
        <v>small batch</v>
      </c>
      <c r="S2335" t="s">
        <v>8336</v>
      </c>
      <c r="T2335" t="s">
        <v>8352</v>
      </c>
      <c r="U2335" s="9">
        <f t="shared" si="256"/>
        <v>41767.650347222225</v>
      </c>
      <c r="V2335" s="9">
        <f t="shared" si="257"/>
        <v>41788.743055555555</v>
      </c>
      <c r="W2335">
        <f t="shared" si="258"/>
        <v>21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 s="5">
        <f t="shared" si="253"/>
        <v>60.87</v>
      </c>
      <c r="Q2336" s="5" t="str">
        <f t="shared" si="254"/>
        <v>food</v>
      </c>
      <c r="R2336" s="5" t="str">
        <f t="shared" si="255"/>
        <v>small batch</v>
      </c>
      <c r="S2336" t="s">
        <v>8336</v>
      </c>
      <c r="T2336" t="s">
        <v>8352</v>
      </c>
      <c r="U2336" s="9">
        <f t="shared" si="256"/>
        <v>41918.670115740737</v>
      </c>
      <c r="V2336" s="9">
        <f t="shared" si="257"/>
        <v>41948.731944444444</v>
      </c>
      <c r="W2336">
        <f t="shared" si="258"/>
        <v>30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 s="5">
        <f t="shared" si="253"/>
        <v>115.69</v>
      </c>
      <c r="Q2337" s="5" t="str">
        <f t="shared" si="254"/>
        <v>food</v>
      </c>
      <c r="R2337" s="5" t="str">
        <f t="shared" si="255"/>
        <v>small batch</v>
      </c>
      <c r="S2337" t="s">
        <v>8336</v>
      </c>
      <c r="T2337" t="s">
        <v>8352</v>
      </c>
      <c r="U2337" s="9">
        <f t="shared" si="256"/>
        <v>41771.572256944448</v>
      </c>
      <c r="V2337" s="9">
        <f t="shared" si="257"/>
        <v>41801.572256944448</v>
      </c>
      <c r="W2337">
        <f t="shared" si="258"/>
        <v>30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 s="5">
        <f t="shared" si="253"/>
        <v>48.1</v>
      </c>
      <c r="Q2338" s="5" t="str">
        <f t="shared" si="254"/>
        <v>food</v>
      </c>
      <c r="R2338" s="5" t="str">
        <f t="shared" si="255"/>
        <v>small batch</v>
      </c>
      <c r="S2338" t="s">
        <v>8336</v>
      </c>
      <c r="T2338" t="s">
        <v>8352</v>
      </c>
      <c r="U2338" s="9">
        <f t="shared" si="256"/>
        <v>41666.924710648149</v>
      </c>
      <c r="V2338" s="9">
        <f t="shared" si="257"/>
        <v>41706.924710648149</v>
      </c>
      <c r="W2338">
        <f t="shared" si="258"/>
        <v>40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 s="5">
        <f t="shared" si="253"/>
        <v>74.180000000000007</v>
      </c>
      <c r="Q2339" s="5" t="str">
        <f t="shared" si="254"/>
        <v>food</v>
      </c>
      <c r="R2339" s="5" t="str">
        <f t="shared" si="255"/>
        <v>small batch</v>
      </c>
      <c r="S2339" t="s">
        <v>8336</v>
      </c>
      <c r="T2339" t="s">
        <v>8352</v>
      </c>
      <c r="U2339" s="9">
        <f t="shared" si="256"/>
        <v>41786.640543981484</v>
      </c>
      <c r="V2339" s="9">
        <f t="shared" si="257"/>
        <v>41816.640543981484</v>
      </c>
      <c r="W2339">
        <f t="shared" si="258"/>
        <v>30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 s="5">
        <f t="shared" si="253"/>
        <v>123.35</v>
      </c>
      <c r="Q2340" s="5" t="str">
        <f t="shared" si="254"/>
        <v>food</v>
      </c>
      <c r="R2340" s="5" t="str">
        <f t="shared" si="255"/>
        <v>small batch</v>
      </c>
      <c r="S2340" t="s">
        <v>8336</v>
      </c>
      <c r="T2340" t="s">
        <v>8352</v>
      </c>
      <c r="U2340" s="9">
        <f t="shared" si="256"/>
        <v>41789.896805555552</v>
      </c>
      <c r="V2340" s="9">
        <f t="shared" si="257"/>
        <v>41819.896805555552</v>
      </c>
      <c r="W2340">
        <f t="shared" si="258"/>
        <v>30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 s="5">
        <f t="shared" si="253"/>
        <v>66.62</v>
      </c>
      <c r="Q2341" s="5" t="str">
        <f t="shared" si="254"/>
        <v>food</v>
      </c>
      <c r="R2341" s="5" t="str">
        <f t="shared" si="255"/>
        <v>small batch</v>
      </c>
      <c r="S2341" t="s">
        <v>8336</v>
      </c>
      <c r="T2341" t="s">
        <v>8352</v>
      </c>
      <c r="U2341" s="9">
        <f t="shared" si="256"/>
        <v>42692.79987268518</v>
      </c>
      <c r="V2341" s="9">
        <f t="shared" si="257"/>
        <v>42723.332638888889</v>
      </c>
      <c r="W2341">
        <f t="shared" si="258"/>
        <v>31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 s="5">
        <f t="shared" si="253"/>
        <v>104.99</v>
      </c>
      <c r="Q2342" s="5" t="str">
        <f t="shared" si="254"/>
        <v>food</v>
      </c>
      <c r="R2342" s="5" t="str">
        <f t="shared" si="255"/>
        <v>small batch</v>
      </c>
      <c r="S2342" t="s">
        <v>8336</v>
      </c>
      <c r="T2342" t="s">
        <v>8352</v>
      </c>
      <c r="U2342" s="9">
        <f t="shared" si="256"/>
        <v>42643.642800925925</v>
      </c>
      <c r="V2342" s="9">
        <f t="shared" si="257"/>
        <v>42673.642800925925</v>
      </c>
      <c r="W2342">
        <f t="shared" si="258"/>
        <v>30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2" t="s">
        <v>8221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s="5" t="e">
        <f t="shared" si="253"/>
        <v>#DIV/0!</v>
      </c>
      <c r="Q2343" s="5" t="str">
        <f t="shared" si="254"/>
        <v>technology</v>
      </c>
      <c r="R2343" s="5" t="str">
        <f t="shared" si="255"/>
        <v>web</v>
      </c>
      <c r="S2343" t="s">
        <v>8319</v>
      </c>
      <c r="T2343" t="s">
        <v>8320</v>
      </c>
      <c r="U2343" s="9">
        <f t="shared" si="256"/>
        <v>42167.813703703709</v>
      </c>
      <c r="V2343" s="9">
        <f t="shared" si="257"/>
        <v>42197.813703703709</v>
      </c>
      <c r="W2343">
        <f t="shared" si="258"/>
        <v>30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2" t="s">
        <v>8221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s="5" t="e">
        <f t="shared" si="253"/>
        <v>#DIV/0!</v>
      </c>
      <c r="Q2344" s="5" t="str">
        <f t="shared" si="254"/>
        <v>technology</v>
      </c>
      <c r="R2344" s="5" t="str">
        <f t="shared" si="255"/>
        <v>web</v>
      </c>
      <c r="S2344" t="s">
        <v>8319</v>
      </c>
      <c r="T2344" t="s">
        <v>8320</v>
      </c>
      <c r="U2344" s="9">
        <f t="shared" si="256"/>
        <v>41897.702199074076</v>
      </c>
      <c r="V2344" s="9">
        <f t="shared" si="257"/>
        <v>41918.208333333336</v>
      </c>
      <c r="W2344">
        <f t="shared" si="258"/>
        <v>21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2" t="s">
        <v>8221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 s="5">
        <f t="shared" si="253"/>
        <v>300</v>
      </c>
      <c r="Q2345" s="5" t="str">
        <f t="shared" si="254"/>
        <v>technology</v>
      </c>
      <c r="R2345" s="5" t="str">
        <f t="shared" si="255"/>
        <v>web</v>
      </c>
      <c r="S2345" t="s">
        <v>8319</v>
      </c>
      <c r="T2345" t="s">
        <v>8320</v>
      </c>
      <c r="U2345" s="9">
        <f t="shared" si="256"/>
        <v>42327.825289351851</v>
      </c>
      <c r="V2345" s="9">
        <f t="shared" si="257"/>
        <v>42377.82430555555</v>
      </c>
      <c r="W2345">
        <f t="shared" si="258"/>
        <v>50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2" t="s">
        <v>8221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 s="5">
        <f t="shared" si="253"/>
        <v>1</v>
      </c>
      <c r="Q2346" s="5" t="str">
        <f t="shared" si="254"/>
        <v>technology</v>
      </c>
      <c r="R2346" s="5" t="str">
        <f t="shared" si="255"/>
        <v>web</v>
      </c>
      <c r="S2346" t="s">
        <v>8319</v>
      </c>
      <c r="T2346" t="s">
        <v>8320</v>
      </c>
      <c r="U2346" s="9">
        <f t="shared" si="256"/>
        <v>42515.727650462963</v>
      </c>
      <c r="V2346" s="9">
        <f t="shared" si="257"/>
        <v>42545.727650462963</v>
      </c>
      <c r="W2346">
        <f t="shared" si="258"/>
        <v>30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2" t="s">
        <v>8221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s="5" t="e">
        <f t="shared" si="253"/>
        <v>#DIV/0!</v>
      </c>
      <c r="Q2347" s="5" t="str">
        <f t="shared" si="254"/>
        <v>technology</v>
      </c>
      <c r="R2347" s="5" t="str">
        <f t="shared" si="255"/>
        <v>web</v>
      </c>
      <c r="S2347" t="s">
        <v>8319</v>
      </c>
      <c r="T2347" t="s">
        <v>8320</v>
      </c>
      <c r="U2347" s="9">
        <f t="shared" si="256"/>
        <v>42060.001805555556</v>
      </c>
      <c r="V2347" s="9">
        <f t="shared" si="257"/>
        <v>42094.985416666663</v>
      </c>
      <c r="W2347">
        <f t="shared" si="258"/>
        <v>34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2" t="s">
        <v>8221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 s="5">
        <f t="shared" si="253"/>
        <v>13</v>
      </c>
      <c r="Q2348" s="5" t="str">
        <f t="shared" si="254"/>
        <v>technology</v>
      </c>
      <c r="R2348" s="5" t="str">
        <f t="shared" si="255"/>
        <v>web</v>
      </c>
      <c r="S2348" t="s">
        <v>8319</v>
      </c>
      <c r="T2348" t="s">
        <v>8320</v>
      </c>
      <c r="U2348" s="9">
        <f t="shared" si="256"/>
        <v>42615.79896990741</v>
      </c>
      <c r="V2348" s="9">
        <f t="shared" si="257"/>
        <v>42660.79896990741</v>
      </c>
      <c r="W2348">
        <f t="shared" si="258"/>
        <v>45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2" t="s">
        <v>8221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 s="5">
        <f t="shared" si="253"/>
        <v>15</v>
      </c>
      <c r="Q2349" s="5" t="str">
        <f t="shared" si="254"/>
        <v>technology</v>
      </c>
      <c r="R2349" s="5" t="str">
        <f t="shared" si="255"/>
        <v>web</v>
      </c>
      <c r="S2349" t="s">
        <v>8319</v>
      </c>
      <c r="T2349" t="s">
        <v>8320</v>
      </c>
      <c r="U2349" s="9">
        <f t="shared" si="256"/>
        <v>42577.607361111113</v>
      </c>
      <c r="V2349" s="9">
        <f t="shared" si="257"/>
        <v>42607.607361111113</v>
      </c>
      <c r="W2349">
        <f t="shared" si="258"/>
        <v>30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2" t="s">
        <v>8221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 s="5">
        <f t="shared" si="253"/>
        <v>54</v>
      </c>
      <c r="Q2350" s="5" t="str">
        <f t="shared" si="254"/>
        <v>technology</v>
      </c>
      <c r="R2350" s="5" t="str">
        <f t="shared" si="255"/>
        <v>web</v>
      </c>
      <c r="S2350" t="s">
        <v>8319</v>
      </c>
      <c r="T2350" t="s">
        <v>8320</v>
      </c>
      <c r="U2350" s="9">
        <f t="shared" si="256"/>
        <v>42360.932152777779</v>
      </c>
      <c r="V2350" s="9">
        <f t="shared" si="257"/>
        <v>42420.932152777779</v>
      </c>
      <c r="W2350">
        <f t="shared" si="258"/>
        <v>60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2" t="s">
        <v>8221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s="5" t="e">
        <f t="shared" si="253"/>
        <v>#DIV/0!</v>
      </c>
      <c r="Q2351" s="5" t="str">
        <f t="shared" si="254"/>
        <v>technology</v>
      </c>
      <c r="R2351" s="5" t="str">
        <f t="shared" si="255"/>
        <v>web</v>
      </c>
      <c r="S2351" t="s">
        <v>8319</v>
      </c>
      <c r="T2351" t="s">
        <v>8320</v>
      </c>
      <c r="U2351" s="9">
        <f t="shared" si="256"/>
        <v>42198.775787037041</v>
      </c>
      <c r="V2351" s="9">
        <f t="shared" si="257"/>
        <v>42227.775787037041</v>
      </c>
      <c r="W2351">
        <f t="shared" si="258"/>
        <v>29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2" t="s">
        <v>8221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s="5" t="e">
        <f t="shared" si="253"/>
        <v>#DIV/0!</v>
      </c>
      <c r="Q2352" s="5" t="str">
        <f t="shared" si="254"/>
        <v>technology</v>
      </c>
      <c r="R2352" s="5" t="str">
        <f t="shared" si="255"/>
        <v>web</v>
      </c>
      <c r="S2352" t="s">
        <v>8319</v>
      </c>
      <c r="T2352" t="s">
        <v>8320</v>
      </c>
      <c r="U2352" s="9">
        <f t="shared" si="256"/>
        <v>42708.842245370368</v>
      </c>
      <c r="V2352" s="9">
        <f t="shared" si="257"/>
        <v>42738.842245370368</v>
      </c>
      <c r="W2352">
        <f t="shared" si="258"/>
        <v>30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2" t="s">
        <v>8221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 s="5">
        <f t="shared" si="253"/>
        <v>15.43</v>
      </c>
      <c r="Q2353" s="5" t="str">
        <f t="shared" si="254"/>
        <v>technology</v>
      </c>
      <c r="R2353" s="5" t="str">
        <f t="shared" si="255"/>
        <v>web</v>
      </c>
      <c r="S2353" t="s">
        <v>8319</v>
      </c>
      <c r="T2353" t="s">
        <v>8320</v>
      </c>
      <c r="U2353" s="9">
        <f t="shared" si="256"/>
        <v>42094.101145833338</v>
      </c>
      <c r="V2353" s="9">
        <f t="shared" si="257"/>
        <v>42124.101145833338</v>
      </c>
      <c r="W2353">
        <f t="shared" si="258"/>
        <v>30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2" t="s">
        <v>8221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s="5" t="e">
        <f t="shared" si="253"/>
        <v>#DIV/0!</v>
      </c>
      <c r="Q2354" s="5" t="str">
        <f t="shared" si="254"/>
        <v>technology</v>
      </c>
      <c r="R2354" s="5" t="str">
        <f t="shared" si="255"/>
        <v>web</v>
      </c>
      <c r="S2354" t="s">
        <v>8319</v>
      </c>
      <c r="T2354" t="s">
        <v>8320</v>
      </c>
      <c r="U2354" s="9">
        <f t="shared" si="256"/>
        <v>42101.633703703701</v>
      </c>
      <c r="V2354" s="9">
        <f t="shared" si="257"/>
        <v>42161.633703703701</v>
      </c>
      <c r="W2354">
        <f t="shared" si="258"/>
        <v>60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2" t="s">
        <v>8221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s="5" t="e">
        <f t="shared" si="253"/>
        <v>#DIV/0!</v>
      </c>
      <c r="Q2355" s="5" t="str">
        <f t="shared" si="254"/>
        <v>technology</v>
      </c>
      <c r="R2355" s="5" t="str">
        <f t="shared" si="255"/>
        <v>web</v>
      </c>
      <c r="S2355" t="s">
        <v>8319</v>
      </c>
      <c r="T2355" t="s">
        <v>8320</v>
      </c>
      <c r="U2355" s="9">
        <f t="shared" si="256"/>
        <v>42103.676180555558</v>
      </c>
      <c r="V2355" s="9">
        <f t="shared" si="257"/>
        <v>42115.676180555558</v>
      </c>
      <c r="W2355">
        <f t="shared" si="258"/>
        <v>12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2" t="s">
        <v>8221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 s="5">
        <f t="shared" si="253"/>
        <v>25</v>
      </c>
      <c r="Q2356" s="5" t="str">
        <f t="shared" si="254"/>
        <v>technology</v>
      </c>
      <c r="R2356" s="5" t="str">
        <f t="shared" si="255"/>
        <v>web</v>
      </c>
      <c r="S2356" t="s">
        <v>8319</v>
      </c>
      <c r="T2356" t="s">
        <v>8320</v>
      </c>
      <c r="U2356" s="9">
        <f t="shared" si="256"/>
        <v>41954.722916666666</v>
      </c>
      <c r="V2356" s="9">
        <f t="shared" si="257"/>
        <v>42014.722916666666</v>
      </c>
      <c r="W2356">
        <f t="shared" si="258"/>
        <v>60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2" t="s">
        <v>8221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 s="5">
        <f t="shared" si="253"/>
        <v>27.5</v>
      </c>
      <c r="Q2357" s="5" t="str">
        <f t="shared" si="254"/>
        <v>technology</v>
      </c>
      <c r="R2357" s="5" t="str">
        <f t="shared" si="255"/>
        <v>web</v>
      </c>
      <c r="S2357" t="s">
        <v>8319</v>
      </c>
      <c r="T2357" t="s">
        <v>8320</v>
      </c>
      <c r="U2357" s="9">
        <f t="shared" si="256"/>
        <v>42096.918240740735</v>
      </c>
      <c r="V2357" s="9">
        <f t="shared" si="257"/>
        <v>42126.918240740735</v>
      </c>
      <c r="W2357">
        <f t="shared" si="258"/>
        <v>30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2" t="s">
        <v>8221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s="5" t="e">
        <f t="shared" si="253"/>
        <v>#DIV/0!</v>
      </c>
      <c r="Q2358" s="5" t="str">
        <f t="shared" si="254"/>
        <v>technology</v>
      </c>
      <c r="R2358" s="5" t="str">
        <f t="shared" si="255"/>
        <v>web</v>
      </c>
      <c r="S2358" t="s">
        <v>8319</v>
      </c>
      <c r="T2358" t="s">
        <v>8320</v>
      </c>
      <c r="U2358" s="9">
        <f t="shared" si="256"/>
        <v>42130.78361111111</v>
      </c>
      <c r="V2358" s="9">
        <f t="shared" si="257"/>
        <v>42160.78361111111</v>
      </c>
      <c r="W2358">
        <f t="shared" si="258"/>
        <v>30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2" t="s">
        <v>8221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s="5" t="e">
        <f t="shared" si="253"/>
        <v>#DIV/0!</v>
      </c>
      <c r="Q2359" s="5" t="str">
        <f t="shared" si="254"/>
        <v>technology</v>
      </c>
      <c r="R2359" s="5" t="str">
        <f t="shared" si="255"/>
        <v>web</v>
      </c>
      <c r="S2359" t="s">
        <v>8319</v>
      </c>
      <c r="T2359" t="s">
        <v>8320</v>
      </c>
      <c r="U2359" s="9">
        <f t="shared" si="256"/>
        <v>42264.620115740734</v>
      </c>
      <c r="V2359" s="9">
        <f t="shared" si="257"/>
        <v>42294.620115740734</v>
      </c>
      <c r="W2359">
        <f t="shared" si="258"/>
        <v>30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2" t="s">
        <v>8221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s="5" t="e">
        <f t="shared" si="253"/>
        <v>#DIV/0!</v>
      </c>
      <c r="Q2360" s="5" t="str">
        <f t="shared" si="254"/>
        <v>technology</v>
      </c>
      <c r="R2360" s="5" t="str">
        <f t="shared" si="255"/>
        <v>web</v>
      </c>
      <c r="S2360" t="s">
        <v>8319</v>
      </c>
      <c r="T2360" t="s">
        <v>8320</v>
      </c>
      <c r="U2360" s="9">
        <f t="shared" si="256"/>
        <v>41978.930972222224</v>
      </c>
      <c r="V2360" s="9">
        <f t="shared" si="257"/>
        <v>42035.027083333334</v>
      </c>
      <c r="W2360">
        <f t="shared" si="258"/>
        <v>57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2" t="s">
        <v>8221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 s="5">
        <f t="shared" si="253"/>
        <v>367</v>
      </c>
      <c r="Q2361" s="5" t="str">
        <f t="shared" si="254"/>
        <v>technology</v>
      </c>
      <c r="R2361" s="5" t="str">
        <f t="shared" si="255"/>
        <v>web</v>
      </c>
      <c r="S2361" t="s">
        <v>8319</v>
      </c>
      <c r="T2361" t="s">
        <v>8320</v>
      </c>
      <c r="U2361" s="9">
        <f t="shared" si="256"/>
        <v>42159.649583333332</v>
      </c>
      <c r="V2361" s="9">
        <f t="shared" si="257"/>
        <v>42219.649583333332</v>
      </c>
      <c r="W2361">
        <f t="shared" si="258"/>
        <v>60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2" t="s">
        <v>8221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 s="5">
        <f t="shared" si="253"/>
        <v>2</v>
      </c>
      <c r="Q2362" s="5" t="str">
        <f t="shared" si="254"/>
        <v>technology</v>
      </c>
      <c r="R2362" s="5" t="str">
        <f t="shared" si="255"/>
        <v>web</v>
      </c>
      <c r="S2362" t="s">
        <v>8319</v>
      </c>
      <c r="T2362" t="s">
        <v>8320</v>
      </c>
      <c r="U2362" s="9">
        <f t="shared" si="256"/>
        <v>42377.70694444445</v>
      </c>
      <c r="V2362" s="9">
        <f t="shared" si="257"/>
        <v>42407.70694444445</v>
      </c>
      <c r="W2362">
        <f t="shared" si="258"/>
        <v>30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2" t="s">
        <v>8221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s="5" t="e">
        <f t="shared" si="253"/>
        <v>#DIV/0!</v>
      </c>
      <c r="Q2363" s="5" t="str">
        <f t="shared" si="254"/>
        <v>technology</v>
      </c>
      <c r="R2363" s="5" t="str">
        <f t="shared" si="255"/>
        <v>web</v>
      </c>
      <c r="S2363" t="s">
        <v>8319</v>
      </c>
      <c r="T2363" t="s">
        <v>8320</v>
      </c>
      <c r="U2363" s="9">
        <f t="shared" si="256"/>
        <v>42466.858888888892</v>
      </c>
      <c r="V2363" s="9">
        <f t="shared" si="257"/>
        <v>42490.916666666672</v>
      </c>
      <c r="W2363">
        <f t="shared" si="258"/>
        <v>24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2" t="s">
        <v>8221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 s="5">
        <f t="shared" si="253"/>
        <v>60</v>
      </c>
      <c r="Q2364" s="5" t="str">
        <f t="shared" si="254"/>
        <v>technology</v>
      </c>
      <c r="R2364" s="5" t="str">
        <f t="shared" si="255"/>
        <v>web</v>
      </c>
      <c r="S2364" t="s">
        <v>8319</v>
      </c>
      <c r="T2364" t="s">
        <v>8320</v>
      </c>
      <c r="U2364" s="9">
        <f t="shared" si="256"/>
        <v>41954.688310185185</v>
      </c>
      <c r="V2364" s="9">
        <f t="shared" si="257"/>
        <v>41984.688310185185</v>
      </c>
      <c r="W2364">
        <f t="shared" si="258"/>
        <v>30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2" t="s">
        <v>8221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s="5" t="e">
        <f t="shared" si="253"/>
        <v>#DIV/0!</v>
      </c>
      <c r="Q2365" s="5" t="str">
        <f t="shared" si="254"/>
        <v>technology</v>
      </c>
      <c r="R2365" s="5" t="str">
        <f t="shared" si="255"/>
        <v>web</v>
      </c>
      <c r="S2365" t="s">
        <v>8319</v>
      </c>
      <c r="T2365" t="s">
        <v>8320</v>
      </c>
      <c r="U2365" s="9">
        <f t="shared" si="256"/>
        <v>42322.011574074073</v>
      </c>
      <c r="V2365" s="9">
        <f t="shared" si="257"/>
        <v>42367.011574074073</v>
      </c>
      <c r="W2365">
        <f t="shared" si="258"/>
        <v>45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2" t="s">
        <v>8221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s="5" t="e">
        <f t="shared" si="253"/>
        <v>#DIV/0!</v>
      </c>
      <c r="Q2366" s="5" t="str">
        <f t="shared" si="254"/>
        <v>technology</v>
      </c>
      <c r="R2366" s="5" t="str">
        <f t="shared" si="255"/>
        <v>web</v>
      </c>
      <c r="S2366" t="s">
        <v>8319</v>
      </c>
      <c r="T2366" t="s">
        <v>8320</v>
      </c>
      <c r="U2366" s="9">
        <f t="shared" si="256"/>
        <v>42248.934675925921</v>
      </c>
      <c r="V2366" s="9">
        <f t="shared" si="257"/>
        <v>42303.934675925921</v>
      </c>
      <c r="W2366">
        <f t="shared" si="258"/>
        <v>55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2" t="s">
        <v>8221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s="5" t="e">
        <f t="shared" si="253"/>
        <v>#DIV/0!</v>
      </c>
      <c r="Q2367" s="5" t="str">
        <f t="shared" si="254"/>
        <v>technology</v>
      </c>
      <c r="R2367" s="5" t="str">
        <f t="shared" si="255"/>
        <v>web</v>
      </c>
      <c r="S2367" t="s">
        <v>8319</v>
      </c>
      <c r="T2367" t="s">
        <v>8320</v>
      </c>
      <c r="U2367" s="9">
        <f t="shared" si="256"/>
        <v>42346.736400462964</v>
      </c>
      <c r="V2367" s="9">
        <f t="shared" si="257"/>
        <v>42386.958333333328</v>
      </c>
      <c r="W2367">
        <f t="shared" si="258"/>
        <v>40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2" t="s">
        <v>8221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 s="5">
        <f t="shared" si="253"/>
        <v>97.41</v>
      </c>
      <c r="Q2368" s="5" t="str">
        <f t="shared" si="254"/>
        <v>technology</v>
      </c>
      <c r="R2368" s="5" t="str">
        <f t="shared" si="255"/>
        <v>web</v>
      </c>
      <c r="S2368" t="s">
        <v>8319</v>
      </c>
      <c r="T2368" t="s">
        <v>8320</v>
      </c>
      <c r="U2368" s="9">
        <f t="shared" si="256"/>
        <v>42268.531631944439</v>
      </c>
      <c r="V2368" s="9">
        <f t="shared" si="257"/>
        <v>42298.531631944439</v>
      </c>
      <c r="W2368">
        <f t="shared" si="258"/>
        <v>30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2" t="s">
        <v>8221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 s="5">
        <f t="shared" si="253"/>
        <v>47.86</v>
      </c>
      <c r="Q2369" s="5" t="str">
        <f t="shared" si="254"/>
        <v>technology</v>
      </c>
      <c r="R2369" s="5" t="str">
        <f t="shared" si="255"/>
        <v>web</v>
      </c>
      <c r="S2369" t="s">
        <v>8319</v>
      </c>
      <c r="T2369" t="s">
        <v>8320</v>
      </c>
      <c r="U2369" s="9">
        <f t="shared" si="256"/>
        <v>42425.970092592594</v>
      </c>
      <c r="V2369" s="9">
        <f t="shared" si="257"/>
        <v>42485.928425925929</v>
      </c>
      <c r="W2369">
        <f t="shared" si="258"/>
        <v>60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2" t="s">
        <v>8221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59">ROUND((E2370/D2370)*100,0)</f>
        <v>0</v>
      </c>
      <c r="P2370" s="5">
        <f t="shared" ref="P2370:P2433" si="260">ROUND((E2370/L2370),2)</f>
        <v>50</v>
      </c>
      <c r="Q2370" s="5" t="str">
        <f t="shared" ref="Q2370:Q2433" si="261">LEFT(N2370,SEARCH("/",N2370)-1)</f>
        <v>technology</v>
      </c>
      <c r="R2370" s="5" t="str">
        <f t="shared" ref="R2370:R2433" si="262">RIGHT(N2370,LEN(N2370)-SEARCH("/",N2370))</f>
        <v>web</v>
      </c>
      <c r="S2370" t="s">
        <v>8319</v>
      </c>
      <c r="T2370" t="s">
        <v>8320</v>
      </c>
      <c r="U2370" s="9">
        <f t="shared" ref="U2370:U2433" si="263">(((J2370/60)/60)/24)+DATE(1970,1,1)</f>
        <v>42063.721817129626</v>
      </c>
      <c r="V2370" s="9">
        <f t="shared" ref="V2370:V2433" si="264">(((I2370/60)/60)/24)+DATE(1970,1,1)</f>
        <v>42108.680150462969</v>
      </c>
      <c r="W2370">
        <f t="shared" si="258"/>
        <v>45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2" t="s">
        <v>8221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59"/>
        <v>0</v>
      </c>
      <c r="P2371" s="5" t="e">
        <f t="shared" si="260"/>
        <v>#DIV/0!</v>
      </c>
      <c r="Q2371" s="5" t="str">
        <f t="shared" si="261"/>
        <v>technology</v>
      </c>
      <c r="R2371" s="5" t="str">
        <f t="shared" si="262"/>
        <v>web</v>
      </c>
      <c r="S2371" t="s">
        <v>8319</v>
      </c>
      <c r="T2371" t="s">
        <v>8320</v>
      </c>
      <c r="U2371" s="9">
        <f t="shared" si="263"/>
        <v>42380.812627314815</v>
      </c>
      <c r="V2371" s="9">
        <f t="shared" si="264"/>
        <v>42410.812627314815</v>
      </c>
      <c r="W2371">
        <f t="shared" ref="W2371:W2434" si="265">DATEDIF(U2371,V2371,"d")</f>
        <v>30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2" t="s">
        <v>8221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 s="5">
        <f t="shared" si="260"/>
        <v>20.5</v>
      </c>
      <c r="Q2372" s="5" t="str">
        <f t="shared" si="261"/>
        <v>technology</v>
      </c>
      <c r="R2372" s="5" t="str">
        <f t="shared" si="262"/>
        <v>web</v>
      </c>
      <c r="S2372" t="s">
        <v>8319</v>
      </c>
      <c r="T2372" t="s">
        <v>8320</v>
      </c>
      <c r="U2372" s="9">
        <f t="shared" si="263"/>
        <v>41961.18913194444</v>
      </c>
      <c r="V2372" s="9">
        <f t="shared" si="264"/>
        <v>41991.18913194444</v>
      </c>
      <c r="W2372">
        <f t="shared" si="265"/>
        <v>30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2" t="s">
        <v>8221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s="5" t="e">
        <f t="shared" si="260"/>
        <v>#DIV/0!</v>
      </c>
      <c r="Q2373" s="5" t="str">
        <f t="shared" si="261"/>
        <v>technology</v>
      </c>
      <c r="R2373" s="5" t="str">
        <f t="shared" si="262"/>
        <v>web</v>
      </c>
      <c r="S2373" t="s">
        <v>8319</v>
      </c>
      <c r="T2373" t="s">
        <v>8320</v>
      </c>
      <c r="U2373" s="9">
        <f t="shared" si="263"/>
        <v>42150.777731481481</v>
      </c>
      <c r="V2373" s="9">
        <f t="shared" si="264"/>
        <v>42180.777731481481</v>
      </c>
      <c r="W2373">
        <f t="shared" si="265"/>
        <v>30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2" t="s">
        <v>8221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 s="5">
        <f t="shared" si="260"/>
        <v>30</v>
      </c>
      <c r="Q2374" s="5" t="str">
        <f t="shared" si="261"/>
        <v>technology</v>
      </c>
      <c r="R2374" s="5" t="str">
        <f t="shared" si="262"/>
        <v>web</v>
      </c>
      <c r="S2374" t="s">
        <v>8319</v>
      </c>
      <c r="T2374" t="s">
        <v>8320</v>
      </c>
      <c r="U2374" s="9">
        <f t="shared" si="263"/>
        <v>42088.069108796291</v>
      </c>
      <c r="V2374" s="9">
        <f t="shared" si="264"/>
        <v>42118.069108796291</v>
      </c>
      <c r="W2374">
        <f t="shared" si="265"/>
        <v>30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2" t="s">
        <v>8221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 s="5">
        <f t="shared" si="260"/>
        <v>50</v>
      </c>
      <c r="Q2375" s="5" t="str">
        <f t="shared" si="261"/>
        <v>technology</v>
      </c>
      <c r="R2375" s="5" t="str">
        <f t="shared" si="262"/>
        <v>web</v>
      </c>
      <c r="S2375" t="s">
        <v>8319</v>
      </c>
      <c r="T2375" t="s">
        <v>8320</v>
      </c>
      <c r="U2375" s="9">
        <f t="shared" si="263"/>
        <v>42215.662314814821</v>
      </c>
      <c r="V2375" s="9">
        <f t="shared" si="264"/>
        <v>42245.662314814821</v>
      </c>
      <c r="W2375">
        <f t="shared" si="265"/>
        <v>30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2" t="s">
        <v>8221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 s="5">
        <f t="shared" si="260"/>
        <v>10</v>
      </c>
      <c r="Q2376" s="5" t="str">
        <f t="shared" si="261"/>
        <v>technology</v>
      </c>
      <c r="R2376" s="5" t="str">
        <f t="shared" si="262"/>
        <v>web</v>
      </c>
      <c r="S2376" t="s">
        <v>8319</v>
      </c>
      <c r="T2376" t="s">
        <v>8320</v>
      </c>
      <c r="U2376" s="9">
        <f t="shared" si="263"/>
        <v>42017.843287037031</v>
      </c>
      <c r="V2376" s="9">
        <f t="shared" si="264"/>
        <v>42047.843287037031</v>
      </c>
      <c r="W2376">
        <f t="shared" si="265"/>
        <v>30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2" t="s">
        <v>8221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s="5" t="e">
        <f t="shared" si="260"/>
        <v>#DIV/0!</v>
      </c>
      <c r="Q2377" s="5" t="str">
        <f t="shared" si="261"/>
        <v>technology</v>
      </c>
      <c r="R2377" s="5" t="str">
        <f t="shared" si="262"/>
        <v>web</v>
      </c>
      <c r="S2377" t="s">
        <v>8319</v>
      </c>
      <c r="T2377" t="s">
        <v>8320</v>
      </c>
      <c r="U2377" s="9">
        <f t="shared" si="263"/>
        <v>42592.836076388892</v>
      </c>
      <c r="V2377" s="9">
        <f t="shared" si="264"/>
        <v>42622.836076388892</v>
      </c>
      <c r="W2377">
        <f t="shared" si="265"/>
        <v>30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2" t="s">
        <v>8221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 s="5">
        <f t="shared" si="260"/>
        <v>81.58</v>
      </c>
      <c r="Q2378" s="5" t="str">
        <f t="shared" si="261"/>
        <v>technology</v>
      </c>
      <c r="R2378" s="5" t="str">
        <f t="shared" si="262"/>
        <v>web</v>
      </c>
      <c r="S2378" t="s">
        <v>8319</v>
      </c>
      <c r="T2378" t="s">
        <v>8320</v>
      </c>
      <c r="U2378" s="9">
        <f t="shared" si="263"/>
        <v>42318.925532407404</v>
      </c>
      <c r="V2378" s="9">
        <f t="shared" si="264"/>
        <v>42348.925532407404</v>
      </c>
      <c r="W2378">
        <f t="shared" si="265"/>
        <v>30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2" t="s">
        <v>8221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s="5" t="e">
        <f t="shared" si="260"/>
        <v>#DIV/0!</v>
      </c>
      <c r="Q2379" s="5" t="str">
        <f t="shared" si="261"/>
        <v>technology</v>
      </c>
      <c r="R2379" s="5" t="str">
        <f t="shared" si="262"/>
        <v>web</v>
      </c>
      <c r="S2379" t="s">
        <v>8319</v>
      </c>
      <c r="T2379" t="s">
        <v>8320</v>
      </c>
      <c r="U2379" s="9">
        <f t="shared" si="263"/>
        <v>42669.870173611111</v>
      </c>
      <c r="V2379" s="9">
        <f t="shared" si="264"/>
        <v>42699.911840277782</v>
      </c>
      <c r="W2379">
        <f t="shared" si="265"/>
        <v>30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2" t="s">
        <v>8221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s="5" t="e">
        <f t="shared" si="260"/>
        <v>#DIV/0!</v>
      </c>
      <c r="Q2380" s="5" t="str">
        <f t="shared" si="261"/>
        <v>technology</v>
      </c>
      <c r="R2380" s="5" t="str">
        <f t="shared" si="262"/>
        <v>web</v>
      </c>
      <c r="S2380" t="s">
        <v>8319</v>
      </c>
      <c r="T2380" t="s">
        <v>8320</v>
      </c>
      <c r="U2380" s="9">
        <f t="shared" si="263"/>
        <v>42213.013078703705</v>
      </c>
      <c r="V2380" s="9">
        <f t="shared" si="264"/>
        <v>42242.013078703705</v>
      </c>
      <c r="W2380">
        <f t="shared" si="265"/>
        <v>29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2" t="s">
        <v>8221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s="5" t="e">
        <f t="shared" si="260"/>
        <v>#DIV/0!</v>
      </c>
      <c r="Q2381" s="5" t="str">
        <f t="shared" si="261"/>
        <v>technology</v>
      </c>
      <c r="R2381" s="5" t="str">
        <f t="shared" si="262"/>
        <v>web</v>
      </c>
      <c r="S2381" t="s">
        <v>8319</v>
      </c>
      <c r="T2381" t="s">
        <v>8320</v>
      </c>
      <c r="U2381" s="9">
        <f t="shared" si="263"/>
        <v>42237.016388888893</v>
      </c>
      <c r="V2381" s="9">
        <f t="shared" si="264"/>
        <v>42282.016388888893</v>
      </c>
      <c r="W2381">
        <f t="shared" si="265"/>
        <v>45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2" t="s">
        <v>8221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 s="5">
        <f t="shared" si="260"/>
        <v>18.329999999999998</v>
      </c>
      <c r="Q2382" s="5" t="str">
        <f t="shared" si="261"/>
        <v>technology</v>
      </c>
      <c r="R2382" s="5" t="str">
        <f t="shared" si="262"/>
        <v>web</v>
      </c>
      <c r="S2382" t="s">
        <v>8319</v>
      </c>
      <c r="T2382" t="s">
        <v>8320</v>
      </c>
      <c r="U2382" s="9">
        <f t="shared" si="263"/>
        <v>42248.793310185181</v>
      </c>
      <c r="V2382" s="9">
        <f t="shared" si="264"/>
        <v>42278.793310185181</v>
      </c>
      <c r="W2382">
        <f t="shared" si="265"/>
        <v>30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2" t="s">
        <v>8221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 s="5">
        <f t="shared" si="260"/>
        <v>224.43</v>
      </c>
      <c r="Q2383" s="5" t="str">
        <f t="shared" si="261"/>
        <v>technology</v>
      </c>
      <c r="R2383" s="5" t="str">
        <f t="shared" si="262"/>
        <v>web</v>
      </c>
      <c r="S2383" t="s">
        <v>8319</v>
      </c>
      <c r="T2383" t="s">
        <v>8320</v>
      </c>
      <c r="U2383" s="9">
        <f t="shared" si="263"/>
        <v>42074.935740740737</v>
      </c>
      <c r="V2383" s="9">
        <f t="shared" si="264"/>
        <v>42104.935740740737</v>
      </c>
      <c r="W2383">
        <f t="shared" si="265"/>
        <v>30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2" t="s">
        <v>8221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 s="5">
        <f t="shared" si="260"/>
        <v>37.5</v>
      </c>
      <c r="Q2384" s="5" t="str">
        <f t="shared" si="261"/>
        <v>technology</v>
      </c>
      <c r="R2384" s="5" t="str">
        <f t="shared" si="262"/>
        <v>web</v>
      </c>
      <c r="S2384" t="s">
        <v>8319</v>
      </c>
      <c r="T2384" t="s">
        <v>8320</v>
      </c>
      <c r="U2384" s="9">
        <f t="shared" si="263"/>
        <v>42195.187534722223</v>
      </c>
      <c r="V2384" s="9">
        <f t="shared" si="264"/>
        <v>42220.187534722223</v>
      </c>
      <c r="W2384">
        <f t="shared" si="265"/>
        <v>25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2" t="s">
        <v>8221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 s="5">
        <f t="shared" si="260"/>
        <v>145</v>
      </c>
      <c r="Q2385" s="5" t="str">
        <f t="shared" si="261"/>
        <v>technology</v>
      </c>
      <c r="R2385" s="5" t="str">
        <f t="shared" si="262"/>
        <v>web</v>
      </c>
      <c r="S2385" t="s">
        <v>8319</v>
      </c>
      <c r="T2385" t="s">
        <v>8320</v>
      </c>
      <c r="U2385" s="9">
        <f t="shared" si="263"/>
        <v>42027.056793981479</v>
      </c>
      <c r="V2385" s="9">
        <f t="shared" si="264"/>
        <v>42057.056793981479</v>
      </c>
      <c r="W2385">
        <f t="shared" si="265"/>
        <v>30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2" t="s">
        <v>8221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 s="5">
        <f t="shared" si="260"/>
        <v>1</v>
      </c>
      <c r="Q2386" s="5" t="str">
        <f t="shared" si="261"/>
        <v>technology</v>
      </c>
      <c r="R2386" s="5" t="str">
        <f t="shared" si="262"/>
        <v>web</v>
      </c>
      <c r="S2386" t="s">
        <v>8319</v>
      </c>
      <c r="T2386" t="s">
        <v>8320</v>
      </c>
      <c r="U2386" s="9">
        <f t="shared" si="263"/>
        <v>41927.067627314813</v>
      </c>
      <c r="V2386" s="9">
        <f t="shared" si="264"/>
        <v>41957.109293981484</v>
      </c>
      <c r="W2386">
        <f t="shared" si="265"/>
        <v>30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2" t="s">
        <v>8221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 s="5">
        <f t="shared" si="260"/>
        <v>112.57</v>
      </c>
      <c r="Q2387" s="5" t="str">
        <f t="shared" si="261"/>
        <v>technology</v>
      </c>
      <c r="R2387" s="5" t="str">
        <f t="shared" si="262"/>
        <v>web</v>
      </c>
      <c r="S2387" t="s">
        <v>8319</v>
      </c>
      <c r="T2387" t="s">
        <v>8320</v>
      </c>
      <c r="U2387" s="9">
        <f t="shared" si="263"/>
        <v>42191.70175925926</v>
      </c>
      <c r="V2387" s="9">
        <f t="shared" si="264"/>
        <v>42221.70175925926</v>
      </c>
      <c r="W2387">
        <f t="shared" si="265"/>
        <v>30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2" t="s">
        <v>8221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s="5" t="e">
        <f t="shared" si="260"/>
        <v>#DIV/0!</v>
      </c>
      <c r="Q2388" s="5" t="str">
        <f t="shared" si="261"/>
        <v>technology</v>
      </c>
      <c r="R2388" s="5" t="str">
        <f t="shared" si="262"/>
        <v>web</v>
      </c>
      <c r="S2388" t="s">
        <v>8319</v>
      </c>
      <c r="T2388" t="s">
        <v>8320</v>
      </c>
      <c r="U2388" s="9">
        <f t="shared" si="263"/>
        <v>41954.838240740741</v>
      </c>
      <c r="V2388" s="9">
        <f t="shared" si="264"/>
        <v>42014.838240740741</v>
      </c>
      <c r="W2388">
        <f t="shared" si="265"/>
        <v>60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2" t="s">
        <v>8221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 s="5">
        <f t="shared" si="260"/>
        <v>342</v>
      </c>
      <c r="Q2389" s="5" t="str">
        <f t="shared" si="261"/>
        <v>technology</v>
      </c>
      <c r="R2389" s="5" t="str">
        <f t="shared" si="262"/>
        <v>web</v>
      </c>
      <c r="S2389" t="s">
        <v>8319</v>
      </c>
      <c r="T2389" t="s">
        <v>8320</v>
      </c>
      <c r="U2389" s="9">
        <f t="shared" si="263"/>
        <v>42528.626620370371</v>
      </c>
      <c r="V2389" s="9">
        <f t="shared" si="264"/>
        <v>42573.626620370371</v>
      </c>
      <c r="W2389">
        <f t="shared" si="265"/>
        <v>45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2" t="s">
        <v>8221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 s="5">
        <f t="shared" si="260"/>
        <v>57.88</v>
      </c>
      <c r="Q2390" s="5" t="str">
        <f t="shared" si="261"/>
        <v>technology</v>
      </c>
      <c r="R2390" s="5" t="str">
        <f t="shared" si="262"/>
        <v>web</v>
      </c>
      <c r="S2390" t="s">
        <v>8319</v>
      </c>
      <c r="T2390" t="s">
        <v>8320</v>
      </c>
      <c r="U2390" s="9">
        <f t="shared" si="263"/>
        <v>41989.853692129633</v>
      </c>
      <c r="V2390" s="9">
        <f t="shared" si="264"/>
        <v>42019.811805555553</v>
      </c>
      <c r="W2390">
        <f t="shared" si="265"/>
        <v>30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2" t="s">
        <v>8221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 s="5">
        <f t="shared" si="260"/>
        <v>30</v>
      </c>
      <c r="Q2391" s="5" t="str">
        <f t="shared" si="261"/>
        <v>technology</v>
      </c>
      <c r="R2391" s="5" t="str">
        <f t="shared" si="262"/>
        <v>web</v>
      </c>
      <c r="S2391" t="s">
        <v>8319</v>
      </c>
      <c r="T2391" t="s">
        <v>8320</v>
      </c>
      <c r="U2391" s="9">
        <f t="shared" si="263"/>
        <v>42179.653379629628</v>
      </c>
      <c r="V2391" s="9">
        <f t="shared" si="264"/>
        <v>42210.915972222225</v>
      </c>
      <c r="W2391">
        <f t="shared" si="265"/>
        <v>31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2" t="s">
        <v>8221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s="5" t="e">
        <f t="shared" si="260"/>
        <v>#DIV/0!</v>
      </c>
      <c r="Q2392" s="5" t="str">
        <f t="shared" si="261"/>
        <v>technology</v>
      </c>
      <c r="R2392" s="5" t="str">
        <f t="shared" si="262"/>
        <v>web</v>
      </c>
      <c r="S2392" t="s">
        <v>8319</v>
      </c>
      <c r="T2392" t="s">
        <v>8320</v>
      </c>
      <c r="U2392" s="9">
        <f t="shared" si="263"/>
        <v>41968.262314814812</v>
      </c>
      <c r="V2392" s="9">
        <f t="shared" si="264"/>
        <v>42008.262314814812</v>
      </c>
      <c r="W2392">
        <f t="shared" si="265"/>
        <v>40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2" t="s">
        <v>8221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 s="5">
        <f t="shared" si="260"/>
        <v>25</v>
      </c>
      <c r="Q2393" s="5" t="str">
        <f t="shared" si="261"/>
        <v>technology</v>
      </c>
      <c r="R2393" s="5" t="str">
        <f t="shared" si="262"/>
        <v>web</v>
      </c>
      <c r="S2393" t="s">
        <v>8319</v>
      </c>
      <c r="T2393" t="s">
        <v>8320</v>
      </c>
      <c r="U2393" s="9">
        <f t="shared" si="263"/>
        <v>42064.794490740736</v>
      </c>
      <c r="V2393" s="9">
        <f t="shared" si="264"/>
        <v>42094.752824074079</v>
      </c>
      <c r="W2393">
        <f t="shared" si="265"/>
        <v>30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2" t="s">
        <v>8221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s="5" t="e">
        <f t="shared" si="260"/>
        <v>#DIV/0!</v>
      </c>
      <c r="Q2394" s="5" t="str">
        <f t="shared" si="261"/>
        <v>technology</v>
      </c>
      <c r="R2394" s="5" t="str">
        <f t="shared" si="262"/>
        <v>web</v>
      </c>
      <c r="S2394" t="s">
        <v>8319</v>
      </c>
      <c r="T2394" t="s">
        <v>8320</v>
      </c>
      <c r="U2394" s="9">
        <f t="shared" si="263"/>
        <v>42276.120636574073</v>
      </c>
      <c r="V2394" s="9">
        <f t="shared" si="264"/>
        <v>42306.120636574073</v>
      </c>
      <c r="W2394">
        <f t="shared" si="265"/>
        <v>30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2" t="s">
        <v>8221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 s="5">
        <f t="shared" si="260"/>
        <v>50</v>
      </c>
      <c r="Q2395" s="5" t="str">
        <f t="shared" si="261"/>
        <v>technology</v>
      </c>
      <c r="R2395" s="5" t="str">
        <f t="shared" si="262"/>
        <v>web</v>
      </c>
      <c r="S2395" t="s">
        <v>8319</v>
      </c>
      <c r="T2395" t="s">
        <v>8320</v>
      </c>
      <c r="U2395" s="9">
        <f t="shared" si="263"/>
        <v>42194.648344907408</v>
      </c>
      <c r="V2395" s="9">
        <f t="shared" si="264"/>
        <v>42224.648344907408</v>
      </c>
      <c r="W2395">
        <f t="shared" si="265"/>
        <v>30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2" t="s">
        <v>8221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 s="5">
        <f t="shared" si="260"/>
        <v>1.5</v>
      </c>
      <c r="Q2396" s="5" t="str">
        <f t="shared" si="261"/>
        <v>technology</v>
      </c>
      <c r="R2396" s="5" t="str">
        <f t="shared" si="262"/>
        <v>web</v>
      </c>
      <c r="S2396" t="s">
        <v>8319</v>
      </c>
      <c r="T2396" t="s">
        <v>8320</v>
      </c>
      <c r="U2396" s="9">
        <f t="shared" si="263"/>
        <v>42031.362187499995</v>
      </c>
      <c r="V2396" s="9">
        <f t="shared" si="264"/>
        <v>42061.362187499995</v>
      </c>
      <c r="W2396">
        <f t="shared" si="265"/>
        <v>30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2" t="s">
        <v>8221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s="5" t="e">
        <f t="shared" si="260"/>
        <v>#DIV/0!</v>
      </c>
      <c r="Q2397" s="5" t="str">
        <f t="shared" si="261"/>
        <v>technology</v>
      </c>
      <c r="R2397" s="5" t="str">
        <f t="shared" si="262"/>
        <v>web</v>
      </c>
      <c r="S2397" t="s">
        <v>8319</v>
      </c>
      <c r="T2397" t="s">
        <v>8320</v>
      </c>
      <c r="U2397" s="9">
        <f t="shared" si="263"/>
        <v>42717.121377314819</v>
      </c>
      <c r="V2397" s="9">
        <f t="shared" si="264"/>
        <v>42745.372916666667</v>
      </c>
      <c r="W2397">
        <f t="shared" si="265"/>
        <v>28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2" t="s">
        <v>8221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 s="5">
        <f t="shared" si="260"/>
        <v>10</v>
      </c>
      <c r="Q2398" s="5" t="str">
        <f t="shared" si="261"/>
        <v>technology</v>
      </c>
      <c r="R2398" s="5" t="str">
        <f t="shared" si="262"/>
        <v>web</v>
      </c>
      <c r="S2398" t="s">
        <v>8319</v>
      </c>
      <c r="T2398" t="s">
        <v>8320</v>
      </c>
      <c r="U2398" s="9">
        <f t="shared" si="263"/>
        <v>42262.849050925928</v>
      </c>
      <c r="V2398" s="9">
        <f t="shared" si="264"/>
        <v>42292.849050925928</v>
      </c>
      <c r="W2398">
        <f t="shared" si="265"/>
        <v>30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2" t="s">
        <v>8221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s="5" t="e">
        <f t="shared" si="260"/>
        <v>#DIV/0!</v>
      </c>
      <c r="Q2399" s="5" t="str">
        <f t="shared" si="261"/>
        <v>technology</v>
      </c>
      <c r="R2399" s="5" t="str">
        <f t="shared" si="262"/>
        <v>web</v>
      </c>
      <c r="S2399" t="s">
        <v>8319</v>
      </c>
      <c r="T2399" t="s">
        <v>8320</v>
      </c>
      <c r="U2399" s="9">
        <f t="shared" si="263"/>
        <v>41976.88490740741</v>
      </c>
      <c r="V2399" s="9">
        <f t="shared" si="264"/>
        <v>42006.88490740741</v>
      </c>
      <c r="W2399">
        <f t="shared" si="265"/>
        <v>30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2" t="s">
        <v>8221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s="5" t="e">
        <f t="shared" si="260"/>
        <v>#DIV/0!</v>
      </c>
      <c r="Q2400" s="5" t="str">
        <f t="shared" si="261"/>
        <v>technology</v>
      </c>
      <c r="R2400" s="5" t="str">
        <f t="shared" si="262"/>
        <v>web</v>
      </c>
      <c r="S2400" t="s">
        <v>8319</v>
      </c>
      <c r="T2400" t="s">
        <v>8320</v>
      </c>
      <c r="U2400" s="9">
        <f t="shared" si="263"/>
        <v>42157.916481481487</v>
      </c>
      <c r="V2400" s="9">
        <f t="shared" si="264"/>
        <v>42187.916481481487</v>
      </c>
      <c r="W2400">
        <f t="shared" si="265"/>
        <v>30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2" t="s">
        <v>8221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s="5" t="e">
        <f t="shared" si="260"/>
        <v>#DIV/0!</v>
      </c>
      <c r="Q2401" s="5" t="str">
        <f t="shared" si="261"/>
        <v>technology</v>
      </c>
      <c r="R2401" s="5" t="str">
        <f t="shared" si="262"/>
        <v>web</v>
      </c>
      <c r="S2401" t="s">
        <v>8319</v>
      </c>
      <c r="T2401" t="s">
        <v>8320</v>
      </c>
      <c r="U2401" s="9">
        <f t="shared" si="263"/>
        <v>41956.853078703702</v>
      </c>
      <c r="V2401" s="9">
        <f t="shared" si="264"/>
        <v>41991.853078703702</v>
      </c>
      <c r="W2401">
        <f t="shared" si="265"/>
        <v>35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2" t="s">
        <v>8221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s="5" t="e">
        <f t="shared" si="260"/>
        <v>#DIV/0!</v>
      </c>
      <c r="Q2402" s="5" t="str">
        <f t="shared" si="261"/>
        <v>technology</v>
      </c>
      <c r="R2402" s="5" t="str">
        <f t="shared" si="262"/>
        <v>web</v>
      </c>
      <c r="S2402" t="s">
        <v>8319</v>
      </c>
      <c r="T2402" t="s">
        <v>8320</v>
      </c>
      <c r="U2402" s="9">
        <f t="shared" si="263"/>
        <v>42444.268101851849</v>
      </c>
      <c r="V2402" s="9">
        <f t="shared" si="264"/>
        <v>42474.268101851849</v>
      </c>
      <c r="W2402">
        <f t="shared" si="265"/>
        <v>30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 s="5">
        <f t="shared" si="260"/>
        <v>22.33</v>
      </c>
      <c r="Q2403" s="5" t="str">
        <f t="shared" si="261"/>
        <v>food</v>
      </c>
      <c r="R2403" s="5" t="str">
        <f t="shared" si="262"/>
        <v>food trucks</v>
      </c>
      <c r="S2403" t="s">
        <v>8336</v>
      </c>
      <c r="T2403" t="s">
        <v>8337</v>
      </c>
      <c r="U2403" s="9">
        <f t="shared" si="263"/>
        <v>42374.822870370372</v>
      </c>
      <c r="V2403" s="9">
        <f t="shared" si="264"/>
        <v>42434.822870370372</v>
      </c>
      <c r="W2403">
        <f t="shared" si="265"/>
        <v>60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 s="5">
        <f t="shared" si="260"/>
        <v>52</v>
      </c>
      <c r="Q2404" s="5" t="str">
        <f t="shared" si="261"/>
        <v>food</v>
      </c>
      <c r="R2404" s="5" t="str">
        <f t="shared" si="262"/>
        <v>food trucks</v>
      </c>
      <c r="S2404" t="s">
        <v>8336</v>
      </c>
      <c r="T2404" t="s">
        <v>8337</v>
      </c>
      <c r="U2404" s="9">
        <f t="shared" si="263"/>
        <v>42107.679756944446</v>
      </c>
      <c r="V2404" s="9">
        <f t="shared" si="264"/>
        <v>42137.679756944446</v>
      </c>
      <c r="W2404">
        <f t="shared" si="265"/>
        <v>30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 s="5">
        <f t="shared" si="260"/>
        <v>16.829999999999998</v>
      </c>
      <c r="Q2405" s="5" t="str">
        <f t="shared" si="261"/>
        <v>food</v>
      </c>
      <c r="R2405" s="5" t="str">
        <f t="shared" si="262"/>
        <v>food trucks</v>
      </c>
      <c r="S2405" t="s">
        <v>8336</v>
      </c>
      <c r="T2405" t="s">
        <v>8337</v>
      </c>
      <c r="U2405" s="9">
        <f t="shared" si="263"/>
        <v>42399.882615740738</v>
      </c>
      <c r="V2405" s="9">
        <f t="shared" si="264"/>
        <v>42459.840949074074</v>
      </c>
      <c r="W2405">
        <f t="shared" si="265"/>
        <v>60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s="5" t="e">
        <f t="shared" si="260"/>
        <v>#DIV/0!</v>
      </c>
      <c r="Q2406" s="5" t="str">
        <f t="shared" si="261"/>
        <v>food</v>
      </c>
      <c r="R2406" s="5" t="str">
        <f t="shared" si="262"/>
        <v>food trucks</v>
      </c>
      <c r="S2406" t="s">
        <v>8336</v>
      </c>
      <c r="T2406" t="s">
        <v>8337</v>
      </c>
      <c r="U2406" s="9">
        <f t="shared" si="263"/>
        <v>42342.03943287037</v>
      </c>
      <c r="V2406" s="9">
        <f t="shared" si="264"/>
        <v>42372.03943287037</v>
      </c>
      <c r="W2406">
        <f t="shared" si="265"/>
        <v>30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 s="5">
        <f t="shared" si="260"/>
        <v>56.3</v>
      </c>
      <c r="Q2407" s="5" t="str">
        <f t="shared" si="261"/>
        <v>food</v>
      </c>
      <c r="R2407" s="5" t="str">
        <f t="shared" si="262"/>
        <v>food trucks</v>
      </c>
      <c r="S2407" t="s">
        <v>8336</v>
      </c>
      <c r="T2407" t="s">
        <v>8337</v>
      </c>
      <c r="U2407" s="9">
        <f t="shared" si="263"/>
        <v>42595.585358796292</v>
      </c>
      <c r="V2407" s="9">
        <f t="shared" si="264"/>
        <v>42616.585358796292</v>
      </c>
      <c r="W2407">
        <f t="shared" si="265"/>
        <v>21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 s="5">
        <f t="shared" si="260"/>
        <v>84.06</v>
      </c>
      <c r="Q2408" s="5" t="str">
        <f t="shared" si="261"/>
        <v>food</v>
      </c>
      <c r="R2408" s="5" t="str">
        <f t="shared" si="262"/>
        <v>food trucks</v>
      </c>
      <c r="S2408" t="s">
        <v>8336</v>
      </c>
      <c r="T2408" t="s">
        <v>8337</v>
      </c>
      <c r="U2408" s="9">
        <f t="shared" si="263"/>
        <v>41983.110995370371</v>
      </c>
      <c r="V2408" s="9">
        <f t="shared" si="264"/>
        <v>42023.110995370371</v>
      </c>
      <c r="W2408">
        <f t="shared" si="265"/>
        <v>40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 s="5">
        <f t="shared" si="260"/>
        <v>168.39</v>
      </c>
      <c r="Q2409" s="5" t="str">
        <f t="shared" si="261"/>
        <v>food</v>
      </c>
      <c r="R2409" s="5" t="str">
        <f t="shared" si="262"/>
        <v>food trucks</v>
      </c>
      <c r="S2409" t="s">
        <v>8336</v>
      </c>
      <c r="T2409" t="s">
        <v>8337</v>
      </c>
      <c r="U2409" s="9">
        <f t="shared" si="263"/>
        <v>42082.575555555552</v>
      </c>
      <c r="V2409" s="9">
        <f t="shared" si="264"/>
        <v>42105.25</v>
      </c>
      <c r="W2409">
        <f t="shared" si="265"/>
        <v>23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 s="5">
        <f t="shared" si="260"/>
        <v>15</v>
      </c>
      <c r="Q2410" s="5" t="str">
        <f t="shared" si="261"/>
        <v>food</v>
      </c>
      <c r="R2410" s="5" t="str">
        <f t="shared" si="262"/>
        <v>food trucks</v>
      </c>
      <c r="S2410" t="s">
        <v>8336</v>
      </c>
      <c r="T2410" t="s">
        <v>8337</v>
      </c>
      <c r="U2410" s="9">
        <f t="shared" si="263"/>
        <v>41919.140706018516</v>
      </c>
      <c r="V2410" s="9">
        <f t="shared" si="264"/>
        <v>41949.182372685187</v>
      </c>
      <c r="W2410">
        <f t="shared" si="265"/>
        <v>30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 s="5">
        <f t="shared" si="260"/>
        <v>76.67</v>
      </c>
      <c r="Q2411" s="5" t="str">
        <f t="shared" si="261"/>
        <v>food</v>
      </c>
      <c r="R2411" s="5" t="str">
        <f t="shared" si="262"/>
        <v>food trucks</v>
      </c>
      <c r="S2411" t="s">
        <v>8336</v>
      </c>
      <c r="T2411" t="s">
        <v>8337</v>
      </c>
      <c r="U2411" s="9">
        <f t="shared" si="263"/>
        <v>42204.875868055555</v>
      </c>
      <c r="V2411" s="9">
        <f t="shared" si="264"/>
        <v>42234.875868055555</v>
      </c>
      <c r="W2411">
        <f t="shared" si="265"/>
        <v>30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s="5" t="e">
        <f t="shared" si="260"/>
        <v>#DIV/0!</v>
      </c>
      <c r="Q2412" s="5" t="str">
        <f t="shared" si="261"/>
        <v>food</v>
      </c>
      <c r="R2412" s="5" t="str">
        <f t="shared" si="262"/>
        <v>food trucks</v>
      </c>
      <c r="S2412" t="s">
        <v>8336</v>
      </c>
      <c r="T2412" t="s">
        <v>8337</v>
      </c>
      <c r="U2412" s="9">
        <f t="shared" si="263"/>
        <v>42224.408275462964</v>
      </c>
      <c r="V2412" s="9">
        <f t="shared" si="264"/>
        <v>42254.408275462964</v>
      </c>
      <c r="W2412">
        <f t="shared" si="265"/>
        <v>30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 s="5">
        <f t="shared" si="260"/>
        <v>50.33</v>
      </c>
      <c r="Q2413" s="5" t="str">
        <f t="shared" si="261"/>
        <v>food</v>
      </c>
      <c r="R2413" s="5" t="str">
        <f t="shared" si="262"/>
        <v>food trucks</v>
      </c>
      <c r="S2413" t="s">
        <v>8336</v>
      </c>
      <c r="T2413" t="s">
        <v>8337</v>
      </c>
      <c r="U2413" s="9">
        <f t="shared" si="263"/>
        <v>42211.732430555552</v>
      </c>
      <c r="V2413" s="9">
        <f t="shared" si="264"/>
        <v>42241.732430555552</v>
      </c>
      <c r="W2413">
        <f t="shared" si="265"/>
        <v>30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s="5" t="e">
        <f t="shared" si="260"/>
        <v>#DIV/0!</v>
      </c>
      <c r="Q2414" s="5" t="str">
        <f t="shared" si="261"/>
        <v>food</v>
      </c>
      <c r="R2414" s="5" t="str">
        <f t="shared" si="262"/>
        <v>food trucks</v>
      </c>
      <c r="S2414" t="s">
        <v>8336</v>
      </c>
      <c r="T2414" t="s">
        <v>8337</v>
      </c>
      <c r="U2414" s="9">
        <f t="shared" si="263"/>
        <v>42655.736956018518</v>
      </c>
      <c r="V2414" s="9">
        <f t="shared" si="264"/>
        <v>42700.778622685189</v>
      </c>
      <c r="W2414">
        <f t="shared" si="265"/>
        <v>45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 s="5">
        <f t="shared" si="260"/>
        <v>8.33</v>
      </c>
      <c r="Q2415" s="5" t="str">
        <f t="shared" si="261"/>
        <v>food</v>
      </c>
      <c r="R2415" s="5" t="str">
        <f t="shared" si="262"/>
        <v>food trucks</v>
      </c>
      <c r="S2415" t="s">
        <v>8336</v>
      </c>
      <c r="T2415" t="s">
        <v>8337</v>
      </c>
      <c r="U2415" s="9">
        <f t="shared" si="263"/>
        <v>41760.10974537037</v>
      </c>
      <c r="V2415" s="9">
        <f t="shared" si="264"/>
        <v>41790.979166666664</v>
      </c>
      <c r="W2415">
        <f t="shared" si="265"/>
        <v>30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 s="5">
        <f t="shared" si="260"/>
        <v>35.380000000000003</v>
      </c>
      <c r="Q2416" s="5" t="str">
        <f t="shared" si="261"/>
        <v>food</v>
      </c>
      <c r="R2416" s="5" t="str">
        <f t="shared" si="262"/>
        <v>food trucks</v>
      </c>
      <c r="S2416" t="s">
        <v>8336</v>
      </c>
      <c r="T2416" t="s">
        <v>8337</v>
      </c>
      <c r="U2416" s="9">
        <f t="shared" si="263"/>
        <v>42198.695138888885</v>
      </c>
      <c r="V2416" s="9">
        <f t="shared" si="264"/>
        <v>42238.165972222225</v>
      </c>
      <c r="W2416">
        <f t="shared" si="265"/>
        <v>40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 s="5">
        <f t="shared" si="260"/>
        <v>55.83</v>
      </c>
      <c r="Q2417" s="5" t="str">
        <f t="shared" si="261"/>
        <v>food</v>
      </c>
      <c r="R2417" s="5" t="str">
        <f t="shared" si="262"/>
        <v>food trucks</v>
      </c>
      <c r="S2417" t="s">
        <v>8336</v>
      </c>
      <c r="T2417" t="s">
        <v>8337</v>
      </c>
      <c r="U2417" s="9">
        <f t="shared" si="263"/>
        <v>42536.862800925926</v>
      </c>
      <c r="V2417" s="9">
        <f t="shared" si="264"/>
        <v>42566.862800925926</v>
      </c>
      <c r="W2417">
        <f t="shared" si="265"/>
        <v>30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 s="5">
        <f t="shared" si="260"/>
        <v>5</v>
      </c>
      <c r="Q2418" s="5" t="str">
        <f t="shared" si="261"/>
        <v>food</v>
      </c>
      <c r="R2418" s="5" t="str">
        <f t="shared" si="262"/>
        <v>food trucks</v>
      </c>
      <c r="S2418" t="s">
        <v>8336</v>
      </c>
      <c r="T2418" t="s">
        <v>8337</v>
      </c>
      <c r="U2418" s="9">
        <f t="shared" si="263"/>
        <v>42019.737766203703</v>
      </c>
      <c r="V2418" s="9">
        <f t="shared" si="264"/>
        <v>42077.625</v>
      </c>
      <c r="W2418">
        <f t="shared" si="265"/>
        <v>58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s="5" t="e">
        <f t="shared" si="260"/>
        <v>#DIV/0!</v>
      </c>
      <c r="Q2419" s="5" t="str">
        <f t="shared" si="261"/>
        <v>food</v>
      </c>
      <c r="R2419" s="5" t="str">
        <f t="shared" si="262"/>
        <v>food trucks</v>
      </c>
      <c r="S2419" t="s">
        <v>8336</v>
      </c>
      <c r="T2419" t="s">
        <v>8337</v>
      </c>
      <c r="U2419" s="9">
        <f t="shared" si="263"/>
        <v>41831.884108796294</v>
      </c>
      <c r="V2419" s="9">
        <f t="shared" si="264"/>
        <v>41861.884108796294</v>
      </c>
      <c r="W2419">
        <f t="shared" si="265"/>
        <v>30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 s="5">
        <f t="shared" si="260"/>
        <v>1</v>
      </c>
      <c r="Q2420" s="5" t="str">
        <f t="shared" si="261"/>
        <v>food</v>
      </c>
      <c r="R2420" s="5" t="str">
        <f t="shared" si="262"/>
        <v>food trucks</v>
      </c>
      <c r="S2420" t="s">
        <v>8336</v>
      </c>
      <c r="T2420" t="s">
        <v>8337</v>
      </c>
      <c r="U2420" s="9">
        <f t="shared" si="263"/>
        <v>42027.856990740736</v>
      </c>
      <c r="V2420" s="9">
        <f t="shared" si="264"/>
        <v>42087.815324074079</v>
      </c>
      <c r="W2420">
        <f t="shared" si="265"/>
        <v>60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s="5" t="e">
        <f t="shared" si="260"/>
        <v>#DIV/0!</v>
      </c>
      <c r="Q2421" s="5" t="str">
        <f t="shared" si="261"/>
        <v>food</v>
      </c>
      <c r="R2421" s="5" t="str">
        <f t="shared" si="262"/>
        <v>food trucks</v>
      </c>
      <c r="S2421" t="s">
        <v>8336</v>
      </c>
      <c r="T2421" t="s">
        <v>8337</v>
      </c>
      <c r="U2421" s="9">
        <f t="shared" si="263"/>
        <v>41993.738298611104</v>
      </c>
      <c r="V2421" s="9">
        <f t="shared" si="264"/>
        <v>42053.738298611104</v>
      </c>
      <c r="W2421">
        <f t="shared" si="265"/>
        <v>60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 s="5">
        <f t="shared" si="260"/>
        <v>69.47</v>
      </c>
      <c r="Q2422" s="5" t="str">
        <f t="shared" si="261"/>
        <v>food</v>
      </c>
      <c r="R2422" s="5" t="str">
        <f t="shared" si="262"/>
        <v>food trucks</v>
      </c>
      <c r="S2422" t="s">
        <v>8336</v>
      </c>
      <c r="T2422" t="s">
        <v>8337</v>
      </c>
      <c r="U2422" s="9">
        <f t="shared" si="263"/>
        <v>41893.028877314813</v>
      </c>
      <c r="V2422" s="9">
        <f t="shared" si="264"/>
        <v>41953.070543981477</v>
      </c>
      <c r="W2422">
        <f t="shared" si="265"/>
        <v>60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 s="5">
        <f t="shared" si="260"/>
        <v>1</v>
      </c>
      <c r="Q2423" s="5" t="str">
        <f t="shared" si="261"/>
        <v>food</v>
      </c>
      <c r="R2423" s="5" t="str">
        <f t="shared" si="262"/>
        <v>food trucks</v>
      </c>
      <c r="S2423" t="s">
        <v>8336</v>
      </c>
      <c r="T2423" t="s">
        <v>8337</v>
      </c>
      <c r="U2423" s="9">
        <f t="shared" si="263"/>
        <v>42026.687453703707</v>
      </c>
      <c r="V2423" s="9">
        <f t="shared" si="264"/>
        <v>42056.687453703707</v>
      </c>
      <c r="W2423">
        <f t="shared" si="265"/>
        <v>30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 s="5">
        <f t="shared" si="260"/>
        <v>1</v>
      </c>
      <c r="Q2424" s="5" t="str">
        <f t="shared" si="261"/>
        <v>food</v>
      </c>
      <c r="R2424" s="5" t="str">
        <f t="shared" si="262"/>
        <v>food trucks</v>
      </c>
      <c r="S2424" t="s">
        <v>8336</v>
      </c>
      <c r="T2424" t="s">
        <v>8337</v>
      </c>
      <c r="U2424" s="9">
        <f t="shared" si="263"/>
        <v>42044.724953703699</v>
      </c>
      <c r="V2424" s="9">
        <f t="shared" si="264"/>
        <v>42074.683287037042</v>
      </c>
      <c r="W2424">
        <f t="shared" si="265"/>
        <v>30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 s="5">
        <f t="shared" si="260"/>
        <v>8</v>
      </c>
      <c r="Q2425" s="5" t="str">
        <f t="shared" si="261"/>
        <v>food</v>
      </c>
      <c r="R2425" s="5" t="str">
        <f t="shared" si="262"/>
        <v>food trucks</v>
      </c>
      <c r="S2425" t="s">
        <v>8336</v>
      </c>
      <c r="T2425" t="s">
        <v>8337</v>
      </c>
      <c r="U2425" s="9">
        <f t="shared" si="263"/>
        <v>41974.704745370371</v>
      </c>
      <c r="V2425" s="9">
        <f t="shared" si="264"/>
        <v>42004.704745370371</v>
      </c>
      <c r="W2425">
        <f t="shared" si="265"/>
        <v>30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 s="5">
        <f t="shared" si="260"/>
        <v>34.44</v>
      </c>
      <c r="Q2426" s="5" t="str">
        <f t="shared" si="261"/>
        <v>food</v>
      </c>
      <c r="R2426" s="5" t="str">
        <f t="shared" si="262"/>
        <v>food trucks</v>
      </c>
      <c r="S2426" t="s">
        <v>8336</v>
      </c>
      <c r="T2426" t="s">
        <v>8337</v>
      </c>
      <c r="U2426" s="9">
        <f t="shared" si="263"/>
        <v>41909.892453703702</v>
      </c>
      <c r="V2426" s="9">
        <f t="shared" si="264"/>
        <v>41939.892453703702</v>
      </c>
      <c r="W2426">
        <f t="shared" si="265"/>
        <v>30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 s="5">
        <f t="shared" si="260"/>
        <v>1</v>
      </c>
      <c r="Q2427" s="5" t="str">
        <f t="shared" si="261"/>
        <v>food</v>
      </c>
      <c r="R2427" s="5" t="str">
        <f t="shared" si="262"/>
        <v>food trucks</v>
      </c>
      <c r="S2427" t="s">
        <v>8336</v>
      </c>
      <c r="T2427" t="s">
        <v>8337</v>
      </c>
      <c r="U2427" s="9">
        <f t="shared" si="263"/>
        <v>42502.913761574076</v>
      </c>
      <c r="V2427" s="9">
        <f t="shared" si="264"/>
        <v>42517.919444444444</v>
      </c>
      <c r="W2427">
        <f t="shared" si="265"/>
        <v>15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s="5" t="e">
        <f t="shared" si="260"/>
        <v>#DIV/0!</v>
      </c>
      <c r="Q2428" s="5" t="str">
        <f t="shared" si="261"/>
        <v>food</v>
      </c>
      <c r="R2428" s="5" t="str">
        <f t="shared" si="262"/>
        <v>food trucks</v>
      </c>
      <c r="S2428" t="s">
        <v>8336</v>
      </c>
      <c r="T2428" t="s">
        <v>8337</v>
      </c>
      <c r="U2428" s="9">
        <f t="shared" si="263"/>
        <v>42164.170046296291</v>
      </c>
      <c r="V2428" s="9">
        <f t="shared" si="264"/>
        <v>42224.170046296291</v>
      </c>
      <c r="W2428">
        <f t="shared" si="265"/>
        <v>60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 s="5">
        <f t="shared" si="260"/>
        <v>1</v>
      </c>
      <c r="Q2429" s="5" t="str">
        <f t="shared" si="261"/>
        <v>food</v>
      </c>
      <c r="R2429" s="5" t="str">
        <f t="shared" si="262"/>
        <v>food trucks</v>
      </c>
      <c r="S2429" t="s">
        <v>8336</v>
      </c>
      <c r="T2429" t="s">
        <v>8337</v>
      </c>
      <c r="U2429" s="9">
        <f t="shared" si="263"/>
        <v>42412.318668981476</v>
      </c>
      <c r="V2429" s="9">
        <f t="shared" si="264"/>
        <v>42452.277002314819</v>
      </c>
      <c r="W2429">
        <f t="shared" si="265"/>
        <v>40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 s="5">
        <f t="shared" si="260"/>
        <v>1</v>
      </c>
      <c r="Q2430" s="5" t="str">
        <f t="shared" si="261"/>
        <v>food</v>
      </c>
      <c r="R2430" s="5" t="str">
        <f t="shared" si="262"/>
        <v>food trucks</v>
      </c>
      <c r="S2430" t="s">
        <v>8336</v>
      </c>
      <c r="T2430" t="s">
        <v>8337</v>
      </c>
      <c r="U2430" s="9">
        <f t="shared" si="263"/>
        <v>42045.784155092595</v>
      </c>
      <c r="V2430" s="9">
        <f t="shared" si="264"/>
        <v>42075.742488425924</v>
      </c>
      <c r="W2430">
        <f t="shared" si="265"/>
        <v>30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 s="5">
        <f t="shared" si="260"/>
        <v>501.25</v>
      </c>
      <c r="Q2431" s="5" t="str">
        <f t="shared" si="261"/>
        <v>food</v>
      </c>
      <c r="R2431" s="5" t="str">
        <f t="shared" si="262"/>
        <v>food trucks</v>
      </c>
      <c r="S2431" t="s">
        <v>8336</v>
      </c>
      <c r="T2431" t="s">
        <v>8337</v>
      </c>
      <c r="U2431" s="9">
        <f t="shared" si="263"/>
        <v>42734.879236111112</v>
      </c>
      <c r="V2431" s="9">
        <f t="shared" si="264"/>
        <v>42771.697222222225</v>
      </c>
      <c r="W2431">
        <f t="shared" si="265"/>
        <v>37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 s="5">
        <f t="shared" si="260"/>
        <v>10.5</v>
      </c>
      <c r="Q2432" s="5" t="str">
        <f t="shared" si="261"/>
        <v>food</v>
      </c>
      <c r="R2432" s="5" t="str">
        <f t="shared" si="262"/>
        <v>food trucks</v>
      </c>
      <c r="S2432" t="s">
        <v>8336</v>
      </c>
      <c r="T2432" t="s">
        <v>8337</v>
      </c>
      <c r="U2432" s="9">
        <f t="shared" si="263"/>
        <v>42382.130833333329</v>
      </c>
      <c r="V2432" s="9">
        <f t="shared" si="264"/>
        <v>42412.130833333329</v>
      </c>
      <c r="W2432">
        <f t="shared" si="265"/>
        <v>30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 s="5">
        <f t="shared" si="260"/>
        <v>1</v>
      </c>
      <c r="Q2433" s="5" t="str">
        <f t="shared" si="261"/>
        <v>food</v>
      </c>
      <c r="R2433" s="5" t="str">
        <f t="shared" si="262"/>
        <v>food trucks</v>
      </c>
      <c r="S2433" t="s">
        <v>8336</v>
      </c>
      <c r="T2433" t="s">
        <v>8337</v>
      </c>
      <c r="U2433" s="9">
        <f t="shared" si="263"/>
        <v>42489.099687499998</v>
      </c>
      <c r="V2433" s="9">
        <f t="shared" si="264"/>
        <v>42549.099687499998</v>
      </c>
      <c r="W2433">
        <f t="shared" si="265"/>
        <v>60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66">ROUND((E2434/D2434)*100,0)</f>
        <v>0</v>
      </c>
      <c r="P2434" s="5">
        <f t="shared" ref="P2434:P2497" si="267">ROUND((E2434/L2434),2)</f>
        <v>1</v>
      </c>
      <c r="Q2434" s="5" t="str">
        <f t="shared" ref="Q2434:Q2497" si="268">LEFT(N2434,SEARCH("/",N2434)-1)</f>
        <v>food</v>
      </c>
      <c r="R2434" s="5" t="str">
        <f t="shared" ref="R2434:R2497" si="269">RIGHT(N2434,LEN(N2434)-SEARCH("/",N2434))</f>
        <v>food trucks</v>
      </c>
      <c r="S2434" t="s">
        <v>8336</v>
      </c>
      <c r="T2434" t="s">
        <v>8337</v>
      </c>
      <c r="U2434" s="9">
        <f t="shared" ref="U2434:U2497" si="270">(((J2434/60)/60)/24)+DATE(1970,1,1)</f>
        <v>42041.218715277777</v>
      </c>
      <c r="V2434" s="9">
        <f t="shared" ref="V2434:V2497" si="271">(((I2434/60)/60)/24)+DATE(1970,1,1)</f>
        <v>42071.218715277777</v>
      </c>
      <c r="W2434">
        <f t="shared" si="265"/>
        <v>30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66"/>
        <v>0</v>
      </c>
      <c r="P2435" s="5" t="e">
        <f t="shared" si="267"/>
        <v>#DIV/0!</v>
      </c>
      <c r="Q2435" s="5" t="str">
        <f t="shared" si="268"/>
        <v>food</v>
      </c>
      <c r="R2435" s="5" t="str">
        <f t="shared" si="269"/>
        <v>food trucks</v>
      </c>
      <c r="S2435" t="s">
        <v>8336</v>
      </c>
      <c r="T2435" t="s">
        <v>8337</v>
      </c>
      <c r="U2435" s="9">
        <f t="shared" si="270"/>
        <v>42397.89980324074</v>
      </c>
      <c r="V2435" s="9">
        <f t="shared" si="271"/>
        <v>42427.89980324074</v>
      </c>
      <c r="W2435">
        <f t="shared" ref="W2435:W2498" si="272">DATEDIF(U2435,V2435,"d")</f>
        <v>30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 s="5">
        <f t="shared" si="267"/>
        <v>13</v>
      </c>
      <c r="Q2436" s="5" t="str">
        <f t="shared" si="268"/>
        <v>food</v>
      </c>
      <c r="R2436" s="5" t="str">
        <f t="shared" si="269"/>
        <v>food trucks</v>
      </c>
      <c r="S2436" t="s">
        <v>8336</v>
      </c>
      <c r="T2436" t="s">
        <v>8337</v>
      </c>
      <c r="U2436" s="9">
        <f t="shared" si="270"/>
        <v>42180.18604166666</v>
      </c>
      <c r="V2436" s="9">
        <f t="shared" si="271"/>
        <v>42220.18604166666</v>
      </c>
      <c r="W2436">
        <f t="shared" si="272"/>
        <v>40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 s="5">
        <f t="shared" si="267"/>
        <v>306</v>
      </c>
      <c r="Q2437" s="5" t="str">
        <f t="shared" si="268"/>
        <v>food</v>
      </c>
      <c r="R2437" s="5" t="str">
        <f t="shared" si="269"/>
        <v>food trucks</v>
      </c>
      <c r="S2437" t="s">
        <v>8336</v>
      </c>
      <c r="T2437" t="s">
        <v>8337</v>
      </c>
      <c r="U2437" s="9">
        <f t="shared" si="270"/>
        <v>42252.277615740735</v>
      </c>
      <c r="V2437" s="9">
        <f t="shared" si="271"/>
        <v>42282.277615740735</v>
      </c>
      <c r="W2437">
        <f t="shared" si="272"/>
        <v>30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 s="5">
        <f t="shared" si="267"/>
        <v>22.5</v>
      </c>
      <c r="Q2438" s="5" t="str">
        <f t="shared" si="268"/>
        <v>food</v>
      </c>
      <c r="R2438" s="5" t="str">
        <f t="shared" si="269"/>
        <v>food trucks</v>
      </c>
      <c r="S2438" t="s">
        <v>8336</v>
      </c>
      <c r="T2438" t="s">
        <v>8337</v>
      </c>
      <c r="U2438" s="9">
        <f t="shared" si="270"/>
        <v>42338.615393518514</v>
      </c>
      <c r="V2438" s="9">
        <f t="shared" si="271"/>
        <v>42398.615393518514</v>
      </c>
      <c r="W2438">
        <f t="shared" si="272"/>
        <v>60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s="5" t="e">
        <f t="shared" si="267"/>
        <v>#DIV/0!</v>
      </c>
      <c r="Q2439" s="5" t="str">
        <f t="shared" si="268"/>
        <v>food</v>
      </c>
      <c r="R2439" s="5" t="str">
        <f t="shared" si="269"/>
        <v>food trucks</v>
      </c>
      <c r="S2439" t="s">
        <v>8336</v>
      </c>
      <c r="T2439" t="s">
        <v>8337</v>
      </c>
      <c r="U2439" s="9">
        <f t="shared" si="270"/>
        <v>42031.965138888889</v>
      </c>
      <c r="V2439" s="9">
        <f t="shared" si="271"/>
        <v>42080.75</v>
      </c>
      <c r="W2439">
        <f t="shared" si="272"/>
        <v>49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 s="5">
        <f t="shared" si="267"/>
        <v>50</v>
      </c>
      <c r="Q2440" s="5" t="str">
        <f t="shared" si="268"/>
        <v>food</v>
      </c>
      <c r="R2440" s="5" t="str">
        <f t="shared" si="269"/>
        <v>food trucks</v>
      </c>
      <c r="S2440" t="s">
        <v>8336</v>
      </c>
      <c r="T2440" t="s">
        <v>8337</v>
      </c>
      <c r="U2440" s="9">
        <f t="shared" si="270"/>
        <v>42285.91506944444</v>
      </c>
      <c r="V2440" s="9">
        <f t="shared" si="271"/>
        <v>42345.956736111111</v>
      </c>
      <c r="W2440">
        <f t="shared" si="272"/>
        <v>60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s="5" t="e">
        <f t="shared" si="267"/>
        <v>#DIV/0!</v>
      </c>
      <c r="Q2441" s="5" t="str">
        <f t="shared" si="268"/>
        <v>food</v>
      </c>
      <c r="R2441" s="5" t="str">
        <f t="shared" si="269"/>
        <v>food trucks</v>
      </c>
      <c r="S2441" t="s">
        <v>8336</v>
      </c>
      <c r="T2441" t="s">
        <v>8337</v>
      </c>
      <c r="U2441" s="9">
        <f t="shared" si="270"/>
        <v>42265.818622685183</v>
      </c>
      <c r="V2441" s="9">
        <f t="shared" si="271"/>
        <v>42295.818622685183</v>
      </c>
      <c r="W2441">
        <f t="shared" si="272"/>
        <v>30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 s="5">
        <f t="shared" si="267"/>
        <v>5</v>
      </c>
      <c r="Q2442" s="5" t="str">
        <f t="shared" si="268"/>
        <v>food</v>
      </c>
      <c r="R2442" s="5" t="str">
        <f t="shared" si="269"/>
        <v>food trucks</v>
      </c>
      <c r="S2442" t="s">
        <v>8336</v>
      </c>
      <c r="T2442" t="s">
        <v>8337</v>
      </c>
      <c r="U2442" s="9">
        <f t="shared" si="270"/>
        <v>42383.899456018517</v>
      </c>
      <c r="V2442" s="9">
        <f t="shared" si="271"/>
        <v>42413.899456018517</v>
      </c>
      <c r="W2442">
        <f t="shared" si="272"/>
        <v>30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 s="5">
        <f t="shared" si="267"/>
        <v>74.23</v>
      </c>
      <c r="Q2443" s="5" t="str">
        <f t="shared" si="268"/>
        <v>food</v>
      </c>
      <c r="R2443" s="5" t="str">
        <f t="shared" si="269"/>
        <v>small batch</v>
      </c>
      <c r="S2443" t="s">
        <v>8336</v>
      </c>
      <c r="T2443" t="s">
        <v>8352</v>
      </c>
      <c r="U2443" s="9">
        <f t="shared" si="270"/>
        <v>42187.125625000001</v>
      </c>
      <c r="V2443" s="9">
        <f t="shared" si="271"/>
        <v>42208.207638888889</v>
      </c>
      <c r="W2443">
        <f t="shared" si="272"/>
        <v>21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 s="5">
        <f t="shared" si="267"/>
        <v>81.25</v>
      </c>
      <c r="Q2444" s="5" t="str">
        <f t="shared" si="268"/>
        <v>food</v>
      </c>
      <c r="R2444" s="5" t="str">
        <f t="shared" si="269"/>
        <v>small batch</v>
      </c>
      <c r="S2444" t="s">
        <v>8336</v>
      </c>
      <c r="T2444" t="s">
        <v>8352</v>
      </c>
      <c r="U2444" s="9">
        <f t="shared" si="270"/>
        <v>42052.666990740734</v>
      </c>
      <c r="V2444" s="9">
        <f t="shared" si="271"/>
        <v>42082.625324074077</v>
      </c>
      <c r="W2444">
        <f t="shared" si="272"/>
        <v>30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 s="5">
        <f t="shared" si="267"/>
        <v>130.22999999999999</v>
      </c>
      <c r="Q2445" s="5" t="str">
        <f t="shared" si="268"/>
        <v>food</v>
      </c>
      <c r="R2445" s="5" t="str">
        <f t="shared" si="269"/>
        <v>small batch</v>
      </c>
      <c r="S2445" t="s">
        <v>8336</v>
      </c>
      <c r="T2445" t="s">
        <v>8352</v>
      </c>
      <c r="U2445" s="9">
        <f t="shared" si="270"/>
        <v>41836.625254629631</v>
      </c>
      <c r="V2445" s="9">
        <f t="shared" si="271"/>
        <v>41866.625254629631</v>
      </c>
      <c r="W2445">
        <f t="shared" si="272"/>
        <v>30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 s="5">
        <f t="shared" si="267"/>
        <v>53.41</v>
      </c>
      <c r="Q2446" s="5" t="str">
        <f t="shared" si="268"/>
        <v>food</v>
      </c>
      <c r="R2446" s="5" t="str">
        <f t="shared" si="269"/>
        <v>small batch</v>
      </c>
      <c r="S2446" t="s">
        <v>8336</v>
      </c>
      <c r="T2446" t="s">
        <v>8352</v>
      </c>
      <c r="U2446" s="9">
        <f t="shared" si="270"/>
        <v>42485.754525462966</v>
      </c>
      <c r="V2446" s="9">
        <f t="shared" si="271"/>
        <v>42515.754525462966</v>
      </c>
      <c r="W2446">
        <f t="shared" si="272"/>
        <v>30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 s="5">
        <f t="shared" si="267"/>
        <v>75.13</v>
      </c>
      <c r="Q2447" s="5" t="str">
        <f t="shared" si="268"/>
        <v>food</v>
      </c>
      <c r="R2447" s="5" t="str">
        <f t="shared" si="269"/>
        <v>small batch</v>
      </c>
      <c r="S2447" t="s">
        <v>8336</v>
      </c>
      <c r="T2447" t="s">
        <v>8352</v>
      </c>
      <c r="U2447" s="9">
        <f t="shared" si="270"/>
        <v>42243.190057870372</v>
      </c>
      <c r="V2447" s="9">
        <f t="shared" si="271"/>
        <v>42273.190057870372</v>
      </c>
      <c r="W2447">
        <f t="shared" si="272"/>
        <v>30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 s="5">
        <f t="shared" si="267"/>
        <v>75.67</v>
      </c>
      <c r="Q2448" s="5" t="str">
        <f t="shared" si="268"/>
        <v>food</v>
      </c>
      <c r="R2448" s="5" t="str">
        <f t="shared" si="269"/>
        <v>small batch</v>
      </c>
      <c r="S2448" t="s">
        <v>8336</v>
      </c>
      <c r="T2448" t="s">
        <v>8352</v>
      </c>
      <c r="U2448" s="9">
        <f t="shared" si="270"/>
        <v>42670.602673611109</v>
      </c>
      <c r="V2448" s="9">
        <f t="shared" si="271"/>
        <v>42700.64434027778</v>
      </c>
      <c r="W2448">
        <f t="shared" si="272"/>
        <v>30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 s="5">
        <f t="shared" si="267"/>
        <v>31.69</v>
      </c>
      <c r="Q2449" s="5" t="str">
        <f t="shared" si="268"/>
        <v>food</v>
      </c>
      <c r="R2449" s="5" t="str">
        <f t="shared" si="269"/>
        <v>small batch</v>
      </c>
      <c r="S2449" t="s">
        <v>8336</v>
      </c>
      <c r="T2449" t="s">
        <v>8352</v>
      </c>
      <c r="U2449" s="9">
        <f t="shared" si="270"/>
        <v>42654.469826388886</v>
      </c>
      <c r="V2449" s="9">
        <f t="shared" si="271"/>
        <v>42686.166666666672</v>
      </c>
      <c r="W2449">
        <f t="shared" si="272"/>
        <v>32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 s="5">
        <f t="shared" si="267"/>
        <v>47.78</v>
      </c>
      <c r="Q2450" s="5" t="str">
        <f t="shared" si="268"/>
        <v>food</v>
      </c>
      <c r="R2450" s="5" t="str">
        <f t="shared" si="269"/>
        <v>small batch</v>
      </c>
      <c r="S2450" t="s">
        <v>8336</v>
      </c>
      <c r="T2450" t="s">
        <v>8352</v>
      </c>
      <c r="U2450" s="9">
        <f t="shared" si="270"/>
        <v>42607.316122685181</v>
      </c>
      <c r="V2450" s="9">
        <f t="shared" si="271"/>
        <v>42613.233333333337</v>
      </c>
      <c r="W2450">
        <f t="shared" si="272"/>
        <v>6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 s="5">
        <f t="shared" si="267"/>
        <v>90</v>
      </c>
      <c r="Q2451" s="5" t="str">
        <f t="shared" si="268"/>
        <v>food</v>
      </c>
      <c r="R2451" s="5" t="str">
        <f t="shared" si="269"/>
        <v>small batch</v>
      </c>
      <c r="S2451" t="s">
        <v>8336</v>
      </c>
      <c r="T2451" t="s">
        <v>8352</v>
      </c>
      <c r="U2451" s="9">
        <f t="shared" si="270"/>
        <v>41943.142534722225</v>
      </c>
      <c r="V2451" s="9">
        <f t="shared" si="271"/>
        <v>41973.184201388889</v>
      </c>
      <c r="W2451">
        <f t="shared" si="272"/>
        <v>30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 s="5">
        <f t="shared" si="267"/>
        <v>149.31</v>
      </c>
      <c r="Q2452" s="5" t="str">
        <f t="shared" si="268"/>
        <v>food</v>
      </c>
      <c r="R2452" s="5" t="str">
        <f t="shared" si="269"/>
        <v>small batch</v>
      </c>
      <c r="S2452" t="s">
        <v>8336</v>
      </c>
      <c r="T2452" t="s">
        <v>8352</v>
      </c>
      <c r="U2452" s="9">
        <f t="shared" si="270"/>
        <v>41902.07240740741</v>
      </c>
      <c r="V2452" s="9">
        <f t="shared" si="271"/>
        <v>41940.132638888892</v>
      </c>
      <c r="W2452">
        <f t="shared" si="272"/>
        <v>38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 s="5">
        <f t="shared" si="267"/>
        <v>62.07</v>
      </c>
      <c r="Q2453" s="5" t="str">
        <f t="shared" si="268"/>
        <v>food</v>
      </c>
      <c r="R2453" s="5" t="str">
        <f t="shared" si="269"/>
        <v>small batch</v>
      </c>
      <c r="S2453" t="s">
        <v>8336</v>
      </c>
      <c r="T2453" t="s">
        <v>8352</v>
      </c>
      <c r="U2453" s="9">
        <f t="shared" si="270"/>
        <v>42779.908449074079</v>
      </c>
      <c r="V2453" s="9">
        <f t="shared" si="271"/>
        <v>42799.908449074079</v>
      </c>
      <c r="W2453">
        <f t="shared" si="272"/>
        <v>20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 s="5">
        <f t="shared" si="267"/>
        <v>53.4</v>
      </c>
      <c r="Q2454" s="5" t="str">
        <f t="shared" si="268"/>
        <v>food</v>
      </c>
      <c r="R2454" s="5" t="str">
        <f t="shared" si="269"/>
        <v>small batch</v>
      </c>
      <c r="S2454" t="s">
        <v>8336</v>
      </c>
      <c r="T2454" t="s">
        <v>8352</v>
      </c>
      <c r="U2454" s="9">
        <f t="shared" si="270"/>
        <v>42338.84375</v>
      </c>
      <c r="V2454" s="9">
        <f t="shared" si="271"/>
        <v>42367.958333333328</v>
      </c>
      <c r="W2454">
        <f t="shared" si="272"/>
        <v>29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 s="5">
        <f t="shared" si="267"/>
        <v>69.27</v>
      </c>
      <c r="Q2455" s="5" t="str">
        <f t="shared" si="268"/>
        <v>food</v>
      </c>
      <c r="R2455" s="5" t="str">
        <f t="shared" si="269"/>
        <v>small batch</v>
      </c>
      <c r="S2455" t="s">
        <v>8336</v>
      </c>
      <c r="T2455" t="s">
        <v>8352</v>
      </c>
      <c r="U2455" s="9">
        <f t="shared" si="270"/>
        <v>42738.692233796297</v>
      </c>
      <c r="V2455" s="9">
        <f t="shared" si="271"/>
        <v>42768.692233796297</v>
      </c>
      <c r="W2455">
        <f t="shared" si="272"/>
        <v>30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 s="5">
        <f t="shared" si="267"/>
        <v>271.51</v>
      </c>
      <c r="Q2456" s="5" t="str">
        <f t="shared" si="268"/>
        <v>food</v>
      </c>
      <c r="R2456" s="5" t="str">
        <f t="shared" si="269"/>
        <v>small batch</v>
      </c>
      <c r="S2456" t="s">
        <v>8336</v>
      </c>
      <c r="T2456" t="s">
        <v>8352</v>
      </c>
      <c r="U2456" s="9">
        <f t="shared" si="270"/>
        <v>42770.201481481476</v>
      </c>
      <c r="V2456" s="9">
        <f t="shared" si="271"/>
        <v>42805.201481481476</v>
      </c>
      <c r="W2456">
        <f t="shared" si="272"/>
        <v>35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 s="5">
        <f t="shared" si="267"/>
        <v>34.130000000000003</v>
      </c>
      <c r="Q2457" s="5" t="str">
        <f t="shared" si="268"/>
        <v>food</v>
      </c>
      <c r="R2457" s="5" t="str">
        <f t="shared" si="269"/>
        <v>small batch</v>
      </c>
      <c r="S2457" t="s">
        <v>8336</v>
      </c>
      <c r="T2457" t="s">
        <v>8352</v>
      </c>
      <c r="U2457" s="9">
        <f t="shared" si="270"/>
        <v>42452.781828703708</v>
      </c>
      <c r="V2457" s="9">
        <f t="shared" si="271"/>
        <v>42480.781828703708</v>
      </c>
      <c r="W2457">
        <f t="shared" si="272"/>
        <v>28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 s="5">
        <f t="shared" si="267"/>
        <v>40.49</v>
      </c>
      <c r="Q2458" s="5" t="str">
        <f t="shared" si="268"/>
        <v>food</v>
      </c>
      <c r="R2458" s="5" t="str">
        <f t="shared" si="269"/>
        <v>small batch</v>
      </c>
      <c r="S2458" t="s">
        <v>8336</v>
      </c>
      <c r="T2458" t="s">
        <v>8352</v>
      </c>
      <c r="U2458" s="9">
        <f t="shared" si="270"/>
        <v>42761.961099537039</v>
      </c>
      <c r="V2458" s="9">
        <f t="shared" si="271"/>
        <v>42791.961099537039</v>
      </c>
      <c r="W2458">
        <f t="shared" si="272"/>
        <v>30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 s="5">
        <f t="shared" si="267"/>
        <v>189.76</v>
      </c>
      <c r="Q2459" s="5" t="str">
        <f t="shared" si="268"/>
        <v>food</v>
      </c>
      <c r="R2459" s="5" t="str">
        <f t="shared" si="269"/>
        <v>small batch</v>
      </c>
      <c r="S2459" t="s">
        <v>8336</v>
      </c>
      <c r="T2459" t="s">
        <v>8352</v>
      </c>
      <c r="U2459" s="9">
        <f t="shared" si="270"/>
        <v>42423.602500000001</v>
      </c>
      <c r="V2459" s="9">
        <f t="shared" si="271"/>
        <v>42453.560833333337</v>
      </c>
      <c r="W2459">
        <f t="shared" si="272"/>
        <v>30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 s="5">
        <f t="shared" si="267"/>
        <v>68.86</v>
      </c>
      <c r="Q2460" s="5" t="str">
        <f t="shared" si="268"/>
        <v>food</v>
      </c>
      <c r="R2460" s="5" t="str">
        <f t="shared" si="269"/>
        <v>small batch</v>
      </c>
      <c r="S2460" t="s">
        <v>8336</v>
      </c>
      <c r="T2460" t="s">
        <v>8352</v>
      </c>
      <c r="U2460" s="9">
        <f t="shared" si="270"/>
        <v>42495.871736111112</v>
      </c>
      <c r="V2460" s="9">
        <f t="shared" si="271"/>
        <v>42530.791666666672</v>
      </c>
      <c r="W2460">
        <f t="shared" si="272"/>
        <v>35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 s="5">
        <f t="shared" si="267"/>
        <v>108.78</v>
      </c>
      <c r="Q2461" s="5" t="str">
        <f t="shared" si="268"/>
        <v>food</v>
      </c>
      <c r="R2461" s="5" t="str">
        <f t="shared" si="269"/>
        <v>small batch</v>
      </c>
      <c r="S2461" t="s">
        <v>8336</v>
      </c>
      <c r="T2461" t="s">
        <v>8352</v>
      </c>
      <c r="U2461" s="9">
        <f t="shared" si="270"/>
        <v>42407.637557870374</v>
      </c>
      <c r="V2461" s="9">
        <f t="shared" si="271"/>
        <v>42452.595891203702</v>
      </c>
      <c r="W2461">
        <f t="shared" si="272"/>
        <v>45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 s="5">
        <f t="shared" si="267"/>
        <v>125.99</v>
      </c>
      <c r="Q2462" s="5" t="str">
        <f t="shared" si="268"/>
        <v>food</v>
      </c>
      <c r="R2462" s="5" t="str">
        <f t="shared" si="269"/>
        <v>small batch</v>
      </c>
      <c r="S2462" t="s">
        <v>8336</v>
      </c>
      <c r="T2462" t="s">
        <v>8352</v>
      </c>
      <c r="U2462" s="9">
        <f t="shared" si="270"/>
        <v>42704.187118055561</v>
      </c>
      <c r="V2462" s="9">
        <f t="shared" si="271"/>
        <v>42738.178472222222</v>
      </c>
      <c r="W2462">
        <f t="shared" si="272"/>
        <v>34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 s="5">
        <f t="shared" si="267"/>
        <v>90.52</v>
      </c>
      <c r="Q2463" s="5" t="str">
        <f t="shared" si="268"/>
        <v>music</v>
      </c>
      <c r="R2463" s="5" t="str">
        <f t="shared" si="269"/>
        <v>indie rock</v>
      </c>
      <c r="S2463" t="s">
        <v>8325</v>
      </c>
      <c r="T2463" t="s">
        <v>8329</v>
      </c>
      <c r="U2463" s="9">
        <f t="shared" si="270"/>
        <v>40784.012696759259</v>
      </c>
      <c r="V2463" s="9">
        <f t="shared" si="271"/>
        <v>40817.125</v>
      </c>
      <c r="W2463">
        <f t="shared" si="272"/>
        <v>33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 s="5">
        <f t="shared" si="267"/>
        <v>28.88</v>
      </c>
      <c r="Q2464" s="5" t="str">
        <f t="shared" si="268"/>
        <v>music</v>
      </c>
      <c r="R2464" s="5" t="str">
        <f t="shared" si="269"/>
        <v>indie rock</v>
      </c>
      <c r="S2464" t="s">
        <v>8325</v>
      </c>
      <c r="T2464" t="s">
        <v>8329</v>
      </c>
      <c r="U2464" s="9">
        <f t="shared" si="270"/>
        <v>41089.186296296299</v>
      </c>
      <c r="V2464" s="9">
        <f t="shared" si="271"/>
        <v>41109.186296296299</v>
      </c>
      <c r="W2464">
        <f t="shared" si="272"/>
        <v>20</v>
      </c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 s="5">
        <f t="shared" si="267"/>
        <v>31</v>
      </c>
      <c r="Q2465" s="5" t="str">
        <f t="shared" si="268"/>
        <v>music</v>
      </c>
      <c r="R2465" s="5" t="str">
        <f t="shared" si="269"/>
        <v>indie rock</v>
      </c>
      <c r="S2465" t="s">
        <v>8325</v>
      </c>
      <c r="T2465" t="s">
        <v>8329</v>
      </c>
      <c r="U2465" s="9">
        <f t="shared" si="270"/>
        <v>41341.111400462964</v>
      </c>
      <c r="V2465" s="9">
        <f t="shared" si="271"/>
        <v>41380.791666666664</v>
      </c>
      <c r="W2465">
        <f t="shared" si="272"/>
        <v>39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 s="5">
        <f t="shared" si="267"/>
        <v>51.67</v>
      </c>
      <c r="Q2466" s="5" t="str">
        <f t="shared" si="268"/>
        <v>music</v>
      </c>
      <c r="R2466" s="5" t="str">
        <f t="shared" si="269"/>
        <v>indie rock</v>
      </c>
      <c r="S2466" t="s">
        <v>8325</v>
      </c>
      <c r="T2466" t="s">
        <v>8329</v>
      </c>
      <c r="U2466" s="9">
        <f t="shared" si="270"/>
        <v>42248.90042824074</v>
      </c>
      <c r="V2466" s="9">
        <f t="shared" si="271"/>
        <v>42277.811805555553</v>
      </c>
      <c r="W2466">
        <f t="shared" si="272"/>
        <v>29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 s="5">
        <f t="shared" si="267"/>
        <v>26.27</v>
      </c>
      <c r="Q2467" s="5" t="str">
        <f t="shared" si="268"/>
        <v>music</v>
      </c>
      <c r="R2467" s="5" t="str">
        <f t="shared" si="269"/>
        <v>indie rock</v>
      </c>
      <c r="S2467" t="s">
        <v>8325</v>
      </c>
      <c r="T2467" t="s">
        <v>8329</v>
      </c>
      <c r="U2467" s="9">
        <f t="shared" si="270"/>
        <v>41145.719305555554</v>
      </c>
      <c r="V2467" s="9">
        <f t="shared" si="271"/>
        <v>41175.719305555554</v>
      </c>
      <c r="W2467">
        <f t="shared" si="272"/>
        <v>30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 s="5">
        <f t="shared" si="267"/>
        <v>48.08</v>
      </c>
      <c r="Q2468" s="5" t="str">
        <f t="shared" si="268"/>
        <v>music</v>
      </c>
      <c r="R2468" s="5" t="str">
        <f t="shared" si="269"/>
        <v>indie rock</v>
      </c>
      <c r="S2468" t="s">
        <v>8325</v>
      </c>
      <c r="T2468" t="s">
        <v>8329</v>
      </c>
      <c r="U2468" s="9">
        <f t="shared" si="270"/>
        <v>41373.102465277778</v>
      </c>
      <c r="V2468" s="9">
        <f t="shared" si="271"/>
        <v>41403.102465277778</v>
      </c>
      <c r="W2468">
        <f t="shared" si="272"/>
        <v>30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 s="5">
        <f t="shared" si="267"/>
        <v>27.56</v>
      </c>
      <c r="Q2469" s="5" t="str">
        <f t="shared" si="268"/>
        <v>music</v>
      </c>
      <c r="R2469" s="5" t="str">
        <f t="shared" si="269"/>
        <v>indie rock</v>
      </c>
      <c r="S2469" t="s">
        <v>8325</v>
      </c>
      <c r="T2469" t="s">
        <v>8329</v>
      </c>
      <c r="U2469" s="9">
        <f t="shared" si="270"/>
        <v>41025.874201388891</v>
      </c>
      <c r="V2469" s="9">
        <f t="shared" si="271"/>
        <v>41039.708333333336</v>
      </c>
      <c r="W2469">
        <f t="shared" si="272"/>
        <v>14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 s="5">
        <f t="shared" si="267"/>
        <v>36.97</v>
      </c>
      <c r="Q2470" s="5" t="str">
        <f t="shared" si="268"/>
        <v>music</v>
      </c>
      <c r="R2470" s="5" t="str">
        <f t="shared" si="269"/>
        <v>indie rock</v>
      </c>
      <c r="S2470" t="s">
        <v>8325</v>
      </c>
      <c r="T2470" t="s">
        <v>8329</v>
      </c>
      <c r="U2470" s="9">
        <f t="shared" si="270"/>
        <v>41174.154178240737</v>
      </c>
      <c r="V2470" s="9">
        <f t="shared" si="271"/>
        <v>41210.208333333336</v>
      </c>
      <c r="W2470">
        <f t="shared" si="272"/>
        <v>36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 s="5">
        <f t="shared" si="267"/>
        <v>29.02</v>
      </c>
      <c r="Q2471" s="5" t="str">
        <f t="shared" si="268"/>
        <v>music</v>
      </c>
      <c r="R2471" s="5" t="str">
        <f t="shared" si="269"/>
        <v>indie rock</v>
      </c>
      <c r="S2471" t="s">
        <v>8325</v>
      </c>
      <c r="T2471" t="s">
        <v>8329</v>
      </c>
      <c r="U2471" s="9">
        <f t="shared" si="270"/>
        <v>40557.429733796293</v>
      </c>
      <c r="V2471" s="9">
        <f t="shared" si="271"/>
        <v>40582.429733796293</v>
      </c>
      <c r="W2471">
        <f t="shared" si="272"/>
        <v>25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 s="5">
        <f t="shared" si="267"/>
        <v>28.66</v>
      </c>
      <c r="Q2472" s="5" t="str">
        <f t="shared" si="268"/>
        <v>music</v>
      </c>
      <c r="R2472" s="5" t="str">
        <f t="shared" si="269"/>
        <v>indie rock</v>
      </c>
      <c r="S2472" t="s">
        <v>8325</v>
      </c>
      <c r="T2472" t="s">
        <v>8329</v>
      </c>
      <c r="U2472" s="9">
        <f t="shared" si="270"/>
        <v>41023.07471064815</v>
      </c>
      <c r="V2472" s="9">
        <f t="shared" si="271"/>
        <v>41053.07471064815</v>
      </c>
      <c r="W2472">
        <f t="shared" si="272"/>
        <v>30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 s="5">
        <f t="shared" si="267"/>
        <v>37.65</v>
      </c>
      <c r="Q2473" s="5" t="str">
        <f t="shared" si="268"/>
        <v>music</v>
      </c>
      <c r="R2473" s="5" t="str">
        <f t="shared" si="269"/>
        <v>indie rock</v>
      </c>
      <c r="S2473" t="s">
        <v>8325</v>
      </c>
      <c r="T2473" t="s">
        <v>8329</v>
      </c>
      <c r="U2473" s="9">
        <f t="shared" si="270"/>
        <v>40893.992962962962</v>
      </c>
      <c r="V2473" s="9">
        <f t="shared" si="271"/>
        <v>40933.992962962962</v>
      </c>
      <c r="W2473">
        <f t="shared" si="272"/>
        <v>40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 s="5">
        <f t="shared" si="267"/>
        <v>97.9</v>
      </c>
      <c r="Q2474" s="5" t="str">
        <f t="shared" si="268"/>
        <v>music</v>
      </c>
      <c r="R2474" s="5" t="str">
        <f t="shared" si="269"/>
        <v>indie rock</v>
      </c>
      <c r="S2474" t="s">
        <v>8325</v>
      </c>
      <c r="T2474" t="s">
        <v>8329</v>
      </c>
      <c r="U2474" s="9">
        <f t="shared" si="270"/>
        <v>40354.11550925926</v>
      </c>
      <c r="V2474" s="9">
        <f t="shared" si="271"/>
        <v>40425.043749999997</v>
      </c>
      <c r="W2474">
        <f t="shared" si="272"/>
        <v>71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 s="5">
        <f t="shared" si="267"/>
        <v>42.55</v>
      </c>
      <c r="Q2475" s="5" t="str">
        <f t="shared" si="268"/>
        <v>music</v>
      </c>
      <c r="R2475" s="5" t="str">
        <f t="shared" si="269"/>
        <v>indie rock</v>
      </c>
      <c r="S2475" t="s">
        <v>8325</v>
      </c>
      <c r="T2475" t="s">
        <v>8329</v>
      </c>
      <c r="U2475" s="9">
        <f t="shared" si="270"/>
        <v>41193.748483796298</v>
      </c>
      <c r="V2475" s="9">
        <f t="shared" si="271"/>
        <v>41223.790150462963</v>
      </c>
      <c r="W2475">
        <f t="shared" si="272"/>
        <v>30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 s="5">
        <f t="shared" si="267"/>
        <v>131.58000000000001</v>
      </c>
      <c r="Q2476" s="5" t="str">
        <f t="shared" si="268"/>
        <v>music</v>
      </c>
      <c r="R2476" s="5" t="str">
        <f t="shared" si="269"/>
        <v>indie rock</v>
      </c>
      <c r="S2476" t="s">
        <v>8325</v>
      </c>
      <c r="T2476" t="s">
        <v>8329</v>
      </c>
      <c r="U2476" s="9">
        <f t="shared" si="270"/>
        <v>40417.011296296296</v>
      </c>
      <c r="V2476" s="9">
        <f t="shared" si="271"/>
        <v>40462.011296296296</v>
      </c>
      <c r="W2476">
        <f t="shared" si="272"/>
        <v>45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 s="5">
        <f t="shared" si="267"/>
        <v>32.32</v>
      </c>
      <c r="Q2477" s="5" t="str">
        <f t="shared" si="268"/>
        <v>music</v>
      </c>
      <c r="R2477" s="5" t="str">
        <f t="shared" si="269"/>
        <v>indie rock</v>
      </c>
      <c r="S2477" t="s">
        <v>8325</v>
      </c>
      <c r="T2477" t="s">
        <v>8329</v>
      </c>
      <c r="U2477" s="9">
        <f t="shared" si="270"/>
        <v>40310.287673611114</v>
      </c>
      <c r="V2477" s="9">
        <f t="shared" si="271"/>
        <v>40369.916666666664</v>
      </c>
      <c r="W2477">
        <f t="shared" si="272"/>
        <v>59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 s="5">
        <f t="shared" si="267"/>
        <v>61.1</v>
      </c>
      <c r="Q2478" s="5" t="str">
        <f t="shared" si="268"/>
        <v>music</v>
      </c>
      <c r="R2478" s="5" t="str">
        <f t="shared" si="269"/>
        <v>indie rock</v>
      </c>
      <c r="S2478" t="s">
        <v>8325</v>
      </c>
      <c r="T2478" t="s">
        <v>8329</v>
      </c>
      <c r="U2478" s="9">
        <f t="shared" si="270"/>
        <v>41913.328356481477</v>
      </c>
      <c r="V2478" s="9">
        <f t="shared" si="271"/>
        <v>41946.370023148149</v>
      </c>
      <c r="W2478">
        <f t="shared" si="272"/>
        <v>33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 s="5">
        <f t="shared" si="267"/>
        <v>31.34</v>
      </c>
      <c r="Q2479" s="5" t="str">
        <f t="shared" si="268"/>
        <v>music</v>
      </c>
      <c r="R2479" s="5" t="str">
        <f t="shared" si="269"/>
        <v>indie rock</v>
      </c>
      <c r="S2479" t="s">
        <v>8325</v>
      </c>
      <c r="T2479" t="s">
        <v>8329</v>
      </c>
      <c r="U2479" s="9">
        <f t="shared" si="270"/>
        <v>41088.691493055558</v>
      </c>
      <c r="V2479" s="9">
        <f t="shared" si="271"/>
        <v>41133.691493055558</v>
      </c>
      <c r="W2479">
        <f t="shared" si="272"/>
        <v>45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 s="5">
        <f t="shared" si="267"/>
        <v>129.11000000000001</v>
      </c>
      <c r="Q2480" s="5" t="str">
        <f t="shared" si="268"/>
        <v>music</v>
      </c>
      <c r="R2480" s="5" t="str">
        <f t="shared" si="269"/>
        <v>indie rock</v>
      </c>
      <c r="S2480" t="s">
        <v>8325</v>
      </c>
      <c r="T2480" t="s">
        <v>8329</v>
      </c>
      <c r="U2480" s="9">
        <f t="shared" si="270"/>
        <v>41257.950381944444</v>
      </c>
      <c r="V2480" s="9">
        <f t="shared" si="271"/>
        <v>41287.950381944444</v>
      </c>
      <c r="W2480">
        <f t="shared" si="272"/>
        <v>30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 s="5">
        <f t="shared" si="267"/>
        <v>25.02</v>
      </c>
      <c r="Q2481" s="5" t="str">
        <f t="shared" si="268"/>
        <v>music</v>
      </c>
      <c r="R2481" s="5" t="str">
        <f t="shared" si="269"/>
        <v>indie rock</v>
      </c>
      <c r="S2481" t="s">
        <v>8325</v>
      </c>
      <c r="T2481" t="s">
        <v>8329</v>
      </c>
      <c r="U2481" s="9">
        <f t="shared" si="270"/>
        <v>41107.726782407408</v>
      </c>
      <c r="V2481" s="9">
        <f t="shared" si="271"/>
        <v>41118.083333333336</v>
      </c>
      <c r="W2481">
        <f t="shared" si="272"/>
        <v>11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 s="5">
        <f t="shared" si="267"/>
        <v>250</v>
      </c>
      <c r="Q2482" s="5" t="str">
        <f t="shared" si="268"/>
        <v>music</v>
      </c>
      <c r="R2482" s="5" t="str">
        <f t="shared" si="269"/>
        <v>indie rock</v>
      </c>
      <c r="S2482" t="s">
        <v>8325</v>
      </c>
      <c r="T2482" t="s">
        <v>8329</v>
      </c>
      <c r="U2482" s="9">
        <f t="shared" si="270"/>
        <v>42227.936157407406</v>
      </c>
      <c r="V2482" s="9">
        <f t="shared" si="271"/>
        <v>42287.936157407406</v>
      </c>
      <c r="W2482">
        <f t="shared" si="272"/>
        <v>60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 s="5">
        <f t="shared" si="267"/>
        <v>47.54</v>
      </c>
      <c r="Q2483" s="5" t="str">
        <f t="shared" si="268"/>
        <v>music</v>
      </c>
      <c r="R2483" s="5" t="str">
        <f t="shared" si="269"/>
        <v>indie rock</v>
      </c>
      <c r="S2483" t="s">
        <v>8325</v>
      </c>
      <c r="T2483" t="s">
        <v>8329</v>
      </c>
      <c r="U2483" s="9">
        <f t="shared" si="270"/>
        <v>40999.645925925928</v>
      </c>
      <c r="V2483" s="9">
        <f t="shared" si="271"/>
        <v>41029.645925925928</v>
      </c>
      <c r="W2483">
        <f t="shared" si="272"/>
        <v>30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 s="5">
        <f t="shared" si="267"/>
        <v>40.04</v>
      </c>
      <c r="Q2484" s="5" t="str">
        <f t="shared" si="268"/>
        <v>music</v>
      </c>
      <c r="R2484" s="5" t="str">
        <f t="shared" si="269"/>
        <v>indie rock</v>
      </c>
      <c r="S2484" t="s">
        <v>8325</v>
      </c>
      <c r="T2484" t="s">
        <v>8329</v>
      </c>
      <c r="U2484" s="9">
        <f t="shared" si="270"/>
        <v>40711.782210648147</v>
      </c>
      <c r="V2484" s="9">
        <f t="shared" si="271"/>
        <v>40756.782210648147</v>
      </c>
      <c r="W2484">
        <f t="shared" si="272"/>
        <v>45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 s="5">
        <f t="shared" si="267"/>
        <v>65.84</v>
      </c>
      <c r="Q2485" s="5" t="str">
        <f t="shared" si="268"/>
        <v>music</v>
      </c>
      <c r="R2485" s="5" t="str">
        <f t="shared" si="269"/>
        <v>indie rock</v>
      </c>
      <c r="S2485" t="s">
        <v>8325</v>
      </c>
      <c r="T2485" t="s">
        <v>8329</v>
      </c>
      <c r="U2485" s="9">
        <f t="shared" si="270"/>
        <v>40970.750034722223</v>
      </c>
      <c r="V2485" s="9">
        <f t="shared" si="271"/>
        <v>41030.708368055559</v>
      </c>
      <c r="W2485">
        <f t="shared" si="272"/>
        <v>60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 s="5">
        <f t="shared" si="267"/>
        <v>46.4</v>
      </c>
      <c r="Q2486" s="5" t="str">
        <f t="shared" si="268"/>
        <v>music</v>
      </c>
      <c r="R2486" s="5" t="str">
        <f t="shared" si="269"/>
        <v>indie rock</v>
      </c>
      <c r="S2486" t="s">
        <v>8325</v>
      </c>
      <c r="T2486" t="s">
        <v>8329</v>
      </c>
      <c r="U2486" s="9">
        <f t="shared" si="270"/>
        <v>40771.916701388887</v>
      </c>
      <c r="V2486" s="9">
        <f t="shared" si="271"/>
        <v>40801.916701388887</v>
      </c>
      <c r="W2486">
        <f t="shared" si="272"/>
        <v>30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 s="5">
        <f t="shared" si="267"/>
        <v>50.37</v>
      </c>
      <c r="Q2487" s="5" t="str">
        <f t="shared" si="268"/>
        <v>music</v>
      </c>
      <c r="R2487" s="5" t="str">
        <f t="shared" si="269"/>
        <v>indie rock</v>
      </c>
      <c r="S2487" t="s">
        <v>8325</v>
      </c>
      <c r="T2487" t="s">
        <v>8329</v>
      </c>
      <c r="U2487" s="9">
        <f t="shared" si="270"/>
        <v>40793.998599537037</v>
      </c>
      <c r="V2487" s="9">
        <f t="shared" si="271"/>
        <v>40828.998599537037</v>
      </c>
      <c r="W2487">
        <f t="shared" si="272"/>
        <v>35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 s="5">
        <f t="shared" si="267"/>
        <v>26.57</v>
      </c>
      <c r="Q2488" s="5" t="str">
        <f t="shared" si="268"/>
        <v>music</v>
      </c>
      <c r="R2488" s="5" t="str">
        <f t="shared" si="269"/>
        <v>indie rock</v>
      </c>
      <c r="S2488" t="s">
        <v>8325</v>
      </c>
      <c r="T2488" t="s">
        <v>8329</v>
      </c>
      <c r="U2488" s="9">
        <f t="shared" si="270"/>
        <v>40991.708055555559</v>
      </c>
      <c r="V2488" s="9">
        <f t="shared" si="271"/>
        <v>41021.708055555559</v>
      </c>
      <c r="W2488">
        <f t="shared" si="272"/>
        <v>30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 s="5">
        <f t="shared" si="267"/>
        <v>39.49</v>
      </c>
      <c r="Q2489" s="5" t="str">
        <f t="shared" si="268"/>
        <v>music</v>
      </c>
      <c r="R2489" s="5" t="str">
        <f t="shared" si="269"/>
        <v>indie rock</v>
      </c>
      <c r="S2489" t="s">
        <v>8325</v>
      </c>
      <c r="T2489" t="s">
        <v>8329</v>
      </c>
      <c r="U2489" s="9">
        <f t="shared" si="270"/>
        <v>41026.083298611113</v>
      </c>
      <c r="V2489" s="9">
        <f t="shared" si="271"/>
        <v>41056.083298611113</v>
      </c>
      <c r="W2489">
        <f t="shared" si="272"/>
        <v>30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 s="5">
        <f t="shared" si="267"/>
        <v>49.25</v>
      </c>
      <c r="Q2490" s="5" t="str">
        <f t="shared" si="268"/>
        <v>music</v>
      </c>
      <c r="R2490" s="5" t="str">
        <f t="shared" si="269"/>
        <v>indie rock</v>
      </c>
      <c r="S2490" t="s">
        <v>8325</v>
      </c>
      <c r="T2490" t="s">
        <v>8329</v>
      </c>
      <c r="U2490" s="9">
        <f t="shared" si="270"/>
        <v>40833.633194444446</v>
      </c>
      <c r="V2490" s="9">
        <f t="shared" si="271"/>
        <v>40863.674861111111</v>
      </c>
      <c r="W2490">
        <f t="shared" si="272"/>
        <v>30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 s="5">
        <f t="shared" si="267"/>
        <v>62.38</v>
      </c>
      <c r="Q2491" s="5" t="str">
        <f t="shared" si="268"/>
        <v>music</v>
      </c>
      <c r="R2491" s="5" t="str">
        <f t="shared" si="269"/>
        <v>indie rock</v>
      </c>
      <c r="S2491" t="s">
        <v>8325</v>
      </c>
      <c r="T2491" t="s">
        <v>8329</v>
      </c>
      <c r="U2491" s="9">
        <f t="shared" si="270"/>
        <v>41373.690266203703</v>
      </c>
      <c r="V2491" s="9">
        <f t="shared" si="271"/>
        <v>41403.690266203703</v>
      </c>
      <c r="W2491">
        <f t="shared" si="272"/>
        <v>30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 s="5">
        <f t="shared" si="267"/>
        <v>37.94</v>
      </c>
      <c r="Q2492" s="5" t="str">
        <f t="shared" si="268"/>
        <v>music</v>
      </c>
      <c r="R2492" s="5" t="str">
        <f t="shared" si="269"/>
        <v>indie rock</v>
      </c>
      <c r="S2492" t="s">
        <v>8325</v>
      </c>
      <c r="T2492" t="s">
        <v>8329</v>
      </c>
      <c r="U2492" s="9">
        <f t="shared" si="270"/>
        <v>41023.227731481478</v>
      </c>
      <c r="V2492" s="9">
        <f t="shared" si="271"/>
        <v>41083.227731481478</v>
      </c>
      <c r="W2492">
        <f t="shared" si="272"/>
        <v>60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 s="5">
        <f t="shared" si="267"/>
        <v>51.6</v>
      </c>
      <c r="Q2493" s="5" t="str">
        <f t="shared" si="268"/>
        <v>music</v>
      </c>
      <c r="R2493" s="5" t="str">
        <f t="shared" si="269"/>
        <v>indie rock</v>
      </c>
      <c r="S2493" t="s">
        <v>8325</v>
      </c>
      <c r="T2493" t="s">
        <v>8329</v>
      </c>
      <c r="U2493" s="9">
        <f t="shared" si="270"/>
        <v>40542.839282407411</v>
      </c>
      <c r="V2493" s="9">
        <f t="shared" si="271"/>
        <v>40559.07708333333</v>
      </c>
      <c r="W2493">
        <f t="shared" si="272"/>
        <v>17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 s="5">
        <f t="shared" si="267"/>
        <v>27.78</v>
      </c>
      <c r="Q2494" s="5" t="str">
        <f t="shared" si="268"/>
        <v>music</v>
      </c>
      <c r="R2494" s="5" t="str">
        <f t="shared" si="269"/>
        <v>indie rock</v>
      </c>
      <c r="S2494" t="s">
        <v>8325</v>
      </c>
      <c r="T2494" t="s">
        <v>8329</v>
      </c>
      <c r="U2494" s="9">
        <f t="shared" si="270"/>
        <v>41024.985972222225</v>
      </c>
      <c r="V2494" s="9">
        <f t="shared" si="271"/>
        <v>41076.415972222225</v>
      </c>
      <c r="W2494">
        <f t="shared" si="272"/>
        <v>52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 s="5">
        <f t="shared" si="267"/>
        <v>99.38</v>
      </c>
      <c r="Q2495" s="5" t="str">
        <f t="shared" si="268"/>
        <v>music</v>
      </c>
      <c r="R2495" s="5" t="str">
        <f t="shared" si="269"/>
        <v>indie rock</v>
      </c>
      <c r="S2495" t="s">
        <v>8325</v>
      </c>
      <c r="T2495" t="s">
        <v>8329</v>
      </c>
      <c r="U2495" s="9">
        <f t="shared" si="270"/>
        <v>41348.168287037035</v>
      </c>
      <c r="V2495" s="9">
        <f t="shared" si="271"/>
        <v>41393.168287037035</v>
      </c>
      <c r="W2495">
        <f t="shared" si="272"/>
        <v>45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 s="5">
        <f t="shared" si="267"/>
        <v>38.85</v>
      </c>
      <c r="Q2496" s="5" t="str">
        <f t="shared" si="268"/>
        <v>music</v>
      </c>
      <c r="R2496" s="5" t="str">
        <f t="shared" si="269"/>
        <v>indie rock</v>
      </c>
      <c r="S2496" t="s">
        <v>8325</v>
      </c>
      <c r="T2496" t="s">
        <v>8329</v>
      </c>
      <c r="U2496" s="9">
        <f t="shared" si="270"/>
        <v>41022.645185185182</v>
      </c>
      <c r="V2496" s="9">
        <f t="shared" si="271"/>
        <v>41052.645185185182</v>
      </c>
      <c r="W2496">
        <f t="shared" si="272"/>
        <v>30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 s="5">
        <f t="shared" si="267"/>
        <v>45.55</v>
      </c>
      <c r="Q2497" s="5" t="str">
        <f t="shared" si="268"/>
        <v>music</v>
      </c>
      <c r="R2497" s="5" t="str">
        <f t="shared" si="269"/>
        <v>indie rock</v>
      </c>
      <c r="S2497" t="s">
        <v>8325</v>
      </c>
      <c r="T2497" t="s">
        <v>8329</v>
      </c>
      <c r="U2497" s="9">
        <f t="shared" si="270"/>
        <v>41036.946469907409</v>
      </c>
      <c r="V2497" s="9">
        <f t="shared" si="271"/>
        <v>41066.946469907409</v>
      </c>
      <c r="W2497">
        <f t="shared" si="272"/>
        <v>30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73">ROUND((E2498/D2498)*100,0)</f>
        <v>100</v>
      </c>
      <c r="P2498" s="5">
        <f t="shared" ref="P2498:P2561" si="274">ROUND((E2498/L2498),2)</f>
        <v>600</v>
      </c>
      <c r="Q2498" s="5" t="str">
        <f t="shared" ref="Q2498:Q2561" si="275">LEFT(N2498,SEARCH("/",N2498)-1)</f>
        <v>music</v>
      </c>
      <c r="R2498" s="5" t="str">
        <f t="shared" ref="R2498:R2561" si="276">RIGHT(N2498,LEN(N2498)-SEARCH("/",N2498))</f>
        <v>indie rock</v>
      </c>
      <c r="S2498" t="s">
        <v>8325</v>
      </c>
      <c r="T2498" t="s">
        <v>8329</v>
      </c>
      <c r="U2498" s="9">
        <f t="shared" ref="U2498:U2561" si="277">(((J2498/60)/60)/24)+DATE(1970,1,1)</f>
        <v>41327.996435185189</v>
      </c>
      <c r="V2498" s="9">
        <f t="shared" ref="V2498:V2561" si="278">(((I2498/60)/60)/24)+DATE(1970,1,1)</f>
        <v>41362.954768518517</v>
      </c>
      <c r="W2498">
        <f t="shared" si="272"/>
        <v>35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73"/>
        <v>113</v>
      </c>
      <c r="P2499" s="5">
        <f t="shared" si="274"/>
        <v>80.55</v>
      </c>
      <c r="Q2499" s="5" t="str">
        <f t="shared" si="275"/>
        <v>music</v>
      </c>
      <c r="R2499" s="5" t="str">
        <f t="shared" si="276"/>
        <v>indie rock</v>
      </c>
      <c r="S2499" t="s">
        <v>8325</v>
      </c>
      <c r="T2499" t="s">
        <v>8329</v>
      </c>
      <c r="U2499" s="9">
        <f t="shared" si="277"/>
        <v>40730.878912037035</v>
      </c>
      <c r="V2499" s="9">
        <f t="shared" si="278"/>
        <v>40760.878912037035</v>
      </c>
      <c r="W2499">
        <f t="shared" ref="W2499:W2562" si="279">DATEDIF(U2499,V2499,"d")</f>
        <v>30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 s="5">
        <f t="shared" si="274"/>
        <v>52.8</v>
      </c>
      <c r="Q2500" s="5" t="str">
        <f t="shared" si="275"/>
        <v>music</v>
      </c>
      <c r="R2500" s="5" t="str">
        <f t="shared" si="276"/>
        <v>indie rock</v>
      </c>
      <c r="S2500" t="s">
        <v>8325</v>
      </c>
      <c r="T2500" t="s">
        <v>8329</v>
      </c>
      <c r="U2500" s="9">
        <f t="shared" si="277"/>
        <v>42017.967442129629</v>
      </c>
      <c r="V2500" s="9">
        <f t="shared" si="278"/>
        <v>42031.967442129629</v>
      </c>
      <c r="W2500">
        <f t="shared" si="279"/>
        <v>14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 s="5">
        <f t="shared" si="274"/>
        <v>47.68</v>
      </c>
      <c r="Q2501" s="5" t="str">
        <f t="shared" si="275"/>
        <v>music</v>
      </c>
      <c r="R2501" s="5" t="str">
        <f t="shared" si="276"/>
        <v>indie rock</v>
      </c>
      <c r="S2501" t="s">
        <v>8325</v>
      </c>
      <c r="T2501" t="s">
        <v>8329</v>
      </c>
      <c r="U2501" s="9">
        <f t="shared" si="277"/>
        <v>41226.648576388885</v>
      </c>
      <c r="V2501" s="9">
        <f t="shared" si="278"/>
        <v>41274.75</v>
      </c>
      <c r="W2501">
        <f t="shared" si="279"/>
        <v>48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 s="5">
        <f t="shared" si="274"/>
        <v>23.45</v>
      </c>
      <c r="Q2502" s="5" t="str">
        <f t="shared" si="275"/>
        <v>music</v>
      </c>
      <c r="R2502" s="5" t="str">
        <f t="shared" si="276"/>
        <v>indie rock</v>
      </c>
      <c r="S2502" t="s">
        <v>8325</v>
      </c>
      <c r="T2502" t="s">
        <v>8329</v>
      </c>
      <c r="U2502" s="9">
        <f t="shared" si="277"/>
        <v>41053.772858796299</v>
      </c>
      <c r="V2502" s="9">
        <f t="shared" si="278"/>
        <v>41083.772858796299</v>
      </c>
      <c r="W2502">
        <f t="shared" si="279"/>
        <v>30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 s="5">
        <f t="shared" si="274"/>
        <v>40.14</v>
      </c>
      <c r="Q2503" s="5" t="str">
        <f t="shared" si="275"/>
        <v>food</v>
      </c>
      <c r="R2503" s="5" t="str">
        <f t="shared" si="276"/>
        <v>restaurants</v>
      </c>
      <c r="S2503" t="s">
        <v>8336</v>
      </c>
      <c r="T2503" t="s">
        <v>8353</v>
      </c>
      <c r="U2503" s="9">
        <f t="shared" si="277"/>
        <v>42244.776666666665</v>
      </c>
      <c r="V2503" s="9">
        <f t="shared" si="278"/>
        <v>42274.776666666665</v>
      </c>
      <c r="W2503">
        <f t="shared" si="279"/>
        <v>30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 s="5">
        <f t="shared" si="274"/>
        <v>17.2</v>
      </c>
      <c r="Q2504" s="5" t="str">
        <f t="shared" si="275"/>
        <v>food</v>
      </c>
      <c r="R2504" s="5" t="str">
        <f t="shared" si="276"/>
        <v>restaurants</v>
      </c>
      <c r="S2504" t="s">
        <v>8336</v>
      </c>
      <c r="T2504" t="s">
        <v>8353</v>
      </c>
      <c r="U2504" s="9">
        <f t="shared" si="277"/>
        <v>41858.825439814813</v>
      </c>
      <c r="V2504" s="9">
        <f t="shared" si="278"/>
        <v>41903.825439814813</v>
      </c>
      <c r="W2504">
        <f t="shared" si="279"/>
        <v>45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s="5" t="e">
        <f t="shared" si="274"/>
        <v>#DIV/0!</v>
      </c>
      <c r="Q2505" s="5" t="str">
        <f t="shared" si="275"/>
        <v>food</v>
      </c>
      <c r="R2505" s="5" t="str">
        <f t="shared" si="276"/>
        <v>restaurants</v>
      </c>
      <c r="S2505" t="s">
        <v>8336</v>
      </c>
      <c r="T2505" t="s">
        <v>8353</v>
      </c>
      <c r="U2505" s="9">
        <f t="shared" si="277"/>
        <v>42498.899398148147</v>
      </c>
      <c r="V2505" s="9">
        <f t="shared" si="278"/>
        <v>42528.879166666666</v>
      </c>
      <c r="W2505">
        <f t="shared" si="279"/>
        <v>30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s="5" t="e">
        <f t="shared" si="274"/>
        <v>#DIV/0!</v>
      </c>
      <c r="Q2506" s="5" t="str">
        <f t="shared" si="275"/>
        <v>food</v>
      </c>
      <c r="R2506" s="5" t="str">
        <f t="shared" si="276"/>
        <v>restaurants</v>
      </c>
      <c r="S2506" t="s">
        <v>8336</v>
      </c>
      <c r="T2506" t="s">
        <v>8353</v>
      </c>
      <c r="U2506" s="9">
        <f t="shared" si="277"/>
        <v>41928.015439814815</v>
      </c>
      <c r="V2506" s="9">
        <f t="shared" si="278"/>
        <v>41958.057106481487</v>
      </c>
      <c r="W2506">
        <f t="shared" si="279"/>
        <v>30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s="5" t="e">
        <f t="shared" si="274"/>
        <v>#DIV/0!</v>
      </c>
      <c r="Q2507" s="5" t="str">
        <f t="shared" si="275"/>
        <v>food</v>
      </c>
      <c r="R2507" s="5" t="str">
        <f t="shared" si="276"/>
        <v>restaurants</v>
      </c>
      <c r="S2507" t="s">
        <v>8336</v>
      </c>
      <c r="T2507" t="s">
        <v>8353</v>
      </c>
      <c r="U2507" s="9">
        <f t="shared" si="277"/>
        <v>42047.05574074074</v>
      </c>
      <c r="V2507" s="9">
        <f t="shared" si="278"/>
        <v>42077.014074074075</v>
      </c>
      <c r="W2507">
        <f t="shared" si="279"/>
        <v>30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 s="5">
        <f t="shared" si="274"/>
        <v>15</v>
      </c>
      <c r="Q2508" s="5" t="str">
        <f t="shared" si="275"/>
        <v>food</v>
      </c>
      <c r="R2508" s="5" t="str">
        <f t="shared" si="276"/>
        <v>restaurants</v>
      </c>
      <c r="S2508" t="s">
        <v>8336</v>
      </c>
      <c r="T2508" t="s">
        <v>8353</v>
      </c>
      <c r="U2508" s="9">
        <f t="shared" si="277"/>
        <v>42258.297094907408</v>
      </c>
      <c r="V2508" s="9">
        <f t="shared" si="278"/>
        <v>42280.875</v>
      </c>
      <c r="W2508">
        <f t="shared" si="279"/>
        <v>22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s="5" t="e">
        <f t="shared" si="274"/>
        <v>#DIV/0!</v>
      </c>
      <c r="Q2509" s="5" t="str">
        <f t="shared" si="275"/>
        <v>food</v>
      </c>
      <c r="R2509" s="5" t="str">
        <f t="shared" si="276"/>
        <v>restaurants</v>
      </c>
      <c r="S2509" t="s">
        <v>8336</v>
      </c>
      <c r="T2509" t="s">
        <v>8353</v>
      </c>
      <c r="U2509" s="9">
        <f t="shared" si="277"/>
        <v>42105.072962962964</v>
      </c>
      <c r="V2509" s="9">
        <f t="shared" si="278"/>
        <v>42135.072962962964</v>
      </c>
      <c r="W2509">
        <f t="shared" si="279"/>
        <v>30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s="5" t="e">
        <f t="shared" si="274"/>
        <v>#DIV/0!</v>
      </c>
      <c r="Q2510" s="5" t="str">
        <f t="shared" si="275"/>
        <v>food</v>
      </c>
      <c r="R2510" s="5" t="str">
        <f t="shared" si="276"/>
        <v>restaurants</v>
      </c>
      <c r="S2510" t="s">
        <v>8336</v>
      </c>
      <c r="T2510" t="s">
        <v>8353</v>
      </c>
      <c r="U2510" s="9">
        <f t="shared" si="277"/>
        <v>41835.951782407406</v>
      </c>
      <c r="V2510" s="9">
        <f t="shared" si="278"/>
        <v>41865.951782407406</v>
      </c>
      <c r="W2510">
        <f t="shared" si="279"/>
        <v>30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 s="5">
        <f t="shared" si="274"/>
        <v>35.71</v>
      </c>
      <c r="Q2511" s="5" t="str">
        <f t="shared" si="275"/>
        <v>food</v>
      </c>
      <c r="R2511" s="5" t="str">
        <f t="shared" si="276"/>
        <v>restaurants</v>
      </c>
      <c r="S2511" t="s">
        <v>8336</v>
      </c>
      <c r="T2511" t="s">
        <v>8353</v>
      </c>
      <c r="U2511" s="9">
        <f t="shared" si="277"/>
        <v>42058.809594907405</v>
      </c>
      <c r="V2511" s="9">
        <f t="shared" si="278"/>
        <v>42114.767928240741</v>
      </c>
      <c r="W2511">
        <f t="shared" si="279"/>
        <v>56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 s="5">
        <f t="shared" si="274"/>
        <v>37.5</v>
      </c>
      <c r="Q2512" s="5" t="str">
        <f t="shared" si="275"/>
        <v>food</v>
      </c>
      <c r="R2512" s="5" t="str">
        <f t="shared" si="276"/>
        <v>restaurants</v>
      </c>
      <c r="S2512" t="s">
        <v>8336</v>
      </c>
      <c r="T2512" t="s">
        <v>8353</v>
      </c>
      <c r="U2512" s="9">
        <f t="shared" si="277"/>
        <v>42078.997361111105</v>
      </c>
      <c r="V2512" s="9">
        <f t="shared" si="278"/>
        <v>42138.997361111105</v>
      </c>
      <c r="W2512">
        <f t="shared" si="279"/>
        <v>60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s="5" t="e">
        <f t="shared" si="274"/>
        <v>#DIV/0!</v>
      </c>
      <c r="Q2513" s="5" t="str">
        <f t="shared" si="275"/>
        <v>food</v>
      </c>
      <c r="R2513" s="5" t="str">
        <f t="shared" si="276"/>
        <v>restaurants</v>
      </c>
      <c r="S2513" t="s">
        <v>8336</v>
      </c>
      <c r="T2513" t="s">
        <v>8353</v>
      </c>
      <c r="U2513" s="9">
        <f t="shared" si="277"/>
        <v>42371.446909722217</v>
      </c>
      <c r="V2513" s="9">
        <f t="shared" si="278"/>
        <v>42401.446909722217</v>
      </c>
      <c r="W2513">
        <f t="shared" si="279"/>
        <v>30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s="5" t="e">
        <f t="shared" si="274"/>
        <v>#DIV/0!</v>
      </c>
      <c r="Q2514" s="5" t="str">
        <f t="shared" si="275"/>
        <v>food</v>
      </c>
      <c r="R2514" s="5" t="str">
        <f t="shared" si="276"/>
        <v>restaurants</v>
      </c>
      <c r="S2514" t="s">
        <v>8336</v>
      </c>
      <c r="T2514" t="s">
        <v>8353</v>
      </c>
      <c r="U2514" s="9">
        <f t="shared" si="277"/>
        <v>41971.876863425925</v>
      </c>
      <c r="V2514" s="9">
        <f t="shared" si="278"/>
        <v>41986.876863425925</v>
      </c>
      <c r="W2514">
        <f t="shared" si="279"/>
        <v>15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s="5" t="e">
        <f t="shared" si="274"/>
        <v>#DIV/0!</v>
      </c>
      <c r="Q2515" s="5" t="str">
        <f t="shared" si="275"/>
        <v>food</v>
      </c>
      <c r="R2515" s="5" t="str">
        <f t="shared" si="276"/>
        <v>restaurants</v>
      </c>
      <c r="S2515" t="s">
        <v>8336</v>
      </c>
      <c r="T2515" t="s">
        <v>8353</v>
      </c>
      <c r="U2515" s="9">
        <f t="shared" si="277"/>
        <v>42732.00681712963</v>
      </c>
      <c r="V2515" s="9">
        <f t="shared" si="278"/>
        <v>42792.00681712963</v>
      </c>
      <c r="W2515">
        <f t="shared" si="279"/>
        <v>60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 s="5">
        <f t="shared" si="274"/>
        <v>52.5</v>
      </c>
      <c r="Q2516" s="5" t="str">
        <f t="shared" si="275"/>
        <v>food</v>
      </c>
      <c r="R2516" s="5" t="str">
        <f t="shared" si="276"/>
        <v>restaurants</v>
      </c>
      <c r="S2516" t="s">
        <v>8336</v>
      </c>
      <c r="T2516" t="s">
        <v>8353</v>
      </c>
      <c r="U2516" s="9">
        <f t="shared" si="277"/>
        <v>41854.389780092592</v>
      </c>
      <c r="V2516" s="9">
        <f t="shared" si="278"/>
        <v>41871.389780092592</v>
      </c>
      <c r="W2516">
        <f t="shared" si="279"/>
        <v>17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 s="5">
        <f t="shared" si="274"/>
        <v>77.5</v>
      </c>
      <c r="Q2517" s="5" t="str">
        <f t="shared" si="275"/>
        <v>food</v>
      </c>
      <c r="R2517" s="5" t="str">
        <f t="shared" si="276"/>
        <v>restaurants</v>
      </c>
      <c r="S2517" t="s">
        <v>8336</v>
      </c>
      <c r="T2517" t="s">
        <v>8353</v>
      </c>
      <c r="U2517" s="9">
        <f t="shared" si="277"/>
        <v>42027.839733796296</v>
      </c>
      <c r="V2517" s="9">
        <f t="shared" si="278"/>
        <v>42057.839733796296</v>
      </c>
      <c r="W2517">
        <f t="shared" si="279"/>
        <v>30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s="5" t="e">
        <f t="shared" si="274"/>
        <v>#DIV/0!</v>
      </c>
      <c r="Q2518" s="5" t="str">
        <f t="shared" si="275"/>
        <v>food</v>
      </c>
      <c r="R2518" s="5" t="str">
        <f t="shared" si="276"/>
        <v>restaurants</v>
      </c>
      <c r="S2518" t="s">
        <v>8336</v>
      </c>
      <c r="T2518" t="s">
        <v>8353</v>
      </c>
      <c r="U2518" s="9">
        <f t="shared" si="277"/>
        <v>41942.653379629628</v>
      </c>
      <c r="V2518" s="9">
        <f t="shared" si="278"/>
        <v>41972.6950462963</v>
      </c>
      <c r="W2518">
        <f t="shared" si="279"/>
        <v>30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 s="5">
        <f t="shared" si="274"/>
        <v>53.55</v>
      </c>
      <c r="Q2519" s="5" t="str">
        <f t="shared" si="275"/>
        <v>food</v>
      </c>
      <c r="R2519" s="5" t="str">
        <f t="shared" si="276"/>
        <v>restaurants</v>
      </c>
      <c r="S2519" t="s">
        <v>8336</v>
      </c>
      <c r="T2519" t="s">
        <v>8353</v>
      </c>
      <c r="U2519" s="9">
        <f t="shared" si="277"/>
        <v>42052.802430555559</v>
      </c>
      <c r="V2519" s="9">
        <f t="shared" si="278"/>
        <v>42082.760763888888</v>
      </c>
      <c r="W2519">
        <f t="shared" si="279"/>
        <v>30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s="5" t="e">
        <f t="shared" si="274"/>
        <v>#DIV/0!</v>
      </c>
      <c r="Q2520" s="5" t="str">
        <f t="shared" si="275"/>
        <v>food</v>
      </c>
      <c r="R2520" s="5" t="str">
        <f t="shared" si="276"/>
        <v>restaurants</v>
      </c>
      <c r="S2520" t="s">
        <v>8336</v>
      </c>
      <c r="T2520" t="s">
        <v>8353</v>
      </c>
      <c r="U2520" s="9">
        <f t="shared" si="277"/>
        <v>41926.680879629632</v>
      </c>
      <c r="V2520" s="9">
        <f t="shared" si="278"/>
        <v>41956.722546296296</v>
      </c>
      <c r="W2520">
        <f t="shared" si="279"/>
        <v>30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 s="5">
        <f t="shared" si="274"/>
        <v>16.25</v>
      </c>
      <c r="Q2521" s="5" t="str">
        <f t="shared" si="275"/>
        <v>food</v>
      </c>
      <c r="R2521" s="5" t="str">
        <f t="shared" si="276"/>
        <v>restaurants</v>
      </c>
      <c r="S2521" t="s">
        <v>8336</v>
      </c>
      <c r="T2521" t="s">
        <v>8353</v>
      </c>
      <c r="U2521" s="9">
        <f t="shared" si="277"/>
        <v>41809.155138888891</v>
      </c>
      <c r="V2521" s="9">
        <f t="shared" si="278"/>
        <v>41839.155138888891</v>
      </c>
      <c r="W2521">
        <f t="shared" si="279"/>
        <v>30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s="5" t="e">
        <f t="shared" si="274"/>
        <v>#DIV/0!</v>
      </c>
      <c r="Q2522" s="5" t="str">
        <f t="shared" si="275"/>
        <v>food</v>
      </c>
      <c r="R2522" s="5" t="str">
        <f t="shared" si="276"/>
        <v>restaurants</v>
      </c>
      <c r="S2522" t="s">
        <v>8336</v>
      </c>
      <c r="T2522" t="s">
        <v>8353</v>
      </c>
      <c r="U2522" s="9">
        <f t="shared" si="277"/>
        <v>42612.600520833337</v>
      </c>
      <c r="V2522" s="9">
        <f t="shared" si="278"/>
        <v>42658.806249999994</v>
      </c>
      <c r="W2522">
        <f t="shared" si="279"/>
        <v>46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 s="5">
        <f t="shared" si="274"/>
        <v>103.68</v>
      </c>
      <c r="Q2523" s="5" t="str">
        <f t="shared" si="275"/>
        <v>music</v>
      </c>
      <c r="R2523" s="5" t="str">
        <f t="shared" si="276"/>
        <v>classical music</v>
      </c>
      <c r="S2523" t="s">
        <v>8325</v>
      </c>
      <c r="T2523" t="s">
        <v>8354</v>
      </c>
      <c r="U2523" s="9">
        <f t="shared" si="277"/>
        <v>42269.967835648145</v>
      </c>
      <c r="V2523" s="9">
        <f t="shared" si="278"/>
        <v>42290.967835648145</v>
      </c>
      <c r="W2523">
        <f t="shared" si="279"/>
        <v>21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 s="5">
        <f t="shared" si="274"/>
        <v>185.19</v>
      </c>
      <c r="Q2524" s="5" t="str">
        <f t="shared" si="275"/>
        <v>music</v>
      </c>
      <c r="R2524" s="5" t="str">
        <f t="shared" si="276"/>
        <v>classical music</v>
      </c>
      <c r="S2524" t="s">
        <v>8325</v>
      </c>
      <c r="T2524" t="s">
        <v>8354</v>
      </c>
      <c r="U2524" s="9">
        <f t="shared" si="277"/>
        <v>42460.573611111111</v>
      </c>
      <c r="V2524" s="9">
        <f t="shared" si="278"/>
        <v>42482.619444444441</v>
      </c>
      <c r="W2524">
        <f t="shared" si="279"/>
        <v>22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 s="5">
        <f t="shared" si="274"/>
        <v>54.15</v>
      </c>
      <c r="Q2525" s="5" t="str">
        <f t="shared" si="275"/>
        <v>music</v>
      </c>
      <c r="R2525" s="5" t="str">
        <f t="shared" si="276"/>
        <v>classical music</v>
      </c>
      <c r="S2525" t="s">
        <v>8325</v>
      </c>
      <c r="T2525" t="s">
        <v>8354</v>
      </c>
      <c r="U2525" s="9">
        <f t="shared" si="277"/>
        <v>41930.975601851853</v>
      </c>
      <c r="V2525" s="9">
        <f t="shared" si="278"/>
        <v>41961.017268518524</v>
      </c>
      <c r="W2525">
        <f t="shared" si="279"/>
        <v>31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 s="5">
        <f t="shared" si="274"/>
        <v>177.21</v>
      </c>
      <c r="Q2526" s="5" t="str">
        <f t="shared" si="275"/>
        <v>music</v>
      </c>
      <c r="R2526" s="5" t="str">
        <f t="shared" si="276"/>
        <v>classical music</v>
      </c>
      <c r="S2526" t="s">
        <v>8325</v>
      </c>
      <c r="T2526" t="s">
        <v>8354</v>
      </c>
      <c r="U2526" s="9">
        <f t="shared" si="277"/>
        <v>41961.807372685187</v>
      </c>
      <c r="V2526" s="9">
        <f t="shared" si="278"/>
        <v>41994.1875</v>
      </c>
      <c r="W2526">
        <f t="shared" si="279"/>
        <v>33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 s="5">
        <f t="shared" si="274"/>
        <v>100.33</v>
      </c>
      <c r="Q2527" s="5" t="str">
        <f t="shared" si="275"/>
        <v>music</v>
      </c>
      <c r="R2527" s="5" t="str">
        <f t="shared" si="276"/>
        <v>classical music</v>
      </c>
      <c r="S2527" t="s">
        <v>8325</v>
      </c>
      <c r="T2527" t="s">
        <v>8354</v>
      </c>
      <c r="U2527" s="9">
        <f t="shared" si="277"/>
        <v>41058.844571759262</v>
      </c>
      <c r="V2527" s="9">
        <f t="shared" si="278"/>
        <v>41088.844571759262</v>
      </c>
      <c r="W2527">
        <f t="shared" si="279"/>
        <v>30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 s="5">
        <f t="shared" si="274"/>
        <v>136.91</v>
      </c>
      <c r="Q2528" s="5" t="str">
        <f t="shared" si="275"/>
        <v>music</v>
      </c>
      <c r="R2528" s="5" t="str">
        <f t="shared" si="276"/>
        <v>classical music</v>
      </c>
      <c r="S2528" t="s">
        <v>8325</v>
      </c>
      <c r="T2528" t="s">
        <v>8354</v>
      </c>
      <c r="U2528" s="9">
        <f t="shared" si="277"/>
        <v>41953.091134259259</v>
      </c>
      <c r="V2528" s="9">
        <f t="shared" si="278"/>
        <v>41981.207638888889</v>
      </c>
      <c r="W2528">
        <f t="shared" si="279"/>
        <v>28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 s="5">
        <f t="shared" si="274"/>
        <v>57.54</v>
      </c>
      <c r="Q2529" s="5" t="str">
        <f t="shared" si="275"/>
        <v>music</v>
      </c>
      <c r="R2529" s="5" t="str">
        <f t="shared" si="276"/>
        <v>classical music</v>
      </c>
      <c r="S2529" t="s">
        <v>8325</v>
      </c>
      <c r="T2529" t="s">
        <v>8354</v>
      </c>
      <c r="U2529" s="9">
        <f t="shared" si="277"/>
        <v>41546.75105324074</v>
      </c>
      <c r="V2529" s="9">
        <f t="shared" si="278"/>
        <v>41565.165972222225</v>
      </c>
      <c r="W2529">
        <f t="shared" si="279"/>
        <v>19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 s="5">
        <f t="shared" si="274"/>
        <v>52.96</v>
      </c>
      <c r="Q2530" s="5" t="str">
        <f t="shared" si="275"/>
        <v>music</v>
      </c>
      <c r="R2530" s="5" t="str">
        <f t="shared" si="276"/>
        <v>classical music</v>
      </c>
      <c r="S2530" t="s">
        <v>8325</v>
      </c>
      <c r="T2530" t="s">
        <v>8354</v>
      </c>
      <c r="U2530" s="9">
        <f t="shared" si="277"/>
        <v>42217.834525462968</v>
      </c>
      <c r="V2530" s="9">
        <f t="shared" si="278"/>
        <v>42236.458333333328</v>
      </c>
      <c r="W2530">
        <f t="shared" si="279"/>
        <v>19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 s="5">
        <f t="shared" si="274"/>
        <v>82.33</v>
      </c>
      <c r="Q2531" s="5" t="str">
        <f t="shared" si="275"/>
        <v>music</v>
      </c>
      <c r="R2531" s="5" t="str">
        <f t="shared" si="276"/>
        <v>classical music</v>
      </c>
      <c r="S2531" t="s">
        <v>8325</v>
      </c>
      <c r="T2531" t="s">
        <v>8354</v>
      </c>
      <c r="U2531" s="9">
        <f t="shared" si="277"/>
        <v>40948.080729166664</v>
      </c>
      <c r="V2531" s="9">
        <f t="shared" si="278"/>
        <v>40993.0390625</v>
      </c>
      <c r="W2531">
        <f t="shared" si="279"/>
        <v>45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 s="5">
        <f t="shared" si="274"/>
        <v>135.41999999999999</v>
      </c>
      <c r="Q2532" s="5" t="str">
        <f t="shared" si="275"/>
        <v>music</v>
      </c>
      <c r="R2532" s="5" t="str">
        <f t="shared" si="276"/>
        <v>classical music</v>
      </c>
      <c r="S2532" t="s">
        <v>8325</v>
      </c>
      <c r="T2532" t="s">
        <v>8354</v>
      </c>
      <c r="U2532" s="9">
        <f t="shared" si="277"/>
        <v>42081.864641203705</v>
      </c>
      <c r="V2532" s="9">
        <f t="shared" si="278"/>
        <v>42114.201388888891</v>
      </c>
      <c r="W2532">
        <f t="shared" si="279"/>
        <v>33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 s="5">
        <f t="shared" si="274"/>
        <v>74.069999999999993</v>
      </c>
      <c r="Q2533" s="5" t="str">
        <f t="shared" si="275"/>
        <v>music</v>
      </c>
      <c r="R2533" s="5" t="str">
        <f t="shared" si="276"/>
        <v>classical music</v>
      </c>
      <c r="S2533" t="s">
        <v>8325</v>
      </c>
      <c r="T2533" t="s">
        <v>8354</v>
      </c>
      <c r="U2533" s="9">
        <f t="shared" si="277"/>
        <v>42208.680023148147</v>
      </c>
      <c r="V2533" s="9">
        <f t="shared" si="278"/>
        <v>42231.165972222225</v>
      </c>
      <c r="W2533">
        <f t="shared" si="279"/>
        <v>23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 s="5">
        <f t="shared" si="274"/>
        <v>84.08</v>
      </c>
      <c r="Q2534" s="5" t="str">
        <f t="shared" si="275"/>
        <v>music</v>
      </c>
      <c r="R2534" s="5" t="str">
        <f t="shared" si="276"/>
        <v>classical music</v>
      </c>
      <c r="S2534" t="s">
        <v>8325</v>
      </c>
      <c r="T2534" t="s">
        <v>8354</v>
      </c>
      <c r="U2534" s="9">
        <f t="shared" si="277"/>
        <v>41107.849143518521</v>
      </c>
      <c r="V2534" s="9">
        <f t="shared" si="278"/>
        <v>41137.849143518521</v>
      </c>
      <c r="W2534">
        <f t="shared" si="279"/>
        <v>30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 s="5">
        <f t="shared" si="274"/>
        <v>61.03</v>
      </c>
      <c r="Q2535" s="5" t="str">
        <f t="shared" si="275"/>
        <v>music</v>
      </c>
      <c r="R2535" s="5" t="str">
        <f t="shared" si="276"/>
        <v>classical music</v>
      </c>
      <c r="S2535" t="s">
        <v>8325</v>
      </c>
      <c r="T2535" t="s">
        <v>8354</v>
      </c>
      <c r="U2535" s="9">
        <f t="shared" si="277"/>
        <v>41304.751284722224</v>
      </c>
      <c r="V2535" s="9">
        <f t="shared" si="278"/>
        <v>41334.750787037039</v>
      </c>
      <c r="W2535">
        <f t="shared" si="279"/>
        <v>30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 s="5">
        <f t="shared" si="274"/>
        <v>150</v>
      </c>
      <c r="Q2536" s="5" t="str">
        <f t="shared" si="275"/>
        <v>music</v>
      </c>
      <c r="R2536" s="5" t="str">
        <f t="shared" si="276"/>
        <v>classical music</v>
      </c>
      <c r="S2536" t="s">
        <v>8325</v>
      </c>
      <c r="T2536" t="s">
        <v>8354</v>
      </c>
      <c r="U2536" s="9">
        <f t="shared" si="277"/>
        <v>40127.700370370374</v>
      </c>
      <c r="V2536" s="9">
        <f t="shared" si="278"/>
        <v>40179.25</v>
      </c>
      <c r="W2536">
        <f t="shared" si="279"/>
        <v>52</v>
      </c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 s="5">
        <f t="shared" si="274"/>
        <v>266.08999999999997</v>
      </c>
      <c r="Q2537" s="5" t="str">
        <f t="shared" si="275"/>
        <v>music</v>
      </c>
      <c r="R2537" s="5" t="str">
        <f t="shared" si="276"/>
        <v>classical music</v>
      </c>
      <c r="S2537" t="s">
        <v>8325</v>
      </c>
      <c r="T2537" t="s">
        <v>8354</v>
      </c>
      <c r="U2537" s="9">
        <f t="shared" si="277"/>
        <v>41943.791030092594</v>
      </c>
      <c r="V2537" s="9">
        <f t="shared" si="278"/>
        <v>41974.832696759258</v>
      </c>
      <c r="W2537">
        <f t="shared" si="279"/>
        <v>31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 s="5">
        <f t="shared" si="274"/>
        <v>7.25</v>
      </c>
      <c r="Q2538" s="5" t="str">
        <f t="shared" si="275"/>
        <v>music</v>
      </c>
      <c r="R2538" s="5" t="str">
        <f t="shared" si="276"/>
        <v>classical music</v>
      </c>
      <c r="S2538" t="s">
        <v>8325</v>
      </c>
      <c r="T2538" t="s">
        <v>8354</v>
      </c>
      <c r="U2538" s="9">
        <f t="shared" si="277"/>
        <v>41464.106087962966</v>
      </c>
      <c r="V2538" s="9">
        <f t="shared" si="278"/>
        <v>41485.106087962966</v>
      </c>
      <c r="W2538">
        <f t="shared" si="279"/>
        <v>21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 s="5">
        <f t="shared" si="274"/>
        <v>100</v>
      </c>
      <c r="Q2539" s="5" t="str">
        <f t="shared" si="275"/>
        <v>music</v>
      </c>
      <c r="R2539" s="5" t="str">
        <f t="shared" si="276"/>
        <v>classical music</v>
      </c>
      <c r="S2539" t="s">
        <v>8325</v>
      </c>
      <c r="T2539" t="s">
        <v>8354</v>
      </c>
      <c r="U2539" s="9">
        <f t="shared" si="277"/>
        <v>40696.648784722223</v>
      </c>
      <c r="V2539" s="9">
        <f t="shared" si="278"/>
        <v>40756.648784722223</v>
      </c>
      <c r="W2539">
        <f t="shared" si="279"/>
        <v>60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 s="5">
        <f t="shared" si="274"/>
        <v>109.96</v>
      </c>
      <c r="Q2540" s="5" t="str">
        <f t="shared" si="275"/>
        <v>music</v>
      </c>
      <c r="R2540" s="5" t="str">
        <f t="shared" si="276"/>
        <v>classical music</v>
      </c>
      <c r="S2540" t="s">
        <v>8325</v>
      </c>
      <c r="T2540" t="s">
        <v>8354</v>
      </c>
      <c r="U2540" s="9">
        <f t="shared" si="277"/>
        <v>41298.509965277779</v>
      </c>
      <c r="V2540" s="9">
        <f t="shared" si="278"/>
        <v>41329.207638888889</v>
      </c>
      <c r="W2540">
        <f t="shared" si="279"/>
        <v>31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 s="5">
        <f t="shared" si="274"/>
        <v>169.92</v>
      </c>
      <c r="Q2541" s="5" t="str">
        <f t="shared" si="275"/>
        <v>music</v>
      </c>
      <c r="R2541" s="5" t="str">
        <f t="shared" si="276"/>
        <v>classical music</v>
      </c>
      <c r="S2541" t="s">
        <v>8325</v>
      </c>
      <c r="T2541" t="s">
        <v>8354</v>
      </c>
      <c r="U2541" s="9">
        <f t="shared" si="277"/>
        <v>41977.902222222227</v>
      </c>
      <c r="V2541" s="9">
        <f t="shared" si="278"/>
        <v>42037.902222222227</v>
      </c>
      <c r="W2541">
        <f t="shared" si="279"/>
        <v>60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 s="5">
        <f t="shared" si="274"/>
        <v>95.74</v>
      </c>
      <c r="Q2542" s="5" t="str">
        <f t="shared" si="275"/>
        <v>music</v>
      </c>
      <c r="R2542" s="5" t="str">
        <f t="shared" si="276"/>
        <v>classical music</v>
      </c>
      <c r="S2542" t="s">
        <v>8325</v>
      </c>
      <c r="T2542" t="s">
        <v>8354</v>
      </c>
      <c r="U2542" s="9">
        <f t="shared" si="277"/>
        <v>40785.675011574072</v>
      </c>
      <c r="V2542" s="9">
        <f t="shared" si="278"/>
        <v>40845.675011574072</v>
      </c>
      <c r="W2542">
        <f t="shared" si="279"/>
        <v>60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 s="5">
        <f t="shared" si="274"/>
        <v>59.46</v>
      </c>
      <c r="Q2543" s="5" t="str">
        <f t="shared" si="275"/>
        <v>music</v>
      </c>
      <c r="R2543" s="5" t="str">
        <f t="shared" si="276"/>
        <v>classical music</v>
      </c>
      <c r="S2543" t="s">
        <v>8325</v>
      </c>
      <c r="T2543" t="s">
        <v>8354</v>
      </c>
      <c r="U2543" s="9">
        <f t="shared" si="277"/>
        <v>41483.449282407404</v>
      </c>
      <c r="V2543" s="9">
        <f t="shared" si="278"/>
        <v>41543.449282407404</v>
      </c>
      <c r="W2543">
        <f t="shared" si="279"/>
        <v>60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 s="5">
        <f t="shared" si="274"/>
        <v>55.77</v>
      </c>
      <c r="Q2544" s="5" t="str">
        <f t="shared" si="275"/>
        <v>music</v>
      </c>
      <c r="R2544" s="5" t="str">
        <f t="shared" si="276"/>
        <v>classical music</v>
      </c>
      <c r="S2544" t="s">
        <v>8325</v>
      </c>
      <c r="T2544" t="s">
        <v>8354</v>
      </c>
      <c r="U2544" s="9">
        <f t="shared" si="277"/>
        <v>41509.426585648151</v>
      </c>
      <c r="V2544" s="9">
        <f t="shared" si="278"/>
        <v>41548.165972222225</v>
      </c>
      <c r="W2544">
        <f t="shared" si="279"/>
        <v>39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 s="5">
        <f t="shared" si="274"/>
        <v>30.08</v>
      </c>
      <c r="Q2545" s="5" t="str">
        <f t="shared" si="275"/>
        <v>music</v>
      </c>
      <c r="R2545" s="5" t="str">
        <f t="shared" si="276"/>
        <v>classical music</v>
      </c>
      <c r="S2545" t="s">
        <v>8325</v>
      </c>
      <c r="T2545" t="s">
        <v>8354</v>
      </c>
      <c r="U2545" s="9">
        <f t="shared" si="277"/>
        <v>40514.107615740737</v>
      </c>
      <c r="V2545" s="9">
        <f t="shared" si="278"/>
        <v>40545.125</v>
      </c>
      <c r="W2545">
        <f t="shared" si="279"/>
        <v>31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 s="5">
        <f t="shared" si="274"/>
        <v>88.44</v>
      </c>
      <c r="Q2546" s="5" t="str">
        <f t="shared" si="275"/>
        <v>music</v>
      </c>
      <c r="R2546" s="5" t="str">
        <f t="shared" si="276"/>
        <v>classical music</v>
      </c>
      <c r="S2546" t="s">
        <v>8325</v>
      </c>
      <c r="T2546" t="s">
        <v>8354</v>
      </c>
      <c r="U2546" s="9">
        <f t="shared" si="277"/>
        <v>41068.520474537036</v>
      </c>
      <c r="V2546" s="9">
        <f t="shared" si="278"/>
        <v>41098.520474537036</v>
      </c>
      <c r="W2546">
        <f t="shared" si="279"/>
        <v>30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 s="5">
        <f t="shared" si="274"/>
        <v>64.03</v>
      </c>
      <c r="Q2547" s="5" t="str">
        <f t="shared" si="275"/>
        <v>music</v>
      </c>
      <c r="R2547" s="5" t="str">
        <f t="shared" si="276"/>
        <v>classical music</v>
      </c>
      <c r="S2547" t="s">
        <v>8325</v>
      </c>
      <c r="T2547" t="s">
        <v>8354</v>
      </c>
      <c r="U2547" s="9">
        <f t="shared" si="277"/>
        <v>42027.13817129629</v>
      </c>
      <c r="V2547" s="9">
        <f t="shared" si="278"/>
        <v>42062.020833333328</v>
      </c>
      <c r="W2547">
        <f t="shared" si="279"/>
        <v>35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 s="5">
        <f t="shared" si="274"/>
        <v>60.15</v>
      </c>
      <c r="Q2548" s="5" t="str">
        <f t="shared" si="275"/>
        <v>music</v>
      </c>
      <c r="R2548" s="5" t="str">
        <f t="shared" si="276"/>
        <v>classical music</v>
      </c>
      <c r="S2548" t="s">
        <v>8325</v>
      </c>
      <c r="T2548" t="s">
        <v>8354</v>
      </c>
      <c r="U2548" s="9">
        <f t="shared" si="277"/>
        <v>41524.858553240738</v>
      </c>
      <c r="V2548" s="9">
        <f t="shared" si="278"/>
        <v>41552.208333333336</v>
      </c>
      <c r="W2548">
        <f t="shared" si="279"/>
        <v>28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 s="5">
        <f t="shared" si="274"/>
        <v>49.19</v>
      </c>
      <c r="Q2549" s="5" t="str">
        <f t="shared" si="275"/>
        <v>music</v>
      </c>
      <c r="R2549" s="5" t="str">
        <f t="shared" si="276"/>
        <v>classical music</v>
      </c>
      <c r="S2549" t="s">
        <v>8325</v>
      </c>
      <c r="T2549" t="s">
        <v>8354</v>
      </c>
      <c r="U2549" s="9">
        <f t="shared" si="277"/>
        <v>40973.773182870369</v>
      </c>
      <c r="V2549" s="9">
        <f t="shared" si="278"/>
        <v>41003.731516203705</v>
      </c>
      <c r="W2549">
        <f t="shared" si="279"/>
        <v>30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 s="5">
        <f t="shared" si="274"/>
        <v>165.16</v>
      </c>
      <c r="Q2550" s="5" t="str">
        <f t="shared" si="275"/>
        <v>music</v>
      </c>
      <c r="R2550" s="5" t="str">
        <f t="shared" si="276"/>
        <v>classical music</v>
      </c>
      <c r="S2550" t="s">
        <v>8325</v>
      </c>
      <c r="T2550" t="s">
        <v>8354</v>
      </c>
      <c r="U2550" s="9">
        <f t="shared" si="277"/>
        <v>42618.625428240746</v>
      </c>
      <c r="V2550" s="9">
        <f t="shared" si="278"/>
        <v>42643.185416666667</v>
      </c>
      <c r="W2550">
        <f t="shared" si="279"/>
        <v>25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 s="5">
        <f t="shared" si="274"/>
        <v>43.62</v>
      </c>
      <c r="Q2551" s="5" t="str">
        <f t="shared" si="275"/>
        <v>music</v>
      </c>
      <c r="R2551" s="5" t="str">
        <f t="shared" si="276"/>
        <v>classical music</v>
      </c>
      <c r="S2551" t="s">
        <v>8325</v>
      </c>
      <c r="T2551" t="s">
        <v>8354</v>
      </c>
      <c r="U2551" s="9">
        <f t="shared" si="277"/>
        <v>41390.757754629631</v>
      </c>
      <c r="V2551" s="9">
        <f t="shared" si="278"/>
        <v>41425.708333333336</v>
      </c>
      <c r="W2551">
        <f t="shared" si="279"/>
        <v>35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 s="5">
        <f t="shared" si="274"/>
        <v>43.7</v>
      </c>
      <c r="Q2552" s="5" t="str">
        <f t="shared" si="275"/>
        <v>music</v>
      </c>
      <c r="R2552" s="5" t="str">
        <f t="shared" si="276"/>
        <v>classical music</v>
      </c>
      <c r="S2552" t="s">
        <v>8325</v>
      </c>
      <c r="T2552" t="s">
        <v>8354</v>
      </c>
      <c r="U2552" s="9">
        <f t="shared" si="277"/>
        <v>42228.634328703702</v>
      </c>
      <c r="V2552" s="9">
        <f t="shared" si="278"/>
        <v>42285.165972222225</v>
      </c>
      <c r="W2552">
        <f t="shared" si="279"/>
        <v>57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 s="5">
        <f t="shared" si="274"/>
        <v>67.42</v>
      </c>
      <c r="Q2553" s="5" t="str">
        <f t="shared" si="275"/>
        <v>music</v>
      </c>
      <c r="R2553" s="5" t="str">
        <f t="shared" si="276"/>
        <v>classical music</v>
      </c>
      <c r="S2553" t="s">
        <v>8325</v>
      </c>
      <c r="T2553" t="s">
        <v>8354</v>
      </c>
      <c r="U2553" s="9">
        <f t="shared" si="277"/>
        <v>40961.252141203702</v>
      </c>
      <c r="V2553" s="9">
        <f t="shared" si="278"/>
        <v>40989.866666666669</v>
      </c>
      <c r="W2553">
        <f t="shared" si="279"/>
        <v>28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 s="5">
        <f t="shared" si="274"/>
        <v>177.5</v>
      </c>
      <c r="Q2554" s="5" t="str">
        <f t="shared" si="275"/>
        <v>music</v>
      </c>
      <c r="R2554" s="5" t="str">
        <f t="shared" si="276"/>
        <v>classical music</v>
      </c>
      <c r="S2554" t="s">
        <v>8325</v>
      </c>
      <c r="T2554" t="s">
        <v>8354</v>
      </c>
      <c r="U2554" s="9">
        <f t="shared" si="277"/>
        <v>42769.809965277775</v>
      </c>
      <c r="V2554" s="9">
        <f t="shared" si="278"/>
        <v>42799.809965277775</v>
      </c>
      <c r="W2554">
        <f t="shared" si="279"/>
        <v>30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 s="5">
        <f t="shared" si="274"/>
        <v>38.880000000000003</v>
      </c>
      <c r="Q2555" s="5" t="str">
        <f t="shared" si="275"/>
        <v>music</v>
      </c>
      <c r="R2555" s="5" t="str">
        <f t="shared" si="276"/>
        <v>classical music</v>
      </c>
      <c r="S2555" t="s">
        <v>8325</v>
      </c>
      <c r="T2555" t="s">
        <v>8354</v>
      </c>
      <c r="U2555" s="9">
        <f t="shared" si="277"/>
        <v>41113.199155092596</v>
      </c>
      <c r="V2555" s="9">
        <f t="shared" si="278"/>
        <v>41173.199155092596</v>
      </c>
      <c r="W2555">
        <f t="shared" si="279"/>
        <v>60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 s="5">
        <f t="shared" si="274"/>
        <v>54.99</v>
      </c>
      <c r="Q2556" s="5" t="str">
        <f t="shared" si="275"/>
        <v>music</v>
      </c>
      <c r="R2556" s="5" t="str">
        <f t="shared" si="276"/>
        <v>classical music</v>
      </c>
      <c r="S2556" t="s">
        <v>8325</v>
      </c>
      <c r="T2556" t="s">
        <v>8354</v>
      </c>
      <c r="U2556" s="9">
        <f t="shared" si="277"/>
        <v>42125.078275462962</v>
      </c>
      <c r="V2556" s="9">
        <f t="shared" si="278"/>
        <v>42156.165972222225</v>
      </c>
      <c r="W2556">
        <f t="shared" si="279"/>
        <v>31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 s="5">
        <f t="shared" si="274"/>
        <v>61.34</v>
      </c>
      <c r="Q2557" s="5" t="str">
        <f t="shared" si="275"/>
        <v>music</v>
      </c>
      <c r="R2557" s="5" t="str">
        <f t="shared" si="276"/>
        <v>classical music</v>
      </c>
      <c r="S2557" t="s">
        <v>8325</v>
      </c>
      <c r="T2557" t="s">
        <v>8354</v>
      </c>
      <c r="U2557" s="9">
        <f t="shared" si="277"/>
        <v>41026.655011574076</v>
      </c>
      <c r="V2557" s="9">
        <f t="shared" si="278"/>
        <v>41057.655011574076</v>
      </c>
      <c r="W2557">
        <f t="shared" si="279"/>
        <v>31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 s="5">
        <f t="shared" si="274"/>
        <v>23.12</v>
      </c>
      <c r="Q2558" s="5" t="str">
        <f t="shared" si="275"/>
        <v>music</v>
      </c>
      <c r="R2558" s="5" t="str">
        <f t="shared" si="276"/>
        <v>classical music</v>
      </c>
      <c r="S2558" t="s">
        <v>8325</v>
      </c>
      <c r="T2558" t="s">
        <v>8354</v>
      </c>
      <c r="U2558" s="9">
        <f t="shared" si="277"/>
        <v>41222.991400462961</v>
      </c>
      <c r="V2558" s="9">
        <f t="shared" si="278"/>
        <v>41267.991400462961</v>
      </c>
      <c r="W2558">
        <f t="shared" si="279"/>
        <v>45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 s="5">
        <f t="shared" si="274"/>
        <v>29.61</v>
      </c>
      <c r="Q2559" s="5" t="str">
        <f t="shared" si="275"/>
        <v>music</v>
      </c>
      <c r="R2559" s="5" t="str">
        <f t="shared" si="276"/>
        <v>classical music</v>
      </c>
      <c r="S2559" t="s">
        <v>8325</v>
      </c>
      <c r="T2559" t="s">
        <v>8354</v>
      </c>
      <c r="U2559" s="9">
        <f t="shared" si="277"/>
        <v>41744.745208333334</v>
      </c>
      <c r="V2559" s="9">
        <f t="shared" si="278"/>
        <v>41774.745208333334</v>
      </c>
      <c r="W2559">
        <f t="shared" si="279"/>
        <v>30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 s="5">
        <f t="shared" si="274"/>
        <v>75.61</v>
      </c>
      <c r="Q2560" s="5" t="str">
        <f t="shared" si="275"/>
        <v>music</v>
      </c>
      <c r="R2560" s="5" t="str">
        <f t="shared" si="276"/>
        <v>classical music</v>
      </c>
      <c r="S2560" t="s">
        <v>8325</v>
      </c>
      <c r="T2560" t="s">
        <v>8354</v>
      </c>
      <c r="U2560" s="9">
        <f t="shared" si="277"/>
        <v>42093.860023148154</v>
      </c>
      <c r="V2560" s="9">
        <f t="shared" si="278"/>
        <v>42125.582638888889</v>
      </c>
      <c r="W2560">
        <f t="shared" si="279"/>
        <v>32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 s="5">
        <f t="shared" si="274"/>
        <v>35.6</v>
      </c>
      <c r="Q2561" s="5" t="str">
        <f t="shared" si="275"/>
        <v>music</v>
      </c>
      <c r="R2561" s="5" t="str">
        <f t="shared" si="276"/>
        <v>classical music</v>
      </c>
      <c r="S2561" t="s">
        <v>8325</v>
      </c>
      <c r="T2561" t="s">
        <v>8354</v>
      </c>
      <c r="U2561" s="9">
        <f t="shared" si="277"/>
        <v>40829.873657407406</v>
      </c>
      <c r="V2561" s="9">
        <f t="shared" si="278"/>
        <v>40862.817361111112</v>
      </c>
      <c r="W2561">
        <f t="shared" si="279"/>
        <v>33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80">ROUND((E2562/D2562)*100,0)</f>
        <v>100</v>
      </c>
      <c r="P2562" s="5">
        <f t="shared" ref="P2562:P2625" si="281">ROUND((E2562/L2562),2)</f>
        <v>143</v>
      </c>
      <c r="Q2562" s="5" t="str">
        <f t="shared" ref="Q2562:Q2625" si="282">LEFT(N2562,SEARCH("/",N2562)-1)</f>
        <v>music</v>
      </c>
      <c r="R2562" s="5" t="str">
        <f t="shared" ref="R2562:R2625" si="283">RIGHT(N2562,LEN(N2562)-SEARCH("/",N2562))</f>
        <v>classical music</v>
      </c>
      <c r="S2562" t="s">
        <v>8325</v>
      </c>
      <c r="T2562" t="s">
        <v>8354</v>
      </c>
      <c r="U2562" s="9">
        <f t="shared" ref="U2562:U2625" si="284">(((J2562/60)/60)/24)+DATE(1970,1,1)</f>
        <v>42039.951087962967</v>
      </c>
      <c r="V2562" s="9">
        <f t="shared" ref="V2562:V2625" si="285">(((I2562/60)/60)/24)+DATE(1970,1,1)</f>
        <v>42069.951087962967</v>
      </c>
      <c r="W2562">
        <f t="shared" si="279"/>
        <v>30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2" t="s">
        <v>8221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80"/>
        <v>0</v>
      </c>
      <c r="P2563" s="5" t="e">
        <f t="shared" si="281"/>
        <v>#DIV/0!</v>
      </c>
      <c r="Q2563" s="5" t="str">
        <f t="shared" si="282"/>
        <v>food</v>
      </c>
      <c r="R2563" s="5" t="str">
        <f t="shared" si="283"/>
        <v>food trucks</v>
      </c>
      <c r="S2563" t="s">
        <v>8336</v>
      </c>
      <c r="T2563" t="s">
        <v>8337</v>
      </c>
      <c r="U2563" s="9">
        <f t="shared" si="284"/>
        <v>42260.528807870374</v>
      </c>
      <c r="V2563" s="9">
        <f t="shared" si="285"/>
        <v>42290.528807870374</v>
      </c>
      <c r="W2563">
        <f t="shared" ref="W2563:W2626" si="286">DATEDIF(U2563,V2563,"d")</f>
        <v>30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2" t="s">
        <v>8221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 s="5">
        <f t="shared" si="281"/>
        <v>25</v>
      </c>
      <c r="Q2564" s="5" t="str">
        <f t="shared" si="282"/>
        <v>food</v>
      </c>
      <c r="R2564" s="5" t="str">
        <f t="shared" si="283"/>
        <v>food trucks</v>
      </c>
      <c r="S2564" t="s">
        <v>8336</v>
      </c>
      <c r="T2564" t="s">
        <v>8337</v>
      </c>
      <c r="U2564" s="9">
        <f t="shared" si="284"/>
        <v>42594.524756944447</v>
      </c>
      <c r="V2564" s="9">
        <f t="shared" si="285"/>
        <v>42654.524756944447</v>
      </c>
      <c r="W2564">
        <f t="shared" si="286"/>
        <v>60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2" t="s">
        <v>8221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s="5" t="e">
        <f t="shared" si="281"/>
        <v>#DIV/0!</v>
      </c>
      <c r="Q2565" s="5" t="str">
        <f t="shared" si="282"/>
        <v>food</v>
      </c>
      <c r="R2565" s="5" t="str">
        <f t="shared" si="283"/>
        <v>food trucks</v>
      </c>
      <c r="S2565" t="s">
        <v>8336</v>
      </c>
      <c r="T2565" t="s">
        <v>8337</v>
      </c>
      <c r="U2565" s="9">
        <f t="shared" si="284"/>
        <v>42155.139479166668</v>
      </c>
      <c r="V2565" s="9">
        <f t="shared" si="285"/>
        <v>42215.139479166668</v>
      </c>
      <c r="W2565">
        <f t="shared" si="286"/>
        <v>60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2" t="s">
        <v>8221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s="5" t="e">
        <f t="shared" si="281"/>
        <v>#DIV/0!</v>
      </c>
      <c r="Q2566" s="5" t="str">
        <f t="shared" si="282"/>
        <v>food</v>
      </c>
      <c r="R2566" s="5" t="str">
        <f t="shared" si="283"/>
        <v>food trucks</v>
      </c>
      <c r="S2566" t="s">
        <v>8336</v>
      </c>
      <c r="T2566" t="s">
        <v>8337</v>
      </c>
      <c r="U2566" s="9">
        <f t="shared" si="284"/>
        <v>41822.040497685186</v>
      </c>
      <c r="V2566" s="9">
        <f t="shared" si="285"/>
        <v>41852.040497685186</v>
      </c>
      <c r="W2566">
        <f t="shared" si="286"/>
        <v>30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2" t="s">
        <v>8221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 s="5">
        <f t="shared" si="281"/>
        <v>100</v>
      </c>
      <c r="Q2567" s="5" t="str">
        <f t="shared" si="282"/>
        <v>food</v>
      </c>
      <c r="R2567" s="5" t="str">
        <f t="shared" si="283"/>
        <v>food trucks</v>
      </c>
      <c r="S2567" t="s">
        <v>8336</v>
      </c>
      <c r="T2567" t="s">
        <v>8337</v>
      </c>
      <c r="U2567" s="9">
        <f t="shared" si="284"/>
        <v>42440.650335648148</v>
      </c>
      <c r="V2567" s="9">
        <f t="shared" si="285"/>
        <v>42499.868055555555</v>
      </c>
      <c r="W2567">
        <f t="shared" si="286"/>
        <v>59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2" t="s">
        <v>8221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s="5" t="e">
        <f t="shared" si="281"/>
        <v>#DIV/0!</v>
      </c>
      <c r="Q2568" s="5" t="str">
        <f t="shared" si="282"/>
        <v>food</v>
      </c>
      <c r="R2568" s="5" t="str">
        <f t="shared" si="283"/>
        <v>food trucks</v>
      </c>
      <c r="S2568" t="s">
        <v>8336</v>
      </c>
      <c r="T2568" t="s">
        <v>8337</v>
      </c>
      <c r="U2568" s="9">
        <f t="shared" si="284"/>
        <v>41842.980879629627</v>
      </c>
      <c r="V2568" s="9">
        <f t="shared" si="285"/>
        <v>41872.980879629627</v>
      </c>
      <c r="W2568">
        <f t="shared" si="286"/>
        <v>30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2" t="s">
        <v>8221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 s="5">
        <f t="shared" si="281"/>
        <v>60</v>
      </c>
      <c r="Q2569" s="5" t="str">
        <f t="shared" si="282"/>
        <v>food</v>
      </c>
      <c r="R2569" s="5" t="str">
        <f t="shared" si="283"/>
        <v>food trucks</v>
      </c>
      <c r="S2569" t="s">
        <v>8336</v>
      </c>
      <c r="T2569" t="s">
        <v>8337</v>
      </c>
      <c r="U2569" s="9">
        <f t="shared" si="284"/>
        <v>42087.878912037035</v>
      </c>
      <c r="V2569" s="9">
        <f t="shared" si="285"/>
        <v>42117.878912037035</v>
      </c>
      <c r="W2569">
        <f t="shared" si="286"/>
        <v>30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2" t="s">
        <v>8221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 s="5">
        <f t="shared" si="281"/>
        <v>50</v>
      </c>
      <c r="Q2570" s="5" t="str">
        <f t="shared" si="282"/>
        <v>food</v>
      </c>
      <c r="R2570" s="5" t="str">
        <f t="shared" si="283"/>
        <v>food trucks</v>
      </c>
      <c r="S2570" t="s">
        <v>8336</v>
      </c>
      <c r="T2570" t="s">
        <v>8337</v>
      </c>
      <c r="U2570" s="9">
        <f t="shared" si="284"/>
        <v>42584.666597222225</v>
      </c>
      <c r="V2570" s="9">
        <f t="shared" si="285"/>
        <v>42614.666597222225</v>
      </c>
      <c r="W2570">
        <f t="shared" si="286"/>
        <v>30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2" t="s">
        <v>8221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 s="5">
        <f t="shared" si="281"/>
        <v>72.5</v>
      </c>
      <c r="Q2571" s="5" t="str">
        <f t="shared" si="282"/>
        <v>food</v>
      </c>
      <c r="R2571" s="5" t="str">
        <f t="shared" si="283"/>
        <v>food trucks</v>
      </c>
      <c r="S2571" t="s">
        <v>8336</v>
      </c>
      <c r="T2571" t="s">
        <v>8337</v>
      </c>
      <c r="U2571" s="9">
        <f t="shared" si="284"/>
        <v>42234.105462962965</v>
      </c>
      <c r="V2571" s="9">
        <f t="shared" si="285"/>
        <v>42264.105462962965</v>
      </c>
      <c r="W2571">
        <f t="shared" si="286"/>
        <v>30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2" t="s">
        <v>8221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 s="5">
        <f t="shared" si="281"/>
        <v>29.5</v>
      </c>
      <c r="Q2572" s="5" t="str">
        <f t="shared" si="282"/>
        <v>food</v>
      </c>
      <c r="R2572" s="5" t="str">
        <f t="shared" si="283"/>
        <v>food trucks</v>
      </c>
      <c r="S2572" t="s">
        <v>8336</v>
      </c>
      <c r="T2572" t="s">
        <v>8337</v>
      </c>
      <c r="U2572" s="9">
        <f t="shared" si="284"/>
        <v>42744.903182870374</v>
      </c>
      <c r="V2572" s="9">
        <f t="shared" si="285"/>
        <v>42774.903182870374</v>
      </c>
      <c r="W2572">
        <f t="shared" si="286"/>
        <v>30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2" t="s">
        <v>8221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 s="5">
        <f t="shared" si="281"/>
        <v>62.5</v>
      </c>
      <c r="Q2573" s="5" t="str">
        <f t="shared" si="282"/>
        <v>food</v>
      </c>
      <c r="R2573" s="5" t="str">
        <f t="shared" si="283"/>
        <v>food trucks</v>
      </c>
      <c r="S2573" t="s">
        <v>8336</v>
      </c>
      <c r="T2573" t="s">
        <v>8337</v>
      </c>
      <c r="U2573" s="9">
        <f t="shared" si="284"/>
        <v>42449.341678240744</v>
      </c>
      <c r="V2573" s="9">
        <f t="shared" si="285"/>
        <v>42509.341678240744</v>
      </c>
      <c r="W2573">
        <f t="shared" si="286"/>
        <v>60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2" t="s">
        <v>8221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s="5" t="e">
        <f t="shared" si="281"/>
        <v>#DIV/0!</v>
      </c>
      <c r="Q2574" s="5" t="str">
        <f t="shared" si="282"/>
        <v>food</v>
      </c>
      <c r="R2574" s="5" t="str">
        <f t="shared" si="283"/>
        <v>food trucks</v>
      </c>
      <c r="S2574" t="s">
        <v>8336</v>
      </c>
      <c r="T2574" t="s">
        <v>8337</v>
      </c>
      <c r="U2574" s="9">
        <f t="shared" si="284"/>
        <v>42077.119409722218</v>
      </c>
      <c r="V2574" s="9">
        <f t="shared" si="285"/>
        <v>42107.119409722218</v>
      </c>
      <c r="W2574">
        <f t="shared" si="286"/>
        <v>30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2" t="s">
        <v>8221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s="5" t="e">
        <f t="shared" si="281"/>
        <v>#DIV/0!</v>
      </c>
      <c r="Q2575" s="5" t="str">
        <f t="shared" si="282"/>
        <v>food</v>
      </c>
      <c r="R2575" s="5" t="str">
        <f t="shared" si="283"/>
        <v>food trucks</v>
      </c>
      <c r="S2575" t="s">
        <v>8336</v>
      </c>
      <c r="T2575" t="s">
        <v>8337</v>
      </c>
      <c r="U2575" s="9">
        <f t="shared" si="284"/>
        <v>41829.592002314814</v>
      </c>
      <c r="V2575" s="9">
        <f t="shared" si="285"/>
        <v>41874.592002314814</v>
      </c>
      <c r="W2575">
        <f t="shared" si="286"/>
        <v>45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2" t="s">
        <v>8221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s="5" t="e">
        <f t="shared" si="281"/>
        <v>#DIV/0!</v>
      </c>
      <c r="Q2576" s="5" t="str">
        <f t="shared" si="282"/>
        <v>food</v>
      </c>
      <c r="R2576" s="5" t="str">
        <f t="shared" si="283"/>
        <v>food trucks</v>
      </c>
      <c r="S2576" t="s">
        <v>8336</v>
      </c>
      <c r="T2576" t="s">
        <v>8337</v>
      </c>
      <c r="U2576" s="9">
        <f t="shared" si="284"/>
        <v>42487.825752314813</v>
      </c>
      <c r="V2576" s="9">
        <f t="shared" si="285"/>
        <v>42508.825752314813</v>
      </c>
      <c r="W2576">
        <f t="shared" si="286"/>
        <v>21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2" t="s">
        <v>8221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s="5" t="e">
        <f t="shared" si="281"/>
        <v>#DIV/0!</v>
      </c>
      <c r="Q2577" s="5" t="str">
        <f t="shared" si="282"/>
        <v>food</v>
      </c>
      <c r="R2577" s="5" t="str">
        <f t="shared" si="283"/>
        <v>food trucks</v>
      </c>
      <c r="S2577" t="s">
        <v>8336</v>
      </c>
      <c r="T2577" t="s">
        <v>8337</v>
      </c>
      <c r="U2577" s="9">
        <f t="shared" si="284"/>
        <v>41986.108726851846</v>
      </c>
      <c r="V2577" s="9">
        <f t="shared" si="285"/>
        <v>42016.108726851846</v>
      </c>
      <c r="W2577">
        <f t="shared" si="286"/>
        <v>30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2" t="s">
        <v>8221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s="5" t="e">
        <f t="shared" si="281"/>
        <v>#DIV/0!</v>
      </c>
      <c r="Q2578" s="5" t="str">
        <f t="shared" si="282"/>
        <v>food</v>
      </c>
      <c r="R2578" s="5" t="str">
        <f t="shared" si="283"/>
        <v>food trucks</v>
      </c>
      <c r="S2578" t="s">
        <v>8336</v>
      </c>
      <c r="T2578" t="s">
        <v>8337</v>
      </c>
      <c r="U2578" s="9">
        <f t="shared" si="284"/>
        <v>42060.00980324074</v>
      </c>
      <c r="V2578" s="9">
        <f t="shared" si="285"/>
        <v>42104.968136574069</v>
      </c>
      <c r="W2578">
        <f t="shared" si="286"/>
        <v>44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2" t="s">
        <v>8221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s="5" t="e">
        <f t="shared" si="281"/>
        <v>#DIV/0!</v>
      </c>
      <c r="Q2579" s="5" t="str">
        <f t="shared" si="282"/>
        <v>food</v>
      </c>
      <c r="R2579" s="5" t="str">
        <f t="shared" si="283"/>
        <v>food trucks</v>
      </c>
      <c r="S2579" t="s">
        <v>8336</v>
      </c>
      <c r="T2579" t="s">
        <v>8337</v>
      </c>
      <c r="U2579" s="9">
        <f t="shared" si="284"/>
        <v>41830.820567129631</v>
      </c>
      <c r="V2579" s="9">
        <f t="shared" si="285"/>
        <v>41855.820567129631</v>
      </c>
      <c r="W2579">
        <f t="shared" si="286"/>
        <v>25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2" t="s">
        <v>8221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s="5" t="e">
        <f t="shared" si="281"/>
        <v>#DIV/0!</v>
      </c>
      <c r="Q2580" s="5" t="str">
        <f t="shared" si="282"/>
        <v>food</v>
      </c>
      <c r="R2580" s="5" t="str">
        <f t="shared" si="283"/>
        <v>food trucks</v>
      </c>
      <c r="S2580" t="s">
        <v>8336</v>
      </c>
      <c r="T2580" t="s">
        <v>8337</v>
      </c>
      <c r="U2580" s="9">
        <f t="shared" si="284"/>
        <v>42238.022905092599</v>
      </c>
      <c r="V2580" s="9">
        <f t="shared" si="285"/>
        <v>42286.708333333328</v>
      </c>
      <c r="W2580">
        <f t="shared" si="286"/>
        <v>48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2" t="s">
        <v>8221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 s="5">
        <f t="shared" si="281"/>
        <v>23.08</v>
      </c>
      <c r="Q2581" s="5" t="str">
        <f t="shared" si="282"/>
        <v>food</v>
      </c>
      <c r="R2581" s="5" t="str">
        <f t="shared" si="283"/>
        <v>food trucks</v>
      </c>
      <c r="S2581" t="s">
        <v>8336</v>
      </c>
      <c r="T2581" t="s">
        <v>8337</v>
      </c>
      <c r="U2581" s="9">
        <f t="shared" si="284"/>
        <v>41837.829895833333</v>
      </c>
      <c r="V2581" s="9">
        <f t="shared" si="285"/>
        <v>41897.829895833333</v>
      </c>
      <c r="W2581">
        <f t="shared" si="286"/>
        <v>60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2" t="s">
        <v>8221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 s="5">
        <f t="shared" si="281"/>
        <v>25.5</v>
      </c>
      <c r="Q2582" s="5" t="str">
        <f t="shared" si="282"/>
        <v>food</v>
      </c>
      <c r="R2582" s="5" t="str">
        <f t="shared" si="283"/>
        <v>food trucks</v>
      </c>
      <c r="S2582" t="s">
        <v>8336</v>
      </c>
      <c r="T2582" t="s">
        <v>8337</v>
      </c>
      <c r="U2582" s="9">
        <f t="shared" si="284"/>
        <v>42110.326423611114</v>
      </c>
      <c r="V2582" s="9">
        <f t="shared" si="285"/>
        <v>42140.125</v>
      </c>
      <c r="W2582">
        <f t="shared" si="286"/>
        <v>30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 s="5">
        <f t="shared" si="281"/>
        <v>48.18</v>
      </c>
      <c r="Q2583" s="5" t="str">
        <f t="shared" si="282"/>
        <v>food</v>
      </c>
      <c r="R2583" s="5" t="str">
        <f t="shared" si="283"/>
        <v>food trucks</v>
      </c>
      <c r="S2583" t="s">
        <v>8336</v>
      </c>
      <c r="T2583" t="s">
        <v>8337</v>
      </c>
      <c r="U2583" s="9">
        <f t="shared" si="284"/>
        <v>42294.628449074073</v>
      </c>
      <c r="V2583" s="9">
        <f t="shared" si="285"/>
        <v>42324.670115740737</v>
      </c>
      <c r="W2583">
        <f t="shared" si="286"/>
        <v>30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 s="5">
        <f t="shared" si="281"/>
        <v>1</v>
      </c>
      <c r="Q2584" s="5" t="str">
        <f t="shared" si="282"/>
        <v>food</v>
      </c>
      <c r="R2584" s="5" t="str">
        <f t="shared" si="283"/>
        <v>food trucks</v>
      </c>
      <c r="S2584" t="s">
        <v>8336</v>
      </c>
      <c r="T2584" t="s">
        <v>8337</v>
      </c>
      <c r="U2584" s="9">
        <f t="shared" si="284"/>
        <v>42642.988819444443</v>
      </c>
      <c r="V2584" s="9">
        <f t="shared" si="285"/>
        <v>42672.988819444443</v>
      </c>
      <c r="W2584">
        <f t="shared" si="286"/>
        <v>30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 s="5">
        <f t="shared" si="281"/>
        <v>1</v>
      </c>
      <c r="Q2585" s="5" t="str">
        <f t="shared" si="282"/>
        <v>food</v>
      </c>
      <c r="R2585" s="5" t="str">
        <f t="shared" si="283"/>
        <v>food trucks</v>
      </c>
      <c r="S2585" t="s">
        <v>8336</v>
      </c>
      <c r="T2585" t="s">
        <v>8337</v>
      </c>
      <c r="U2585" s="9">
        <f t="shared" si="284"/>
        <v>42019.76944444445</v>
      </c>
      <c r="V2585" s="9">
        <f t="shared" si="285"/>
        <v>42079.727777777778</v>
      </c>
      <c r="W2585">
        <f t="shared" si="286"/>
        <v>60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s="5" t="e">
        <f t="shared" si="281"/>
        <v>#DIV/0!</v>
      </c>
      <c r="Q2586" s="5" t="str">
        <f t="shared" si="282"/>
        <v>food</v>
      </c>
      <c r="R2586" s="5" t="str">
        <f t="shared" si="283"/>
        <v>food trucks</v>
      </c>
      <c r="S2586" t="s">
        <v>8336</v>
      </c>
      <c r="T2586" t="s">
        <v>8337</v>
      </c>
      <c r="U2586" s="9">
        <f t="shared" si="284"/>
        <v>42140.173252314817</v>
      </c>
      <c r="V2586" s="9">
        <f t="shared" si="285"/>
        <v>42170.173252314817</v>
      </c>
      <c r="W2586">
        <f t="shared" si="286"/>
        <v>30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 s="5">
        <f t="shared" si="281"/>
        <v>50</v>
      </c>
      <c r="Q2587" s="5" t="str">
        <f t="shared" si="282"/>
        <v>food</v>
      </c>
      <c r="R2587" s="5" t="str">
        <f t="shared" si="283"/>
        <v>food trucks</v>
      </c>
      <c r="S2587" t="s">
        <v>8336</v>
      </c>
      <c r="T2587" t="s">
        <v>8337</v>
      </c>
      <c r="U2587" s="9">
        <f t="shared" si="284"/>
        <v>41795.963333333333</v>
      </c>
      <c r="V2587" s="9">
        <f t="shared" si="285"/>
        <v>41825.963333333333</v>
      </c>
      <c r="W2587">
        <f t="shared" si="286"/>
        <v>30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 s="5">
        <f t="shared" si="281"/>
        <v>5</v>
      </c>
      <c r="Q2588" s="5" t="str">
        <f t="shared" si="282"/>
        <v>food</v>
      </c>
      <c r="R2588" s="5" t="str">
        <f t="shared" si="283"/>
        <v>food trucks</v>
      </c>
      <c r="S2588" t="s">
        <v>8336</v>
      </c>
      <c r="T2588" t="s">
        <v>8337</v>
      </c>
      <c r="U2588" s="9">
        <f t="shared" si="284"/>
        <v>42333.330277777779</v>
      </c>
      <c r="V2588" s="9">
        <f t="shared" si="285"/>
        <v>42363.330277777779</v>
      </c>
      <c r="W2588">
        <f t="shared" si="286"/>
        <v>30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 s="5">
        <f t="shared" si="281"/>
        <v>202.83</v>
      </c>
      <c r="Q2589" s="5" t="str">
        <f t="shared" si="282"/>
        <v>food</v>
      </c>
      <c r="R2589" s="5" t="str">
        <f t="shared" si="283"/>
        <v>food trucks</v>
      </c>
      <c r="S2589" t="s">
        <v>8336</v>
      </c>
      <c r="T2589" t="s">
        <v>8337</v>
      </c>
      <c r="U2589" s="9">
        <f t="shared" si="284"/>
        <v>42338.675381944442</v>
      </c>
      <c r="V2589" s="9">
        <f t="shared" si="285"/>
        <v>42368.675381944442</v>
      </c>
      <c r="W2589">
        <f t="shared" si="286"/>
        <v>30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 s="5">
        <f t="shared" si="281"/>
        <v>29.13</v>
      </c>
      <c r="Q2590" s="5" t="str">
        <f t="shared" si="282"/>
        <v>food</v>
      </c>
      <c r="R2590" s="5" t="str">
        <f t="shared" si="283"/>
        <v>food trucks</v>
      </c>
      <c r="S2590" t="s">
        <v>8336</v>
      </c>
      <c r="T2590" t="s">
        <v>8337</v>
      </c>
      <c r="U2590" s="9">
        <f t="shared" si="284"/>
        <v>42042.676226851851</v>
      </c>
      <c r="V2590" s="9">
        <f t="shared" si="285"/>
        <v>42094.551388888889</v>
      </c>
      <c r="W2590">
        <f t="shared" si="286"/>
        <v>52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 s="5">
        <f t="shared" si="281"/>
        <v>5</v>
      </c>
      <c r="Q2591" s="5" t="str">
        <f t="shared" si="282"/>
        <v>food</v>
      </c>
      <c r="R2591" s="5" t="str">
        <f t="shared" si="283"/>
        <v>food trucks</v>
      </c>
      <c r="S2591" t="s">
        <v>8336</v>
      </c>
      <c r="T2591" t="s">
        <v>8337</v>
      </c>
      <c r="U2591" s="9">
        <f t="shared" si="284"/>
        <v>42422.536192129628</v>
      </c>
      <c r="V2591" s="9">
        <f t="shared" si="285"/>
        <v>42452.494525462964</v>
      </c>
      <c r="W2591">
        <f t="shared" si="286"/>
        <v>30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s="5" t="e">
        <f t="shared" si="281"/>
        <v>#DIV/0!</v>
      </c>
      <c r="Q2592" s="5" t="str">
        <f t="shared" si="282"/>
        <v>food</v>
      </c>
      <c r="R2592" s="5" t="str">
        <f t="shared" si="283"/>
        <v>food trucks</v>
      </c>
      <c r="S2592" t="s">
        <v>8336</v>
      </c>
      <c r="T2592" t="s">
        <v>8337</v>
      </c>
      <c r="U2592" s="9">
        <f t="shared" si="284"/>
        <v>42388.589085648149</v>
      </c>
      <c r="V2592" s="9">
        <f t="shared" si="285"/>
        <v>42395.589085648149</v>
      </c>
      <c r="W2592">
        <f t="shared" si="286"/>
        <v>7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 s="5">
        <f t="shared" si="281"/>
        <v>13</v>
      </c>
      <c r="Q2593" s="5" t="str">
        <f t="shared" si="282"/>
        <v>food</v>
      </c>
      <c r="R2593" s="5" t="str">
        <f t="shared" si="283"/>
        <v>food trucks</v>
      </c>
      <c r="S2593" t="s">
        <v>8336</v>
      </c>
      <c r="T2593" t="s">
        <v>8337</v>
      </c>
      <c r="U2593" s="9">
        <f t="shared" si="284"/>
        <v>42382.906527777777</v>
      </c>
      <c r="V2593" s="9">
        <f t="shared" si="285"/>
        <v>42442.864861111113</v>
      </c>
      <c r="W2593">
        <f t="shared" si="286"/>
        <v>60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 s="5">
        <f t="shared" si="281"/>
        <v>50</v>
      </c>
      <c r="Q2594" s="5" t="str">
        <f t="shared" si="282"/>
        <v>food</v>
      </c>
      <c r="R2594" s="5" t="str">
        <f t="shared" si="283"/>
        <v>food trucks</v>
      </c>
      <c r="S2594" t="s">
        <v>8336</v>
      </c>
      <c r="T2594" t="s">
        <v>8337</v>
      </c>
      <c r="U2594" s="9">
        <f t="shared" si="284"/>
        <v>41887.801168981481</v>
      </c>
      <c r="V2594" s="9">
        <f t="shared" si="285"/>
        <v>41917.801168981481</v>
      </c>
      <c r="W2594">
        <f t="shared" si="286"/>
        <v>30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s="5" t="e">
        <f t="shared" si="281"/>
        <v>#DIV/0!</v>
      </c>
      <c r="Q2595" s="5" t="str">
        <f t="shared" si="282"/>
        <v>food</v>
      </c>
      <c r="R2595" s="5" t="str">
        <f t="shared" si="283"/>
        <v>food trucks</v>
      </c>
      <c r="S2595" t="s">
        <v>8336</v>
      </c>
      <c r="T2595" t="s">
        <v>8337</v>
      </c>
      <c r="U2595" s="9">
        <f t="shared" si="284"/>
        <v>42089.84520833334</v>
      </c>
      <c r="V2595" s="9">
        <f t="shared" si="285"/>
        <v>42119.84520833334</v>
      </c>
      <c r="W2595">
        <f t="shared" si="286"/>
        <v>30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 s="5">
        <f t="shared" si="281"/>
        <v>1</v>
      </c>
      <c r="Q2596" s="5" t="str">
        <f t="shared" si="282"/>
        <v>food</v>
      </c>
      <c r="R2596" s="5" t="str">
        <f t="shared" si="283"/>
        <v>food trucks</v>
      </c>
      <c r="S2596" t="s">
        <v>8336</v>
      </c>
      <c r="T2596" t="s">
        <v>8337</v>
      </c>
      <c r="U2596" s="9">
        <f t="shared" si="284"/>
        <v>41828.967916666668</v>
      </c>
      <c r="V2596" s="9">
        <f t="shared" si="285"/>
        <v>41858.967916666668</v>
      </c>
      <c r="W2596">
        <f t="shared" si="286"/>
        <v>30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 s="5">
        <f t="shared" si="281"/>
        <v>96.05</v>
      </c>
      <c r="Q2597" s="5" t="str">
        <f t="shared" si="282"/>
        <v>food</v>
      </c>
      <c r="R2597" s="5" t="str">
        <f t="shared" si="283"/>
        <v>food trucks</v>
      </c>
      <c r="S2597" t="s">
        <v>8336</v>
      </c>
      <c r="T2597" t="s">
        <v>8337</v>
      </c>
      <c r="U2597" s="9">
        <f t="shared" si="284"/>
        <v>42760.244212962964</v>
      </c>
      <c r="V2597" s="9">
        <f t="shared" si="285"/>
        <v>42790.244212962964</v>
      </c>
      <c r="W2597">
        <f t="shared" si="286"/>
        <v>30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 s="5">
        <f t="shared" si="281"/>
        <v>305.77999999999997</v>
      </c>
      <c r="Q2598" s="5" t="str">
        <f t="shared" si="282"/>
        <v>food</v>
      </c>
      <c r="R2598" s="5" t="str">
        <f t="shared" si="283"/>
        <v>food trucks</v>
      </c>
      <c r="S2598" t="s">
        <v>8336</v>
      </c>
      <c r="T2598" t="s">
        <v>8337</v>
      </c>
      <c r="U2598" s="9">
        <f t="shared" si="284"/>
        <v>41828.664456018516</v>
      </c>
      <c r="V2598" s="9">
        <f t="shared" si="285"/>
        <v>41858.664456018516</v>
      </c>
      <c r="W2598">
        <f t="shared" si="286"/>
        <v>30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 s="5">
        <f t="shared" si="281"/>
        <v>12.14</v>
      </c>
      <c r="Q2599" s="5" t="str">
        <f t="shared" si="282"/>
        <v>food</v>
      </c>
      <c r="R2599" s="5" t="str">
        <f t="shared" si="283"/>
        <v>food trucks</v>
      </c>
      <c r="S2599" t="s">
        <v>8336</v>
      </c>
      <c r="T2599" t="s">
        <v>8337</v>
      </c>
      <c r="U2599" s="9">
        <f t="shared" si="284"/>
        <v>42510.341631944444</v>
      </c>
      <c r="V2599" s="9">
        <f t="shared" si="285"/>
        <v>42540.341631944444</v>
      </c>
      <c r="W2599">
        <f t="shared" si="286"/>
        <v>30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 s="5">
        <f t="shared" si="281"/>
        <v>83.57</v>
      </c>
      <c r="Q2600" s="5" t="str">
        <f t="shared" si="282"/>
        <v>food</v>
      </c>
      <c r="R2600" s="5" t="str">
        <f t="shared" si="283"/>
        <v>food trucks</v>
      </c>
      <c r="S2600" t="s">
        <v>8336</v>
      </c>
      <c r="T2600" t="s">
        <v>8337</v>
      </c>
      <c r="U2600" s="9">
        <f t="shared" si="284"/>
        <v>42240.840289351851</v>
      </c>
      <c r="V2600" s="9">
        <f t="shared" si="285"/>
        <v>42270.840289351851</v>
      </c>
      <c r="W2600">
        <f t="shared" si="286"/>
        <v>30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 s="5">
        <f t="shared" si="281"/>
        <v>18</v>
      </c>
      <c r="Q2601" s="5" t="str">
        <f t="shared" si="282"/>
        <v>food</v>
      </c>
      <c r="R2601" s="5" t="str">
        <f t="shared" si="283"/>
        <v>food trucks</v>
      </c>
      <c r="S2601" t="s">
        <v>8336</v>
      </c>
      <c r="T2601" t="s">
        <v>8337</v>
      </c>
      <c r="U2601" s="9">
        <f t="shared" si="284"/>
        <v>41809.754016203704</v>
      </c>
      <c r="V2601" s="9">
        <f t="shared" si="285"/>
        <v>41854.754016203704</v>
      </c>
      <c r="W2601">
        <f t="shared" si="286"/>
        <v>45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 s="5">
        <f t="shared" si="281"/>
        <v>115.53</v>
      </c>
      <c r="Q2602" s="5" t="str">
        <f t="shared" si="282"/>
        <v>food</v>
      </c>
      <c r="R2602" s="5" t="str">
        <f t="shared" si="283"/>
        <v>food trucks</v>
      </c>
      <c r="S2602" t="s">
        <v>8336</v>
      </c>
      <c r="T2602" t="s">
        <v>8337</v>
      </c>
      <c r="U2602" s="9">
        <f t="shared" si="284"/>
        <v>42394.900462962964</v>
      </c>
      <c r="V2602" s="9">
        <f t="shared" si="285"/>
        <v>42454.858796296292</v>
      </c>
      <c r="W2602">
        <f t="shared" si="286"/>
        <v>60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 s="5">
        <f t="shared" si="281"/>
        <v>21.9</v>
      </c>
      <c r="Q2603" s="5" t="str">
        <f t="shared" si="282"/>
        <v>technology</v>
      </c>
      <c r="R2603" s="5" t="str">
        <f t="shared" si="283"/>
        <v>space exploration</v>
      </c>
      <c r="S2603" t="s">
        <v>8319</v>
      </c>
      <c r="T2603" t="s">
        <v>8355</v>
      </c>
      <c r="U2603" s="9">
        <f t="shared" si="284"/>
        <v>41150.902187499996</v>
      </c>
      <c r="V2603" s="9">
        <f t="shared" si="285"/>
        <v>41165.165972222225</v>
      </c>
      <c r="W2603">
        <f t="shared" si="286"/>
        <v>15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 s="5">
        <f t="shared" si="281"/>
        <v>80.02</v>
      </c>
      <c r="Q2604" s="5" t="str">
        <f t="shared" si="282"/>
        <v>technology</v>
      </c>
      <c r="R2604" s="5" t="str">
        <f t="shared" si="283"/>
        <v>space exploration</v>
      </c>
      <c r="S2604" t="s">
        <v>8319</v>
      </c>
      <c r="T2604" t="s">
        <v>8355</v>
      </c>
      <c r="U2604" s="9">
        <f t="shared" si="284"/>
        <v>41915.747314814813</v>
      </c>
      <c r="V2604" s="9">
        <f t="shared" si="285"/>
        <v>41955.888888888891</v>
      </c>
      <c r="W2604">
        <f t="shared" si="286"/>
        <v>40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 s="5">
        <f t="shared" si="281"/>
        <v>35.520000000000003</v>
      </c>
      <c r="Q2605" s="5" t="str">
        <f t="shared" si="282"/>
        <v>technology</v>
      </c>
      <c r="R2605" s="5" t="str">
        <f t="shared" si="283"/>
        <v>space exploration</v>
      </c>
      <c r="S2605" t="s">
        <v>8319</v>
      </c>
      <c r="T2605" t="s">
        <v>8355</v>
      </c>
      <c r="U2605" s="9">
        <f t="shared" si="284"/>
        <v>41617.912662037037</v>
      </c>
      <c r="V2605" s="9">
        <f t="shared" si="285"/>
        <v>41631.912662037037</v>
      </c>
      <c r="W2605">
        <f t="shared" si="286"/>
        <v>14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 s="5">
        <f t="shared" si="281"/>
        <v>64.930000000000007</v>
      </c>
      <c r="Q2606" s="5" t="str">
        <f t="shared" si="282"/>
        <v>technology</v>
      </c>
      <c r="R2606" s="5" t="str">
        <f t="shared" si="283"/>
        <v>space exploration</v>
      </c>
      <c r="S2606" t="s">
        <v>8319</v>
      </c>
      <c r="T2606" t="s">
        <v>8355</v>
      </c>
      <c r="U2606" s="9">
        <f t="shared" si="284"/>
        <v>40998.051192129627</v>
      </c>
      <c r="V2606" s="9">
        <f t="shared" si="285"/>
        <v>41028.051192129627</v>
      </c>
      <c r="W2606">
        <f t="shared" si="286"/>
        <v>30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 s="5">
        <f t="shared" si="281"/>
        <v>60.97</v>
      </c>
      <c r="Q2607" s="5" t="str">
        <f t="shared" si="282"/>
        <v>technology</v>
      </c>
      <c r="R2607" s="5" t="str">
        <f t="shared" si="283"/>
        <v>space exploration</v>
      </c>
      <c r="S2607" t="s">
        <v>8319</v>
      </c>
      <c r="T2607" t="s">
        <v>8355</v>
      </c>
      <c r="U2607" s="9">
        <f t="shared" si="284"/>
        <v>42508.541550925926</v>
      </c>
      <c r="V2607" s="9">
        <f t="shared" si="285"/>
        <v>42538.541550925926</v>
      </c>
      <c r="W2607">
        <f t="shared" si="286"/>
        <v>30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 s="5">
        <f t="shared" si="281"/>
        <v>31.44</v>
      </c>
      <c r="Q2608" s="5" t="str">
        <f t="shared" si="282"/>
        <v>technology</v>
      </c>
      <c r="R2608" s="5" t="str">
        <f t="shared" si="283"/>
        <v>space exploration</v>
      </c>
      <c r="S2608" t="s">
        <v>8319</v>
      </c>
      <c r="T2608" t="s">
        <v>8355</v>
      </c>
      <c r="U2608" s="9">
        <f t="shared" si="284"/>
        <v>41726.712754629632</v>
      </c>
      <c r="V2608" s="9">
        <f t="shared" si="285"/>
        <v>41758.712754629632</v>
      </c>
      <c r="W2608">
        <f t="shared" si="286"/>
        <v>32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 s="5">
        <f t="shared" si="281"/>
        <v>81.95</v>
      </c>
      <c r="Q2609" s="5" t="str">
        <f t="shared" si="282"/>
        <v>technology</v>
      </c>
      <c r="R2609" s="5" t="str">
        <f t="shared" si="283"/>
        <v>space exploration</v>
      </c>
      <c r="S2609" t="s">
        <v>8319</v>
      </c>
      <c r="T2609" t="s">
        <v>8355</v>
      </c>
      <c r="U2609" s="9">
        <f t="shared" si="284"/>
        <v>42184.874675925923</v>
      </c>
      <c r="V2609" s="9">
        <f t="shared" si="285"/>
        <v>42228.083333333328</v>
      </c>
      <c r="W2609">
        <f t="shared" si="286"/>
        <v>44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 s="5">
        <f t="shared" si="281"/>
        <v>58.93</v>
      </c>
      <c r="Q2610" s="5" t="str">
        <f t="shared" si="282"/>
        <v>technology</v>
      </c>
      <c r="R2610" s="5" t="str">
        <f t="shared" si="283"/>
        <v>space exploration</v>
      </c>
      <c r="S2610" t="s">
        <v>8319</v>
      </c>
      <c r="T2610" t="s">
        <v>8355</v>
      </c>
      <c r="U2610" s="9">
        <f t="shared" si="284"/>
        <v>42767.801712962959</v>
      </c>
      <c r="V2610" s="9">
        <f t="shared" si="285"/>
        <v>42809</v>
      </c>
      <c r="W2610">
        <f t="shared" si="286"/>
        <v>42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 s="5">
        <f t="shared" si="281"/>
        <v>157.29</v>
      </c>
      <c r="Q2611" s="5" t="str">
        <f t="shared" si="282"/>
        <v>technology</v>
      </c>
      <c r="R2611" s="5" t="str">
        <f t="shared" si="283"/>
        <v>space exploration</v>
      </c>
      <c r="S2611" t="s">
        <v>8319</v>
      </c>
      <c r="T2611" t="s">
        <v>8355</v>
      </c>
      <c r="U2611" s="9">
        <f t="shared" si="284"/>
        <v>41075.237858796296</v>
      </c>
      <c r="V2611" s="9">
        <f t="shared" si="285"/>
        <v>41105.237858796296</v>
      </c>
      <c r="W2611">
        <f t="shared" si="286"/>
        <v>30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 s="5">
        <f t="shared" si="281"/>
        <v>55.76</v>
      </c>
      <c r="Q2612" s="5" t="str">
        <f t="shared" si="282"/>
        <v>technology</v>
      </c>
      <c r="R2612" s="5" t="str">
        <f t="shared" si="283"/>
        <v>space exploration</v>
      </c>
      <c r="S2612" t="s">
        <v>8319</v>
      </c>
      <c r="T2612" t="s">
        <v>8355</v>
      </c>
      <c r="U2612" s="9">
        <f t="shared" si="284"/>
        <v>42564.881076388891</v>
      </c>
      <c r="V2612" s="9">
        <f t="shared" si="285"/>
        <v>42604.290972222225</v>
      </c>
      <c r="W2612">
        <f t="shared" si="286"/>
        <v>40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 s="5">
        <f t="shared" si="281"/>
        <v>83.8</v>
      </c>
      <c r="Q2613" s="5" t="str">
        <f t="shared" si="282"/>
        <v>technology</v>
      </c>
      <c r="R2613" s="5" t="str">
        <f t="shared" si="283"/>
        <v>space exploration</v>
      </c>
      <c r="S2613" t="s">
        <v>8319</v>
      </c>
      <c r="T2613" t="s">
        <v>8355</v>
      </c>
      <c r="U2613" s="9">
        <f t="shared" si="284"/>
        <v>42704.335810185185</v>
      </c>
      <c r="V2613" s="9">
        <f t="shared" si="285"/>
        <v>42737.957638888889</v>
      </c>
      <c r="W2613">
        <f t="shared" si="286"/>
        <v>33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 s="5">
        <f t="shared" si="281"/>
        <v>58.42</v>
      </c>
      <c r="Q2614" s="5" t="str">
        <f t="shared" si="282"/>
        <v>technology</v>
      </c>
      <c r="R2614" s="5" t="str">
        <f t="shared" si="283"/>
        <v>space exploration</v>
      </c>
      <c r="S2614" t="s">
        <v>8319</v>
      </c>
      <c r="T2614" t="s">
        <v>8355</v>
      </c>
      <c r="U2614" s="9">
        <f t="shared" si="284"/>
        <v>41982.143171296295</v>
      </c>
      <c r="V2614" s="9">
        <f t="shared" si="285"/>
        <v>42013.143171296295</v>
      </c>
      <c r="W2614">
        <f t="shared" si="286"/>
        <v>31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 s="5">
        <f t="shared" si="281"/>
        <v>270.57</v>
      </c>
      <c r="Q2615" s="5" t="str">
        <f t="shared" si="282"/>
        <v>technology</v>
      </c>
      <c r="R2615" s="5" t="str">
        <f t="shared" si="283"/>
        <v>space exploration</v>
      </c>
      <c r="S2615" t="s">
        <v>8319</v>
      </c>
      <c r="T2615" t="s">
        <v>8355</v>
      </c>
      <c r="U2615" s="9">
        <f t="shared" si="284"/>
        <v>41143.81821759259</v>
      </c>
      <c r="V2615" s="9">
        <f t="shared" si="285"/>
        <v>41173.81821759259</v>
      </c>
      <c r="W2615">
        <f t="shared" si="286"/>
        <v>30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 s="5">
        <f t="shared" si="281"/>
        <v>107.1</v>
      </c>
      <c r="Q2616" s="5" t="str">
        <f t="shared" si="282"/>
        <v>technology</v>
      </c>
      <c r="R2616" s="5" t="str">
        <f t="shared" si="283"/>
        <v>space exploration</v>
      </c>
      <c r="S2616" t="s">
        <v>8319</v>
      </c>
      <c r="T2616" t="s">
        <v>8355</v>
      </c>
      <c r="U2616" s="9">
        <f t="shared" si="284"/>
        <v>41730.708472222221</v>
      </c>
      <c r="V2616" s="9">
        <f t="shared" si="285"/>
        <v>41759.208333333336</v>
      </c>
      <c r="W2616">
        <f t="shared" si="286"/>
        <v>29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 s="5">
        <f t="shared" si="281"/>
        <v>47.18</v>
      </c>
      <c r="Q2617" s="5" t="str">
        <f t="shared" si="282"/>
        <v>technology</v>
      </c>
      <c r="R2617" s="5" t="str">
        <f t="shared" si="283"/>
        <v>space exploration</v>
      </c>
      <c r="S2617" t="s">
        <v>8319</v>
      </c>
      <c r="T2617" t="s">
        <v>8355</v>
      </c>
      <c r="U2617" s="9">
        <f t="shared" si="284"/>
        <v>42453.49726851852</v>
      </c>
      <c r="V2617" s="9">
        <f t="shared" si="285"/>
        <v>42490.5</v>
      </c>
      <c r="W2617">
        <f t="shared" si="286"/>
        <v>37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 s="5">
        <f t="shared" si="281"/>
        <v>120.31</v>
      </c>
      <c r="Q2618" s="5" t="str">
        <f t="shared" si="282"/>
        <v>technology</v>
      </c>
      <c r="R2618" s="5" t="str">
        <f t="shared" si="283"/>
        <v>space exploration</v>
      </c>
      <c r="S2618" t="s">
        <v>8319</v>
      </c>
      <c r="T2618" t="s">
        <v>8355</v>
      </c>
      <c r="U2618" s="9">
        <f t="shared" si="284"/>
        <v>42211.99454861111</v>
      </c>
      <c r="V2618" s="9">
        <f t="shared" si="285"/>
        <v>42241.99454861111</v>
      </c>
      <c r="W2618">
        <f t="shared" si="286"/>
        <v>30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 s="5">
        <f t="shared" si="281"/>
        <v>27.6</v>
      </c>
      <c r="Q2619" s="5" t="str">
        <f t="shared" si="282"/>
        <v>technology</v>
      </c>
      <c r="R2619" s="5" t="str">
        <f t="shared" si="283"/>
        <v>space exploration</v>
      </c>
      <c r="S2619" t="s">
        <v>8319</v>
      </c>
      <c r="T2619" t="s">
        <v>8355</v>
      </c>
      <c r="U2619" s="9">
        <f t="shared" si="284"/>
        <v>41902.874432870369</v>
      </c>
      <c r="V2619" s="9">
        <f t="shared" si="285"/>
        <v>41932.874432870369</v>
      </c>
      <c r="W2619">
        <f t="shared" si="286"/>
        <v>30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 s="5">
        <f t="shared" si="281"/>
        <v>205.3</v>
      </c>
      <c r="Q2620" s="5" t="str">
        <f t="shared" si="282"/>
        <v>technology</v>
      </c>
      <c r="R2620" s="5" t="str">
        <f t="shared" si="283"/>
        <v>space exploration</v>
      </c>
      <c r="S2620" t="s">
        <v>8319</v>
      </c>
      <c r="T2620" t="s">
        <v>8355</v>
      </c>
      <c r="U2620" s="9">
        <f t="shared" si="284"/>
        <v>42279.792372685188</v>
      </c>
      <c r="V2620" s="9">
        <f t="shared" si="285"/>
        <v>42339.834039351852</v>
      </c>
      <c r="W2620">
        <f t="shared" si="286"/>
        <v>60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 s="5">
        <f t="shared" si="281"/>
        <v>35.549999999999997</v>
      </c>
      <c r="Q2621" s="5" t="str">
        <f t="shared" si="282"/>
        <v>technology</v>
      </c>
      <c r="R2621" s="5" t="str">
        <f t="shared" si="283"/>
        <v>space exploration</v>
      </c>
      <c r="S2621" t="s">
        <v>8319</v>
      </c>
      <c r="T2621" t="s">
        <v>8355</v>
      </c>
      <c r="U2621" s="9">
        <f t="shared" si="284"/>
        <v>42273.884305555555</v>
      </c>
      <c r="V2621" s="9">
        <f t="shared" si="285"/>
        <v>42300.458333333328</v>
      </c>
      <c r="W2621">
        <f t="shared" si="286"/>
        <v>27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 s="5">
        <f t="shared" si="281"/>
        <v>74.64</v>
      </c>
      <c r="Q2622" s="5" t="str">
        <f t="shared" si="282"/>
        <v>technology</v>
      </c>
      <c r="R2622" s="5" t="str">
        <f t="shared" si="283"/>
        <v>space exploration</v>
      </c>
      <c r="S2622" t="s">
        <v>8319</v>
      </c>
      <c r="T2622" t="s">
        <v>8355</v>
      </c>
      <c r="U2622" s="9">
        <f t="shared" si="284"/>
        <v>42251.16715277778</v>
      </c>
      <c r="V2622" s="9">
        <f t="shared" si="285"/>
        <v>42288.041666666672</v>
      </c>
      <c r="W2622">
        <f t="shared" si="286"/>
        <v>37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 s="5">
        <f t="shared" si="281"/>
        <v>47.06</v>
      </c>
      <c r="Q2623" s="5" t="str">
        <f t="shared" si="282"/>
        <v>technology</v>
      </c>
      <c r="R2623" s="5" t="str">
        <f t="shared" si="283"/>
        <v>space exploration</v>
      </c>
      <c r="S2623" t="s">
        <v>8319</v>
      </c>
      <c r="T2623" t="s">
        <v>8355</v>
      </c>
      <c r="U2623" s="9">
        <f t="shared" si="284"/>
        <v>42115.74754629629</v>
      </c>
      <c r="V2623" s="9">
        <f t="shared" si="285"/>
        <v>42145.74754629629</v>
      </c>
      <c r="W2623">
        <f t="shared" si="286"/>
        <v>30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 s="5">
        <f t="shared" si="281"/>
        <v>26.59</v>
      </c>
      <c r="Q2624" s="5" t="str">
        <f t="shared" si="282"/>
        <v>technology</v>
      </c>
      <c r="R2624" s="5" t="str">
        <f t="shared" si="283"/>
        <v>space exploration</v>
      </c>
      <c r="S2624" t="s">
        <v>8319</v>
      </c>
      <c r="T2624" t="s">
        <v>8355</v>
      </c>
      <c r="U2624" s="9">
        <f t="shared" si="284"/>
        <v>42689.74324074074</v>
      </c>
      <c r="V2624" s="9">
        <f t="shared" si="285"/>
        <v>42734.74324074074</v>
      </c>
      <c r="W2624">
        <f t="shared" si="286"/>
        <v>45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 s="5">
        <f t="shared" si="281"/>
        <v>36.770000000000003</v>
      </c>
      <c r="Q2625" s="5" t="str">
        <f t="shared" si="282"/>
        <v>technology</v>
      </c>
      <c r="R2625" s="5" t="str">
        <f t="shared" si="283"/>
        <v>space exploration</v>
      </c>
      <c r="S2625" t="s">
        <v>8319</v>
      </c>
      <c r="T2625" t="s">
        <v>8355</v>
      </c>
      <c r="U2625" s="9">
        <f t="shared" si="284"/>
        <v>42692.256550925929</v>
      </c>
      <c r="V2625" s="9">
        <f t="shared" si="285"/>
        <v>42706.256550925929</v>
      </c>
      <c r="W2625">
        <f t="shared" si="286"/>
        <v>14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87">ROUND((E2626/D2626)*100,0)</f>
        <v>1379</v>
      </c>
      <c r="P2626" s="5">
        <f t="shared" ref="P2626:P2689" si="288">ROUND((E2626/L2626),2)</f>
        <v>31.82</v>
      </c>
      <c r="Q2626" s="5" t="str">
        <f t="shared" ref="Q2626:Q2689" si="289">LEFT(N2626,SEARCH("/",N2626)-1)</f>
        <v>technology</v>
      </c>
      <c r="R2626" s="5" t="str">
        <f t="shared" ref="R2626:R2689" si="290">RIGHT(N2626,LEN(N2626)-SEARCH("/",N2626))</f>
        <v>space exploration</v>
      </c>
      <c r="S2626" t="s">
        <v>8319</v>
      </c>
      <c r="T2626" t="s">
        <v>8355</v>
      </c>
      <c r="U2626" s="9">
        <f t="shared" ref="U2626:U2689" si="291">(((J2626/60)/60)/24)+DATE(1970,1,1)</f>
        <v>41144.42155092593</v>
      </c>
      <c r="V2626" s="9">
        <f t="shared" ref="V2626:V2689" si="292">(((I2626/60)/60)/24)+DATE(1970,1,1)</f>
        <v>41165.42155092593</v>
      </c>
      <c r="W2626">
        <f t="shared" si="286"/>
        <v>21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87"/>
        <v>956</v>
      </c>
      <c r="P2627" s="5">
        <f t="shared" si="288"/>
        <v>27.58</v>
      </c>
      <c r="Q2627" s="5" t="str">
        <f t="shared" si="289"/>
        <v>technology</v>
      </c>
      <c r="R2627" s="5" t="str">
        <f t="shared" si="290"/>
        <v>space exploration</v>
      </c>
      <c r="S2627" t="s">
        <v>8319</v>
      </c>
      <c r="T2627" t="s">
        <v>8355</v>
      </c>
      <c r="U2627" s="9">
        <f t="shared" si="291"/>
        <v>42658.810277777782</v>
      </c>
      <c r="V2627" s="9">
        <f t="shared" si="292"/>
        <v>42683.851944444439</v>
      </c>
      <c r="W2627">
        <f t="shared" ref="W2627:W2690" si="293">DATEDIF(U2627,V2627,"d")</f>
        <v>25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 s="5">
        <f t="shared" si="288"/>
        <v>56</v>
      </c>
      <c r="Q2628" s="5" t="str">
        <f t="shared" si="289"/>
        <v>technology</v>
      </c>
      <c r="R2628" s="5" t="str">
        <f t="shared" si="290"/>
        <v>space exploration</v>
      </c>
      <c r="S2628" t="s">
        <v>8319</v>
      </c>
      <c r="T2628" t="s">
        <v>8355</v>
      </c>
      <c r="U2628" s="9">
        <f t="shared" si="291"/>
        <v>42128.628113425926</v>
      </c>
      <c r="V2628" s="9">
        <f t="shared" si="292"/>
        <v>42158.628113425926</v>
      </c>
      <c r="W2628">
        <f t="shared" si="293"/>
        <v>30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 s="5">
        <f t="shared" si="288"/>
        <v>21.56</v>
      </c>
      <c r="Q2629" s="5" t="str">
        <f t="shared" si="289"/>
        <v>technology</v>
      </c>
      <c r="R2629" s="5" t="str">
        <f t="shared" si="290"/>
        <v>space exploration</v>
      </c>
      <c r="S2629" t="s">
        <v>8319</v>
      </c>
      <c r="T2629" t="s">
        <v>8355</v>
      </c>
      <c r="U2629" s="9">
        <f t="shared" si="291"/>
        <v>42304.829409722224</v>
      </c>
      <c r="V2629" s="9">
        <f t="shared" si="292"/>
        <v>42334.871076388896</v>
      </c>
      <c r="W2629">
        <f t="shared" si="293"/>
        <v>30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 s="5">
        <f t="shared" si="288"/>
        <v>44.1</v>
      </c>
      <c r="Q2630" s="5" t="str">
        <f t="shared" si="289"/>
        <v>technology</v>
      </c>
      <c r="R2630" s="5" t="str">
        <f t="shared" si="290"/>
        <v>space exploration</v>
      </c>
      <c r="S2630" t="s">
        <v>8319</v>
      </c>
      <c r="T2630" t="s">
        <v>8355</v>
      </c>
      <c r="U2630" s="9">
        <f t="shared" si="291"/>
        <v>41953.966053240743</v>
      </c>
      <c r="V2630" s="9">
        <f t="shared" si="292"/>
        <v>41973.966053240743</v>
      </c>
      <c r="W2630">
        <f t="shared" si="293"/>
        <v>20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 s="5">
        <f t="shared" si="288"/>
        <v>63.87</v>
      </c>
      <c r="Q2631" s="5" t="str">
        <f t="shared" si="289"/>
        <v>technology</v>
      </c>
      <c r="R2631" s="5" t="str">
        <f t="shared" si="290"/>
        <v>space exploration</v>
      </c>
      <c r="S2631" t="s">
        <v>8319</v>
      </c>
      <c r="T2631" t="s">
        <v>8355</v>
      </c>
      <c r="U2631" s="9">
        <f t="shared" si="291"/>
        <v>42108.538449074069</v>
      </c>
      <c r="V2631" s="9">
        <f t="shared" si="292"/>
        <v>42138.538449074069</v>
      </c>
      <c r="W2631">
        <f t="shared" si="293"/>
        <v>30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 s="5">
        <f t="shared" si="288"/>
        <v>38.99</v>
      </c>
      <c r="Q2632" s="5" t="str">
        <f t="shared" si="289"/>
        <v>technology</v>
      </c>
      <c r="R2632" s="5" t="str">
        <f t="shared" si="290"/>
        <v>space exploration</v>
      </c>
      <c r="S2632" t="s">
        <v>8319</v>
      </c>
      <c r="T2632" t="s">
        <v>8355</v>
      </c>
      <c r="U2632" s="9">
        <f t="shared" si="291"/>
        <v>42524.105462962965</v>
      </c>
      <c r="V2632" s="9">
        <f t="shared" si="292"/>
        <v>42551.416666666672</v>
      </c>
      <c r="W2632">
        <f t="shared" si="293"/>
        <v>27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 s="5">
        <f t="shared" si="288"/>
        <v>80.19</v>
      </c>
      <c r="Q2633" s="5" t="str">
        <f t="shared" si="289"/>
        <v>technology</v>
      </c>
      <c r="R2633" s="5" t="str">
        <f t="shared" si="290"/>
        <v>space exploration</v>
      </c>
      <c r="S2633" t="s">
        <v>8319</v>
      </c>
      <c r="T2633" t="s">
        <v>8355</v>
      </c>
      <c r="U2633" s="9">
        <f t="shared" si="291"/>
        <v>42218.169293981482</v>
      </c>
      <c r="V2633" s="9">
        <f t="shared" si="292"/>
        <v>42246.169293981482</v>
      </c>
      <c r="W2633">
        <f t="shared" si="293"/>
        <v>28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 s="5">
        <f t="shared" si="288"/>
        <v>34.9</v>
      </c>
      <c r="Q2634" s="5" t="str">
        <f t="shared" si="289"/>
        <v>technology</v>
      </c>
      <c r="R2634" s="5" t="str">
        <f t="shared" si="290"/>
        <v>space exploration</v>
      </c>
      <c r="S2634" t="s">
        <v>8319</v>
      </c>
      <c r="T2634" t="s">
        <v>8355</v>
      </c>
      <c r="U2634" s="9">
        <f t="shared" si="291"/>
        <v>42494.061793981484</v>
      </c>
      <c r="V2634" s="9">
        <f t="shared" si="292"/>
        <v>42519.061793981484</v>
      </c>
      <c r="W2634">
        <f t="shared" si="293"/>
        <v>25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 s="5">
        <f t="shared" si="288"/>
        <v>89.1</v>
      </c>
      <c r="Q2635" s="5" t="str">
        <f t="shared" si="289"/>
        <v>technology</v>
      </c>
      <c r="R2635" s="5" t="str">
        <f t="shared" si="290"/>
        <v>space exploration</v>
      </c>
      <c r="S2635" t="s">
        <v>8319</v>
      </c>
      <c r="T2635" t="s">
        <v>8355</v>
      </c>
      <c r="U2635" s="9">
        <f t="shared" si="291"/>
        <v>41667.823287037041</v>
      </c>
      <c r="V2635" s="9">
        <f t="shared" si="292"/>
        <v>41697.958333333336</v>
      </c>
      <c r="W2635">
        <f t="shared" si="293"/>
        <v>30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 s="5">
        <f t="shared" si="288"/>
        <v>39.44</v>
      </c>
      <c r="Q2636" s="5" t="str">
        <f t="shared" si="289"/>
        <v>technology</v>
      </c>
      <c r="R2636" s="5" t="str">
        <f t="shared" si="290"/>
        <v>space exploration</v>
      </c>
      <c r="S2636" t="s">
        <v>8319</v>
      </c>
      <c r="T2636" t="s">
        <v>8355</v>
      </c>
      <c r="U2636" s="9">
        <f t="shared" si="291"/>
        <v>42612.656493055561</v>
      </c>
      <c r="V2636" s="9">
        <f t="shared" si="292"/>
        <v>42642.656493055561</v>
      </c>
      <c r="W2636">
        <f t="shared" si="293"/>
        <v>30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 s="5">
        <f t="shared" si="288"/>
        <v>136.9</v>
      </c>
      <c r="Q2637" s="5" t="str">
        <f t="shared" si="289"/>
        <v>technology</v>
      </c>
      <c r="R2637" s="5" t="str">
        <f t="shared" si="290"/>
        <v>space exploration</v>
      </c>
      <c r="S2637" t="s">
        <v>8319</v>
      </c>
      <c r="T2637" t="s">
        <v>8355</v>
      </c>
      <c r="U2637" s="9">
        <f t="shared" si="291"/>
        <v>42037.950937500005</v>
      </c>
      <c r="V2637" s="9">
        <f t="shared" si="292"/>
        <v>42072.909270833334</v>
      </c>
      <c r="W2637">
        <f t="shared" si="293"/>
        <v>35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 s="5">
        <f t="shared" si="288"/>
        <v>37.46</v>
      </c>
      <c r="Q2638" s="5" t="str">
        <f t="shared" si="289"/>
        <v>technology</v>
      </c>
      <c r="R2638" s="5" t="str">
        <f t="shared" si="290"/>
        <v>space exploration</v>
      </c>
      <c r="S2638" t="s">
        <v>8319</v>
      </c>
      <c r="T2638" t="s">
        <v>8355</v>
      </c>
      <c r="U2638" s="9">
        <f t="shared" si="291"/>
        <v>42636.614745370374</v>
      </c>
      <c r="V2638" s="9">
        <f t="shared" si="292"/>
        <v>42659.041666666672</v>
      </c>
      <c r="W2638">
        <f t="shared" si="293"/>
        <v>23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 s="5">
        <f t="shared" si="288"/>
        <v>31.96</v>
      </c>
      <c r="Q2639" s="5" t="str">
        <f t="shared" si="289"/>
        <v>technology</v>
      </c>
      <c r="R2639" s="5" t="str">
        <f t="shared" si="290"/>
        <v>space exploration</v>
      </c>
      <c r="S2639" t="s">
        <v>8319</v>
      </c>
      <c r="T2639" t="s">
        <v>8355</v>
      </c>
      <c r="U2639" s="9">
        <f t="shared" si="291"/>
        <v>42639.549479166672</v>
      </c>
      <c r="V2639" s="9">
        <f t="shared" si="292"/>
        <v>42655.549479166672</v>
      </c>
      <c r="W2639">
        <f t="shared" si="293"/>
        <v>16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 s="5">
        <f t="shared" si="288"/>
        <v>25.21</v>
      </c>
      <c r="Q2640" s="5" t="str">
        <f t="shared" si="289"/>
        <v>technology</v>
      </c>
      <c r="R2640" s="5" t="str">
        <f t="shared" si="290"/>
        <v>space exploration</v>
      </c>
      <c r="S2640" t="s">
        <v>8319</v>
      </c>
      <c r="T2640" t="s">
        <v>8355</v>
      </c>
      <c r="U2640" s="9">
        <f t="shared" si="291"/>
        <v>41989.913136574076</v>
      </c>
      <c r="V2640" s="9">
        <f t="shared" si="292"/>
        <v>42019.913136574076</v>
      </c>
      <c r="W2640">
        <f t="shared" si="293"/>
        <v>30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 s="5">
        <f t="shared" si="288"/>
        <v>10.039999999999999</v>
      </c>
      <c r="Q2641" s="5" t="str">
        <f t="shared" si="289"/>
        <v>technology</v>
      </c>
      <c r="R2641" s="5" t="str">
        <f t="shared" si="290"/>
        <v>space exploration</v>
      </c>
      <c r="S2641" t="s">
        <v>8319</v>
      </c>
      <c r="T2641" t="s">
        <v>8355</v>
      </c>
      <c r="U2641" s="9">
        <f t="shared" si="291"/>
        <v>42024.86513888889</v>
      </c>
      <c r="V2641" s="9">
        <f t="shared" si="292"/>
        <v>42054.86513888889</v>
      </c>
      <c r="W2641">
        <f t="shared" si="293"/>
        <v>30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 s="5">
        <f t="shared" si="288"/>
        <v>45.94</v>
      </c>
      <c r="Q2642" s="5" t="str">
        <f t="shared" si="289"/>
        <v>technology</v>
      </c>
      <c r="R2642" s="5" t="str">
        <f t="shared" si="290"/>
        <v>space exploration</v>
      </c>
      <c r="S2642" t="s">
        <v>8319</v>
      </c>
      <c r="T2642" t="s">
        <v>8355</v>
      </c>
      <c r="U2642" s="9">
        <f t="shared" si="291"/>
        <v>42103.160578703704</v>
      </c>
      <c r="V2642" s="9">
        <f t="shared" si="292"/>
        <v>42163.160578703704</v>
      </c>
      <c r="W2642">
        <f t="shared" si="293"/>
        <v>60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 s="5">
        <f t="shared" si="288"/>
        <v>15</v>
      </c>
      <c r="Q2643" s="5" t="str">
        <f t="shared" si="289"/>
        <v>technology</v>
      </c>
      <c r="R2643" s="5" t="str">
        <f t="shared" si="290"/>
        <v>space exploration</v>
      </c>
      <c r="S2643" t="s">
        <v>8319</v>
      </c>
      <c r="T2643" t="s">
        <v>8355</v>
      </c>
      <c r="U2643" s="9">
        <f t="shared" si="291"/>
        <v>41880.827118055553</v>
      </c>
      <c r="V2643" s="9">
        <f t="shared" si="292"/>
        <v>41897.839583333334</v>
      </c>
      <c r="W2643">
        <f t="shared" si="293"/>
        <v>17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s="5" t="e">
        <f t="shared" si="288"/>
        <v>#DIV/0!</v>
      </c>
      <c r="Q2644" s="5" t="str">
        <f t="shared" si="289"/>
        <v>technology</v>
      </c>
      <c r="R2644" s="5" t="str">
        <f t="shared" si="290"/>
        <v>space exploration</v>
      </c>
      <c r="S2644" t="s">
        <v>8319</v>
      </c>
      <c r="T2644" t="s">
        <v>8355</v>
      </c>
      <c r="U2644" s="9">
        <f t="shared" si="291"/>
        <v>42536.246620370366</v>
      </c>
      <c r="V2644" s="9">
        <f t="shared" si="292"/>
        <v>42566.289583333331</v>
      </c>
      <c r="W2644">
        <f t="shared" si="293"/>
        <v>30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2" t="s">
        <v>8221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 s="5">
        <f t="shared" si="288"/>
        <v>223.58</v>
      </c>
      <c r="Q2645" s="5" t="str">
        <f t="shared" si="289"/>
        <v>technology</v>
      </c>
      <c r="R2645" s="5" t="str">
        <f t="shared" si="290"/>
        <v>space exploration</v>
      </c>
      <c r="S2645" t="s">
        <v>8319</v>
      </c>
      <c r="T2645" t="s">
        <v>8355</v>
      </c>
      <c r="U2645" s="9">
        <f t="shared" si="291"/>
        <v>42689.582349537035</v>
      </c>
      <c r="V2645" s="9">
        <f t="shared" si="292"/>
        <v>42725.332638888889</v>
      </c>
      <c r="W2645">
        <f t="shared" si="293"/>
        <v>36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2" t="s">
        <v>8221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 s="5">
        <f t="shared" si="288"/>
        <v>39.479999999999997</v>
      </c>
      <c r="Q2646" s="5" t="str">
        <f t="shared" si="289"/>
        <v>technology</v>
      </c>
      <c r="R2646" s="5" t="str">
        <f t="shared" si="290"/>
        <v>space exploration</v>
      </c>
      <c r="S2646" t="s">
        <v>8319</v>
      </c>
      <c r="T2646" t="s">
        <v>8355</v>
      </c>
      <c r="U2646" s="9">
        <f t="shared" si="291"/>
        <v>42774.792071759264</v>
      </c>
      <c r="V2646" s="9">
        <f t="shared" si="292"/>
        <v>42804.792071759264</v>
      </c>
      <c r="W2646">
        <f t="shared" si="293"/>
        <v>30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2" t="s">
        <v>8221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 s="5">
        <f t="shared" si="288"/>
        <v>91.3</v>
      </c>
      <c r="Q2647" s="5" t="str">
        <f t="shared" si="289"/>
        <v>technology</v>
      </c>
      <c r="R2647" s="5" t="str">
        <f t="shared" si="290"/>
        <v>space exploration</v>
      </c>
      <c r="S2647" t="s">
        <v>8319</v>
      </c>
      <c r="T2647" t="s">
        <v>8355</v>
      </c>
      <c r="U2647" s="9">
        <f t="shared" si="291"/>
        <v>41921.842627314814</v>
      </c>
      <c r="V2647" s="9">
        <f t="shared" si="292"/>
        <v>41951.884293981479</v>
      </c>
      <c r="W2647">
        <f t="shared" si="293"/>
        <v>30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2" t="s">
        <v>8221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 s="5">
        <f t="shared" si="288"/>
        <v>78.67</v>
      </c>
      <c r="Q2648" s="5" t="str">
        <f t="shared" si="289"/>
        <v>technology</v>
      </c>
      <c r="R2648" s="5" t="str">
        <f t="shared" si="290"/>
        <v>space exploration</v>
      </c>
      <c r="S2648" t="s">
        <v>8319</v>
      </c>
      <c r="T2648" t="s">
        <v>8355</v>
      </c>
      <c r="U2648" s="9">
        <f t="shared" si="291"/>
        <v>42226.313298611116</v>
      </c>
      <c r="V2648" s="9">
        <f t="shared" si="292"/>
        <v>42256.313298611116</v>
      </c>
      <c r="W2648">
        <f t="shared" si="293"/>
        <v>30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2" t="s">
        <v>8221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 s="5">
        <f t="shared" si="288"/>
        <v>12</v>
      </c>
      <c r="Q2649" s="5" t="str">
        <f t="shared" si="289"/>
        <v>technology</v>
      </c>
      <c r="R2649" s="5" t="str">
        <f t="shared" si="290"/>
        <v>space exploration</v>
      </c>
      <c r="S2649" t="s">
        <v>8319</v>
      </c>
      <c r="T2649" t="s">
        <v>8355</v>
      </c>
      <c r="U2649" s="9">
        <f t="shared" si="291"/>
        <v>42200.261793981481</v>
      </c>
      <c r="V2649" s="9">
        <f t="shared" si="292"/>
        <v>42230.261793981481</v>
      </c>
      <c r="W2649">
        <f t="shared" si="293"/>
        <v>30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2" t="s">
        <v>8221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 s="5">
        <f t="shared" si="288"/>
        <v>17.670000000000002</v>
      </c>
      <c r="Q2650" s="5" t="str">
        <f t="shared" si="289"/>
        <v>technology</v>
      </c>
      <c r="R2650" s="5" t="str">
        <f t="shared" si="290"/>
        <v>space exploration</v>
      </c>
      <c r="S2650" t="s">
        <v>8319</v>
      </c>
      <c r="T2650" t="s">
        <v>8355</v>
      </c>
      <c r="U2650" s="9">
        <f t="shared" si="291"/>
        <v>42408.714814814812</v>
      </c>
      <c r="V2650" s="9">
        <f t="shared" si="292"/>
        <v>42438.714814814812</v>
      </c>
      <c r="W2650">
        <f t="shared" si="293"/>
        <v>30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2" t="s">
        <v>8221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 s="5">
        <f t="shared" si="288"/>
        <v>41.33</v>
      </c>
      <c r="Q2651" s="5" t="str">
        <f t="shared" si="289"/>
        <v>technology</v>
      </c>
      <c r="R2651" s="5" t="str">
        <f t="shared" si="290"/>
        <v>space exploration</v>
      </c>
      <c r="S2651" t="s">
        <v>8319</v>
      </c>
      <c r="T2651" t="s">
        <v>8355</v>
      </c>
      <c r="U2651" s="9">
        <f t="shared" si="291"/>
        <v>42341.99700231482</v>
      </c>
      <c r="V2651" s="9">
        <f t="shared" si="292"/>
        <v>42401.99700231482</v>
      </c>
      <c r="W2651">
        <f t="shared" si="293"/>
        <v>60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2" t="s">
        <v>8221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 s="5">
        <f t="shared" si="288"/>
        <v>71.599999999999994</v>
      </c>
      <c r="Q2652" s="5" t="str">
        <f t="shared" si="289"/>
        <v>technology</v>
      </c>
      <c r="R2652" s="5" t="str">
        <f t="shared" si="290"/>
        <v>space exploration</v>
      </c>
      <c r="S2652" t="s">
        <v>8319</v>
      </c>
      <c r="T2652" t="s">
        <v>8355</v>
      </c>
      <c r="U2652" s="9">
        <f t="shared" si="291"/>
        <v>42695.624340277776</v>
      </c>
      <c r="V2652" s="9">
        <f t="shared" si="292"/>
        <v>42725.624340277776</v>
      </c>
      <c r="W2652">
        <f t="shared" si="293"/>
        <v>30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2" t="s">
        <v>8221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 s="5">
        <f t="shared" si="288"/>
        <v>307.82</v>
      </c>
      <c r="Q2653" s="5" t="str">
        <f t="shared" si="289"/>
        <v>technology</v>
      </c>
      <c r="R2653" s="5" t="str">
        <f t="shared" si="290"/>
        <v>space exploration</v>
      </c>
      <c r="S2653" t="s">
        <v>8319</v>
      </c>
      <c r="T2653" t="s">
        <v>8355</v>
      </c>
      <c r="U2653" s="9">
        <f t="shared" si="291"/>
        <v>42327.805659722217</v>
      </c>
      <c r="V2653" s="9">
        <f t="shared" si="292"/>
        <v>42355.805659722217</v>
      </c>
      <c r="W2653">
        <f t="shared" si="293"/>
        <v>28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2" t="s">
        <v>8221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 s="5">
        <f t="shared" si="288"/>
        <v>80.45</v>
      </c>
      <c r="Q2654" s="5" t="str">
        <f t="shared" si="289"/>
        <v>technology</v>
      </c>
      <c r="R2654" s="5" t="str">
        <f t="shared" si="290"/>
        <v>space exploration</v>
      </c>
      <c r="S2654" t="s">
        <v>8319</v>
      </c>
      <c r="T2654" t="s">
        <v>8355</v>
      </c>
      <c r="U2654" s="9">
        <f t="shared" si="291"/>
        <v>41953.158854166672</v>
      </c>
      <c r="V2654" s="9">
        <f t="shared" si="292"/>
        <v>41983.158854166672</v>
      </c>
      <c r="W2654">
        <f t="shared" si="293"/>
        <v>30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2" t="s">
        <v>8221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 s="5">
        <f t="shared" si="288"/>
        <v>83.94</v>
      </c>
      <c r="Q2655" s="5" t="str">
        <f t="shared" si="289"/>
        <v>technology</v>
      </c>
      <c r="R2655" s="5" t="str">
        <f t="shared" si="290"/>
        <v>space exploration</v>
      </c>
      <c r="S2655" t="s">
        <v>8319</v>
      </c>
      <c r="T2655" t="s">
        <v>8355</v>
      </c>
      <c r="U2655" s="9">
        <f t="shared" si="291"/>
        <v>41771.651932870373</v>
      </c>
      <c r="V2655" s="9">
        <f t="shared" si="292"/>
        <v>41803.166666666664</v>
      </c>
      <c r="W2655">
        <f t="shared" si="293"/>
        <v>32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2" t="s">
        <v>8221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 s="5">
        <f t="shared" si="288"/>
        <v>8.5</v>
      </c>
      <c r="Q2656" s="5" t="str">
        <f t="shared" si="289"/>
        <v>technology</v>
      </c>
      <c r="R2656" s="5" t="str">
        <f t="shared" si="290"/>
        <v>space exploration</v>
      </c>
      <c r="S2656" t="s">
        <v>8319</v>
      </c>
      <c r="T2656" t="s">
        <v>8355</v>
      </c>
      <c r="U2656" s="9">
        <f t="shared" si="291"/>
        <v>42055.600995370376</v>
      </c>
      <c r="V2656" s="9">
        <f t="shared" si="292"/>
        <v>42115.559328703705</v>
      </c>
      <c r="W2656">
        <f t="shared" si="293"/>
        <v>60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2" t="s">
        <v>8221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 s="5">
        <f t="shared" si="288"/>
        <v>73.37</v>
      </c>
      <c r="Q2657" s="5" t="str">
        <f t="shared" si="289"/>
        <v>technology</v>
      </c>
      <c r="R2657" s="5" t="str">
        <f t="shared" si="290"/>
        <v>space exploration</v>
      </c>
      <c r="S2657" t="s">
        <v>8319</v>
      </c>
      <c r="T2657" t="s">
        <v>8355</v>
      </c>
      <c r="U2657" s="9">
        <f t="shared" si="291"/>
        <v>42381.866284722222</v>
      </c>
      <c r="V2657" s="9">
        <f t="shared" si="292"/>
        <v>42409.833333333328</v>
      </c>
      <c r="W2657">
        <f t="shared" si="293"/>
        <v>28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2" t="s">
        <v>8221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 s="5">
        <f t="shared" si="288"/>
        <v>112.86</v>
      </c>
      <c r="Q2658" s="5" t="str">
        <f t="shared" si="289"/>
        <v>technology</v>
      </c>
      <c r="R2658" s="5" t="str">
        <f t="shared" si="290"/>
        <v>space exploration</v>
      </c>
      <c r="S2658" t="s">
        <v>8319</v>
      </c>
      <c r="T2658" t="s">
        <v>8355</v>
      </c>
      <c r="U2658" s="9">
        <f t="shared" si="291"/>
        <v>42767.688518518517</v>
      </c>
      <c r="V2658" s="9">
        <f t="shared" si="292"/>
        <v>42806.791666666672</v>
      </c>
      <c r="W2658">
        <f t="shared" si="293"/>
        <v>39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2" t="s">
        <v>8221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 s="5">
        <f t="shared" si="288"/>
        <v>95.28</v>
      </c>
      <c r="Q2659" s="5" t="str">
        <f t="shared" si="289"/>
        <v>technology</v>
      </c>
      <c r="R2659" s="5" t="str">
        <f t="shared" si="290"/>
        <v>space exploration</v>
      </c>
      <c r="S2659" t="s">
        <v>8319</v>
      </c>
      <c r="T2659" t="s">
        <v>8355</v>
      </c>
      <c r="U2659" s="9">
        <f t="shared" si="291"/>
        <v>42551.928854166668</v>
      </c>
      <c r="V2659" s="9">
        <f t="shared" si="292"/>
        <v>42585.0625</v>
      </c>
      <c r="W2659">
        <f t="shared" si="293"/>
        <v>34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2" t="s">
        <v>8221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 s="5">
        <f t="shared" si="288"/>
        <v>22.75</v>
      </c>
      <c r="Q2660" s="5" t="str">
        <f t="shared" si="289"/>
        <v>technology</v>
      </c>
      <c r="R2660" s="5" t="str">
        <f t="shared" si="290"/>
        <v>space exploration</v>
      </c>
      <c r="S2660" t="s">
        <v>8319</v>
      </c>
      <c r="T2660" t="s">
        <v>8355</v>
      </c>
      <c r="U2660" s="9">
        <f t="shared" si="291"/>
        <v>42551.884189814817</v>
      </c>
      <c r="V2660" s="9">
        <f t="shared" si="292"/>
        <v>42581.884189814817</v>
      </c>
      <c r="W2660">
        <f t="shared" si="293"/>
        <v>30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2" t="s">
        <v>8221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 s="5">
        <f t="shared" si="288"/>
        <v>133.30000000000001</v>
      </c>
      <c r="Q2661" s="5" t="str">
        <f t="shared" si="289"/>
        <v>technology</v>
      </c>
      <c r="R2661" s="5" t="str">
        <f t="shared" si="290"/>
        <v>space exploration</v>
      </c>
      <c r="S2661" t="s">
        <v>8319</v>
      </c>
      <c r="T2661" t="s">
        <v>8355</v>
      </c>
      <c r="U2661" s="9">
        <f t="shared" si="291"/>
        <v>42082.069560185191</v>
      </c>
      <c r="V2661" s="9">
        <f t="shared" si="292"/>
        <v>42112.069560185191</v>
      </c>
      <c r="W2661">
        <f t="shared" si="293"/>
        <v>30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2" t="s">
        <v>8221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 s="5">
        <f t="shared" si="288"/>
        <v>3.8</v>
      </c>
      <c r="Q2662" s="5" t="str">
        <f t="shared" si="289"/>
        <v>technology</v>
      </c>
      <c r="R2662" s="5" t="str">
        <f t="shared" si="290"/>
        <v>space exploration</v>
      </c>
      <c r="S2662" t="s">
        <v>8319</v>
      </c>
      <c r="T2662" t="s">
        <v>8355</v>
      </c>
      <c r="U2662" s="9">
        <f t="shared" si="291"/>
        <v>42272.713171296295</v>
      </c>
      <c r="V2662" s="9">
        <f t="shared" si="292"/>
        <v>42332.754837962959</v>
      </c>
      <c r="W2662">
        <f t="shared" si="293"/>
        <v>60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 s="5">
        <f t="shared" si="288"/>
        <v>85.75</v>
      </c>
      <c r="Q2663" s="5" t="str">
        <f t="shared" si="289"/>
        <v>technology</v>
      </c>
      <c r="R2663" s="5" t="str">
        <f t="shared" si="290"/>
        <v>makerspaces</v>
      </c>
      <c r="S2663" t="s">
        <v>8319</v>
      </c>
      <c r="T2663" t="s">
        <v>8356</v>
      </c>
      <c r="U2663" s="9">
        <f t="shared" si="291"/>
        <v>41542.958449074074</v>
      </c>
      <c r="V2663" s="9">
        <f t="shared" si="292"/>
        <v>41572.958449074074</v>
      </c>
      <c r="W2663">
        <f t="shared" si="293"/>
        <v>30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 s="5">
        <f t="shared" si="288"/>
        <v>267</v>
      </c>
      <c r="Q2664" s="5" t="str">
        <f t="shared" si="289"/>
        <v>technology</v>
      </c>
      <c r="R2664" s="5" t="str">
        <f t="shared" si="290"/>
        <v>makerspaces</v>
      </c>
      <c r="S2664" t="s">
        <v>8319</v>
      </c>
      <c r="T2664" t="s">
        <v>8356</v>
      </c>
      <c r="U2664" s="9">
        <f t="shared" si="291"/>
        <v>42207.746678240743</v>
      </c>
      <c r="V2664" s="9">
        <f t="shared" si="292"/>
        <v>42237.746678240743</v>
      </c>
      <c r="W2664">
        <f t="shared" si="293"/>
        <v>30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 s="5">
        <f t="shared" si="288"/>
        <v>373.56</v>
      </c>
      <c r="Q2665" s="5" t="str">
        <f t="shared" si="289"/>
        <v>technology</v>
      </c>
      <c r="R2665" s="5" t="str">
        <f t="shared" si="290"/>
        <v>makerspaces</v>
      </c>
      <c r="S2665" t="s">
        <v>8319</v>
      </c>
      <c r="T2665" t="s">
        <v>8356</v>
      </c>
      <c r="U2665" s="9">
        <f t="shared" si="291"/>
        <v>42222.622766203705</v>
      </c>
      <c r="V2665" s="9">
        <f t="shared" si="292"/>
        <v>42251.625</v>
      </c>
      <c r="W2665">
        <f t="shared" si="293"/>
        <v>29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 s="5">
        <f t="shared" si="288"/>
        <v>174.04</v>
      </c>
      <c r="Q2666" s="5" t="str">
        <f t="shared" si="289"/>
        <v>technology</v>
      </c>
      <c r="R2666" s="5" t="str">
        <f t="shared" si="290"/>
        <v>makerspaces</v>
      </c>
      <c r="S2666" t="s">
        <v>8319</v>
      </c>
      <c r="T2666" t="s">
        <v>8356</v>
      </c>
      <c r="U2666" s="9">
        <f t="shared" si="291"/>
        <v>42313.02542824074</v>
      </c>
      <c r="V2666" s="9">
        <f t="shared" si="292"/>
        <v>42347.290972222225</v>
      </c>
      <c r="W2666">
        <f t="shared" si="293"/>
        <v>34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 s="5">
        <f t="shared" si="288"/>
        <v>93.7</v>
      </c>
      <c r="Q2667" s="5" t="str">
        <f t="shared" si="289"/>
        <v>technology</v>
      </c>
      <c r="R2667" s="5" t="str">
        <f t="shared" si="290"/>
        <v>makerspaces</v>
      </c>
      <c r="S2667" t="s">
        <v>8319</v>
      </c>
      <c r="T2667" t="s">
        <v>8356</v>
      </c>
      <c r="U2667" s="9">
        <f t="shared" si="291"/>
        <v>42083.895532407405</v>
      </c>
      <c r="V2667" s="9">
        <f t="shared" si="292"/>
        <v>42128.895532407405</v>
      </c>
      <c r="W2667">
        <f t="shared" si="293"/>
        <v>45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 s="5">
        <f t="shared" si="288"/>
        <v>77.33</v>
      </c>
      <c r="Q2668" s="5" t="str">
        <f t="shared" si="289"/>
        <v>technology</v>
      </c>
      <c r="R2668" s="5" t="str">
        <f t="shared" si="290"/>
        <v>makerspaces</v>
      </c>
      <c r="S2668" t="s">
        <v>8319</v>
      </c>
      <c r="T2668" t="s">
        <v>8356</v>
      </c>
      <c r="U2668" s="9">
        <f t="shared" si="291"/>
        <v>42235.764340277776</v>
      </c>
      <c r="V2668" s="9">
        <f t="shared" si="292"/>
        <v>42272.875</v>
      </c>
      <c r="W2668">
        <f t="shared" si="293"/>
        <v>37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 s="5">
        <f t="shared" si="288"/>
        <v>92.22</v>
      </c>
      <c r="Q2669" s="5" t="str">
        <f t="shared" si="289"/>
        <v>technology</v>
      </c>
      <c r="R2669" s="5" t="str">
        <f t="shared" si="290"/>
        <v>makerspaces</v>
      </c>
      <c r="S2669" t="s">
        <v>8319</v>
      </c>
      <c r="T2669" t="s">
        <v>8356</v>
      </c>
      <c r="U2669" s="9">
        <f t="shared" si="291"/>
        <v>42380.926111111112</v>
      </c>
      <c r="V2669" s="9">
        <f t="shared" si="292"/>
        <v>42410.926111111112</v>
      </c>
      <c r="W2669">
        <f t="shared" si="293"/>
        <v>30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 s="5">
        <f t="shared" si="288"/>
        <v>60.96</v>
      </c>
      <c r="Q2670" s="5" t="str">
        <f t="shared" si="289"/>
        <v>technology</v>
      </c>
      <c r="R2670" s="5" t="str">
        <f t="shared" si="290"/>
        <v>makerspaces</v>
      </c>
      <c r="S2670" t="s">
        <v>8319</v>
      </c>
      <c r="T2670" t="s">
        <v>8356</v>
      </c>
      <c r="U2670" s="9">
        <f t="shared" si="291"/>
        <v>42275.588715277772</v>
      </c>
      <c r="V2670" s="9">
        <f t="shared" si="292"/>
        <v>42317.60555555555</v>
      </c>
      <c r="W2670">
        <f t="shared" si="293"/>
        <v>42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 s="5">
        <f t="shared" si="288"/>
        <v>91</v>
      </c>
      <c r="Q2671" s="5" t="str">
        <f t="shared" si="289"/>
        <v>technology</v>
      </c>
      <c r="R2671" s="5" t="str">
        <f t="shared" si="290"/>
        <v>makerspaces</v>
      </c>
      <c r="S2671" t="s">
        <v>8319</v>
      </c>
      <c r="T2671" t="s">
        <v>8356</v>
      </c>
      <c r="U2671" s="9">
        <f t="shared" si="291"/>
        <v>42319.035833333335</v>
      </c>
      <c r="V2671" s="9">
        <f t="shared" si="292"/>
        <v>42379.035833333335</v>
      </c>
      <c r="W2671">
        <f t="shared" si="293"/>
        <v>60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 s="5">
        <f t="shared" si="288"/>
        <v>41.58</v>
      </c>
      <c r="Q2672" s="5" t="str">
        <f t="shared" si="289"/>
        <v>technology</v>
      </c>
      <c r="R2672" s="5" t="str">
        <f t="shared" si="290"/>
        <v>makerspaces</v>
      </c>
      <c r="S2672" t="s">
        <v>8319</v>
      </c>
      <c r="T2672" t="s">
        <v>8356</v>
      </c>
      <c r="U2672" s="9">
        <f t="shared" si="291"/>
        <v>41821.020601851851</v>
      </c>
      <c r="V2672" s="9">
        <f t="shared" si="292"/>
        <v>41849.020601851851</v>
      </c>
      <c r="W2672">
        <f t="shared" si="293"/>
        <v>28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 s="5">
        <f t="shared" si="288"/>
        <v>33.76</v>
      </c>
      <c r="Q2673" s="5" t="str">
        <f t="shared" si="289"/>
        <v>technology</v>
      </c>
      <c r="R2673" s="5" t="str">
        <f t="shared" si="290"/>
        <v>makerspaces</v>
      </c>
      <c r="S2673" t="s">
        <v>8319</v>
      </c>
      <c r="T2673" t="s">
        <v>8356</v>
      </c>
      <c r="U2673" s="9">
        <f t="shared" si="291"/>
        <v>41962.749027777783</v>
      </c>
      <c r="V2673" s="9">
        <f t="shared" si="292"/>
        <v>41992.818055555559</v>
      </c>
      <c r="W2673">
        <f t="shared" si="293"/>
        <v>30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 s="5">
        <f t="shared" si="288"/>
        <v>70.62</v>
      </c>
      <c r="Q2674" s="5" t="str">
        <f t="shared" si="289"/>
        <v>technology</v>
      </c>
      <c r="R2674" s="5" t="str">
        <f t="shared" si="290"/>
        <v>makerspaces</v>
      </c>
      <c r="S2674" t="s">
        <v>8319</v>
      </c>
      <c r="T2674" t="s">
        <v>8356</v>
      </c>
      <c r="U2674" s="9">
        <f t="shared" si="291"/>
        <v>42344.884143518517</v>
      </c>
      <c r="V2674" s="9">
        <f t="shared" si="292"/>
        <v>42366.25</v>
      </c>
      <c r="W2674">
        <f t="shared" si="293"/>
        <v>22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 s="5">
        <f t="shared" si="288"/>
        <v>167.15</v>
      </c>
      <c r="Q2675" s="5" t="str">
        <f t="shared" si="289"/>
        <v>technology</v>
      </c>
      <c r="R2675" s="5" t="str">
        <f t="shared" si="290"/>
        <v>makerspaces</v>
      </c>
      <c r="S2675" t="s">
        <v>8319</v>
      </c>
      <c r="T2675" t="s">
        <v>8356</v>
      </c>
      <c r="U2675" s="9">
        <f t="shared" si="291"/>
        <v>41912.541655092595</v>
      </c>
      <c r="V2675" s="9">
        <f t="shared" si="292"/>
        <v>41941.947916666664</v>
      </c>
      <c r="W2675">
        <f t="shared" si="293"/>
        <v>29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 s="5">
        <f t="shared" si="288"/>
        <v>128.62</v>
      </c>
      <c r="Q2676" s="5" t="str">
        <f t="shared" si="289"/>
        <v>technology</v>
      </c>
      <c r="R2676" s="5" t="str">
        <f t="shared" si="290"/>
        <v>makerspaces</v>
      </c>
      <c r="S2676" t="s">
        <v>8319</v>
      </c>
      <c r="T2676" t="s">
        <v>8356</v>
      </c>
      <c r="U2676" s="9">
        <f t="shared" si="291"/>
        <v>42529.632754629631</v>
      </c>
      <c r="V2676" s="9">
        <f t="shared" si="292"/>
        <v>42556.207638888889</v>
      </c>
      <c r="W2676">
        <f t="shared" si="293"/>
        <v>27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 s="5">
        <f t="shared" si="288"/>
        <v>65.41</v>
      </c>
      <c r="Q2677" s="5" t="str">
        <f t="shared" si="289"/>
        <v>technology</v>
      </c>
      <c r="R2677" s="5" t="str">
        <f t="shared" si="290"/>
        <v>makerspaces</v>
      </c>
      <c r="S2677" t="s">
        <v>8319</v>
      </c>
      <c r="T2677" t="s">
        <v>8356</v>
      </c>
      <c r="U2677" s="9">
        <f t="shared" si="291"/>
        <v>41923.857511574075</v>
      </c>
      <c r="V2677" s="9">
        <f t="shared" si="292"/>
        <v>41953.899178240739</v>
      </c>
      <c r="W2677">
        <f t="shared" si="293"/>
        <v>30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 s="5">
        <f t="shared" si="288"/>
        <v>117.56</v>
      </c>
      <c r="Q2678" s="5" t="str">
        <f t="shared" si="289"/>
        <v>technology</v>
      </c>
      <c r="R2678" s="5" t="str">
        <f t="shared" si="290"/>
        <v>makerspaces</v>
      </c>
      <c r="S2678" t="s">
        <v>8319</v>
      </c>
      <c r="T2678" t="s">
        <v>8356</v>
      </c>
      <c r="U2678" s="9">
        <f t="shared" si="291"/>
        <v>42482.624699074076</v>
      </c>
      <c r="V2678" s="9">
        <f t="shared" si="292"/>
        <v>42512.624699074076</v>
      </c>
      <c r="W2678">
        <f t="shared" si="293"/>
        <v>30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 s="5">
        <f t="shared" si="288"/>
        <v>126.48</v>
      </c>
      <c r="Q2679" s="5" t="str">
        <f t="shared" si="289"/>
        <v>technology</v>
      </c>
      <c r="R2679" s="5" t="str">
        <f t="shared" si="290"/>
        <v>makerspaces</v>
      </c>
      <c r="S2679" t="s">
        <v>8319</v>
      </c>
      <c r="T2679" t="s">
        <v>8356</v>
      </c>
      <c r="U2679" s="9">
        <f t="shared" si="291"/>
        <v>41793.029432870368</v>
      </c>
      <c r="V2679" s="9">
        <f t="shared" si="292"/>
        <v>41823.029432870368</v>
      </c>
      <c r="W2679">
        <f t="shared" si="293"/>
        <v>30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 s="5">
        <f t="shared" si="288"/>
        <v>550</v>
      </c>
      <c r="Q2680" s="5" t="str">
        <f t="shared" si="289"/>
        <v>technology</v>
      </c>
      <c r="R2680" s="5" t="str">
        <f t="shared" si="290"/>
        <v>makerspaces</v>
      </c>
      <c r="S2680" t="s">
        <v>8319</v>
      </c>
      <c r="T2680" t="s">
        <v>8356</v>
      </c>
      <c r="U2680" s="9">
        <f t="shared" si="291"/>
        <v>42241.798206018517</v>
      </c>
      <c r="V2680" s="9">
        <f t="shared" si="292"/>
        <v>42271.798206018517</v>
      </c>
      <c r="W2680">
        <f t="shared" si="293"/>
        <v>30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 s="5">
        <f t="shared" si="288"/>
        <v>44</v>
      </c>
      <c r="Q2681" s="5" t="str">
        <f t="shared" si="289"/>
        <v>technology</v>
      </c>
      <c r="R2681" s="5" t="str">
        <f t="shared" si="290"/>
        <v>makerspaces</v>
      </c>
      <c r="S2681" t="s">
        <v>8319</v>
      </c>
      <c r="T2681" t="s">
        <v>8356</v>
      </c>
      <c r="U2681" s="9">
        <f t="shared" si="291"/>
        <v>42033.001087962963</v>
      </c>
      <c r="V2681" s="9">
        <f t="shared" si="292"/>
        <v>42063.001087962963</v>
      </c>
      <c r="W2681">
        <f t="shared" si="293"/>
        <v>30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 s="5">
        <f t="shared" si="288"/>
        <v>69</v>
      </c>
      <c r="Q2682" s="5" t="str">
        <f t="shared" si="289"/>
        <v>technology</v>
      </c>
      <c r="R2682" s="5" t="str">
        <f t="shared" si="290"/>
        <v>makerspaces</v>
      </c>
      <c r="S2682" t="s">
        <v>8319</v>
      </c>
      <c r="T2682" t="s">
        <v>8356</v>
      </c>
      <c r="U2682" s="9">
        <f t="shared" si="291"/>
        <v>42436.211701388893</v>
      </c>
      <c r="V2682" s="9">
        <f t="shared" si="292"/>
        <v>42466.170034722221</v>
      </c>
      <c r="W2682">
        <f t="shared" si="293"/>
        <v>30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 s="5">
        <f t="shared" si="288"/>
        <v>27.5</v>
      </c>
      <c r="Q2683" s="5" t="str">
        <f t="shared" si="289"/>
        <v>food</v>
      </c>
      <c r="R2683" s="5" t="str">
        <f t="shared" si="290"/>
        <v>food trucks</v>
      </c>
      <c r="S2683" t="s">
        <v>8336</v>
      </c>
      <c r="T2683" t="s">
        <v>8337</v>
      </c>
      <c r="U2683" s="9">
        <f t="shared" si="291"/>
        <v>41805.895254629628</v>
      </c>
      <c r="V2683" s="9">
        <f t="shared" si="292"/>
        <v>41830.895254629628</v>
      </c>
      <c r="W2683">
        <f t="shared" si="293"/>
        <v>25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 s="5">
        <f t="shared" si="288"/>
        <v>84.9</v>
      </c>
      <c r="Q2684" s="5" t="str">
        <f t="shared" si="289"/>
        <v>food</v>
      </c>
      <c r="R2684" s="5" t="str">
        <f t="shared" si="290"/>
        <v>food trucks</v>
      </c>
      <c r="S2684" t="s">
        <v>8336</v>
      </c>
      <c r="T2684" t="s">
        <v>8337</v>
      </c>
      <c r="U2684" s="9">
        <f t="shared" si="291"/>
        <v>41932.871990740743</v>
      </c>
      <c r="V2684" s="9">
        <f t="shared" si="292"/>
        <v>41965.249305555553</v>
      </c>
      <c r="W2684">
        <f t="shared" si="293"/>
        <v>33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 s="5">
        <f t="shared" si="288"/>
        <v>12</v>
      </c>
      <c r="Q2685" s="5" t="str">
        <f t="shared" si="289"/>
        <v>food</v>
      </c>
      <c r="R2685" s="5" t="str">
        <f t="shared" si="290"/>
        <v>food trucks</v>
      </c>
      <c r="S2685" t="s">
        <v>8336</v>
      </c>
      <c r="T2685" t="s">
        <v>8337</v>
      </c>
      <c r="U2685" s="9">
        <f t="shared" si="291"/>
        <v>42034.75509259259</v>
      </c>
      <c r="V2685" s="9">
        <f t="shared" si="292"/>
        <v>42064.75509259259</v>
      </c>
      <c r="W2685">
        <f t="shared" si="293"/>
        <v>30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 s="5">
        <f t="shared" si="288"/>
        <v>200</v>
      </c>
      <c r="Q2686" s="5" t="str">
        <f t="shared" si="289"/>
        <v>food</v>
      </c>
      <c r="R2686" s="5" t="str">
        <f t="shared" si="290"/>
        <v>food trucks</v>
      </c>
      <c r="S2686" t="s">
        <v>8336</v>
      </c>
      <c r="T2686" t="s">
        <v>8337</v>
      </c>
      <c r="U2686" s="9">
        <f t="shared" si="291"/>
        <v>41820.914641203701</v>
      </c>
      <c r="V2686" s="9">
        <f t="shared" si="292"/>
        <v>41860.914641203701</v>
      </c>
      <c r="W2686">
        <f t="shared" si="293"/>
        <v>40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 s="5">
        <f t="shared" si="288"/>
        <v>10</v>
      </c>
      <c r="Q2687" s="5" t="str">
        <f t="shared" si="289"/>
        <v>food</v>
      </c>
      <c r="R2687" s="5" t="str">
        <f t="shared" si="290"/>
        <v>food trucks</v>
      </c>
      <c r="S2687" t="s">
        <v>8336</v>
      </c>
      <c r="T2687" t="s">
        <v>8337</v>
      </c>
      <c r="U2687" s="9">
        <f t="shared" si="291"/>
        <v>42061.69594907407</v>
      </c>
      <c r="V2687" s="9">
        <f t="shared" si="292"/>
        <v>42121.654282407413</v>
      </c>
      <c r="W2687">
        <f t="shared" si="293"/>
        <v>60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s="5" t="e">
        <f t="shared" si="288"/>
        <v>#DIV/0!</v>
      </c>
      <c r="Q2688" s="5" t="str">
        <f t="shared" si="289"/>
        <v>food</v>
      </c>
      <c r="R2688" s="5" t="str">
        <f t="shared" si="290"/>
        <v>food trucks</v>
      </c>
      <c r="S2688" t="s">
        <v>8336</v>
      </c>
      <c r="T2688" t="s">
        <v>8337</v>
      </c>
      <c r="U2688" s="9">
        <f t="shared" si="291"/>
        <v>41892.974803240737</v>
      </c>
      <c r="V2688" s="9">
        <f t="shared" si="292"/>
        <v>41912.974803240737</v>
      </c>
      <c r="W2688">
        <f t="shared" si="293"/>
        <v>20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s="5" t="e">
        <f t="shared" si="288"/>
        <v>#DIV/0!</v>
      </c>
      <c r="Q2689" s="5" t="str">
        <f t="shared" si="289"/>
        <v>food</v>
      </c>
      <c r="R2689" s="5" t="str">
        <f t="shared" si="290"/>
        <v>food trucks</v>
      </c>
      <c r="S2689" t="s">
        <v>8336</v>
      </c>
      <c r="T2689" t="s">
        <v>8337</v>
      </c>
      <c r="U2689" s="9">
        <f t="shared" si="291"/>
        <v>42154.64025462963</v>
      </c>
      <c r="V2689" s="9">
        <f t="shared" si="292"/>
        <v>42184.64025462963</v>
      </c>
      <c r="W2689">
        <f t="shared" si="293"/>
        <v>30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94">ROUND((E2690/D2690)*100,0)</f>
        <v>0</v>
      </c>
      <c r="P2690" s="5">
        <f t="shared" ref="P2690:P2753" si="295">ROUND((E2690/L2690),2)</f>
        <v>5.29</v>
      </c>
      <c r="Q2690" s="5" t="str">
        <f t="shared" ref="Q2690:Q2753" si="296">LEFT(N2690,SEARCH("/",N2690)-1)</f>
        <v>food</v>
      </c>
      <c r="R2690" s="5" t="str">
        <f t="shared" ref="R2690:R2753" si="297">RIGHT(N2690,LEN(N2690)-SEARCH("/",N2690))</f>
        <v>food trucks</v>
      </c>
      <c r="S2690" t="s">
        <v>8336</v>
      </c>
      <c r="T2690" t="s">
        <v>8337</v>
      </c>
      <c r="U2690" s="9">
        <f t="shared" ref="U2690:U2753" si="298">(((J2690/60)/60)/24)+DATE(1970,1,1)</f>
        <v>42028.118865740747</v>
      </c>
      <c r="V2690" s="9">
        <f t="shared" ref="V2690:V2753" si="299">(((I2690/60)/60)/24)+DATE(1970,1,1)</f>
        <v>42059.125</v>
      </c>
      <c r="W2690">
        <f t="shared" si="293"/>
        <v>31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94"/>
        <v>0</v>
      </c>
      <c r="P2691" s="5">
        <f t="shared" si="295"/>
        <v>1</v>
      </c>
      <c r="Q2691" s="5" t="str">
        <f t="shared" si="296"/>
        <v>food</v>
      </c>
      <c r="R2691" s="5" t="str">
        <f t="shared" si="297"/>
        <v>food trucks</v>
      </c>
      <c r="S2691" t="s">
        <v>8336</v>
      </c>
      <c r="T2691" t="s">
        <v>8337</v>
      </c>
      <c r="U2691" s="9">
        <f t="shared" si="298"/>
        <v>42551.961689814809</v>
      </c>
      <c r="V2691" s="9">
        <f t="shared" si="299"/>
        <v>42581.961689814809</v>
      </c>
      <c r="W2691">
        <f t="shared" ref="W2691:W2754" si="300">DATEDIF(U2691,V2691,"d")</f>
        <v>30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 s="5">
        <f t="shared" si="295"/>
        <v>72.760000000000005</v>
      </c>
      <c r="Q2692" s="5" t="str">
        <f t="shared" si="296"/>
        <v>food</v>
      </c>
      <c r="R2692" s="5" t="str">
        <f t="shared" si="297"/>
        <v>food trucks</v>
      </c>
      <c r="S2692" t="s">
        <v>8336</v>
      </c>
      <c r="T2692" t="s">
        <v>8337</v>
      </c>
      <c r="U2692" s="9">
        <f t="shared" si="298"/>
        <v>42113.105046296296</v>
      </c>
      <c r="V2692" s="9">
        <f t="shared" si="299"/>
        <v>42158.105046296296</v>
      </c>
      <c r="W2692">
        <f t="shared" si="300"/>
        <v>45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 s="5">
        <f t="shared" si="295"/>
        <v>17.5</v>
      </c>
      <c r="Q2693" s="5" t="str">
        <f t="shared" si="296"/>
        <v>food</v>
      </c>
      <c r="R2693" s="5" t="str">
        <f t="shared" si="297"/>
        <v>food trucks</v>
      </c>
      <c r="S2693" t="s">
        <v>8336</v>
      </c>
      <c r="T2693" t="s">
        <v>8337</v>
      </c>
      <c r="U2693" s="9">
        <f t="shared" si="298"/>
        <v>42089.724039351851</v>
      </c>
      <c r="V2693" s="9">
        <f t="shared" si="299"/>
        <v>42134.724039351851</v>
      </c>
      <c r="W2693">
        <f t="shared" si="300"/>
        <v>45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 s="5">
        <f t="shared" si="295"/>
        <v>25</v>
      </c>
      <c r="Q2694" s="5" t="str">
        <f t="shared" si="296"/>
        <v>food</v>
      </c>
      <c r="R2694" s="5" t="str">
        <f t="shared" si="297"/>
        <v>food trucks</v>
      </c>
      <c r="S2694" t="s">
        <v>8336</v>
      </c>
      <c r="T2694" t="s">
        <v>8337</v>
      </c>
      <c r="U2694" s="9">
        <f t="shared" si="298"/>
        <v>42058.334027777775</v>
      </c>
      <c r="V2694" s="9">
        <f t="shared" si="299"/>
        <v>42088.292361111111</v>
      </c>
      <c r="W2694">
        <f t="shared" si="300"/>
        <v>30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 s="5">
        <f t="shared" si="295"/>
        <v>13.33</v>
      </c>
      <c r="Q2695" s="5" t="str">
        <f t="shared" si="296"/>
        <v>food</v>
      </c>
      <c r="R2695" s="5" t="str">
        <f t="shared" si="297"/>
        <v>food trucks</v>
      </c>
      <c r="S2695" t="s">
        <v>8336</v>
      </c>
      <c r="T2695" t="s">
        <v>8337</v>
      </c>
      <c r="U2695" s="9">
        <f t="shared" si="298"/>
        <v>41834.138495370367</v>
      </c>
      <c r="V2695" s="9">
        <f t="shared" si="299"/>
        <v>41864.138495370367</v>
      </c>
      <c r="W2695">
        <f t="shared" si="300"/>
        <v>30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 s="5">
        <f t="shared" si="295"/>
        <v>1</v>
      </c>
      <c r="Q2696" s="5" t="str">
        <f t="shared" si="296"/>
        <v>food</v>
      </c>
      <c r="R2696" s="5" t="str">
        <f t="shared" si="297"/>
        <v>food trucks</v>
      </c>
      <c r="S2696" t="s">
        <v>8336</v>
      </c>
      <c r="T2696" t="s">
        <v>8337</v>
      </c>
      <c r="U2696" s="9">
        <f t="shared" si="298"/>
        <v>41878.140497685185</v>
      </c>
      <c r="V2696" s="9">
        <f t="shared" si="299"/>
        <v>41908.140497685185</v>
      </c>
      <c r="W2696">
        <f t="shared" si="300"/>
        <v>30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 s="5">
        <f t="shared" si="295"/>
        <v>23.67</v>
      </c>
      <c r="Q2697" s="5" t="str">
        <f t="shared" si="296"/>
        <v>food</v>
      </c>
      <c r="R2697" s="5" t="str">
        <f t="shared" si="297"/>
        <v>food trucks</v>
      </c>
      <c r="S2697" t="s">
        <v>8336</v>
      </c>
      <c r="T2697" t="s">
        <v>8337</v>
      </c>
      <c r="U2697" s="9">
        <f t="shared" si="298"/>
        <v>42048.181921296295</v>
      </c>
      <c r="V2697" s="9">
        <f t="shared" si="299"/>
        <v>42108.14025462963</v>
      </c>
      <c r="W2697">
        <f t="shared" si="300"/>
        <v>60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 s="5">
        <f t="shared" si="295"/>
        <v>89.21</v>
      </c>
      <c r="Q2698" s="5" t="str">
        <f t="shared" si="296"/>
        <v>food</v>
      </c>
      <c r="R2698" s="5" t="str">
        <f t="shared" si="297"/>
        <v>food trucks</v>
      </c>
      <c r="S2698" t="s">
        <v>8336</v>
      </c>
      <c r="T2698" t="s">
        <v>8337</v>
      </c>
      <c r="U2698" s="9">
        <f t="shared" si="298"/>
        <v>41964.844444444447</v>
      </c>
      <c r="V2698" s="9">
        <f t="shared" si="299"/>
        <v>41998.844444444447</v>
      </c>
      <c r="W2698">
        <f t="shared" si="300"/>
        <v>34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 s="5">
        <f t="shared" si="295"/>
        <v>116.56</v>
      </c>
      <c r="Q2699" s="5" t="str">
        <f t="shared" si="296"/>
        <v>food</v>
      </c>
      <c r="R2699" s="5" t="str">
        <f t="shared" si="297"/>
        <v>food trucks</v>
      </c>
      <c r="S2699" t="s">
        <v>8336</v>
      </c>
      <c r="T2699" t="s">
        <v>8337</v>
      </c>
      <c r="U2699" s="9">
        <f t="shared" si="298"/>
        <v>42187.940081018518</v>
      </c>
      <c r="V2699" s="9">
        <f t="shared" si="299"/>
        <v>42218.916666666672</v>
      </c>
      <c r="W2699">
        <f t="shared" si="300"/>
        <v>31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 s="5">
        <f t="shared" si="295"/>
        <v>13.01</v>
      </c>
      <c r="Q2700" s="5" t="str">
        <f t="shared" si="296"/>
        <v>food</v>
      </c>
      <c r="R2700" s="5" t="str">
        <f t="shared" si="297"/>
        <v>food trucks</v>
      </c>
      <c r="S2700" t="s">
        <v>8336</v>
      </c>
      <c r="T2700" t="s">
        <v>8337</v>
      </c>
      <c r="U2700" s="9">
        <f t="shared" si="298"/>
        <v>41787.898240740738</v>
      </c>
      <c r="V2700" s="9">
        <f t="shared" si="299"/>
        <v>41817.898240740738</v>
      </c>
      <c r="W2700">
        <f t="shared" si="300"/>
        <v>30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s="5" t="e">
        <f t="shared" si="295"/>
        <v>#DIV/0!</v>
      </c>
      <c r="Q2701" s="5" t="str">
        <f t="shared" si="296"/>
        <v>food</v>
      </c>
      <c r="R2701" s="5" t="str">
        <f t="shared" si="297"/>
        <v>food trucks</v>
      </c>
      <c r="S2701" t="s">
        <v>8336</v>
      </c>
      <c r="T2701" t="s">
        <v>8337</v>
      </c>
      <c r="U2701" s="9">
        <f t="shared" si="298"/>
        <v>41829.896562499998</v>
      </c>
      <c r="V2701" s="9">
        <f t="shared" si="299"/>
        <v>41859.896562499998</v>
      </c>
      <c r="W2701">
        <f t="shared" si="300"/>
        <v>30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 s="5">
        <f t="shared" si="295"/>
        <v>17.5</v>
      </c>
      <c r="Q2702" s="5" t="str">
        <f t="shared" si="296"/>
        <v>food</v>
      </c>
      <c r="R2702" s="5" t="str">
        <f t="shared" si="297"/>
        <v>food trucks</v>
      </c>
      <c r="S2702" t="s">
        <v>8336</v>
      </c>
      <c r="T2702" t="s">
        <v>8337</v>
      </c>
      <c r="U2702" s="9">
        <f t="shared" si="298"/>
        <v>41870.87467592593</v>
      </c>
      <c r="V2702" s="9">
        <f t="shared" si="299"/>
        <v>41900.87467592593</v>
      </c>
      <c r="W2702">
        <f t="shared" si="300"/>
        <v>30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2" t="s">
        <v>8221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 s="5">
        <f t="shared" si="295"/>
        <v>34.130000000000003</v>
      </c>
      <c r="Q2703" s="5" t="str">
        <f t="shared" si="296"/>
        <v>theater</v>
      </c>
      <c r="R2703" s="5" t="str">
        <f t="shared" si="297"/>
        <v>spaces</v>
      </c>
      <c r="S2703" t="s">
        <v>8317</v>
      </c>
      <c r="T2703" t="s">
        <v>8357</v>
      </c>
      <c r="U2703" s="9">
        <f t="shared" si="298"/>
        <v>42801.774699074071</v>
      </c>
      <c r="V2703" s="9">
        <f t="shared" si="299"/>
        <v>42832.733032407406</v>
      </c>
      <c r="W2703">
        <f t="shared" si="300"/>
        <v>31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2" t="s">
        <v>8221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 s="5">
        <f t="shared" si="295"/>
        <v>132.35</v>
      </c>
      <c r="Q2704" s="5" t="str">
        <f t="shared" si="296"/>
        <v>theater</v>
      </c>
      <c r="R2704" s="5" t="str">
        <f t="shared" si="297"/>
        <v>spaces</v>
      </c>
      <c r="S2704" t="s">
        <v>8317</v>
      </c>
      <c r="T2704" t="s">
        <v>8357</v>
      </c>
      <c r="U2704" s="9">
        <f t="shared" si="298"/>
        <v>42800.801817129628</v>
      </c>
      <c r="V2704" s="9">
        <f t="shared" si="299"/>
        <v>42830.760150462964</v>
      </c>
      <c r="W2704">
        <f t="shared" si="300"/>
        <v>30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2" t="s">
        <v>8221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 s="5">
        <f t="shared" si="295"/>
        <v>922.22</v>
      </c>
      <c r="Q2705" s="5" t="str">
        <f t="shared" si="296"/>
        <v>theater</v>
      </c>
      <c r="R2705" s="5" t="str">
        <f t="shared" si="297"/>
        <v>spaces</v>
      </c>
      <c r="S2705" t="s">
        <v>8317</v>
      </c>
      <c r="T2705" t="s">
        <v>8357</v>
      </c>
      <c r="U2705" s="9">
        <f t="shared" si="298"/>
        <v>42756.690162037034</v>
      </c>
      <c r="V2705" s="9">
        <f t="shared" si="299"/>
        <v>42816.648495370369</v>
      </c>
      <c r="W2705">
        <f t="shared" si="300"/>
        <v>60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2" t="s">
        <v>8221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 s="5">
        <f t="shared" si="295"/>
        <v>163.57</v>
      </c>
      <c r="Q2706" s="5" t="str">
        <f t="shared" si="296"/>
        <v>theater</v>
      </c>
      <c r="R2706" s="5" t="str">
        <f t="shared" si="297"/>
        <v>spaces</v>
      </c>
      <c r="S2706" t="s">
        <v>8317</v>
      </c>
      <c r="T2706" t="s">
        <v>8357</v>
      </c>
      <c r="U2706" s="9">
        <f t="shared" si="298"/>
        <v>42787.862430555557</v>
      </c>
      <c r="V2706" s="9">
        <f t="shared" si="299"/>
        <v>42830.820763888885</v>
      </c>
      <c r="W2706">
        <f t="shared" si="300"/>
        <v>43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2" t="s">
        <v>8221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 s="5">
        <f t="shared" si="295"/>
        <v>217.38</v>
      </c>
      <c r="Q2707" s="5" t="str">
        <f t="shared" si="296"/>
        <v>theater</v>
      </c>
      <c r="R2707" s="5" t="str">
        <f t="shared" si="297"/>
        <v>spaces</v>
      </c>
      <c r="S2707" t="s">
        <v>8317</v>
      </c>
      <c r="T2707" t="s">
        <v>8357</v>
      </c>
      <c r="U2707" s="9">
        <f t="shared" si="298"/>
        <v>42773.916180555556</v>
      </c>
      <c r="V2707" s="9">
        <f t="shared" si="299"/>
        <v>42818.874513888892</v>
      </c>
      <c r="W2707">
        <f t="shared" si="300"/>
        <v>45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 s="5">
        <f t="shared" si="295"/>
        <v>149.44</v>
      </c>
      <c r="Q2708" s="5" t="str">
        <f t="shared" si="296"/>
        <v>theater</v>
      </c>
      <c r="R2708" s="5" t="str">
        <f t="shared" si="297"/>
        <v>spaces</v>
      </c>
      <c r="S2708" t="s">
        <v>8317</v>
      </c>
      <c r="T2708" t="s">
        <v>8357</v>
      </c>
      <c r="U2708" s="9">
        <f t="shared" si="298"/>
        <v>41899.294942129629</v>
      </c>
      <c r="V2708" s="9">
        <f t="shared" si="299"/>
        <v>41928.290972222225</v>
      </c>
      <c r="W2708">
        <f t="shared" si="300"/>
        <v>29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 s="5">
        <f t="shared" si="295"/>
        <v>71.239999999999995</v>
      </c>
      <c r="Q2709" s="5" t="str">
        <f t="shared" si="296"/>
        <v>theater</v>
      </c>
      <c r="R2709" s="5" t="str">
        <f t="shared" si="297"/>
        <v>spaces</v>
      </c>
      <c r="S2709" t="s">
        <v>8317</v>
      </c>
      <c r="T2709" t="s">
        <v>8357</v>
      </c>
      <c r="U2709" s="9">
        <f t="shared" si="298"/>
        <v>41391.782905092594</v>
      </c>
      <c r="V2709" s="9">
        <f t="shared" si="299"/>
        <v>41421.290972222225</v>
      </c>
      <c r="W2709">
        <f t="shared" si="300"/>
        <v>30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 s="5">
        <f t="shared" si="295"/>
        <v>44.46</v>
      </c>
      <c r="Q2710" s="5" t="str">
        <f t="shared" si="296"/>
        <v>theater</v>
      </c>
      <c r="R2710" s="5" t="str">
        <f t="shared" si="297"/>
        <v>spaces</v>
      </c>
      <c r="S2710" t="s">
        <v>8317</v>
      </c>
      <c r="T2710" t="s">
        <v>8357</v>
      </c>
      <c r="U2710" s="9">
        <f t="shared" si="298"/>
        <v>42512.698217592595</v>
      </c>
      <c r="V2710" s="9">
        <f t="shared" si="299"/>
        <v>42572.698217592595</v>
      </c>
      <c r="W2710">
        <f t="shared" si="300"/>
        <v>60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 s="5">
        <f t="shared" si="295"/>
        <v>164.94</v>
      </c>
      <c r="Q2711" s="5" t="str">
        <f t="shared" si="296"/>
        <v>theater</v>
      </c>
      <c r="R2711" s="5" t="str">
        <f t="shared" si="297"/>
        <v>spaces</v>
      </c>
      <c r="S2711" t="s">
        <v>8317</v>
      </c>
      <c r="T2711" t="s">
        <v>8357</v>
      </c>
      <c r="U2711" s="9">
        <f t="shared" si="298"/>
        <v>42612.149780092594</v>
      </c>
      <c r="V2711" s="9">
        <f t="shared" si="299"/>
        <v>42647.165972222225</v>
      </c>
      <c r="W2711">
        <f t="shared" si="300"/>
        <v>35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 s="5">
        <f t="shared" si="295"/>
        <v>84.87</v>
      </c>
      <c r="Q2712" s="5" t="str">
        <f t="shared" si="296"/>
        <v>theater</v>
      </c>
      <c r="R2712" s="5" t="str">
        <f t="shared" si="297"/>
        <v>spaces</v>
      </c>
      <c r="S2712" t="s">
        <v>8317</v>
      </c>
      <c r="T2712" t="s">
        <v>8357</v>
      </c>
      <c r="U2712" s="9">
        <f t="shared" si="298"/>
        <v>41828.229490740741</v>
      </c>
      <c r="V2712" s="9">
        <f t="shared" si="299"/>
        <v>41860.083333333336</v>
      </c>
      <c r="W2712">
        <f t="shared" si="300"/>
        <v>32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 s="5">
        <f t="shared" si="295"/>
        <v>53.95</v>
      </c>
      <c r="Q2713" s="5" t="str">
        <f t="shared" si="296"/>
        <v>theater</v>
      </c>
      <c r="R2713" s="5" t="str">
        <f t="shared" si="297"/>
        <v>spaces</v>
      </c>
      <c r="S2713" t="s">
        <v>8317</v>
      </c>
      <c r="T2713" t="s">
        <v>8357</v>
      </c>
      <c r="U2713" s="9">
        <f t="shared" si="298"/>
        <v>41780.745254629634</v>
      </c>
      <c r="V2713" s="9">
        <f t="shared" si="299"/>
        <v>41810.917361111111</v>
      </c>
      <c r="W2713">
        <f t="shared" si="300"/>
        <v>30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 s="5">
        <f t="shared" si="295"/>
        <v>50.53</v>
      </c>
      <c r="Q2714" s="5" t="str">
        <f t="shared" si="296"/>
        <v>theater</v>
      </c>
      <c r="R2714" s="5" t="str">
        <f t="shared" si="297"/>
        <v>spaces</v>
      </c>
      <c r="S2714" t="s">
        <v>8317</v>
      </c>
      <c r="T2714" t="s">
        <v>8357</v>
      </c>
      <c r="U2714" s="9">
        <f t="shared" si="298"/>
        <v>41432.062037037038</v>
      </c>
      <c r="V2714" s="9">
        <f t="shared" si="299"/>
        <v>41468.75</v>
      </c>
      <c r="W2714">
        <f t="shared" si="300"/>
        <v>36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 s="5">
        <f t="shared" si="295"/>
        <v>108</v>
      </c>
      <c r="Q2715" s="5" t="str">
        <f t="shared" si="296"/>
        <v>theater</v>
      </c>
      <c r="R2715" s="5" t="str">
        <f t="shared" si="297"/>
        <v>spaces</v>
      </c>
      <c r="S2715" t="s">
        <v>8317</v>
      </c>
      <c r="T2715" t="s">
        <v>8357</v>
      </c>
      <c r="U2715" s="9">
        <f t="shared" si="298"/>
        <v>42322.653749999998</v>
      </c>
      <c r="V2715" s="9">
        <f t="shared" si="299"/>
        <v>42362.653749999998</v>
      </c>
      <c r="W2715">
        <f t="shared" si="300"/>
        <v>40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 s="5">
        <f t="shared" si="295"/>
        <v>95.37</v>
      </c>
      <c r="Q2716" s="5" t="str">
        <f t="shared" si="296"/>
        <v>theater</v>
      </c>
      <c r="R2716" s="5" t="str">
        <f t="shared" si="297"/>
        <v>spaces</v>
      </c>
      <c r="S2716" t="s">
        <v>8317</v>
      </c>
      <c r="T2716" t="s">
        <v>8357</v>
      </c>
      <c r="U2716" s="9">
        <f t="shared" si="298"/>
        <v>42629.655046296291</v>
      </c>
      <c r="V2716" s="9">
        <f t="shared" si="299"/>
        <v>42657.958333333328</v>
      </c>
      <c r="W2716">
        <f t="shared" si="300"/>
        <v>28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 s="5">
        <f t="shared" si="295"/>
        <v>57.63</v>
      </c>
      <c r="Q2717" s="5" t="str">
        <f t="shared" si="296"/>
        <v>theater</v>
      </c>
      <c r="R2717" s="5" t="str">
        <f t="shared" si="297"/>
        <v>spaces</v>
      </c>
      <c r="S2717" t="s">
        <v>8317</v>
      </c>
      <c r="T2717" t="s">
        <v>8357</v>
      </c>
      <c r="U2717" s="9">
        <f t="shared" si="298"/>
        <v>42387.398472222223</v>
      </c>
      <c r="V2717" s="9">
        <f t="shared" si="299"/>
        <v>42421.398472222223</v>
      </c>
      <c r="W2717">
        <f t="shared" si="300"/>
        <v>34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 s="5">
        <f t="shared" si="295"/>
        <v>64.16</v>
      </c>
      <c r="Q2718" s="5" t="str">
        <f t="shared" si="296"/>
        <v>theater</v>
      </c>
      <c r="R2718" s="5" t="str">
        <f t="shared" si="297"/>
        <v>spaces</v>
      </c>
      <c r="S2718" t="s">
        <v>8317</v>
      </c>
      <c r="T2718" t="s">
        <v>8357</v>
      </c>
      <c r="U2718" s="9">
        <f t="shared" si="298"/>
        <v>42255.333252314813</v>
      </c>
      <c r="V2718" s="9">
        <f t="shared" si="299"/>
        <v>42285.333252314813</v>
      </c>
      <c r="W2718">
        <f t="shared" si="300"/>
        <v>30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 s="5">
        <f t="shared" si="295"/>
        <v>92.39</v>
      </c>
      <c r="Q2719" s="5" t="str">
        <f t="shared" si="296"/>
        <v>theater</v>
      </c>
      <c r="R2719" s="5" t="str">
        <f t="shared" si="297"/>
        <v>spaces</v>
      </c>
      <c r="S2719" t="s">
        <v>8317</v>
      </c>
      <c r="T2719" t="s">
        <v>8357</v>
      </c>
      <c r="U2719" s="9">
        <f t="shared" si="298"/>
        <v>41934.914918981485</v>
      </c>
      <c r="V2719" s="9">
        <f t="shared" si="299"/>
        <v>41979.956585648149</v>
      </c>
      <c r="W2719">
        <f t="shared" si="300"/>
        <v>45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 s="5">
        <f t="shared" si="295"/>
        <v>125.98</v>
      </c>
      <c r="Q2720" s="5" t="str">
        <f t="shared" si="296"/>
        <v>theater</v>
      </c>
      <c r="R2720" s="5" t="str">
        <f t="shared" si="297"/>
        <v>spaces</v>
      </c>
      <c r="S2720" t="s">
        <v>8317</v>
      </c>
      <c r="T2720" t="s">
        <v>8357</v>
      </c>
      <c r="U2720" s="9">
        <f t="shared" si="298"/>
        <v>42465.596585648149</v>
      </c>
      <c r="V2720" s="9">
        <f t="shared" si="299"/>
        <v>42493.958333333328</v>
      </c>
      <c r="W2720">
        <f t="shared" si="300"/>
        <v>28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 s="5">
        <f t="shared" si="295"/>
        <v>94.64</v>
      </c>
      <c r="Q2721" s="5" t="str">
        <f t="shared" si="296"/>
        <v>theater</v>
      </c>
      <c r="R2721" s="5" t="str">
        <f t="shared" si="297"/>
        <v>spaces</v>
      </c>
      <c r="S2721" t="s">
        <v>8317</v>
      </c>
      <c r="T2721" t="s">
        <v>8357</v>
      </c>
      <c r="U2721" s="9">
        <f t="shared" si="298"/>
        <v>42418.031180555554</v>
      </c>
      <c r="V2721" s="9">
        <f t="shared" si="299"/>
        <v>42477.989513888882</v>
      </c>
      <c r="W2721">
        <f t="shared" si="300"/>
        <v>59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 s="5">
        <f t="shared" si="295"/>
        <v>170.7</v>
      </c>
      <c r="Q2722" s="5" t="str">
        <f t="shared" si="296"/>
        <v>theater</v>
      </c>
      <c r="R2722" s="5" t="str">
        <f t="shared" si="297"/>
        <v>spaces</v>
      </c>
      <c r="S2722" t="s">
        <v>8317</v>
      </c>
      <c r="T2722" t="s">
        <v>8357</v>
      </c>
      <c r="U2722" s="9">
        <f t="shared" si="298"/>
        <v>42655.465891203698</v>
      </c>
      <c r="V2722" s="9">
        <f t="shared" si="299"/>
        <v>42685.507557870369</v>
      </c>
      <c r="W2722">
        <f t="shared" si="300"/>
        <v>30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 s="5">
        <f t="shared" si="295"/>
        <v>40.76</v>
      </c>
      <c r="Q2723" s="5" t="str">
        <f t="shared" si="296"/>
        <v>technology</v>
      </c>
      <c r="R2723" s="5" t="str">
        <f t="shared" si="297"/>
        <v>hardware</v>
      </c>
      <c r="S2723" t="s">
        <v>8319</v>
      </c>
      <c r="T2723" t="s">
        <v>8349</v>
      </c>
      <c r="U2723" s="9">
        <f t="shared" si="298"/>
        <v>41493.543958333335</v>
      </c>
      <c r="V2723" s="9">
        <f t="shared" si="299"/>
        <v>41523.791666666664</v>
      </c>
      <c r="W2723">
        <f t="shared" si="300"/>
        <v>30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 s="5">
        <f t="shared" si="295"/>
        <v>68.25</v>
      </c>
      <c r="Q2724" s="5" t="str">
        <f t="shared" si="296"/>
        <v>technology</v>
      </c>
      <c r="R2724" s="5" t="str">
        <f t="shared" si="297"/>
        <v>hardware</v>
      </c>
      <c r="S2724" t="s">
        <v>8319</v>
      </c>
      <c r="T2724" t="s">
        <v>8349</v>
      </c>
      <c r="U2724" s="9">
        <f t="shared" si="298"/>
        <v>42704.857094907406</v>
      </c>
      <c r="V2724" s="9">
        <f t="shared" si="299"/>
        <v>42764.857094907406</v>
      </c>
      <c r="W2724">
        <f t="shared" si="300"/>
        <v>60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 s="5">
        <f t="shared" si="295"/>
        <v>95.49</v>
      </c>
      <c r="Q2725" s="5" t="str">
        <f t="shared" si="296"/>
        <v>technology</v>
      </c>
      <c r="R2725" s="5" t="str">
        <f t="shared" si="297"/>
        <v>hardware</v>
      </c>
      <c r="S2725" t="s">
        <v>8319</v>
      </c>
      <c r="T2725" t="s">
        <v>8349</v>
      </c>
      <c r="U2725" s="9">
        <f t="shared" si="298"/>
        <v>41944.83898148148</v>
      </c>
      <c r="V2725" s="9">
        <f t="shared" si="299"/>
        <v>42004.880648148144</v>
      </c>
      <c r="W2725">
        <f t="shared" si="300"/>
        <v>60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 s="5">
        <f t="shared" si="295"/>
        <v>7.19</v>
      </c>
      <c r="Q2726" s="5" t="str">
        <f t="shared" si="296"/>
        <v>technology</v>
      </c>
      <c r="R2726" s="5" t="str">
        <f t="shared" si="297"/>
        <v>hardware</v>
      </c>
      <c r="S2726" t="s">
        <v>8319</v>
      </c>
      <c r="T2726" t="s">
        <v>8349</v>
      </c>
      <c r="U2726" s="9">
        <f t="shared" si="298"/>
        <v>42199.32707175926</v>
      </c>
      <c r="V2726" s="9">
        <f t="shared" si="299"/>
        <v>42231.32707175926</v>
      </c>
      <c r="W2726">
        <f t="shared" si="300"/>
        <v>32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 s="5">
        <f t="shared" si="295"/>
        <v>511.65</v>
      </c>
      <c r="Q2727" s="5" t="str">
        <f t="shared" si="296"/>
        <v>technology</v>
      </c>
      <c r="R2727" s="5" t="str">
        <f t="shared" si="297"/>
        <v>hardware</v>
      </c>
      <c r="S2727" t="s">
        <v>8319</v>
      </c>
      <c r="T2727" t="s">
        <v>8349</v>
      </c>
      <c r="U2727" s="9">
        <f t="shared" si="298"/>
        <v>42745.744618055556</v>
      </c>
      <c r="V2727" s="9">
        <f t="shared" si="299"/>
        <v>42795.744618055556</v>
      </c>
      <c r="W2727">
        <f t="shared" si="300"/>
        <v>50</v>
      </c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 s="5">
        <f t="shared" si="295"/>
        <v>261.75</v>
      </c>
      <c r="Q2728" s="5" t="str">
        <f t="shared" si="296"/>
        <v>technology</v>
      </c>
      <c r="R2728" s="5" t="str">
        <f t="shared" si="297"/>
        <v>hardware</v>
      </c>
      <c r="S2728" t="s">
        <v>8319</v>
      </c>
      <c r="T2728" t="s">
        <v>8349</v>
      </c>
      <c r="U2728" s="9">
        <f t="shared" si="298"/>
        <v>42452.579988425925</v>
      </c>
      <c r="V2728" s="9">
        <f t="shared" si="299"/>
        <v>42482.579988425925</v>
      </c>
      <c r="W2728">
        <f t="shared" si="300"/>
        <v>30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 s="5">
        <f t="shared" si="295"/>
        <v>69.760000000000005</v>
      </c>
      <c r="Q2729" s="5" t="str">
        <f t="shared" si="296"/>
        <v>technology</v>
      </c>
      <c r="R2729" s="5" t="str">
        <f t="shared" si="297"/>
        <v>hardware</v>
      </c>
      <c r="S2729" t="s">
        <v>8319</v>
      </c>
      <c r="T2729" t="s">
        <v>8349</v>
      </c>
      <c r="U2729" s="9">
        <f t="shared" si="298"/>
        <v>42198.676655092597</v>
      </c>
      <c r="V2729" s="9">
        <f t="shared" si="299"/>
        <v>42223.676655092597</v>
      </c>
      <c r="W2729">
        <f t="shared" si="300"/>
        <v>25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 s="5">
        <f t="shared" si="295"/>
        <v>77.23</v>
      </c>
      <c r="Q2730" s="5" t="str">
        <f t="shared" si="296"/>
        <v>technology</v>
      </c>
      <c r="R2730" s="5" t="str">
        <f t="shared" si="297"/>
        <v>hardware</v>
      </c>
      <c r="S2730" t="s">
        <v>8319</v>
      </c>
      <c r="T2730" t="s">
        <v>8349</v>
      </c>
      <c r="U2730" s="9">
        <f t="shared" si="298"/>
        <v>42333.59993055556</v>
      </c>
      <c r="V2730" s="9">
        <f t="shared" si="299"/>
        <v>42368.59993055556</v>
      </c>
      <c r="W2730">
        <f t="shared" si="300"/>
        <v>35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 s="5">
        <f t="shared" si="295"/>
        <v>340.57</v>
      </c>
      <c r="Q2731" s="5" t="str">
        <f t="shared" si="296"/>
        <v>technology</v>
      </c>
      <c r="R2731" s="5" t="str">
        <f t="shared" si="297"/>
        <v>hardware</v>
      </c>
      <c r="S2731" t="s">
        <v>8319</v>
      </c>
      <c r="T2731" t="s">
        <v>8349</v>
      </c>
      <c r="U2731" s="9">
        <f t="shared" si="298"/>
        <v>42095.240706018521</v>
      </c>
      <c r="V2731" s="9">
        <f t="shared" si="299"/>
        <v>42125.240706018521</v>
      </c>
      <c r="W2731">
        <f t="shared" si="300"/>
        <v>30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 s="5">
        <f t="shared" si="295"/>
        <v>67.42</v>
      </c>
      <c r="Q2732" s="5" t="str">
        <f t="shared" si="296"/>
        <v>technology</v>
      </c>
      <c r="R2732" s="5" t="str">
        <f t="shared" si="297"/>
        <v>hardware</v>
      </c>
      <c r="S2732" t="s">
        <v>8319</v>
      </c>
      <c r="T2732" t="s">
        <v>8349</v>
      </c>
      <c r="U2732" s="9">
        <f t="shared" si="298"/>
        <v>41351.541377314818</v>
      </c>
      <c r="V2732" s="9">
        <f t="shared" si="299"/>
        <v>41386.541377314818</v>
      </c>
      <c r="W2732">
        <f t="shared" si="300"/>
        <v>35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 s="5">
        <f t="shared" si="295"/>
        <v>845.7</v>
      </c>
      <c r="Q2733" s="5" t="str">
        <f t="shared" si="296"/>
        <v>technology</v>
      </c>
      <c r="R2733" s="5" t="str">
        <f t="shared" si="297"/>
        <v>hardware</v>
      </c>
      <c r="S2733" t="s">
        <v>8319</v>
      </c>
      <c r="T2733" t="s">
        <v>8349</v>
      </c>
      <c r="U2733" s="9">
        <f t="shared" si="298"/>
        <v>41872.525717592594</v>
      </c>
      <c r="V2733" s="9">
        <f t="shared" si="299"/>
        <v>41930.166666666664</v>
      </c>
      <c r="W2733">
        <f t="shared" si="300"/>
        <v>58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 s="5">
        <f t="shared" si="295"/>
        <v>97.19</v>
      </c>
      <c r="Q2734" s="5" t="str">
        <f t="shared" si="296"/>
        <v>technology</v>
      </c>
      <c r="R2734" s="5" t="str">
        <f t="shared" si="297"/>
        <v>hardware</v>
      </c>
      <c r="S2734" t="s">
        <v>8319</v>
      </c>
      <c r="T2734" t="s">
        <v>8349</v>
      </c>
      <c r="U2734" s="9">
        <f t="shared" si="298"/>
        <v>41389.808194444442</v>
      </c>
      <c r="V2734" s="9">
        <f t="shared" si="299"/>
        <v>41422</v>
      </c>
      <c r="W2734">
        <f t="shared" si="300"/>
        <v>33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 s="5">
        <f t="shared" si="295"/>
        <v>451.84</v>
      </c>
      <c r="Q2735" s="5" t="str">
        <f t="shared" si="296"/>
        <v>technology</v>
      </c>
      <c r="R2735" s="5" t="str">
        <f t="shared" si="297"/>
        <v>hardware</v>
      </c>
      <c r="S2735" t="s">
        <v>8319</v>
      </c>
      <c r="T2735" t="s">
        <v>8349</v>
      </c>
      <c r="U2735" s="9">
        <f t="shared" si="298"/>
        <v>42044.272847222222</v>
      </c>
      <c r="V2735" s="9">
        <f t="shared" si="299"/>
        <v>42104.231180555551</v>
      </c>
      <c r="W2735">
        <f t="shared" si="300"/>
        <v>60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 s="5">
        <f t="shared" si="295"/>
        <v>138.66999999999999</v>
      </c>
      <c r="Q2736" s="5" t="str">
        <f t="shared" si="296"/>
        <v>technology</v>
      </c>
      <c r="R2736" s="5" t="str">
        <f t="shared" si="297"/>
        <v>hardware</v>
      </c>
      <c r="S2736" t="s">
        <v>8319</v>
      </c>
      <c r="T2736" t="s">
        <v>8349</v>
      </c>
      <c r="U2736" s="9">
        <f t="shared" si="298"/>
        <v>42626.668888888889</v>
      </c>
      <c r="V2736" s="9">
        <f t="shared" si="299"/>
        <v>42656.915972222225</v>
      </c>
      <c r="W2736">
        <f t="shared" si="300"/>
        <v>30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 s="5">
        <f t="shared" si="295"/>
        <v>21.64</v>
      </c>
      <c r="Q2737" s="5" t="str">
        <f t="shared" si="296"/>
        <v>technology</v>
      </c>
      <c r="R2737" s="5" t="str">
        <f t="shared" si="297"/>
        <v>hardware</v>
      </c>
      <c r="S2737" t="s">
        <v>8319</v>
      </c>
      <c r="T2737" t="s">
        <v>8349</v>
      </c>
      <c r="U2737" s="9">
        <f t="shared" si="298"/>
        <v>41316.120949074073</v>
      </c>
      <c r="V2737" s="9">
        <f t="shared" si="299"/>
        <v>41346.833333333336</v>
      </c>
      <c r="W2737">
        <f t="shared" si="300"/>
        <v>30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 s="5">
        <f t="shared" si="295"/>
        <v>169.52</v>
      </c>
      <c r="Q2738" s="5" t="str">
        <f t="shared" si="296"/>
        <v>technology</v>
      </c>
      <c r="R2738" s="5" t="str">
        <f t="shared" si="297"/>
        <v>hardware</v>
      </c>
      <c r="S2738" t="s">
        <v>8319</v>
      </c>
      <c r="T2738" t="s">
        <v>8349</v>
      </c>
      <c r="U2738" s="9">
        <f t="shared" si="298"/>
        <v>41722.666354166664</v>
      </c>
      <c r="V2738" s="9">
        <f t="shared" si="299"/>
        <v>41752.666354166664</v>
      </c>
      <c r="W2738">
        <f t="shared" si="300"/>
        <v>30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 s="5">
        <f t="shared" si="295"/>
        <v>161.88</v>
      </c>
      <c r="Q2739" s="5" t="str">
        <f t="shared" si="296"/>
        <v>technology</v>
      </c>
      <c r="R2739" s="5" t="str">
        <f t="shared" si="297"/>
        <v>hardware</v>
      </c>
      <c r="S2739" t="s">
        <v>8319</v>
      </c>
      <c r="T2739" t="s">
        <v>8349</v>
      </c>
      <c r="U2739" s="9">
        <f t="shared" si="298"/>
        <v>41611.917673611111</v>
      </c>
      <c r="V2739" s="9">
        <f t="shared" si="299"/>
        <v>41654.791666666664</v>
      </c>
      <c r="W2739">
        <f t="shared" si="300"/>
        <v>43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 s="5">
        <f t="shared" si="295"/>
        <v>493.13</v>
      </c>
      <c r="Q2740" s="5" t="str">
        <f t="shared" si="296"/>
        <v>technology</v>
      </c>
      <c r="R2740" s="5" t="str">
        <f t="shared" si="297"/>
        <v>hardware</v>
      </c>
      <c r="S2740" t="s">
        <v>8319</v>
      </c>
      <c r="T2740" t="s">
        <v>8349</v>
      </c>
      <c r="U2740" s="9">
        <f t="shared" si="298"/>
        <v>42620.143564814818</v>
      </c>
      <c r="V2740" s="9">
        <f t="shared" si="299"/>
        <v>42680.143564814818</v>
      </c>
      <c r="W2740">
        <f t="shared" si="300"/>
        <v>60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 s="5">
        <f t="shared" si="295"/>
        <v>22.12</v>
      </c>
      <c r="Q2741" s="5" t="str">
        <f t="shared" si="296"/>
        <v>technology</v>
      </c>
      <c r="R2741" s="5" t="str">
        <f t="shared" si="297"/>
        <v>hardware</v>
      </c>
      <c r="S2741" t="s">
        <v>8319</v>
      </c>
      <c r="T2741" t="s">
        <v>8349</v>
      </c>
      <c r="U2741" s="9">
        <f t="shared" si="298"/>
        <v>41719.887928240743</v>
      </c>
      <c r="V2741" s="9">
        <f t="shared" si="299"/>
        <v>41764.887928240743</v>
      </c>
      <c r="W2741">
        <f t="shared" si="300"/>
        <v>45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 s="5">
        <f t="shared" si="295"/>
        <v>18.239999999999998</v>
      </c>
      <c r="Q2742" s="5" t="str">
        <f t="shared" si="296"/>
        <v>technology</v>
      </c>
      <c r="R2742" s="5" t="str">
        <f t="shared" si="297"/>
        <v>hardware</v>
      </c>
      <c r="S2742" t="s">
        <v>8319</v>
      </c>
      <c r="T2742" t="s">
        <v>8349</v>
      </c>
      <c r="U2742" s="9">
        <f t="shared" si="298"/>
        <v>42045.031851851847</v>
      </c>
      <c r="V2742" s="9">
        <f t="shared" si="299"/>
        <v>42074.99018518519</v>
      </c>
      <c r="W2742">
        <f t="shared" si="300"/>
        <v>29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 s="5">
        <f t="shared" si="295"/>
        <v>8.75</v>
      </c>
      <c r="Q2743" s="5" t="str">
        <f t="shared" si="296"/>
        <v>publishing</v>
      </c>
      <c r="R2743" s="5" t="str">
        <f t="shared" si="297"/>
        <v>children's books</v>
      </c>
      <c r="S2743" t="s">
        <v>8322</v>
      </c>
      <c r="T2743" t="s">
        <v>8358</v>
      </c>
      <c r="U2743" s="9">
        <f t="shared" si="298"/>
        <v>41911.657430555555</v>
      </c>
      <c r="V2743" s="9">
        <f t="shared" si="299"/>
        <v>41932.088194444441</v>
      </c>
      <c r="W2743">
        <f t="shared" si="300"/>
        <v>21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 s="5">
        <f t="shared" si="295"/>
        <v>40.61</v>
      </c>
      <c r="Q2744" s="5" t="str">
        <f t="shared" si="296"/>
        <v>publishing</v>
      </c>
      <c r="R2744" s="5" t="str">
        <f t="shared" si="297"/>
        <v>children's books</v>
      </c>
      <c r="S2744" t="s">
        <v>8322</v>
      </c>
      <c r="T2744" t="s">
        <v>8358</v>
      </c>
      <c r="U2744" s="9">
        <f t="shared" si="298"/>
        <v>41030.719756944447</v>
      </c>
      <c r="V2744" s="9">
        <f t="shared" si="299"/>
        <v>41044.719756944447</v>
      </c>
      <c r="W2744">
        <f t="shared" si="300"/>
        <v>14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s="5" t="e">
        <f t="shared" si="295"/>
        <v>#DIV/0!</v>
      </c>
      <c r="Q2745" s="5" t="str">
        <f t="shared" si="296"/>
        <v>publishing</v>
      </c>
      <c r="R2745" s="5" t="str">
        <f t="shared" si="297"/>
        <v>children's books</v>
      </c>
      <c r="S2745" t="s">
        <v>8322</v>
      </c>
      <c r="T2745" t="s">
        <v>8358</v>
      </c>
      <c r="U2745" s="9">
        <f t="shared" si="298"/>
        <v>42632.328784722224</v>
      </c>
      <c r="V2745" s="9">
        <f t="shared" si="299"/>
        <v>42662.328784722224</v>
      </c>
      <c r="W2745">
        <f t="shared" si="300"/>
        <v>30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 s="5">
        <f t="shared" si="295"/>
        <v>37.950000000000003</v>
      </c>
      <c r="Q2746" s="5" t="str">
        <f t="shared" si="296"/>
        <v>publishing</v>
      </c>
      <c r="R2746" s="5" t="str">
        <f t="shared" si="297"/>
        <v>children's books</v>
      </c>
      <c r="S2746" t="s">
        <v>8322</v>
      </c>
      <c r="T2746" t="s">
        <v>8358</v>
      </c>
      <c r="U2746" s="9">
        <f t="shared" si="298"/>
        <v>40938.062476851854</v>
      </c>
      <c r="V2746" s="9">
        <f t="shared" si="299"/>
        <v>40968.062476851854</v>
      </c>
      <c r="W2746">
        <f t="shared" si="300"/>
        <v>30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 s="5">
        <f t="shared" si="295"/>
        <v>35.729999999999997</v>
      </c>
      <c r="Q2747" s="5" t="str">
        <f t="shared" si="296"/>
        <v>publishing</v>
      </c>
      <c r="R2747" s="5" t="str">
        <f t="shared" si="297"/>
        <v>children's books</v>
      </c>
      <c r="S2747" t="s">
        <v>8322</v>
      </c>
      <c r="T2747" t="s">
        <v>8358</v>
      </c>
      <c r="U2747" s="9">
        <f t="shared" si="298"/>
        <v>41044.988055555557</v>
      </c>
      <c r="V2747" s="9">
        <f t="shared" si="299"/>
        <v>41104.988055555557</v>
      </c>
      <c r="W2747">
        <f t="shared" si="300"/>
        <v>60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 s="5">
        <f t="shared" si="295"/>
        <v>42.16</v>
      </c>
      <c r="Q2748" s="5" t="str">
        <f t="shared" si="296"/>
        <v>publishing</v>
      </c>
      <c r="R2748" s="5" t="str">
        <f t="shared" si="297"/>
        <v>children's books</v>
      </c>
      <c r="S2748" t="s">
        <v>8322</v>
      </c>
      <c r="T2748" t="s">
        <v>8358</v>
      </c>
      <c r="U2748" s="9">
        <f t="shared" si="298"/>
        <v>41850.781377314815</v>
      </c>
      <c r="V2748" s="9">
        <f t="shared" si="299"/>
        <v>41880.781377314815</v>
      </c>
      <c r="W2748">
        <f t="shared" si="300"/>
        <v>30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 s="5">
        <f t="shared" si="295"/>
        <v>35</v>
      </c>
      <c r="Q2749" s="5" t="str">
        <f t="shared" si="296"/>
        <v>publishing</v>
      </c>
      <c r="R2749" s="5" t="str">
        <f t="shared" si="297"/>
        <v>children's books</v>
      </c>
      <c r="S2749" t="s">
        <v>8322</v>
      </c>
      <c r="T2749" t="s">
        <v>8358</v>
      </c>
      <c r="U2749" s="9">
        <f t="shared" si="298"/>
        <v>41044.64811342593</v>
      </c>
      <c r="V2749" s="9">
        <f t="shared" si="299"/>
        <v>41076.131944444445</v>
      </c>
      <c r="W2749">
        <f t="shared" si="300"/>
        <v>32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 s="5">
        <f t="shared" si="295"/>
        <v>13.25</v>
      </c>
      <c r="Q2750" s="5" t="str">
        <f t="shared" si="296"/>
        <v>publishing</v>
      </c>
      <c r="R2750" s="5" t="str">
        <f t="shared" si="297"/>
        <v>children's books</v>
      </c>
      <c r="S2750" t="s">
        <v>8322</v>
      </c>
      <c r="T2750" t="s">
        <v>8358</v>
      </c>
      <c r="U2750" s="9">
        <f t="shared" si="298"/>
        <v>42585.7106712963</v>
      </c>
      <c r="V2750" s="9">
        <f t="shared" si="299"/>
        <v>42615.7106712963</v>
      </c>
      <c r="W2750">
        <f t="shared" si="300"/>
        <v>30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 s="5">
        <f t="shared" si="295"/>
        <v>55</v>
      </c>
      <c r="Q2751" s="5" t="str">
        <f t="shared" si="296"/>
        <v>publishing</v>
      </c>
      <c r="R2751" s="5" t="str">
        <f t="shared" si="297"/>
        <v>children's books</v>
      </c>
      <c r="S2751" t="s">
        <v>8322</v>
      </c>
      <c r="T2751" t="s">
        <v>8358</v>
      </c>
      <c r="U2751" s="9">
        <f t="shared" si="298"/>
        <v>42068.799039351856</v>
      </c>
      <c r="V2751" s="9">
        <f t="shared" si="299"/>
        <v>42098.757372685184</v>
      </c>
      <c r="W2751">
        <f t="shared" si="300"/>
        <v>30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s="5" t="e">
        <f t="shared" si="295"/>
        <v>#DIV/0!</v>
      </c>
      <c r="Q2752" s="5" t="str">
        <f t="shared" si="296"/>
        <v>publishing</v>
      </c>
      <c r="R2752" s="5" t="str">
        <f t="shared" si="297"/>
        <v>children's books</v>
      </c>
      <c r="S2752" t="s">
        <v>8322</v>
      </c>
      <c r="T2752" t="s">
        <v>8358</v>
      </c>
      <c r="U2752" s="9">
        <f t="shared" si="298"/>
        <v>41078.899826388886</v>
      </c>
      <c r="V2752" s="9">
        <f t="shared" si="299"/>
        <v>41090.833333333336</v>
      </c>
      <c r="W2752">
        <f t="shared" si="300"/>
        <v>12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s="5" t="e">
        <f t="shared" si="295"/>
        <v>#DIV/0!</v>
      </c>
      <c r="Q2753" s="5" t="str">
        <f t="shared" si="296"/>
        <v>publishing</v>
      </c>
      <c r="R2753" s="5" t="str">
        <f t="shared" si="297"/>
        <v>children's books</v>
      </c>
      <c r="S2753" t="s">
        <v>8322</v>
      </c>
      <c r="T2753" t="s">
        <v>8358</v>
      </c>
      <c r="U2753" s="9">
        <f t="shared" si="298"/>
        <v>41747.887060185189</v>
      </c>
      <c r="V2753" s="9">
        <f t="shared" si="299"/>
        <v>41807.887060185189</v>
      </c>
      <c r="W2753">
        <f t="shared" si="300"/>
        <v>60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301">ROUND((E2754/D2754)*100,0)</f>
        <v>11</v>
      </c>
      <c r="P2754" s="5">
        <f t="shared" ref="P2754:P2817" si="302">ROUND((E2754/L2754),2)</f>
        <v>39.29</v>
      </c>
      <c r="Q2754" s="5" t="str">
        <f t="shared" ref="Q2754:Q2817" si="303">LEFT(N2754,SEARCH("/",N2754)-1)</f>
        <v>publishing</v>
      </c>
      <c r="R2754" s="5" t="str">
        <f t="shared" ref="R2754:R2817" si="304">RIGHT(N2754,LEN(N2754)-SEARCH("/",N2754))</f>
        <v>children's books</v>
      </c>
      <c r="S2754" t="s">
        <v>8322</v>
      </c>
      <c r="T2754" t="s">
        <v>8358</v>
      </c>
      <c r="U2754" s="9">
        <f t="shared" ref="U2754:U2817" si="305">(((J2754/60)/60)/24)+DATE(1970,1,1)</f>
        <v>40855.765092592592</v>
      </c>
      <c r="V2754" s="9">
        <f t="shared" ref="V2754:V2817" si="306">(((I2754/60)/60)/24)+DATE(1970,1,1)</f>
        <v>40895.765092592592</v>
      </c>
      <c r="W2754">
        <f t="shared" si="300"/>
        <v>40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301"/>
        <v>19</v>
      </c>
      <c r="P2755" s="5">
        <f t="shared" si="302"/>
        <v>47.5</v>
      </c>
      <c r="Q2755" s="5" t="str">
        <f t="shared" si="303"/>
        <v>publishing</v>
      </c>
      <c r="R2755" s="5" t="str">
        <f t="shared" si="304"/>
        <v>children's books</v>
      </c>
      <c r="S2755" t="s">
        <v>8322</v>
      </c>
      <c r="T2755" t="s">
        <v>8358</v>
      </c>
      <c r="U2755" s="9">
        <f t="shared" si="305"/>
        <v>41117.900729166664</v>
      </c>
      <c r="V2755" s="9">
        <f t="shared" si="306"/>
        <v>41147.900729166664</v>
      </c>
      <c r="W2755">
        <f t="shared" ref="W2755:W2818" si="307">DATEDIF(U2755,V2755,"d")</f>
        <v>30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s="5" t="e">
        <f t="shared" si="302"/>
        <v>#DIV/0!</v>
      </c>
      <c r="Q2756" s="5" t="str">
        <f t="shared" si="303"/>
        <v>publishing</v>
      </c>
      <c r="R2756" s="5" t="str">
        <f t="shared" si="304"/>
        <v>children's books</v>
      </c>
      <c r="S2756" t="s">
        <v>8322</v>
      </c>
      <c r="T2756" t="s">
        <v>8358</v>
      </c>
      <c r="U2756" s="9">
        <f t="shared" si="305"/>
        <v>41863.636006944449</v>
      </c>
      <c r="V2756" s="9">
        <f t="shared" si="306"/>
        <v>41893.636006944449</v>
      </c>
      <c r="W2756">
        <f t="shared" si="307"/>
        <v>30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 s="5">
        <f t="shared" si="302"/>
        <v>17.329999999999998</v>
      </c>
      <c r="Q2757" s="5" t="str">
        <f t="shared" si="303"/>
        <v>publishing</v>
      </c>
      <c r="R2757" s="5" t="str">
        <f t="shared" si="304"/>
        <v>children's books</v>
      </c>
      <c r="S2757" t="s">
        <v>8322</v>
      </c>
      <c r="T2757" t="s">
        <v>8358</v>
      </c>
      <c r="U2757" s="9">
        <f t="shared" si="305"/>
        <v>42072.790821759263</v>
      </c>
      <c r="V2757" s="9">
        <f t="shared" si="306"/>
        <v>42102.790821759263</v>
      </c>
      <c r="W2757">
        <f t="shared" si="307"/>
        <v>30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 s="5">
        <f t="shared" si="302"/>
        <v>31.76</v>
      </c>
      <c r="Q2758" s="5" t="str">
        <f t="shared" si="303"/>
        <v>publishing</v>
      </c>
      <c r="R2758" s="5" t="str">
        <f t="shared" si="304"/>
        <v>children's books</v>
      </c>
      <c r="S2758" t="s">
        <v>8322</v>
      </c>
      <c r="T2758" t="s">
        <v>8358</v>
      </c>
      <c r="U2758" s="9">
        <f t="shared" si="305"/>
        <v>41620.90047453704</v>
      </c>
      <c r="V2758" s="9">
        <f t="shared" si="306"/>
        <v>41650.90047453704</v>
      </c>
      <c r="W2758">
        <f t="shared" si="307"/>
        <v>30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 s="5">
        <f t="shared" si="302"/>
        <v>5</v>
      </c>
      <c r="Q2759" s="5" t="str">
        <f t="shared" si="303"/>
        <v>publishing</v>
      </c>
      <c r="R2759" s="5" t="str">
        <f t="shared" si="304"/>
        <v>children's books</v>
      </c>
      <c r="S2759" t="s">
        <v>8322</v>
      </c>
      <c r="T2759" t="s">
        <v>8358</v>
      </c>
      <c r="U2759" s="9">
        <f t="shared" si="305"/>
        <v>42573.65662037037</v>
      </c>
      <c r="V2759" s="9">
        <f t="shared" si="306"/>
        <v>42588.65662037037</v>
      </c>
      <c r="W2759">
        <f t="shared" si="307"/>
        <v>15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 s="5">
        <f t="shared" si="302"/>
        <v>39</v>
      </c>
      <c r="Q2760" s="5" t="str">
        <f t="shared" si="303"/>
        <v>publishing</v>
      </c>
      <c r="R2760" s="5" t="str">
        <f t="shared" si="304"/>
        <v>children's books</v>
      </c>
      <c r="S2760" t="s">
        <v>8322</v>
      </c>
      <c r="T2760" t="s">
        <v>8358</v>
      </c>
      <c r="U2760" s="9">
        <f t="shared" si="305"/>
        <v>42639.441932870366</v>
      </c>
      <c r="V2760" s="9">
        <f t="shared" si="306"/>
        <v>42653.441932870366</v>
      </c>
      <c r="W2760">
        <f t="shared" si="307"/>
        <v>14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 s="5">
        <f t="shared" si="302"/>
        <v>52.5</v>
      </c>
      <c r="Q2761" s="5" t="str">
        <f t="shared" si="303"/>
        <v>publishing</v>
      </c>
      <c r="R2761" s="5" t="str">
        <f t="shared" si="304"/>
        <v>children's books</v>
      </c>
      <c r="S2761" t="s">
        <v>8322</v>
      </c>
      <c r="T2761" t="s">
        <v>8358</v>
      </c>
      <c r="U2761" s="9">
        <f t="shared" si="305"/>
        <v>42524.36650462963</v>
      </c>
      <c r="V2761" s="9">
        <f t="shared" si="306"/>
        <v>42567.36650462963</v>
      </c>
      <c r="W2761">
        <f t="shared" si="307"/>
        <v>43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s="5" t="e">
        <f t="shared" si="302"/>
        <v>#DIV/0!</v>
      </c>
      <c r="Q2762" s="5" t="str">
        <f t="shared" si="303"/>
        <v>publishing</v>
      </c>
      <c r="R2762" s="5" t="str">
        <f t="shared" si="304"/>
        <v>children's books</v>
      </c>
      <c r="S2762" t="s">
        <v>8322</v>
      </c>
      <c r="T2762" t="s">
        <v>8358</v>
      </c>
      <c r="U2762" s="9">
        <f t="shared" si="305"/>
        <v>41415.461319444446</v>
      </c>
      <c r="V2762" s="9">
        <f t="shared" si="306"/>
        <v>41445.461319444446</v>
      </c>
      <c r="W2762">
        <f t="shared" si="307"/>
        <v>30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 s="5">
        <f t="shared" si="302"/>
        <v>9</v>
      </c>
      <c r="Q2763" s="5" t="str">
        <f t="shared" si="303"/>
        <v>publishing</v>
      </c>
      <c r="R2763" s="5" t="str">
        <f t="shared" si="304"/>
        <v>children's books</v>
      </c>
      <c r="S2763" t="s">
        <v>8322</v>
      </c>
      <c r="T2763" t="s">
        <v>8358</v>
      </c>
      <c r="U2763" s="9">
        <f t="shared" si="305"/>
        <v>41247.063576388886</v>
      </c>
      <c r="V2763" s="9">
        <f t="shared" si="306"/>
        <v>41277.063576388886</v>
      </c>
      <c r="W2763">
        <f t="shared" si="307"/>
        <v>30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 s="5">
        <f t="shared" si="302"/>
        <v>25</v>
      </c>
      <c r="Q2764" s="5" t="str">
        <f t="shared" si="303"/>
        <v>publishing</v>
      </c>
      <c r="R2764" s="5" t="str">
        <f t="shared" si="304"/>
        <v>children's books</v>
      </c>
      <c r="S2764" t="s">
        <v>8322</v>
      </c>
      <c r="T2764" t="s">
        <v>8358</v>
      </c>
      <c r="U2764" s="9">
        <f t="shared" si="305"/>
        <v>40927.036979166667</v>
      </c>
      <c r="V2764" s="9">
        <f t="shared" si="306"/>
        <v>40986.995312500003</v>
      </c>
      <c r="W2764">
        <f t="shared" si="307"/>
        <v>59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 s="5">
        <f t="shared" si="302"/>
        <v>30</v>
      </c>
      <c r="Q2765" s="5" t="str">
        <f t="shared" si="303"/>
        <v>publishing</v>
      </c>
      <c r="R2765" s="5" t="str">
        <f t="shared" si="304"/>
        <v>children's books</v>
      </c>
      <c r="S2765" t="s">
        <v>8322</v>
      </c>
      <c r="T2765" t="s">
        <v>8358</v>
      </c>
      <c r="U2765" s="9">
        <f t="shared" si="305"/>
        <v>41373.579675925925</v>
      </c>
      <c r="V2765" s="9">
        <f t="shared" si="306"/>
        <v>41418.579675925925</v>
      </c>
      <c r="W2765">
        <f t="shared" si="307"/>
        <v>45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 s="5">
        <f t="shared" si="302"/>
        <v>11.25</v>
      </c>
      <c r="Q2766" s="5" t="str">
        <f t="shared" si="303"/>
        <v>publishing</v>
      </c>
      <c r="R2766" s="5" t="str">
        <f t="shared" si="304"/>
        <v>children's books</v>
      </c>
      <c r="S2766" t="s">
        <v>8322</v>
      </c>
      <c r="T2766" t="s">
        <v>8358</v>
      </c>
      <c r="U2766" s="9">
        <f t="shared" si="305"/>
        <v>41030.292025462964</v>
      </c>
      <c r="V2766" s="9">
        <f t="shared" si="306"/>
        <v>41059.791666666664</v>
      </c>
      <c r="W2766">
        <f t="shared" si="307"/>
        <v>29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s="5" t="e">
        <f t="shared" si="302"/>
        <v>#DIV/0!</v>
      </c>
      <c r="Q2767" s="5" t="str">
        <f t="shared" si="303"/>
        <v>publishing</v>
      </c>
      <c r="R2767" s="5" t="str">
        <f t="shared" si="304"/>
        <v>children's books</v>
      </c>
      <c r="S2767" t="s">
        <v>8322</v>
      </c>
      <c r="T2767" t="s">
        <v>8358</v>
      </c>
      <c r="U2767" s="9">
        <f t="shared" si="305"/>
        <v>41194.579027777778</v>
      </c>
      <c r="V2767" s="9">
        <f t="shared" si="306"/>
        <v>41210.579027777778</v>
      </c>
      <c r="W2767">
        <f t="shared" si="307"/>
        <v>16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 s="5">
        <f t="shared" si="302"/>
        <v>25</v>
      </c>
      <c r="Q2768" s="5" t="str">
        <f t="shared" si="303"/>
        <v>publishing</v>
      </c>
      <c r="R2768" s="5" t="str">
        <f t="shared" si="304"/>
        <v>children's books</v>
      </c>
      <c r="S2768" t="s">
        <v>8322</v>
      </c>
      <c r="T2768" t="s">
        <v>8358</v>
      </c>
      <c r="U2768" s="9">
        <f t="shared" si="305"/>
        <v>40736.668032407404</v>
      </c>
      <c r="V2768" s="9">
        <f t="shared" si="306"/>
        <v>40766.668032407404</v>
      </c>
      <c r="W2768">
        <f t="shared" si="307"/>
        <v>30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 s="5">
        <f t="shared" si="302"/>
        <v>11.33</v>
      </c>
      <c r="Q2769" s="5" t="str">
        <f t="shared" si="303"/>
        <v>publishing</v>
      </c>
      <c r="R2769" s="5" t="str">
        <f t="shared" si="304"/>
        <v>children's books</v>
      </c>
      <c r="S2769" t="s">
        <v>8322</v>
      </c>
      <c r="T2769" t="s">
        <v>8358</v>
      </c>
      <c r="U2769" s="9">
        <f t="shared" si="305"/>
        <v>42172.958912037036</v>
      </c>
      <c r="V2769" s="9">
        <f t="shared" si="306"/>
        <v>42232.958912037036</v>
      </c>
      <c r="W2769">
        <f t="shared" si="307"/>
        <v>60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 s="5">
        <f t="shared" si="302"/>
        <v>29.47</v>
      </c>
      <c r="Q2770" s="5" t="str">
        <f t="shared" si="303"/>
        <v>publishing</v>
      </c>
      <c r="R2770" s="5" t="str">
        <f t="shared" si="304"/>
        <v>children's books</v>
      </c>
      <c r="S2770" t="s">
        <v>8322</v>
      </c>
      <c r="T2770" t="s">
        <v>8358</v>
      </c>
      <c r="U2770" s="9">
        <f t="shared" si="305"/>
        <v>40967.614849537036</v>
      </c>
      <c r="V2770" s="9">
        <f t="shared" si="306"/>
        <v>40997.573182870372</v>
      </c>
      <c r="W2770">
        <f t="shared" si="307"/>
        <v>30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 s="5">
        <f t="shared" si="302"/>
        <v>1</v>
      </c>
      <c r="Q2771" s="5" t="str">
        <f t="shared" si="303"/>
        <v>publishing</v>
      </c>
      <c r="R2771" s="5" t="str">
        <f t="shared" si="304"/>
        <v>children's books</v>
      </c>
      <c r="S2771" t="s">
        <v>8322</v>
      </c>
      <c r="T2771" t="s">
        <v>8358</v>
      </c>
      <c r="U2771" s="9">
        <f t="shared" si="305"/>
        <v>41745.826273148145</v>
      </c>
      <c r="V2771" s="9">
        <f t="shared" si="306"/>
        <v>41795.826273148145</v>
      </c>
      <c r="W2771">
        <f t="shared" si="307"/>
        <v>50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 s="5">
        <f t="shared" si="302"/>
        <v>63.1</v>
      </c>
      <c r="Q2772" s="5" t="str">
        <f t="shared" si="303"/>
        <v>publishing</v>
      </c>
      <c r="R2772" s="5" t="str">
        <f t="shared" si="304"/>
        <v>children's books</v>
      </c>
      <c r="S2772" t="s">
        <v>8322</v>
      </c>
      <c r="T2772" t="s">
        <v>8358</v>
      </c>
      <c r="U2772" s="9">
        <f t="shared" si="305"/>
        <v>41686.705208333333</v>
      </c>
      <c r="V2772" s="9">
        <f t="shared" si="306"/>
        <v>41716.663541666669</v>
      </c>
      <c r="W2772">
        <f t="shared" si="307"/>
        <v>30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s="5" t="e">
        <f t="shared" si="302"/>
        <v>#DIV/0!</v>
      </c>
      <c r="Q2773" s="5" t="str">
        <f t="shared" si="303"/>
        <v>publishing</v>
      </c>
      <c r="R2773" s="5" t="str">
        <f t="shared" si="304"/>
        <v>children's books</v>
      </c>
      <c r="S2773" t="s">
        <v>8322</v>
      </c>
      <c r="T2773" t="s">
        <v>8358</v>
      </c>
      <c r="U2773" s="9">
        <f t="shared" si="305"/>
        <v>41257.531712962962</v>
      </c>
      <c r="V2773" s="9">
        <f t="shared" si="306"/>
        <v>41306.708333333336</v>
      </c>
      <c r="W2773">
        <f t="shared" si="307"/>
        <v>49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s="5" t="e">
        <f t="shared" si="302"/>
        <v>#DIV/0!</v>
      </c>
      <c r="Q2774" s="5" t="str">
        <f t="shared" si="303"/>
        <v>publishing</v>
      </c>
      <c r="R2774" s="5" t="str">
        <f t="shared" si="304"/>
        <v>children's books</v>
      </c>
      <c r="S2774" t="s">
        <v>8322</v>
      </c>
      <c r="T2774" t="s">
        <v>8358</v>
      </c>
      <c r="U2774" s="9">
        <f t="shared" si="305"/>
        <v>41537.869143518517</v>
      </c>
      <c r="V2774" s="9">
        <f t="shared" si="306"/>
        <v>41552.869143518517</v>
      </c>
      <c r="W2774">
        <f t="shared" si="307"/>
        <v>15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 s="5">
        <f t="shared" si="302"/>
        <v>1</v>
      </c>
      <c r="Q2775" s="5" t="str">
        <f t="shared" si="303"/>
        <v>publishing</v>
      </c>
      <c r="R2775" s="5" t="str">
        <f t="shared" si="304"/>
        <v>children's books</v>
      </c>
      <c r="S2775" t="s">
        <v>8322</v>
      </c>
      <c r="T2775" t="s">
        <v>8358</v>
      </c>
      <c r="U2775" s="9">
        <f t="shared" si="305"/>
        <v>42474.86482638889</v>
      </c>
      <c r="V2775" s="9">
        <f t="shared" si="306"/>
        <v>42484.86482638889</v>
      </c>
      <c r="W2775">
        <f t="shared" si="307"/>
        <v>10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 s="5">
        <f t="shared" si="302"/>
        <v>43.85</v>
      </c>
      <c r="Q2776" s="5" t="str">
        <f t="shared" si="303"/>
        <v>publishing</v>
      </c>
      <c r="R2776" s="5" t="str">
        <f t="shared" si="304"/>
        <v>children's books</v>
      </c>
      <c r="S2776" t="s">
        <v>8322</v>
      </c>
      <c r="T2776" t="s">
        <v>8358</v>
      </c>
      <c r="U2776" s="9">
        <f t="shared" si="305"/>
        <v>41311.126481481479</v>
      </c>
      <c r="V2776" s="9">
        <f t="shared" si="306"/>
        <v>41341.126481481479</v>
      </c>
      <c r="W2776">
        <f t="shared" si="307"/>
        <v>30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 s="5">
        <f t="shared" si="302"/>
        <v>75</v>
      </c>
      <c r="Q2777" s="5" t="str">
        <f t="shared" si="303"/>
        <v>publishing</v>
      </c>
      <c r="R2777" s="5" t="str">
        <f t="shared" si="304"/>
        <v>children's books</v>
      </c>
      <c r="S2777" t="s">
        <v>8322</v>
      </c>
      <c r="T2777" t="s">
        <v>8358</v>
      </c>
      <c r="U2777" s="9">
        <f t="shared" si="305"/>
        <v>40863.013356481482</v>
      </c>
      <c r="V2777" s="9">
        <f t="shared" si="306"/>
        <v>40893.013356481482</v>
      </c>
      <c r="W2777">
        <f t="shared" si="307"/>
        <v>30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 s="5">
        <f t="shared" si="302"/>
        <v>45.97</v>
      </c>
      <c r="Q2778" s="5" t="str">
        <f t="shared" si="303"/>
        <v>publishing</v>
      </c>
      <c r="R2778" s="5" t="str">
        <f t="shared" si="304"/>
        <v>children's books</v>
      </c>
      <c r="S2778" t="s">
        <v>8322</v>
      </c>
      <c r="T2778" t="s">
        <v>8358</v>
      </c>
      <c r="U2778" s="9">
        <f t="shared" si="305"/>
        <v>42136.297175925924</v>
      </c>
      <c r="V2778" s="9">
        <f t="shared" si="306"/>
        <v>42167.297175925924</v>
      </c>
      <c r="W2778">
        <f t="shared" si="307"/>
        <v>31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 s="5">
        <f t="shared" si="302"/>
        <v>10</v>
      </c>
      <c r="Q2779" s="5" t="str">
        <f t="shared" si="303"/>
        <v>publishing</v>
      </c>
      <c r="R2779" s="5" t="str">
        <f t="shared" si="304"/>
        <v>children's books</v>
      </c>
      <c r="S2779" t="s">
        <v>8322</v>
      </c>
      <c r="T2779" t="s">
        <v>8358</v>
      </c>
      <c r="U2779" s="9">
        <f t="shared" si="305"/>
        <v>42172.669027777782</v>
      </c>
      <c r="V2779" s="9">
        <f t="shared" si="306"/>
        <v>42202.669027777782</v>
      </c>
      <c r="W2779">
        <f t="shared" si="307"/>
        <v>30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 s="5">
        <f t="shared" si="302"/>
        <v>93.67</v>
      </c>
      <c r="Q2780" s="5" t="str">
        <f t="shared" si="303"/>
        <v>publishing</v>
      </c>
      <c r="R2780" s="5" t="str">
        <f t="shared" si="304"/>
        <v>children's books</v>
      </c>
      <c r="S2780" t="s">
        <v>8322</v>
      </c>
      <c r="T2780" t="s">
        <v>8358</v>
      </c>
      <c r="U2780" s="9">
        <f t="shared" si="305"/>
        <v>41846.978078703702</v>
      </c>
      <c r="V2780" s="9">
        <f t="shared" si="306"/>
        <v>41876.978078703702</v>
      </c>
      <c r="W2780">
        <f t="shared" si="307"/>
        <v>30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 s="5">
        <f t="shared" si="302"/>
        <v>53</v>
      </c>
      <c r="Q2781" s="5" t="str">
        <f t="shared" si="303"/>
        <v>publishing</v>
      </c>
      <c r="R2781" s="5" t="str">
        <f t="shared" si="304"/>
        <v>children's books</v>
      </c>
      <c r="S2781" t="s">
        <v>8322</v>
      </c>
      <c r="T2781" t="s">
        <v>8358</v>
      </c>
      <c r="U2781" s="9">
        <f t="shared" si="305"/>
        <v>42300.585891203707</v>
      </c>
      <c r="V2781" s="9">
        <f t="shared" si="306"/>
        <v>42330.627557870372</v>
      </c>
      <c r="W2781">
        <f t="shared" si="307"/>
        <v>30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s="5" t="e">
        <f t="shared" si="302"/>
        <v>#DIV/0!</v>
      </c>
      <c r="Q2782" s="5" t="str">
        <f t="shared" si="303"/>
        <v>publishing</v>
      </c>
      <c r="R2782" s="5" t="str">
        <f t="shared" si="304"/>
        <v>children's books</v>
      </c>
      <c r="S2782" t="s">
        <v>8322</v>
      </c>
      <c r="T2782" t="s">
        <v>8358</v>
      </c>
      <c r="U2782" s="9">
        <f t="shared" si="305"/>
        <v>42774.447777777779</v>
      </c>
      <c r="V2782" s="9">
        <f t="shared" si="306"/>
        <v>42804.447777777779</v>
      </c>
      <c r="W2782">
        <f t="shared" si="307"/>
        <v>30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 s="5">
        <f t="shared" si="302"/>
        <v>47</v>
      </c>
      <c r="Q2783" s="5" t="str">
        <f t="shared" si="303"/>
        <v>theater</v>
      </c>
      <c r="R2783" s="5" t="str">
        <f t="shared" si="304"/>
        <v>plays</v>
      </c>
      <c r="S2783" t="s">
        <v>8317</v>
      </c>
      <c r="T2783" t="s">
        <v>8318</v>
      </c>
      <c r="U2783" s="9">
        <f t="shared" si="305"/>
        <v>42018.94159722222</v>
      </c>
      <c r="V2783" s="9">
        <f t="shared" si="306"/>
        <v>42047.291666666672</v>
      </c>
      <c r="W2783">
        <f t="shared" si="307"/>
        <v>29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 s="5">
        <f t="shared" si="302"/>
        <v>66.67</v>
      </c>
      <c r="Q2784" s="5" t="str">
        <f t="shared" si="303"/>
        <v>theater</v>
      </c>
      <c r="R2784" s="5" t="str">
        <f t="shared" si="304"/>
        <v>plays</v>
      </c>
      <c r="S2784" t="s">
        <v>8317</v>
      </c>
      <c r="T2784" t="s">
        <v>8318</v>
      </c>
      <c r="U2784" s="9">
        <f t="shared" si="305"/>
        <v>42026.924976851849</v>
      </c>
      <c r="V2784" s="9">
        <f t="shared" si="306"/>
        <v>42052.207638888889</v>
      </c>
      <c r="W2784">
        <f t="shared" si="307"/>
        <v>26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 s="5">
        <f t="shared" si="302"/>
        <v>18.77</v>
      </c>
      <c r="Q2785" s="5" t="str">
        <f t="shared" si="303"/>
        <v>theater</v>
      </c>
      <c r="R2785" s="5" t="str">
        <f t="shared" si="304"/>
        <v>plays</v>
      </c>
      <c r="S2785" t="s">
        <v>8317</v>
      </c>
      <c r="T2785" t="s">
        <v>8318</v>
      </c>
      <c r="U2785" s="9">
        <f t="shared" si="305"/>
        <v>42103.535254629634</v>
      </c>
      <c r="V2785" s="9">
        <f t="shared" si="306"/>
        <v>42117.535254629634</v>
      </c>
      <c r="W2785">
        <f t="shared" si="307"/>
        <v>14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 s="5">
        <f t="shared" si="302"/>
        <v>66.11</v>
      </c>
      <c r="Q2786" s="5" t="str">
        <f t="shared" si="303"/>
        <v>theater</v>
      </c>
      <c r="R2786" s="5" t="str">
        <f t="shared" si="304"/>
        <v>plays</v>
      </c>
      <c r="S2786" t="s">
        <v>8317</v>
      </c>
      <c r="T2786" t="s">
        <v>8318</v>
      </c>
      <c r="U2786" s="9">
        <f t="shared" si="305"/>
        <v>41920.787534722222</v>
      </c>
      <c r="V2786" s="9">
        <f t="shared" si="306"/>
        <v>41941.787534722222</v>
      </c>
      <c r="W2786">
        <f t="shared" si="307"/>
        <v>21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 s="5">
        <f t="shared" si="302"/>
        <v>36.86</v>
      </c>
      <c r="Q2787" s="5" t="str">
        <f t="shared" si="303"/>
        <v>theater</v>
      </c>
      <c r="R2787" s="5" t="str">
        <f t="shared" si="304"/>
        <v>plays</v>
      </c>
      <c r="S2787" t="s">
        <v>8317</v>
      </c>
      <c r="T2787" t="s">
        <v>8318</v>
      </c>
      <c r="U2787" s="9">
        <f t="shared" si="305"/>
        <v>42558.189432870371</v>
      </c>
      <c r="V2787" s="9">
        <f t="shared" si="306"/>
        <v>42587.875</v>
      </c>
      <c r="W2787">
        <f t="shared" si="307"/>
        <v>29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 s="5">
        <f t="shared" si="302"/>
        <v>39.81</v>
      </c>
      <c r="Q2788" s="5" t="str">
        <f t="shared" si="303"/>
        <v>theater</v>
      </c>
      <c r="R2788" s="5" t="str">
        <f t="shared" si="304"/>
        <v>plays</v>
      </c>
      <c r="S2788" t="s">
        <v>8317</v>
      </c>
      <c r="T2788" t="s">
        <v>8318</v>
      </c>
      <c r="U2788" s="9">
        <f t="shared" si="305"/>
        <v>41815.569212962961</v>
      </c>
      <c r="V2788" s="9">
        <f t="shared" si="306"/>
        <v>41829.569212962961</v>
      </c>
      <c r="W2788">
        <f t="shared" si="307"/>
        <v>14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 s="5">
        <f t="shared" si="302"/>
        <v>31.5</v>
      </c>
      <c r="Q2789" s="5" t="str">
        <f t="shared" si="303"/>
        <v>theater</v>
      </c>
      <c r="R2789" s="5" t="str">
        <f t="shared" si="304"/>
        <v>plays</v>
      </c>
      <c r="S2789" t="s">
        <v>8317</v>
      </c>
      <c r="T2789" t="s">
        <v>8318</v>
      </c>
      <c r="U2789" s="9">
        <f t="shared" si="305"/>
        <v>41808.198518518519</v>
      </c>
      <c r="V2789" s="9">
        <f t="shared" si="306"/>
        <v>41838.198518518519</v>
      </c>
      <c r="W2789">
        <f t="shared" si="307"/>
        <v>30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 s="5">
        <f t="shared" si="302"/>
        <v>102.5</v>
      </c>
      <c r="Q2790" s="5" t="str">
        <f t="shared" si="303"/>
        <v>theater</v>
      </c>
      <c r="R2790" s="5" t="str">
        <f t="shared" si="304"/>
        <v>plays</v>
      </c>
      <c r="S2790" t="s">
        <v>8317</v>
      </c>
      <c r="T2790" t="s">
        <v>8318</v>
      </c>
      <c r="U2790" s="9">
        <f t="shared" si="305"/>
        <v>42550.701886574068</v>
      </c>
      <c r="V2790" s="9">
        <f t="shared" si="306"/>
        <v>42580.701886574068</v>
      </c>
      <c r="W2790">
        <f t="shared" si="307"/>
        <v>30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 s="5">
        <f t="shared" si="302"/>
        <v>126.46</v>
      </c>
      <c r="Q2791" s="5" t="str">
        <f t="shared" si="303"/>
        <v>theater</v>
      </c>
      <c r="R2791" s="5" t="str">
        <f t="shared" si="304"/>
        <v>plays</v>
      </c>
      <c r="S2791" t="s">
        <v>8317</v>
      </c>
      <c r="T2791" t="s">
        <v>8318</v>
      </c>
      <c r="U2791" s="9">
        <f t="shared" si="305"/>
        <v>42056.013124999998</v>
      </c>
      <c r="V2791" s="9">
        <f t="shared" si="306"/>
        <v>42075.166666666672</v>
      </c>
      <c r="W2791">
        <f t="shared" si="307"/>
        <v>19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 s="5">
        <f t="shared" si="302"/>
        <v>47.88</v>
      </c>
      <c r="Q2792" s="5" t="str">
        <f t="shared" si="303"/>
        <v>theater</v>
      </c>
      <c r="R2792" s="5" t="str">
        <f t="shared" si="304"/>
        <v>plays</v>
      </c>
      <c r="S2792" t="s">
        <v>8317</v>
      </c>
      <c r="T2792" t="s">
        <v>8318</v>
      </c>
      <c r="U2792" s="9">
        <f t="shared" si="305"/>
        <v>42016.938692129625</v>
      </c>
      <c r="V2792" s="9">
        <f t="shared" si="306"/>
        <v>42046.938692129625</v>
      </c>
      <c r="W2792">
        <f t="shared" si="307"/>
        <v>30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 s="5">
        <f t="shared" si="302"/>
        <v>73.209999999999994</v>
      </c>
      <c r="Q2793" s="5" t="str">
        <f t="shared" si="303"/>
        <v>theater</v>
      </c>
      <c r="R2793" s="5" t="str">
        <f t="shared" si="304"/>
        <v>plays</v>
      </c>
      <c r="S2793" t="s">
        <v>8317</v>
      </c>
      <c r="T2793" t="s">
        <v>8318</v>
      </c>
      <c r="U2793" s="9">
        <f t="shared" si="305"/>
        <v>42591.899988425925</v>
      </c>
      <c r="V2793" s="9">
        <f t="shared" si="306"/>
        <v>42622.166666666672</v>
      </c>
      <c r="W2793">
        <f t="shared" si="307"/>
        <v>31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 s="5">
        <f t="shared" si="302"/>
        <v>89.67</v>
      </c>
      <c r="Q2794" s="5" t="str">
        <f t="shared" si="303"/>
        <v>theater</v>
      </c>
      <c r="R2794" s="5" t="str">
        <f t="shared" si="304"/>
        <v>plays</v>
      </c>
      <c r="S2794" t="s">
        <v>8317</v>
      </c>
      <c r="T2794" t="s">
        <v>8318</v>
      </c>
      <c r="U2794" s="9">
        <f t="shared" si="305"/>
        <v>42183.231006944443</v>
      </c>
      <c r="V2794" s="9">
        <f t="shared" si="306"/>
        <v>42228.231006944443</v>
      </c>
      <c r="W2794">
        <f t="shared" si="307"/>
        <v>45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 s="5">
        <f t="shared" si="302"/>
        <v>151.46</v>
      </c>
      <c r="Q2795" s="5" t="str">
        <f t="shared" si="303"/>
        <v>theater</v>
      </c>
      <c r="R2795" s="5" t="str">
        <f t="shared" si="304"/>
        <v>plays</v>
      </c>
      <c r="S2795" t="s">
        <v>8317</v>
      </c>
      <c r="T2795" t="s">
        <v>8318</v>
      </c>
      <c r="U2795" s="9">
        <f t="shared" si="305"/>
        <v>42176.419039351851</v>
      </c>
      <c r="V2795" s="9">
        <f t="shared" si="306"/>
        <v>42206.419039351851</v>
      </c>
      <c r="W2795">
        <f t="shared" si="307"/>
        <v>30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 s="5">
        <f t="shared" si="302"/>
        <v>25</v>
      </c>
      <c r="Q2796" s="5" t="str">
        <f t="shared" si="303"/>
        <v>theater</v>
      </c>
      <c r="R2796" s="5" t="str">
        <f t="shared" si="304"/>
        <v>plays</v>
      </c>
      <c r="S2796" t="s">
        <v>8317</v>
      </c>
      <c r="T2796" t="s">
        <v>8318</v>
      </c>
      <c r="U2796" s="9">
        <f t="shared" si="305"/>
        <v>42416.691655092596</v>
      </c>
      <c r="V2796" s="9">
        <f t="shared" si="306"/>
        <v>42432.791666666672</v>
      </c>
      <c r="W2796">
        <f t="shared" si="307"/>
        <v>16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 s="5">
        <f t="shared" si="302"/>
        <v>36.5</v>
      </c>
      <c r="Q2797" s="5" t="str">
        <f t="shared" si="303"/>
        <v>theater</v>
      </c>
      <c r="R2797" s="5" t="str">
        <f t="shared" si="304"/>
        <v>plays</v>
      </c>
      <c r="S2797" t="s">
        <v>8317</v>
      </c>
      <c r="T2797" t="s">
        <v>8318</v>
      </c>
      <c r="U2797" s="9">
        <f t="shared" si="305"/>
        <v>41780.525937500002</v>
      </c>
      <c r="V2797" s="9">
        <f t="shared" si="306"/>
        <v>41796.958333333336</v>
      </c>
      <c r="W2797">
        <f t="shared" si="307"/>
        <v>16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 s="5">
        <f t="shared" si="302"/>
        <v>44</v>
      </c>
      <c r="Q2798" s="5" t="str">
        <f t="shared" si="303"/>
        <v>theater</v>
      </c>
      <c r="R2798" s="5" t="str">
        <f t="shared" si="304"/>
        <v>plays</v>
      </c>
      <c r="S2798" t="s">
        <v>8317</v>
      </c>
      <c r="T2798" t="s">
        <v>8318</v>
      </c>
      <c r="U2798" s="9">
        <f t="shared" si="305"/>
        <v>41795.528101851851</v>
      </c>
      <c r="V2798" s="9">
        <f t="shared" si="306"/>
        <v>41825.528101851851</v>
      </c>
      <c r="W2798">
        <f t="shared" si="307"/>
        <v>30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 s="5">
        <f t="shared" si="302"/>
        <v>87.36</v>
      </c>
      <c r="Q2799" s="5" t="str">
        <f t="shared" si="303"/>
        <v>theater</v>
      </c>
      <c r="R2799" s="5" t="str">
        <f t="shared" si="304"/>
        <v>plays</v>
      </c>
      <c r="S2799" t="s">
        <v>8317</v>
      </c>
      <c r="T2799" t="s">
        <v>8318</v>
      </c>
      <c r="U2799" s="9">
        <f t="shared" si="305"/>
        <v>41798.94027777778</v>
      </c>
      <c r="V2799" s="9">
        <f t="shared" si="306"/>
        <v>41828.94027777778</v>
      </c>
      <c r="W2799">
        <f t="shared" si="307"/>
        <v>30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 s="5">
        <f t="shared" si="302"/>
        <v>36.47</v>
      </c>
      <c r="Q2800" s="5" t="str">
        <f t="shared" si="303"/>
        <v>theater</v>
      </c>
      <c r="R2800" s="5" t="str">
        <f t="shared" si="304"/>
        <v>plays</v>
      </c>
      <c r="S2800" t="s">
        <v>8317</v>
      </c>
      <c r="T2800" t="s">
        <v>8318</v>
      </c>
      <c r="U2800" s="9">
        <f t="shared" si="305"/>
        <v>42201.675011574072</v>
      </c>
      <c r="V2800" s="9">
        <f t="shared" si="306"/>
        <v>42216.666666666672</v>
      </c>
      <c r="W2800">
        <f t="shared" si="307"/>
        <v>15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 s="5">
        <f t="shared" si="302"/>
        <v>44.86</v>
      </c>
      <c r="Q2801" s="5" t="str">
        <f t="shared" si="303"/>
        <v>theater</v>
      </c>
      <c r="R2801" s="5" t="str">
        <f t="shared" si="304"/>
        <v>plays</v>
      </c>
      <c r="S2801" t="s">
        <v>8317</v>
      </c>
      <c r="T2801" t="s">
        <v>8318</v>
      </c>
      <c r="U2801" s="9">
        <f t="shared" si="305"/>
        <v>42507.264699074076</v>
      </c>
      <c r="V2801" s="9">
        <f t="shared" si="306"/>
        <v>42538.666666666672</v>
      </c>
      <c r="W2801">
        <f t="shared" si="307"/>
        <v>31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 s="5">
        <f t="shared" si="302"/>
        <v>42.9</v>
      </c>
      <c r="Q2802" s="5" t="str">
        <f t="shared" si="303"/>
        <v>theater</v>
      </c>
      <c r="R2802" s="5" t="str">
        <f t="shared" si="304"/>
        <v>plays</v>
      </c>
      <c r="S2802" t="s">
        <v>8317</v>
      </c>
      <c r="T2802" t="s">
        <v>8318</v>
      </c>
      <c r="U2802" s="9">
        <f t="shared" si="305"/>
        <v>41948.552847222221</v>
      </c>
      <c r="V2802" s="9">
        <f t="shared" si="306"/>
        <v>42008.552847222221</v>
      </c>
      <c r="W2802">
        <f t="shared" si="307"/>
        <v>60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 s="5">
        <f t="shared" si="302"/>
        <v>51.23</v>
      </c>
      <c r="Q2803" s="5" t="str">
        <f t="shared" si="303"/>
        <v>theater</v>
      </c>
      <c r="R2803" s="5" t="str">
        <f t="shared" si="304"/>
        <v>plays</v>
      </c>
      <c r="S2803" t="s">
        <v>8317</v>
      </c>
      <c r="T2803" t="s">
        <v>8318</v>
      </c>
      <c r="U2803" s="9">
        <f t="shared" si="305"/>
        <v>41900.243159722224</v>
      </c>
      <c r="V2803" s="9">
        <f t="shared" si="306"/>
        <v>41922.458333333336</v>
      </c>
      <c r="W2803">
        <f t="shared" si="307"/>
        <v>22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 s="5">
        <f t="shared" si="302"/>
        <v>33.94</v>
      </c>
      <c r="Q2804" s="5" t="str">
        <f t="shared" si="303"/>
        <v>theater</v>
      </c>
      <c r="R2804" s="5" t="str">
        <f t="shared" si="304"/>
        <v>plays</v>
      </c>
      <c r="S2804" t="s">
        <v>8317</v>
      </c>
      <c r="T2804" t="s">
        <v>8318</v>
      </c>
      <c r="U2804" s="9">
        <f t="shared" si="305"/>
        <v>42192.64707175926</v>
      </c>
      <c r="V2804" s="9">
        <f t="shared" si="306"/>
        <v>42222.64707175926</v>
      </c>
      <c r="W2804">
        <f t="shared" si="307"/>
        <v>30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 s="5">
        <f t="shared" si="302"/>
        <v>90.74</v>
      </c>
      <c r="Q2805" s="5" t="str">
        <f t="shared" si="303"/>
        <v>theater</v>
      </c>
      <c r="R2805" s="5" t="str">
        <f t="shared" si="304"/>
        <v>plays</v>
      </c>
      <c r="S2805" t="s">
        <v>8317</v>
      </c>
      <c r="T2805" t="s">
        <v>8318</v>
      </c>
      <c r="U2805" s="9">
        <f t="shared" si="305"/>
        <v>42158.065694444449</v>
      </c>
      <c r="V2805" s="9">
        <f t="shared" si="306"/>
        <v>42201</v>
      </c>
      <c r="W2805">
        <f t="shared" si="307"/>
        <v>43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 s="5">
        <f t="shared" si="302"/>
        <v>50</v>
      </c>
      <c r="Q2806" s="5" t="str">
        <f t="shared" si="303"/>
        <v>theater</v>
      </c>
      <c r="R2806" s="5" t="str">
        <f t="shared" si="304"/>
        <v>plays</v>
      </c>
      <c r="S2806" t="s">
        <v>8317</v>
      </c>
      <c r="T2806" t="s">
        <v>8318</v>
      </c>
      <c r="U2806" s="9">
        <f t="shared" si="305"/>
        <v>41881.453587962962</v>
      </c>
      <c r="V2806" s="9">
        <f t="shared" si="306"/>
        <v>41911.453587962962</v>
      </c>
      <c r="W2806">
        <f t="shared" si="307"/>
        <v>30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 s="5">
        <f t="shared" si="302"/>
        <v>24.44</v>
      </c>
      <c r="Q2807" s="5" t="str">
        <f t="shared" si="303"/>
        <v>theater</v>
      </c>
      <c r="R2807" s="5" t="str">
        <f t="shared" si="304"/>
        <v>plays</v>
      </c>
      <c r="S2807" t="s">
        <v>8317</v>
      </c>
      <c r="T2807" t="s">
        <v>8318</v>
      </c>
      <c r="U2807" s="9">
        <f t="shared" si="305"/>
        <v>42213.505474537036</v>
      </c>
      <c r="V2807" s="9">
        <f t="shared" si="306"/>
        <v>42238.505474537036</v>
      </c>
      <c r="W2807">
        <f t="shared" si="307"/>
        <v>25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 s="5">
        <f t="shared" si="302"/>
        <v>44.25</v>
      </c>
      <c r="Q2808" s="5" t="str">
        <f t="shared" si="303"/>
        <v>theater</v>
      </c>
      <c r="R2808" s="5" t="str">
        <f t="shared" si="304"/>
        <v>plays</v>
      </c>
      <c r="S2808" t="s">
        <v>8317</v>
      </c>
      <c r="T2808" t="s">
        <v>8318</v>
      </c>
      <c r="U2808" s="9">
        <f t="shared" si="305"/>
        <v>42185.267245370371</v>
      </c>
      <c r="V2808" s="9">
        <f t="shared" si="306"/>
        <v>42221.458333333328</v>
      </c>
      <c r="W2808">
        <f t="shared" si="307"/>
        <v>36</v>
      </c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 s="5">
        <f t="shared" si="302"/>
        <v>67.739999999999995</v>
      </c>
      <c r="Q2809" s="5" t="str">
        <f t="shared" si="303"/>
        <v>theater</v>
      </c>
      <c r="R2809" s="5" t="str">
        <f t="shared" si="304"/>
        <v>plays</v>
      </c>
      <c r="S2809" t="s">
        <v>8317</v>
      </c>
      <c r="T2809" t="s">
        <v>8318</v>
      </c>
      <c r="U2809" s="9">
        <f t="shared" si="305"/>
        <v>42154.873124999998</v>
      </c>
      <c r="V2809" s="9">
        <f t="shared" si="306"/>
        <v>42184.873124999998</v>
      </c>
      <c r="W2809">
        <f t="shared" si="307"/>
        <v>30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 s="5">
        <f t="shared" si="302"/>
        <v>65.38</v>
      </c>
      <c r="Q2810" s="5" t="str">
        <f t="shared" si="303"/>
        <v>theater</v>
      </c>
      <c r="R2810" s="5" t="str">
        <f t="shared" si="304"/>
        <v>plays</v>
      </c>
      <c r="S2810" t="s">
        <v>8317</v>
      </c>
      <c r="T2810" t="s">
        <v>8318</v>
      </c>
      <c r="U2810" s="9">
        <f t="shared" si="305"/>
        <v>42208.84646990741</v>
      </c>
      <c r="V2810" s="9">
        <f t="shared" si="306"/>
        <v>42238.84646990741</v>
      </c>
      <c r="W2810">
        <f t="shared" si="307"/>
        <v>30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 s="5">
        <f t="shared" si="302"/>
        <v>121.9</v>
      </c>
      <c r="Q2811" s="5" t="str">
        <f t="shared" si="303"/>
        <v>theater</v>
      </c>
      <c r="R2811" s="5" t="str">
        <f t="shared" si="304"/>
        <v>plays</v>
      </c>
      <c r="S2811" t="s">
        <v>8317</v>
      </c>
      <c r="T2811" t="s">
        <v>8318</v>
      </c>
      <c r="U2811" s="9">
        <f t="shared" si="305"/>
        <v>42451.496817129635</v>
      </c>
      <c r="V2811" s="9">
        <f t="shared" si="306"/>
        <v>42459.610416666663</v>
      </c>
      <c r="W2811">
        <f t="shared" si="307"/>
        <v>8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 s="5">
        <f t="shared" si="302"/>
        <v>47.46</v>
      </c>
      <c r="Q2812" s="5" t="str">
        <f t="shared" si="303"/>
        <v>theater</v>
      </c>
      <c r="R2812" s="5" t="str">
        <f t="shared" si="304"/>
        <v>plays</v>
      </c>
      <c r="S2812" t="s">
        <v>8317</v>
      </c>
      <c r="T2812" t="s">
        <v>8318</v>
      </c>
      <c r="U2812" s="9">
        <f t="shared" si="305"/>
        <v>41759.13962962963</v>
      </c>
      <c r="V2812" s="9">
        <f t="shared" si="306"/>
        <v>41791.165972222225</v>
      </c>
      <c r="W2812">
        <f t="shared" si="307"/>
        <v>32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 s="5">
        <f t="shared" si="302"/>
        <v>92.84</v>
      </c>
      <c r="Q2813" s="5" t="str">
        <f t="shared" si="303"/>
        <v>theater</v>
      </c>
      <c r="R2813" s="5" t="str">
        <f t="shared" si="304"/>
        <v>plays</v>
      </c>
      <c r="S2813" t="s">
        <v>8317</v>
      </c>
      <c r="T2813" t="s">
        <v>8318</v>
      </c>
      <c r="U2813" s="9">
        <f t="shared" si="305"/>
        <v>42028.496562500004</v>
      </c>
      <c r="V2813" s="9">
        <f t="shared" si="306"/>
        <v>42058.496562500004</v>
      </c>
      <c r="W2813">
        <f t="shared" si="307"/>
        <v>30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 s="5">
        <f t="shared" si="302"/>
        <v>68.25</v>
      </c>
      <c r="Q2814" s="5" t="str">
        <f t="shared" si="303"/>
        <v>theater</v>
      </c>
      <c r="R2814" s="5" t="str">
        <f t="shared" si="304"/>
        <v>plays</v>
      </c>
      <c r="S2814" t="s">
        <v>8317</v>
      </c>
      <c r="T2814" t="s">
        <v>8318</v>
      </c>
      <c r="U2814" s="9">
        <f t="shared" si="305"/>
        <v>42054.74418981481</v>
      </c>
      <c r="V2814" s="9">
        <f t="shared" si="306"/>
        <v>42100.166666666672</v>
      </c>
      <c r="W2814">
        <f t="shared" si="307"/>
        <v>46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 s="5">
        <f t="shared" si="302"/>
        <v>37.21</v>
      </c>
      <c r="Q2815" s="5" t="str">
        <f t="shared" si="303"/>
        <v>theater</v>
      </c>
      <c r="R2815" s="5" t="str">
        <f t="shared" si="304"/>
        <v>plays</v>
      </c>
      <c r="S2815" t="s">
        <v>8317</v>
      </c>
      <c r="T2815" t="s">
        <v>8318</v>
      </c>
      <c r="U2815" s="9">
        <f t="shared" si="305"/>
        <v>42693.742604166662</v>
      </c>
      <c r="V2815" s="9">
        <f t="shared" si="306"/>
        <v>42718.742604166662</v>
      </c>
      <c r="W2815">
        <f t="shared" si="307"/>
        <v>25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 s="5">
        <f t="shared" si="302"/>
        <v>25.25</v>
      </c>
      <c r="Q2816" s="5" t="str">
        <f t="shared" si="303"/>
        <v>theater</v>
      </c>
      <c r="R2816" s="5" t="str">
        <f t="shared" si="304"/>
        <v>plays</v>
      </c>
      <c r="S2816" t="s">
        <v>8317</v>
      </c>
      <c r="T2816" t="s">
        <v>8318</v>
      </c>
      <c r="U2816" s="9">
        <f t="shared" si="305"/>
        <v>42103.399479166663</v>
      </c>
      <c r="V2816" s="9">
        <f t="shared" si="306"/>
        <v>42133.399479166663</v>
      </c>
      <c r="W2816">
        <f t="shared" si="307"/>
        <v>30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 s="5">
        <f t="shared" si="302"/>
        <v>43.21</v>
      </c>
      <c r="Q2817" s="5" t="str">
        <f t="shared" si="303"/>
        <v>theater</v>
      </c>
      <c r="R2817" s="5" t="str">
        <f t="shared" si="304"/>
        <v>plays</v>
      </c>
      <c r="S2817" t="s">
        <v>8317</v>
      </c>
      <c r="T2817" t="s">
        <v>8318</v>
      </c>
      <c r="U2817" s="9">
        <f t="shared" si="305"/>
        <v>42559.776724537034</v>
      </c>
      <c r="V2817" s="9">
        <f t="shared" si="306"/>
        <v>42589.776724537034</v>
      </c>
      <c r="W2817">
        <f t="shared" si="307"/>
        <v>30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308">ROUND((E2818/D2818)*100,0)</f>
        <v>142</v>
      </c>
      <c r="P2818" s="5">
        <f t="shared" ref="P2818:P2881" si="309">ROUND((E2818/L2818),2)</f>
        <v>25.13</v>
      </c>
      <c r="Q2818" s="5" t="str">
        <f t="shared" ref="Q2818:Q2881" si="310">LEFT(N2818,SEARCH("/",N2818)-1)</f>
        <v>theater</v>
      </c>
      <c r="R2818" s="5" t="str">
        <f t="shared" ref="R2818:R2881" si="311">RIGHT(N2818,LEN(N2818)-SEARCH("/",N2818))</f>
        <v>plays</v>
      </c>
      <c r="S2818" t="s">
        <v>8317</v>
      </c>
      <c r="T2818" t="s">
        <v>8318</v>
      </c>
      <c r="U2818" s="9">
        <f t="shared" ref="U2818:U2881" si="312">(((J2818/60)/60)/24)+DATE(1970,1,1)</f>
        <v>42188.467499999999</v>
      </c>
      <c r="V2818" s="9">
        <f t="shared" ref="V2818:V2881" si="313">(((I2818/60)/60)/24)+DATE(1970,1,1)</f>
        <v>42218.666666666672</v>
      </c>
      <c r="W2818">
        <f t="shared" si="307"/>
        <v>30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308"/>
        <v>130</v>
      </c>
      <c r="P2819" s="5">
        <f t="shared" si="309"/>
        <v>23.64</v>
      </c>
      <c r="Q2819" s="5" t="str">
        <f t="shared" si="310"/>
        <v>theater</v>
      </c>
      <c r="R2819" s="5" t="str">
        <f t="shared" si="311"/>
        <v>plays</v>
      </c>
      <c r="S2819" t="s">
        <v>8317</v>
      </c>
      <c r="T2819" t="s">
        <v>8318</v>
      </c>
      <c r="U2819" s="9">
        <f t="shared" si="312"/>
        <v>42023.634976851856</v>
      </c>
      <c r="V2819" s="9">
        <f t="shared" si="313"/>
        <v>42063.634976851856</v>
      </c>
      <c r="W2819">
        <f t="shared" ref="W2819:W2882" si="314">DATEDIF(U2819,V2819,"d")</f>
        <v>40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 s="5">
        <f t="shared" si="309"/>
        <v>103.95</v>
      </c>
      <c r="Q2820" s="5" t="str">
        <f t="shared" si="310"/>
        <v>theater</v>
      </c>
      <c r="R2820" s="5" t="str">
        <f t="shared" si="311"/>
        <v>plays</v>
      </c>
      <c r="S2820" t="s">
        <v>8317</v>
      </c>
      <c r="T2820" t="s">
        <v>8318</v>
      </c>
      <c r="U2820" s="9">
        <f t="shared" si="312"/>
        <v>42250.598217592589</v>
      </c>
      <c r="V2820" s="9">
        <f t="shared" si="313"/>
        <v>42270.598217592589</v>
      </c>
      <c r="W2820">
        <f t="shared" si="314"/>
        <v>20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 s="5">
        <f t="shared" si="309"/>
        <v>50.38</v>
      </c>
      <c r="Q2821" s="5" t="str">
        <f t="shared" si="310"/>
        <v>theater</v>
      </c>
      <c r="R2821" s="5" t="str">
        <f t="shared" si="311"/>
        <v>plays</v>
      </c>
      <c r="S2821" t="s">
        <v>8317</v>
      </c>
      <c r="T2821" t="s">
        <v>8318</v>
      </c>
      <c r="U2821" s="9">
        <f t="shared" si="312"/>
        <v>42139.525567129633</v>
      </c>
      <c r="V2821" s="9">
        <f t="shared" si="313"/>
        <v>42169.525567129633</v>
      </c>
      <c r="W2821">
        <f t="shared" si="314"/>
        <v>30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 s="5">
        <f t="shared" si="309"/>
        <v>13.6</v>
      </c>
      <c r="Q2822" s="5" t="str">
        <f t="shared" si="310"/>
        <v>theater</v>
      </c>
      <c r="R2822" s="5" t="str">
        <f t="shared" si="311"/>
        <v>plays</v>
      </c>
      <c r="S2822" t="s">
        <v>8317</v>
      </c>
      <c r="T2822" t="s">
        <v>8318</v>
      </c>
      <c r="U2822" s="9">
        <f t="shared" si="312"/>
        <v>42401.610983796301</v>
      </c>
      <c r="V2822" s="9">
        <f t="shared" si="313"/>
        <v>42426</v>
      </c>
      <c r="W2822">
        <f t="shared" si="314"/>
        <v>25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 s="5">
        <f t="shared" si="309"/>
        <v>28.57</v>
      </c>
      <c r="Q2823" s="5" t="str">
        <f t="shared" si="310"/>
        <v>theater</v>
      </c>
      <c r="R2823" s="5" t="str">
        <f t="shared" si="311"/>
        <v>plays</v>
      </c>
      <c r="S2823" t="s">
        <v>8317</v>
      </c>
      <c r="T2823" t="s">
        <v>8318</v>
      </c>
      <c r="U2823" s="9">
        <f t="shared" si="312"/>
        <v>41875.922858796301</v>
      </c>
      <c r="V2823" s="9">
        <f t="shared" si="313"/>
        <v>41905.922858796301</v>
      </c>
      <c r="W2823">
        <f t="shared" si="314"/>
        <v>30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 s="5">
        <f t="shared" si="309"/>
        <v>63.83</v>
      </c>
      <c r="Q2824" s="5" t="str">
        <f t="shared" si="310"/>
        <v>theater</v>
      </c>
      <c r="R2824" s="5" t="str">
        <f t="shared" si="311"/>
        <v>plays</v>
      </c>
      <c r="S2824" t="s">
        <v>8317</v>
      </c>
      <c r="T2824" t="s">
        <v>8318</v>
      </c>
      <c r="U2824" s="9">
        <f t="shared" si="312"/>
        <v>42060.683935185181</v>
      </c>
      <c r="V2824" s="9">
        <f t="shared" si="313"/>
        <v>42090.642268518524</v>
      </c>
      <c r="W2824">
        <f t="shared" si="314"/>
        <v>30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 s="5">
        <f t="shared" si="309"/>
        <v>8.86</v>
      </c>
      <c r="Q2825" s="5" t="str">
        <f t="shared" si="310"/>
        <v>theater</v>
      </c>
      <c r="R2825" s="5" t="str">
        <f t="shared" si="311"/>
        <v>plays</v>
      </c>
      <c r="S2825" t="s">
        <v>8317</v>
      </c>
      <c r="T2825" t="s">
        <v>8318</v>
      </c>
      <c r="U2825" s="9">
        <f t="shared" si="312"/>
        <v>42067.011643518519</v>
      </c>
      <c r="V2825" s="9">
        <f t="shared" si="313"/>
        <v>42094.957638888889</v>
      </c>
      <c r="W2825">
        <f t="shared" si="314"/>
        <v>27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 s="5">
        <f t="shared" si="309"/>
        <v>50.67</v>
      </c>
      <c r="Q2826" s="5" t="str">
        <f t="shared" si="310"/>
        <v>theater</v>
      </c>
      <c r="R2826" s="5" t="str">
        <f t="shared" si="311"/>
        <v>plays</v>
      </c>
      <c r="S2826" t="s">
        <v>8317</v>
      </c>
      <c r="T2826" t="s">
        <v>8318</v>
      </c>
      <c r="U2826" s="9">
        <f t="shared" si="312"/>
        <v>42136.270787037036</v>
      </c>
      <c r="V2826" s="9">
        <f t="shared" si="313"/>
        <v>42168.071527777778</v>
      </c>
      <c r="W2826">
        <f t="shared" si="314"/>
        <v>32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 s="5">
        <f t="shared" si="309"/>
        <v>60.78</v>
      </c>
      <c r="Q2827" s="5" t="str">
        <f t="shared" si="310"/>
        <v>theater</v>
      </c>
      <c r="R2827" s="5" t="str">
        <f t="shared" si="311"/>
        <v>plays</v>
      </c>
      <c r="S2827" t="s">
        <v>8317</v>
      </c>
      <c r="T2827" t="s">
        <v>8318</v>
      </c>
      <c r="U2827" s="9">
        <f t="shared" si="312"/>
        <v>42312.792662037042</v>
      </c>
      <c r="V2827" s="9">
        <f t="shared" si="313"/>
        <v>42342.792662037042</v>
      </c>
      <c r="W2827">
        <f t="shared" si="314"/>
        <v>30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 s="5">
        <f t="shared" si="309"/>
        <v>113.42</v>
      </c>
      <c r="Q2828" s="5" t="str">
        <f t="shared" si="310"/>
        <v>theater</v>
      </c>
      <c r="R2828" s="5" t="str">
        <f t="shared" si="311"/>
        <v>plays</v>
      </c>
      <c r="S2828" t="s">
        <v>8317</v>
      </c>
      <c r="T2828" t="s">
        <v>8318</v>
      </c>
      <c r="U2828" s="9">
        <f t="shared" si="312"/>
        <v>42171.034861111111</v>
      </c>
      <c r="V2828" s="9">
        <f t="shared" si="313"/>
        <v>42195.291666666672</v>
      </c>
      <c r="W2828">
        <f t="shared" si="314"/>
        <v>24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 s="5">
        <f t="shared" si="309"/>
        <v>104.57</v>
      </c>
      <c r="Q2829" s="5" t="str">
        <f t="shared" si="310"/>
        <v>theater</v>
      </c>
      <c r="R2829" s="5" t="str">
        <f t="shared" si="311"/>
        <v>plays</v>
      </c>
      <c r="S2829" t="s">
        <v>8317</v>
      </c>
      <c r="T2829" t="s">
        <v>8318</v>
      </c>
      <c r="U2829" s="9">
        <f t="shared" si="312"/>
        <v>42494.683634259258</v>
      </c>
      <c r="V2829" s="9">
        <f t="shared" si="313"/>
        <v>42524.6875</v>
      </c>
      <c r="W2829">
        <f t="shared" si="314"/>
        <v>30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 s="5">
        <f t="shared" si="309"/>
        <v>98.31</v>
      </c>
      <c r="Q2830" s="5" t="str">
        <f t="shared" si="310"/>
        <v>theater</v>
      </c>
      <c r="R2830" s="5" t="str">
        <f t="shared" si="311"/>
        <v>plays</v>
      </c>
      <c r="S2830" t="s">
        <v>8317</v>
      </c>
      <c r="T2830" t="s">
        <v>8318</v>
      </c>
      <c r="U2830" s="9">
        <f t="shared" si="312"/>
        <v>42254.264687499999</v>
      </c>
      <c r="V2830" s="9">
        <f t="shared" si="313"/>
        <v>42279.958333333328</v>
      </c>
      <c r="W2830">
        <f t="shared" si="314"/>
        <v>25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 s="5">
        <f t="shared" si="309"/>
        <v>35.04</v>
      </c>
      <c r="Q2831" s="5" t="str">
        <f t="shared" si="310"/>
        <v>theater</v>
      </c>
      <c r="R2831" s="5" t="str">
        <f t="shared" si="311"/>
        <v>plays</v>
      </c>
      <c r="S2831" t="s">
        <v>8317</v>
      </c>
      <c r="T2831" t="s">
        <v>8318</v>
      </c>
      <c r="U2831" s="9">
        <f t="shared" si="312"/>
        <v>42495.434236111112</v>
      </c>
      <c r="V2831" s="9">
        <f t="shared" si="313"/>
        <v>42523.434236111112</v>
      </c>
      <c r="W2831">
        <f t="shared" si="314"/>
        <v>28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 s="5">
        <f t="shared" si="309"/>
        <v>272.73</v>
      </c>
      <c r="Q2832" s="5" t="str">
        <f t="shared" si="310"/>
        <v>theater</v>
      </c>
      <c r="R2832" s="5" t="str">
        <f t="shared" si="311"/>
        <v>plays</v>
      </c>
      <c r="S2832" t="s">
        <v>8317</v>
      </c>
      <c r="T2832" t="s">
        <v>8318</v>
      </c>
      <c r="U2832" s="9">
        <f t="shared" si="312"/>
        <v>41758.839675925927</v>
      </c>
      <c r="V2832" s="9">
        <f t="shared" si="313"/>
        <v>41771.165972222225</v>
      </c>
      <c r="W2832">
        <f t="shared" si="314"/>
        <v>13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 s="5">
        <f t="shared" si="309"/>
        <v>63.85</v>
      </c>
      <c r="Q2833" s="5" t="str">
        <f t="shared" si="310"/>
        <v>theater</v>
      </c>
      <c r="R2833" s="5" t="str">
        <f t="shared" si="311"/>
        <v>plays</v>
      </c>
      <c r="S2833" t="s">
        <v>8317</v>
      </c>
      <c r="T2833" t="s">
        <v>8318</v>
      </c>
      <c r="U2833" s="9">
        <f t="shared" si="312"/>
        <v>42171.824884259258</v>
      </c>
      <c r="V2833" s="9">
        <f t="shared" si="313"/>
        <v>42201.824884259258</v>
      </c>
      <c r="W2833">
        <f t="shared" si="314"/>
        <v>30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 s="5">
        <f t="shared" si="309"/>
        <v>30.19</v>
      </c>
      <c r="Q2834" s="5" t="str">
        <f t="shared" si="310"/>
        <v>theater</v>
      </c>
      <c r="R2834" s="5" t="str">
        <f t="shared" si="311"/>
        <v>plays</v>
      </c>
      <c r="S2834" t="s">
        <v>8317</v>
      </c>
      <c r="T2834" t="s">
        <v>8318</v>
      </c>
      <c r="U2834" s="9">
        <f t="shared" si="312"/>
        <v>41938.709421296298</v>
      </c>
      <c r="V2834" s="9">
        <f t="shared" si="313"/>
        <v>41966.916666666672</v>
      </c>
      <c r="W2834">
        <f t="shared" si="314"/>
        <v>28</v>
      </c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 s="5">
        <f t="shared" si="309"/>
        <v>83.51</v>
      </c>
      <c r="Q2835" s="5" t="str">
        <f t="shared" si="310"/>
        <v>theater</v>
      </c>
      <c r="R2835" s="5" t="str">
        <f t="shared" si="311"/>
        <v>plays</v>
      </c>
      <c r="S2835" t="s">
        <v>8317</v>
      </c>
      <c r="T2835" t="s">
        <v>8318</v>
      </c>
      <c r="U2835" s="9">
        <f t="shared" si="312"/>
        <v>42268.127696759257</v>
      </c>
      <c r="V2835" s="9">
        <f t="shared" si="313"/>
        <v>42288.083333333328</v>
      </c>
      <c r="W2835">
        <f t="shared" si="314"/>
        <v>20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 s="5">
        <f t="shared" si="309"/>
        <v>64.760000000000005</v>
      </c>
      <c r="Q2836" s="5" t="str">
        <f t="shared" si="310"/>
        <v>theater</v>
      </c>
      <c r="R2836" s="5" t="str">
        <f t="shared" si="311"/>
        <v>plays</v>
      </c>
      <c r="S2836" t="s">
        <v>8317</v>
      </c>
      <c r="T2836" t="s">
        <v>8318</v>
      </c>
      <c r="U2836" s="9">
        <f t="shared" si="312"/>
        <v>42019.959837962961</v>
      </c>
      <c r="V2836" s="9">
        <f t="shared" si="313"/>
        <v>42034.959837962961</v>
      </c>
      <c r="W2836">
        <f t="shared" si="314"/>
        <v>15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 s="5">
        <f t="shared" si="309"/>
        <v>20.12</v>
      </c>
      <c r="Q2837" s="5" t="str">
        <f t="shared" si="310"/>
        <v>theater</v>
      </c>
      <c r="R2837" s="5" t="str">
        <f t="shared" si="311"/>
        <v>plays</v>
      </c>
      <c r="S2837" t="s">
        <v>8317</v>
      </c>
      <c r="T2837" t="s">
        <v>8318</v>
      </c>
      <c r="U2837" s="9">
        <f t="shared" si="312"/>
        <v>42313.703900462962</v>
      </c>
      <c r="V2837" s="9">
        <f t="shared" si="313"/>
        <v>42343</v>
      </c>
      <c r="W2837">
        <f t="shared" si="314"/>
        <v>30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 s="5">
        <f t="shared" si="309"/>
        <v>44.09</v>
      </c>
      <c r="Q2838" s="5" t="str">
        <f t="shared" si="310"/>
        <v>theater</v>
      </c>
      <c r="R2838" s="5" t="str">
        <f t="shared" si="311"/>
        <v>plays</v>
      </c>
      <c r="S2838" t="s">
        <v>8317</v>
      </c>
      <c r="T2838" t="s">
        <v>8318</v>
      </c>
      <c r="U2838" s="9">
        <f t="shared" si="312"/>
        <v>42746.261782407411</v>
      </c>
      <c r="V2838" s="9">
        <f t="shared" si="313"/>
        <v>42784.207638888889</v>
      </c>
      <c r="W2838">
        <f t="shared" si="314"/>
        <v>38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 s="5">
        <f t="shared" si="309"/>
        <v>40.479999999999997</v>
      </c>
      <c r="Q2839" s="5" t="str">
        <f t="shared" si="310"/>
        <v>theater</v>
      </c>
      <c r="R2839" s="5" t="str">
        <f t="shared" si="311"/>
        <v>plays</v>
      </c>
      <c r="S2839" t="s">
        <v>8317</v>
      </c>
      <c r="T2839" t="s">
        <v>8318</v>
      </c>
      <c r="U2839" s="9">
        <f t="shared" si="312"/>
        <v>42307.908379629633</v>
      </c>
      <c r="V2839" s="9">
        <f t="shared" si="313"/>
        <v>42347.950046296297</v>
      </c>
      <c r="W2839">
        <f t="shared" si="314"/>
        <v>40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 s="5">
        <f t="shared" si="309"/>
        <v>44.54</v>
      </c>
      <c r="Q2840" s="5" t="str">
        <f t="shared" si="310"/>
        <v>theater</v>
      </c>
      <c r="R2840" s="5" t="str">
        <f t="shared" si="311"/>
        <v>plays</v>
      </c>
      <c r="S2840" t="s">
        <v>8317</v>
      </c>
      <c r="T2840" t="s">
        <v>8318</v>
      </c>
      <c r="U2840" s="9">
        <f t="shared" si="312"/>
        <v>41842.607592592591</v>
      </c>
      <c r="V2840" s="9">
        <f t="shared" si="313"/>
        <v>41864.916666666664</v>
      </c>
      <c r="W2840">
        <f t="shared" si="314"/>
        <v>22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 s="5">
        <f t="shared" si="309"/>
        <v>125.81</v>
      </c>
      <c r="Q2841" s="5" t="str">
        <f t="shared" si="310"/>
        <v>theater</v>
      </c>
      <c r="R2841" s="5" t="str">
        <f t="shared" si="311"/>
        <v>plays</v>
      </c>
      <c r="S2841" t="s">
        <v>8317</v>
      </c>
      <c r="T2841" t="s">
        <v>8318</v>
      </c>
      <c r="U2841" s="9">
        <f t="shared" si="312"/>
        <v>41853.240208333329</v>
      </c>
      <c r="V2841" s="9">
        <f t="shared" si="313"/>
        <v>41876.207638888889</v>
      </c>
      <c r="W2841">
        <f t="shared" si="314"/>
        <v>23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 s="5">
        <f t="shared" si="309"/>
        <v>19.7</v>
      </c>
      <c r="Q2842" s="5" t="str">
        <f t="shared" si="310"/>
        <v>theater</v>
      </c>
      <c r="R2842" s="5" t="str">
        <f t="shared" si="311"/>
        <v>plays</v>
      </c>
      <c r="S2842" t="s">
        <v>8317</v>
      </c>
      <c r="T2842" t="s">
        <v>8318</v>
      </c>
      <c r="U2842" s="9">
        <f t="shared" si="312"/>
        <v>42060.035636574074</v>
      </c>
      <c r="V2842" s="9">
        <f t="shared" si="313"/>
        <v>42081.708333333328</v>
      </c>
      <c r="W2842">
        <f t="shared" si="314"/>
        <v>21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 s="5">
        <f t="shared" si="309"/>
        <v>10</v>
      </c>
      <c r="Q2843" s="5" t="str">
        <f t="shared" si="310"/>
        <v>theater</v>
      </c>
      <c r="R2843" s="5" t="str">
        <f t="shared" si="311"/>
        <v>plays</v>
      </c>
      <c r="S2843" t="s">
        <v>8317</v>
      </c>
      <c r="T2843" t="s">
        <v>8318</v>
      </c>
      <c r="U2843" s="9">
        <f t="shared" si="312"/>
        <v>42291.739548611105</v>
      </c>
      <c r="V2843" s="9">
        <f t="shared" si="313"/>
        <v>42351.781215277777</v>
      </c>
      <c r="W2843">
        <f t="shared" si="314"/>
        <v>60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s="5" t="e">
        <f t="shared" si="309"/>
        <v>#DIV/0!</v>
      </c>
      <c r="Q2844" s="5" t="str">
        <f t="shared" si="310"/>
        <v>theater</v>
      </c>
      <c r="R2844" s="5" t="str">
        <f t="shared" si="311"/>
        <v>plays</v>
      </c>
      <c r="S2844" t="s">
        <v>8317</v>
      </c>
      <c r="T2844" t="s">
        <v>8318</v>
      </c>
      <c r="U2844" s="9">
        <f t="shared" si="312"/>
        <v>41784.952488425923</v>
      </c>
      <c r="V2844" s="9">
        <f t="shared" si="313"/>
        <v>41811.458333333336</v>
      </c>
      <c r="W2844">
        <f t="shared" si="314"/>
        <v>27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s="5" t="e">
        <f t="shared" si="309"/>
        <v>#DIV/0!</v>
      </c>
      <c r="Q2845" s="5" t="str">
        <f t="shared" si="310"/>
        <v>theater</v>
      </c>
      <c r="R2845" s="5" t="str">
        <f t="shared" si="311"/>
        <v>plays</v>
      </c>
      <c r="S2845" t="s">
        <v>8317</v>
      </c>
      <c r="T2845" t="s">
        <v>8318</v>
      </c>
      <c r="U2845" s="9">
        <f t="shared" si="312"/>
        <v>42492.737847222219</v>
      </c>
      <c r="V2845" s="9">
        <f t="shared" si="313"/>
        <v>42534.166666666672</v>
      </c>
      <c r="W2845">
        <f t="shared" si="314"/>
        <v>42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 s="5">
        <f t="shared" si="309"/>
        <v>30</v>
      </c>
      <c r="Q2846" s="5" t="str">
        <f t="shared" si="310"/>
        <v>theater</v>
      </c>
      <c r="R2846" s="5" t="str">
        <f t="shared" si="311"/>
        <v>plays</v>
      </c>
      <c r="S2846" t="s">
        <v>8317</v>
      </c>
      <c r="T2846" t="s">
        <v>8318</v>
      </c>
      <c r="U2846" s="9">
        <f t="shared" si="312"/>
        <v>42709.546064814815</v>
      </c>
      <c r="V2846" s="9">
        <f t="shared" si="313"/>
        <v>42739.546064814815</v>
      </c>
      <c r="W2846">
        <f t="shared" si="314"/>
        <v>30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 s="5">
        <f t="shared" si="309"/>
        <v>60.67</v>
      </c>
      <c r="Q2847" s="5" t="str">
        <f t="shared" si="310"/>
        <v>theater</v>
      </c>
      <c r="R2847" s="5" t="str">
        <f t="shared" si="311"/>
        <v>plays</v>
      </c>
      <c r="S2847" t="s">
        <v>8317</v>
      </c>
      <c r="T2847" t="s">
        <v>8318</v>
      </c>
      <c r="U2847" s="9">
        <f t="shared" si="312"/>
        <v>42103.016585648147</v>
      </c>
      <c r="V2847" s="9">
        <f t="shared" si="313"/>
        <v>42163.016585648147</v>
      </c>
      <c r="W2847">
        <f t="shared" si="314"/>
        <v>60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s="5" t="e">
        <f t="shared" si="309"/>
        <v>#DIV/0!</v>
      </c>
      <c r="Q2848" s="5" t="str">
        <f t="shared" si="310"/>
        <v>theater</v>
      </c>
      <c r="R2848" s="5" t="str">
        <f t="shared" si="311"/>
        <v>plays</v>
      </c>
      <c r="S2848" t="s">
        <v>8317</v>
      </c>
      <c r="T2848" t="s">
        <v>8318</v>
      </c>
      <c r="U2848" s="9">
        <f t="shared" si="312"/>
        <v>42108.692060185189</v>
      </c>
      <c r="V2848" s="9">
        <f t="shared" si="313"/>
        <v>42153.692060185189</v>
      </c>
      <c r="W2848">
        <f t="shared" si="314"/>
        <v>45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s="5" t="e">
        <f t="shared" si="309"/>
        <v>#DIV/0!</v>
      </c>
      <c r="Q2849" s="5" t="str">
        <f t="shared" si="310"/>
        <v>theater</v>
      </c>
      <c r="R2849" s="5" t="str">
        <f t="shared" si="311"/>
        <v>plays</v>
      </c>
      <c r="S2849" t="s">
        <v>8317</v>
      </c>
      <c r="T2849" t="s">
        <v>8318</v>
      </c>
      <c r="U2849" s="9">
        <f t="shared" si="312"/>
        <v>42453.806307870371</v>
      </c>
      <c r="V2849" s="9">
        <f t="shared" si="313"/>
        <v>42513.806307870371</v>
      </c>
      <c r="W2849">
        <f t="shared" si="314"/>
        <v>60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 s="5">
        <f t="shared" si="309"/>
        <v>23.33</v>
      </c>
      <c r="Q2850" s="5" t="str">
        <f t="shared" si="310"/>
        <v>theater</v>
      </c>
      <c r="R2850" s="5" t="str">
        <f t="shared" si="311"/>
        <v>plays</v>
      </c>
      <c r="S2850" t="s">
        <v>8317</v>
      </c>
      <c r="T2850" t="s">
        <v>8318</v>
      </c>
      <c r="U2850" s="9">
        <f t="shared" si="312"/>
        <v>42123.648831018523</v>
      </c>
      <c r="V2850" s="9">
        <f t="shared" si="313"/>
        <v>42153.648831018523</v>
      </c>
      <c r="W2850">
        <f t="shared" si="314"/>
        <v>30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 s="5">
        <f t="shared" si="309"/>
        <v>5</v>
      </c>
      <c r="Q2851" s="5" t="str">
        <f t="shared" si="310"/>
        <v>theater</v>
      </c>
      <c r="R2851" s="5" t="str">
        <f t="shared" si="311"/>
        <v>plays</v>
      </c>
      <c r="S2851" t="s">
        <v>8317</v>
      </c>
      <c r="T2851" t="s">
        <v>8318</v>
      </c>
      <c r="U2851" s="9">
        <f t="shared" si="312"/>
        <v>42453.428240740745</v>
      </c>
      <c r="V2851" s="9">
        <f t="shared" si="313"/>
        <v>42483.428240740745</v>
      </c>
      <c r="W2851">
        <f t="shared" si="314"/>
        <v>30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 s="5">
        <f t="shared" si="309"/>
        <v>23.92</v>
      </c>
      <c r="Q2852" s="5" t="str">
        <f t="shared" si="310"/>
        <v>theater</v>
      </c>
      <c r="R2852" s="5" t="str">
        <f t="shared" si="311"/>
        <v>plays</v>
      </c>
      <c r="S2852" t="s">
        <v>8317</v>
      </c>
      <c r="T2852" t="s">
        <v>8318</v>
      </c>
      <c r="U2852" s="9">
        <f t="shared" si="312"/>
        <v>41858.007071759261</v>
      </c>
      <c r="V2852" s="9">
        <f t="shared" si="313"/>
        <v>41888.007071759261</v>
      </c>
      <c r="W2852">
        <f t="shared" si="314"/>
        <v>30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s="5" t="e">
        <f t="shared" si="309"/>
        <v>#DIV/0!</v>
      </c>
      <c r="Q2853" s="5" t="str">
        <f t="shared" si="310"/>
        <v>theater</v>
      </c>
      <c r="R2853" s="5" t="str">
        <f t="shared" si="311"/>
        <v>plays</v>
      </c>
      <c r="S2853" t="s">
        <v>8317</v>
      </c>
      <c r="T2853" t="s">
        <v>8318</v>
      </c>
      <c r="U2853" s="9">
        <f t="shared" si="312"/>
        <v>42390.002650462964</v>
      </c>
      <c r="V2853" s="9">
        <f t="shared" si="313"/>
        <v>42398.970138888893</v>
      </c>
      <c r="W2853">
        <f t="shared" si="314"/>
        <v>8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 s="5">
        <f t="shared" si="309"/>
        <v>15.83</v>
      </c>
      <c r="Q2854" s="5" t="str">
        <f t="shared" si="310"/>
        <v>theater</v>
      </c>
      <c r="R2854" s="5" t="str">
        <f t="shared" si="311"/>
        <v>plays</v>
      </c>
      <c r="S2854" t="s">
        <v>8317</v>
      </c>
      <c r="T2854" t="s">
        <v>8318</v>
      </c>
      <c r="U2854" s="9">
        <f t="shared" si="312"/>
        <v>41781.045173611114</v>
      </c>
      <c r="V2854" s="9">
        <f t="shared" si="313"/>
        <v>41811.045173611114</v>
      </c>
      <c r="W2854">
        <f t="shared" si="314"/>
        <v>30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s="5" t="e">
        <f t="shared" si="309"/>
        <v>#DIV/0!</v>
      </c>
      <c r="Q2855" s="5" t="str">
        <f t="shared" si="310"/>
        <v>theater</v>
      </c>
      <c r="R2855" s="5" t="str">
        <f t="shared" si="311"/>
        <v>plays</v>
      </c>
      <c r="S2855" t="s">
        <v>8317</v>
      </c>
      <c r="T2855" t="s">
        <v>8318</v>
      </c>
      <c r="U2855" s="9">
        <f t="shared" si="312"/>
        <v>41836.190937499996</v>
      </c>
      <c r="V2855" s="9">
        <f t="shared" si="313"/>
        <v>41896.190937499996</v>
      </c>
      <c r="W2855">
        <f t="shared" si="314"/>
        <v>60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 s="5">
        <f t="shared" si="309"/>
        <v>29.79</v>
      </c>
      <c r="Q2856" s="5" t="str">
        <f t="shared" si="310"/>
        <v>theater</v>
      </c>
      <c r="R2856" s="5" t="str">
        <f t="shared" si="311"/>
        <v>plays</v>
      </c>
      <c r="S2856" t="s">
        <v>8317</v>
      </c>
      <c r="T2856" t="s">
        <v>8318</v>
      </c>
      <c r="U2856" s="9">
        <f t="shared" si="312"/>
        <v>42111.71665509259</v>
      </c>
      <c r="V2856" s="9">
        <f t="shared" si="313"/>
        <v>42131.71665509259</v>
      </c>
      <c r="W2856">
        <f t="shared" si="314"/>
        <v>20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 s="5">
        <f t="shared" si="309"/>
        <v>60</v>
      </c>
      <c r="Q2857" s="5" t="str">
        <f t="shared" si="310"/>
        <v>theater</v>
      </c>
      <c r="R2857" s="5" t="str">
        <f t="shared" si="311"/>
        <v>plays</v>
      </c>
      <c r="S2857" t="s">
        <v>8317</v>
      </c>
      <c r="T2857" t="s">
        <v>8318</v>
      </c>
      <c r="U2857" s="9">
        <f t="shared" si="312"/>
        <v>42370.007766203707</v>
      </c>
      <c r="V2857" s="9">
        <f t="shared" si="313"/>
        <v>42398.981944444444</v>
      </c>
      <c r="W2857">
        <f t="shared" si="314"/>
        <v>28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 s="5">
        <f t="shared" si="309"/>
        <v>24.33</v>
      </c>
      <c r="Q2858" s="5" t="str">
        <f t="shared" si="310"/>
        <v>theater</v>
      </c>
      <c r="R2858" s="5" t="str">
        <f t="shared" si="311"/>
        <v>plays</v>
      </c>
      <c r="S2858" t="s">
        <v>8317</v>
      </c>
      <c r="T2858" t="s">
        <v>8318</v>
      </c>
      <c r="U2858" s="9">
        <f t="shared" si="312"/>
        <v>42165.037581018521</v>
      </c>
      <c r="V2858" s="9">
        <f t="shared" si="313"/>
        <v>42224.898611111115</v>
      </c>
      <c r="W2858">
        <f t="shared" si="314"/>
        <v>59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 s="5">
        <f t="shared" si="309"/>
        <v>500</v>
      </c>
      <c r="Q2859" s="5" t="str">
        <f t="shared" si="310"/>
        <v>theater</v>
      </c>
      <c r="R2859" s="5" t="str">
        <f t="shared" si="311"/>
        <v>plays</v>
      </c>
      <c r="S2859" t="s">
        <v>8317</v>
      </c>
      <c r="T2859" t="s">
        <v>8318</v>
      </c>
      <c r="U2859" s="9">
        <f t="shared" si="312"/>
        <v>42726.920081018514</v>
      </c>
      <c r="V2859" s="9">
        <f t="shared" si="313"/>
        <v>42786.75</v>
      </c>
      <c r="W2859">
        <f t="shared" si="314"/>
        <v>60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s="5" t="e">
        <f t="shared" si="309"/>
        <v>#DIV/0!</v>
      </c>
      <c r="Q2860" s="5" t="str">
        <f t="shared" si="310"/>
        <v>theater</v>
      </c>
      <c r="R2860" s="5" t="str">
        <f t="shared" si="311"/>
        <v>plays</v>
      </c>
      <c r="S2860" t="s">
        <v>8317</v>
      </c>
      <c r="T2860" t="s">
        <v>8318</v>
      </c>
      <c r="U2860" s="9">
        <f t="shared" si="312"/>
        <v>41954.545081018514</v>
      </c>
      <c r="V2860" s="9">
        <f t="shared" si="313"/>
        <v>41978.477777777778</v>
      </c>
      <c r="W2860">
        <f t="shared" si="314"/>
        <v>24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 s="5">
        <f t="shared" si="309"/>
        <v>35</v>
      </c>
      <c r="Q2861" s="5" t="str">
        <f t="shared" si="310"/>
        <v>theater</v>
      </c>
      <c r="R2861" s="5" t="str">
        <f t="shared" si="311"/>
        <v>plays</v>
      </c>
      <c r="S2861" t="s">
        <v>8317</v>
      </c>
      <c r="T2861" t="s">
        <v>8318</v>
      </c>
      <c r="U2861" s="9">
        <f t="shared" si="312"/>
        <v>42233.362314814818</v>
      </c>
      <c r="V2861" s="9">
        <f t="shared" si="313"/>
        <v>42293.362314814818</v>
      </c>
      <c r="W2861">
        <f t="shared" si="314"/>
        <v>60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 s="5">
        <f t="shared" si="309"/>
        <v>29.56</v>
      </c>
      <c r="Q2862" s="5" t="str">
        <f t="shared" si="310"/>
        <v>theater</v>
      </c>
      <c r="R2862" s="5" t="str">
        <f t="shared" si="311"/>
        <v>plays</v>
      </c>
      <c r="S2862" t="s">
        <v>8317</v>
      </c>
      <c r="T2862" t="s">
        <v>8318</v>
      </c>
      <c r="U2862" s="9">
        <f t="shared" si="312"/>
        <v>42480.800648148142</v>
      </c>
      <c r="V2862" s="9">
        <f t="shared" si="313"/>
        <v>42540.800648148142</v>
      </c>
      <c r="W2862">
        <f t="shared" si="314"/>
        <v>60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 s="5">
        <f t="shared" si="309"/>
        <v>26.67</v>
      </c>
      <c r="Q2863" s="5" t="str">
        <f t="shared" si="310"/>
        <v>theater</v>
      </c>
      <c r="R2863" s="5" t="str">
        <f t="shared" si="311"/>
        <v>plays</v>
      </c>
      <c r="S2863" t="s">
        <v>8317</v>
      </c>
      <c r="T2863" t="s">
        <v>8318</v>
      </c>
      <c r="U2863" s="9">
        <f t="shared" si="312"/>
        <v>42257.590833333335</v>
      </c>
      <c r="V2863" s="9">
        <f t="shared" si="313"/>
        <v>42271.590833333335</v>
      </c>
      <c r="W2863">
        <f t="shared" si="314"/>
        <v>14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 s="5">
        <f t="shared" si="309"/>
        <v>18.329999999999998</v>
      </c>
      <c r="Q2864" s="5" t="str">
        <f t="shared" si="310"/>
        <v>theater</v>
      </c>
      <c r="R2864" s="5" t="str">
        <f t="shared" si="311"/>
        <v>plays</v>
      </c>
      <c r="S2864" t="s">
        <v>8317</v>
      </c>
      <c r="T2864" t="s">
        <v>8318</v>
      </c>
      <c r="U2864" s="9">
        <f t="shared" si="312"/>
        <v>41784.789687500001</v>
      </c>
      <c r="V2864" s="9">
        <f t="shared" si="313"/>
        <v>41814.789687500001</v>
      </c>
      <c r="W2864">
        <f t="shared" si="314"/>
        <v>30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 s="5">
        <f t="shared" si="309"/>
        <v>20</v>
      </c>
      <c r="Q2865" s="5" t="str">
        <f t="shared" si="310"/>
        <v>theater</v>
      </c>
      <c r="R2865" s="5" t="str">
        <f t="shared" si="311"/>
        <v>plays</v>
      </c>
      <c r="S2865" t="s">
        <v>8317</v>
      </c>
      <c r="T2865" t="s">
        <v>8318</v>
      </c>
      <c r="U2865" s="9">
        <f t="shared" si="312"/>
        <v>41831.675034722226</v>
      </c>
      <c r="V2865" s="9">
        <f t="shared" si="313"/>
        <v>41891.675034722226</v>
      </c>
      <c r="W2865">
        <f t="shared" si="314"/>
        <v>60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 s="5">
        <f t="shared" si="309"/>
        <v>13.33</v>
      </c>
      <c r="Q2866" s="5" t="str">
        <f t="shared" si="310"/>
        <v>theater</v>
      </c>
      <c r="R2866" s="5" t="str">
        <f t="shared" si="311"/>
        <v>plays</v>
      </c>
      <c r="S2866" t="s">
        <v>8317</v>
      </c>
      <c r="T2866" t="s">
        <v>8318</v>
      </c>
      <c r="U2866" s="9">
        <f t="shared" si="312"/>
        <v>42172.613506944443</v>
      </c>
      <c r="V2866" s="9">
        <f t="shared" si="313"/>
        <v>42202.554166666669</v>
      </c>
      <c r="W2866">
        <f t="shared" si="314"/>
        <v>30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s="5" t="e">
        <f t="shared" si="309"/>
        <v>#DIV/0!</v>
      </c>
      <c r="Q2867" s="5" t="str">
        <f t="shared" si="310"/>
        <v>theater</v>
      </c>
      <c r="R2867" s="5" t="str">
        <f t="shared" si="311"/>
        <v>plays</v>
      </c>
      <c r="S2867" t="s">
        <v>8317</v>
      </c>
      <c r="T2867" t="s">
        <v>8318</v>
      </c>
      <c r="U2867" s="9">
        <f t="shared" si="312"/>
        <v>41950.114108796297</v>
      </c>
      <c r="V2867" s="9">
        <f t="shared" si="313"/>
        <v>42010.114108796297</v>
      </c>
      <c r="W2867">
        <f t="shared" si="314"/>
        <v>60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 s="5">
        <f t="shared" si="309"/>
        <v>22.5</v>
      </c>
      <c r="Q2868" s="5" t="str">
        <f t="shared" si="310"/>
        <v>theater</v>
      </c>
      <c r="R2868" s="5" t="str">
        <f t="shared" si="311"/>
        <v>plays</v>
      </c>
      <c r="S2868" t="s">
        <v>8317</v>
      </c>
      <c r="T2868" t="s">
        <v>8318</v>
      </c>
      <c r="U2868" s="9">
        <f t="shared" si="312"/>
        <v>42627.955104166671</v>
      </c>
      <c r="V2868" s="9">
        <f t="shared" si="313"/>
        <v>42657.916666666672</v>
      </c>
      <c r="W2868">
        <f t="shared" si="314"/>
        <v>30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 s="5">
        <f t="shared" si="309"/>
        <v>50.4</v>
      </c>
      <c r="Q2869" s="5" t="str">
        <f t="shared" si="310"/>
        <v>theater</v>
      </c>
      <c r="R2869" s="5" t="str">
        <f t="shared" si="311"/>
        <v>plays</v>
      </c>
      <c r="S2869" t="s">
        <v>8317</v>
      </c>
      <c r="T2869" t="s">
        <v>8318</v>
      </c>
      <c r="U2869" s="9">
        <f t="shared" si="312"/>
        <v>42531.195277777777</v>
      </c>
      <c r="V2869" s="9">
        <f t="shared" si="313"/>
        <v>42555.166666666672</v>
      </c>
      <c r="W2869">
        <f t="shared" si="314"/>
        <v>24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 s="5">
        <f t="shared" si="309"/>
        <v>105.03</v>
      </c>
      <c r="Q2870" s="5" t="str">
        <f t="shared" si="310"/>
        <v>theater</v>
      </c>
      <c r="R2870" s="5" t="str">
        <f t="shared" si="311"/>
        <v>plays</v>
      </c>
      <c r="S2870" t="s">
        <v>8317</v>
      </c>
      <c r="T2870" t="s">
        <v>8318</v>
      </c>
      <c r="U2870" s="9">
        <f t="shared" si="312"/>
        <v>42618.827013888891</v>
      </c>
      <c r="V2870" s="9">
        <f t="shared" si="313"/>
        <v>42648.827013888891</v>
      </c>
      <c r="W2870">
        <f t="shared" si="314"/>
        <v>30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 s="5">
        <f t="shared" si="309"/>
        <v>35.4</v>
      </c>
      <c r="Q2871" s="5" t="str">
        <f t="shared" si="310"/>
        <v>theater</v>
      </c>
      <c r="R2871" s="5" t="str">
        <f t="shared" si="311"/>
        <v>plays</v>
      </c>
      <c r="S2871" t="s">
        <v>8317</v>
      </c>
      <c r="T2871" t="s">
        <v>8318</v>
      </c>
      <c r="U2871" s="9">
        <f t="shared" si="312"/>
        <v>42540.593530092592</v>
      </c>
      <c r="V2871" s="9">
        <f t="shared" si="313"/>
        <v>42570.593530092592</v>
      </c>
      <c r="W2871">
        <f t="shared" si="314"/>
        <v>30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 s="5">
        <f t="shared" si="309"/>
        <v>83.33</v>
      </c>
      <c r="Q2872" s="5" t="str">
        <f t="shared" si="310"/>
        <v>theater</v>
      </c>
      <c r="R2872" s="5" t="str">
        <f t="shared" si="311"/>
        <v>plays</v>
      </c>
      <c r="S2872" t="s">
        <v>8317</v>
      </c>
      <c r="T2872" t="s">
        <v>8318</v>
      </c>
      <c r="U2872" s="9">
        <f t="shared" si="312"/>
        <v>41746.189409722225</v>
      </c>
      <c r="V2872" s="9">
        <f t="shared" si="313"/>
        <v>41776.189409722225</v>
      </c>
      <c r="W2872">
        <f t="shared" si="314"/>
        <v>30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 s="5">
        <f t="shared" si="309"/>
        <v>35.92</v>
      </c>
      <c r="Q2873" s="5" t="str">
        <f t="shared" si="310"/>
        <v>theater</v>
      </c>
      <c r="R2873" s="5" t="str">
        <f t="shared" si="311"/>
        <v>plays</v>
      </c>
      <c r="S2873" t="s">
        <v>8317</v>
      </c>
      <c r="T2873" t="s">
        <v>8318</v>
      </c>
      <c r="U2873" s="9">
        <f t="shared" si="312"/>
        <v>41974.738576388889</v>
      </c>
      <c r="V2873" s="9">
        <f t="shared" si="313"/>
        <v>41994.738576388889</v>
      </c>
      <c r="W2873">
        <f t="shared" si="314"/>
        <v>20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s="5" t="e">
        <f t="shared" si="309"/>
        <v>#DIV/0!</v>
      </c>
      <c r="Q2874" s="5" t="str">
        <f t="shared" si="310"/>
        <v>theater</v>
      </c>
      <c r="R2874" s="5" t="str">
        <f t="shared" si="311"/>
        <v>plays</v>
      </c>
      <c r="S2874" t="s">
        <v>8317</v>
      </c>
      <c r="T2874" t="s">
        <v>8318</v>
      </c>
      <c r="U2874" s="9">
        <f t="shared" si="312"/>
        <v>42115.11618055556</v>
      </c>
      <c r="V2874" s="9">
        <f t="shared" si="313"/>
        <v>42175.11618055556</v>
      </c>
      <c r="W2874">
        <f t="shared" si="314"/>
        <v>60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 s="5">
        <f t="shared" si="309"/>
        <v>119.13</v>
      </c>
      <c r="Q2875" s="5" t="str">
        <f t="shared" si="310"/>
        <v>theater</v>
      </c>
      <c r="R2875" s="5" t="str">
        <f t="shared" si="311"/>
        <v>plays</v>
      </c>
      <c r="S2875" t="s">
        <v>8317</v>
      </c>
      <c r="T2875" t="s">
        <v>8318</v>
      </c>
      <c r="U2875" s="9">
        <f t="shared" si="312"/>
        <v>42002.817488425921</v>
      </c>
      <c r="V2875" s="9">
        <f t="shared" si="313"/>
        <v>42032.817488425921</v>
      </c>
      <c r="W2875">
        <f t="shared" si="314"/>
        <v>30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 s="5">
        <f t="shared" si="309"/>
        <v>90.33</v>
      </c>
      <c r="Q2876" s="5" t="str">
        <f t="shared" si="310"/>
        <v>theater</v>
      </c>
      <c r="R2876" s="5" t="str">
        <f t="shared" si="311"/>
        <v>plays</v>
      </c>
      <c r="S2876" t="s">
        <v>8317</v>
      </c>
      <c r="T2876" t="s">
        <v>8318</v>
      </c>
      <c r="U2876" s="9">
        <f t="shared" si="312"/>
        <v>42722.84474537037</v>
      </c>
      <c r="V2876" s="9">
        <f t="shared" si="313"/>
        <v>42752.84474537037</v>
      </c>
      <c r="W2876">
        <f t="shared" si="314"/>
        <v>30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 s="5">
        <f t="shared" si="309"/>
        <v>2.33</v>
      </c>
      <c r="Q2877" s="5" t="str">
        <f t="shared" si="310"/>
        <v>theater</v>
      </c>
      <c r="R2877" s="5" t="str">
        <f t="shared" si="311"/>
        <v>plays</v>
      </c>
      <c r="S2877" t="s">
        <v>8317</v>
      </c>
      <c r="T2877" t="s">
        <v>8318</v>
      </c>
      <c r="U2877" s="9">
        <f t="shared" si="312"/>
        <v>42465.128391203703</v>
      </c>
      <c r="V2877" s="9">
        <f t="shared" si="313"/>
        <v>42495.128391203703</v>
      </c>
      <c r="W2877">
        <f t="shared" si="314"/>
        <v>30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s="5" t="e">
        <f t="shared" si="309"/>
        <v>#DIV/0!</v>
      </c>
      <c r="Q2878" s="5" t="str">
        <f t="shared" si="310"/>
        <v>theater</v>
      </c>
      <c r="R2878" s="5" t="str">
        <f t="shared" si="311"/>
        <v>plays</v>
      </c>
      <c r="S2878" t="s">
        <v>8317</v>
      </c>
      <c r="T2878" t="s">
        <v>8318</v>
      </c>
      <c r="U2878" s="9">
        <f t="shared" si="312"/>
        <v>42171.743969907402</v>
      </c>
      <c r="V2878" s="9">
        <f t="shared" si="313"/>
        <v>42201.743969907402</v>
      </c>
      <c r="W2878">
        <f t="shared" si="314"/>
        <v>30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 s="5">
        <f t="shared" si="309"/>
        <v>108.33</v>
      </c>
      <c r="Q2879" s="5" t="str">
        <f t="shared" si="310"/>
        <v>theater</v>
      </c>
      <c r="R2879" s="5" t="str">
        <f t="shared" si="311"/>
        <v>plays</v>
      </c>
      <c r="S2879" t="s">
        <v>8317</v>
      </c>
      <c r="T2879" t="s">
        <v>8318</v>
      </c>
      <c r="U2879" s="9">
        <f t="shared" si="312"/>
        <v>42672.955138888887</v>
      </c>
      <c r="V2879" s="9">
        <f t="shared" si="313"/>
        <v>42704.708333333328</v>
      </c>
      <c r="W2879">
        <f t="shared" si="314"/>
        <v>32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 s="5">
        <f t="shared" si="309"/>
        <v>15.75</v>
      </c>
      <c r="Q2880" s="5" t="str">
        <f t="shared" si="310"/>
        <v>theater</v>
      </c>
      <c r="R2880" s="5" t="str">
        <f t="shared" si="311"/>
        <v>plays</v>
      </c>
      <c r="S2880" t="s">
        <v>8317</v>
      </c>
      <c r="T2880" t="s">
        <v>8318</v>
      </c>
      <c r="U2880" s="9">
        <f t="shared" si="312"/>
        <v>42128.615682870368</v>
      </c>
      <c r="V2880" s="9">
        <f t="shared" si="313"/>
        <v>42188.615682870368</v>
      </c>
      <c r="W2880">
        <f t="shared" si="314"/>
        <v>60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 s="5">
        <f t="shared" si="309"/>
        <v>29</v>
      </c>
      <c r="Q2881" s="5" t="str">
        <f t="shared" si="310"/>
        <v>theater</v>
      </c>
      <c r="R2881" s="5" t="str">
        <f t="shared" si="311"/>
        <v>plays</v>
      </c>
      <c r="S2881" t="s">
        <v>8317</v>
      </c>
      <c r="T2881" t="s">
        <v>8318</v>
      </c>
      <c r="U2881" s="9">
        <f t="shared" si="312"/>
        <v>42359.725243055553</v>
      </c>
      <c r="V2881" s="9">
        <f t="shared" si="313"/>
        <v>42389.725243055553</v>
      </c>
      <c r="W2881">
        <f t="shared" si="314"/>
        <v>30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315">ROUND((E2882/D2882)*100,0)</f>
        <v>23</v>
      </c>
      <c r="P2882" s="5">
        <f t="shared" ref="P2882:P2945" si="316">ROUND((E2882/L2882),2)</f>
        <v>96.55</v>
      </c>
      <c r="Q2882" s="5" t="str">
        <f t="shared" ref="Q2882:Q2945" si="317">LEFT(N2882,SEARCH("/",N2882)-1)</f>
        <v>theater</v>
      </c>
      <c r="R2882" s="5" t="str">
        <f t="shared" ref="R2882:R2945" si="318">RIGHT(N2882,LEN(N2882)-SEARCH("/",N2882))</f>
        <v>plays</v>
      </c>
      <c r="S2882" t="s">
        <v>8317</v>
      </c>
      <c r="T2882" t="s">
        <v>8318</v>
      </c>
      <c r="U2882" s="9">
        <f t="shared" ref="U2882:U2945" si="319">(((J2882/60)/60)/24)+DATE(1970,1,1)</f>
        <v>42192.905694444446</v>
      </c>
      <c r="V2882" s="9">
        <f t="shared" ref="V2882:V2945" si="320">(((I2882/60)/60)/24)+DATE(1970,1,1)</f>
        <v>42236.711805555555</v>
      </c>
      <c r="W2882">
        <f t="shared" si="314"/>
        <v>44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315"/>
        <v>0</v>
      </c>
      <c r="P2883" s="5" t="e">
        <f t="shared" si="316"/>
        <v>#DIV/0!</v>
      </c>
      <c r="Q2883" s="5" t="str">
        <f t="shared" si="317"/>
        <v>theater</v>
      </c>
      <c r="R2883" s="5" t="str">
        <f t="shared" si="318"/>
        <v>plays</v>
      </c>
      <c r="S2883" t="s">
        <v>8317</v>
      </c>
      <c r="T2883" t="s">
        <v>8318</v>
      </c>
      <c r="U2883" s="9">
        <f t="shared" si="319"/>
        <v>41916.597638888888</v>
      </c>
      <c r="V2883" s="9">
        <f t="shared" si="320"/>
        <v>41976.639305555553</v>
      </c>
      <c r="W2883">
        <f t="shared" ref="W2883:W2946" si="321">DATEDIF(U2883,V2883,"d")</f>
        <v>60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 s="5">
        <f t="shared" si="316"/>
        <v>63</v>
      </c>
      <c r="Q2884" s="5" t="str">
        <f t="shared" si="317"/>
        <v>theater</v>
      </c>
      <c r="R2884" s="5" t="str">
        <f t="shared" si="318"/>
        <v>plays</v>
      </c>
      <c r="S2884" t="s">
        <v>8317</v>
      </c>
      <c r="T2884" t="s">
        <v>8318</v>
      </c>
      <c r="U2884" s="9">
        <f t="shared" si="319"/>
        <v>42461.596273148149</v>
      </c>
      <c r="V2884" s="9">
        <f t="shared" si="320"/>
        <v>42491.596273148149</v>
      </c>
      <c r="W2884">
        <f t="shared" si="321"/>
        <v>30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 s="5">
        <f t="shared" si="316"/>
        <v>381.6</v>
      </c>
      <c r="Q2885" s="5" t="str">
        <f t="shared" si="317"/>
        <v>theater</v>
      </c>
      <c r="R2885" s="5" t="str">
        <f t="shared" si="318"/>
        <v>plays</v>
      </c>
      <c r="S2885" t="s">
        <v>8317</v>
      </c>
      <c r="T2885" t="s">
        <v>8318</v>
      </c>
      <c r="U2885" s="9">
        <f t="shared" si="319"/>
        <v>42370.90320601852</v>
      </c>
      <c r="V2885" s="9">
        <f t="shared" si="320"/>
        <v>42406.207638888889</v>
      </c>
      <c r="W2885">
        <f t="shared" si="321"/>
        <v>36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 s="5">
        <f t="shared" si="316"/>
        <v>46.25</v>
      </c>
      <c r="Q2886" s="5" t="str">
        <f t="shared" si="317"/>
        <v>theater</v>
      </c>
      <c r="R2886" s="5" t="str">
        <f t="shared" si="318"/>
        <v>plays</v>
      </c>
      <c r="S2886" t="s">
        <v>8317</v>
      </c>
      <c r="T2886" t="s">
        <v>8318</v>
      </c>
      <c r="U2886" s="9">
        <f t="shared" si="319"/>
        <v>41948.727256944447</v>
      </c>
      <c r="V2886" s="9">
        <f t="shared" si="320"/>
        <v>41978.727256944447</v>
      </c>
      <c r="W2886">
        <f t="shared" si="321"/>
        <v>30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 s="5">
        <f t="shared" si="316"/>
        <v>26</v>
      </c>
      <c r="Q2887" s="5" t="str">
        <f t="shared" si="317"/>
        <v>theater</v>
      </c>
      <c r="R2887" s="5" t="str">
        <f t="shared" si="318"/>
        <v>plays</v>
      </c>
      <c r="S2887" t="s">
        <v>8317</v>
      </c>
      <c r="T2887" t="s">
        <v>8318</v>
      </c>
      <c r="U2887" s="9">
        <f t="shared" si="319"/>
        <v>42047.07640046296</v>
      </c>
      <c r="V2887" s="9">
        <f t="shared" si="320"/>
        <v>42077.034733796296</v>
      </c>
      <c r="W2887">
        <f t="shared" si="321"/>
        <v>30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 s="5">
        <f t="shared" si="316"/>
        <v>10</v>
      </c>
      <c r="Q2888" s="5" t="str">
        <f t="shared" si="317"/>
        <v>theater</v>
      </c>
      <c r="R2888" s="5" t="str">
        <f t="shared" si="318"/>
        <v>plays</v>
      </c>
      <c r="S2888" t="s">
        <v>8317</v>
      </c>
      <c r="T2888" t="s">
        <v>8318</v>
      </c>
      <c r="U2888" s="9">
        <f t="shared" si="319"/>
        <v>42261.632916666669</v>
      </c>
      <c r="V2888" s="9">
        <f t="shared" si="320"/>
        <v>42266.165972222225</v>
      </c>
      <c r="W2888">
        <f t="shared" si="321"/>
        <v>5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 s="5">
        <f t="shared" si="316"/>
        <v>5</v>
      </c>
      <c r="Q2889" s="5" t="str">
        <f t="shared" si="317"/>
        <v>theater</v>
      </c>
      <c r="R2889" s="5" t="str">
        <f t="shared" si="318"/>
        <v>plays</v>
      </c>
      <c r="S2889" t="s">
        <v>8317</v>
      </c>
      <c r="T2889" t="s">
        <v>8318</v>
      </c>
      <c r="U2889" s="9">
        <f t="shared" si="319"/>
        <v>41985.427361111113</v>
      </c>
      <c r="V2889" s="9">
        <f t="shared" si="320"/>
        <v>42015.427361111113</v>
      </c>
      <c r="W2889">
        <f t="shared" si="321"/>
        <v>30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s="5" t="e">
        <f t="shared" si="316"/>
        <v>#DIV/0!</v>
      </c>
      <c r="Q2890" s="5" t="str">
        <f t="shared" si="317"/>
        <v>theater</v>
      </c>
      <c r="R2890" s="5" t="str">
        <f t="shared" si="318"/>
        <v>plays</v>
      </c>
      <c r="S2890" t="s">
        <v>8317</v>
      </c>
      <c r="T2890" t="s">
        <v>8318</v>
      </c>
      <c r="U2890" s="9">
        <f t="shared" si="319"/>
        <v>41922.535185185188</v>
      </c>
      <c r="V2890" s="9">
        <f t="shared" si="320"/>
        <v>41930.207638888889</v>
      </c>
      <c r="W2890">
        <f t="shared" si="321"/>
        <v>8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 s="5">
        <f t="shared" si="316"/>
        <v>81.569999999999993</v>
      </c>
      <c r="Q2891" s="5" t="str">
        <f t="shared" si="317"/>
        <v>theater</v>
      </c>
      <c r="R2891" s="5" t="str">
        <f t="shared" si="318"/>
        <v>plays</v>
      </c>
      <c r="S2891" t="s">
        <v>8317</v>
      </c>
      <c r="T2891" t="s">
        <v>8318</v>
      </c>
      <c r="U2891" s="9">
        <f t="shared" si="319"/>
        <v>41850.863252314812</v>
      </c>
      <c r="V2891" s="9">
        <f t="shared" si="320"/>
        <v>41880.863252314812</v>
      </c>
      <c r="W2891">
        <f t="shared" si="321"/>
        <v>30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 s="5">
        <f t="shared" si="316"/>
        <v>7</v>
      </c>
      <c r="Q2892" s="5" t="str">
        <f t="shared" si="317"/>
        <v>theater</v>
      </c>
      <c r="R2892" s="5" t="str">
        <f t="shared" si="318"/>
        <v>plays</v>
      </c>
      <c r="S2892" t="s">
        <v>8317</v>
      </c>
      <c r="T2892" t="s">
        <v>8318</v>
      </c>
      <c r="U2892" s="9">
        <f t="shared" si="319"/>
        <v>41831.742962962962</v>
      </c>
      <c r="V2892" s="9">
        <f t="shared" si="320"/>
        <v>41860.125</v>
      </c>
      <c r="W2892">
        <f t="shared" si="321"/>
        <v>29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 s="5">
        <f t="shared" si="316"/>
        <v>27.3</v>
      </c>
      <c r="Q2893" s="5" t="str">
        <f t="shared" si="317"/>
        <v>theater</v>
      </c>
      <c r="R2893" s="5" t="str">
        <f t="shared" si="318"/>
        <v>plays</v>
      </c>
      <c r="S2893" t="s">
        <v>8317</v>
      </c>
      <c r="T2893" t="s">
        <v>8318</v>
      </c>
      <c r="U2893" s="9">
        <f t="shared" si="319"/>
        <v>42415.883425925931</v>
      </c>
      <c r="V2893" s="9">
        <f t="shared" si="320"/>
        <v>42475.84175925926</v>
      </c>
      <c r="W2893">
        <f t="shared" si="321"/>
        <v>60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 s="5">
        <f t="shared" si="316"/>
        <v>29.41</v>
      </c>
      <c r="Q2894" s="5" t="str">
        <f t="shared" si="317"/>
        <v>theater</v>
      </c>
      <c r="R2894" s="5" t="str">
        <f t="shared" si="318"/>
        <v>plays</v>
      </c>
      <c r="S2894" t="s">
        <v>8317</v>
      </c>
      <c r="T2894" t="s">
        <v>8318</v>
      </c>
      <c r="U2894" s="9">
        <f t="shared" si="319"/>
        <v>41869.714166666665</v>
      </c>
      <c r="V2894" s="9">
        <f t="shared" si="320"/>
        <v>41876.875</v>
      </c>
      <c r="W2894">
        <f t="shared" si="321"/>
        <v>7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 s="5">
        <f t="shared" si="316"/>
        <v>12.5</v>
      </c>
      <c r="Q2895" s="5" t="str">
        <f t="shared" si="317"/>
        <v>theater</v>
      </c>
      <c r="R2895" s="5" t="str">
        <f t="shared" si="318"/>
        <v>plays</v>
      </c>
      <c r="S2895" t="s">
        <v>8317</v>
      </c>
      <c r="T2895" t="s">
        <v>8318</v>
      </c>
      <c r="U2895" s="9">
        <f t="shared" si="319"/>
        <v>41953.773090277777</v>
      </c>
      <c r="V2895" s="9">
        <f t="shared" si="320"/>
        <v>42013.083333333328</v>
      </c>
      <c r="W2895">
        <f t="shared" si="321"/>
        <v>60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s="5" t="e">
        <f t="shared" si="316"/>
        <v>#DIV/0!</v>
      </c>
      <c r="Q2896" s="5" t="str">
        <f t="shared" si="317"/>
        <v>theater</v>
      </c>
      <c r="R2896" s="5" t="str">
        <f t="shared" si="318"/>
        <v>plays</v>
      </c>
      <c r="S2896" t="s">
        <v>8317</v>
      </c>
      <c r="T2896" t="s">
        <v>8318</v>
      </c>
      <c r="U2896" s="9">
        <f t="shared" si="319"/>
        <v>42037.986284722225</v>
      </c>
      <c r="V2896" s="9">
        <f t="shared" si="320"/>
        <v>42097.944618055553</v>
      </c>
      <c r="W2896">
        <f t="shared" si="321"/>
        <v>60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 s="5">
        <f t="shared" si="316"/>
        <v>5.75</v>
      </c>
      <c r="Q2897" s="5" t="str">
        <f t="shared" si="317"/>
        <v>theater</v>
      </c>
      <c r="R2897" s="5" t="str">
        <f t="shared" si="318"/>
        <v>plays</v>
      </c>
      <c r="S2897" t="s">
        <v>8317</v>
      </c>
      <c r="T2897" t="s">
        <v>8318</v>
      </c>
      <c r="U2897" s="9">
        <f t="shared" si="319"/>
        <v>41811.555462962962</v>
      </c>
      <c r="V2897" s="9">
        <f t="shared" si="320"/>
        <v>41812.875</v>
      </c>
      <c r="W2897">
        <f t="shared" si="321"/>
        <v>1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 s="5">
        <f t="shared" si="316"/>
        <v>52.08</v>
      </c>
      <c r="Q2898" s="5" t="str">
        <f t="shared" si="317"/>
        <v>theater</v>
      </c>
      <c r="R2898" s="5" t="str">
        <f t="shared" si="318"/>
        <v>plays</v>
      </c>
      <c r="S2898" t="s">
        <v>8317</v>
      </c>
      <c r="T2898" t="s">
        <v>8318</v>
      </c>
      <c r="U2898" s="9">
        <f t="shared" si="319"/>
        <v>42701.908807870372</v>
      </c>
      <c r="V2898" s="9">
        <f t="shared" si="320"/>
        <v>42716.25</v>
      </c>
      <c r="W2898">
        <f t="shared" si="321"/>
        <v>15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 s="5">
        <f t="shared" si="316"/>
        <v>183.33</v>
      </c>
      <c r="Q2899" s="5" t="str">
        <f t="shared" si="317"/>
        <v>theater</v>
      </c>
      <c r="R2899" s="5" t="str">
        <f t="shared" si="318"/>
        <v>plays</v>
      </c>
      <c r="S2899" t="s">
        <v>8317</v>
      </c>
      <c r="T2899" t="s">
        <v>8318</v>
      </c>
      <c r="U2899" s="9">
        <f t="shared" si="319"/>
        <v>42258.646504629629</v>
      </c>
      <c r="V2899" s="9">
        <f t="shared" si="320"/>
        <v>42288.645196759258</v>
      </c>
      <c r="W2899">
        <f t="shared" si="321"/>
        <v>30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 s="5">
        <f t="shared" si="316"/>
        <v>26.33</v>
      </c>
      <c r="Q2900" s="5" t="str">
        <f t="shared" si="317"/>
        <v>theater</v>
      </c>
      <c r="R2900" s="5" t="str">
        <f t="shared" si="318"/>
        <v>plays</v>
      </c>
      <c r="S2900" t="s">
        <v>8317</v>
      </c>
      <c r="T2900" t="s">
        <v>8318</v>
      </c>
      <c r="U2900" s="9">
        <f t="shared" si="319"/>
        <v>42278.664965277778</v>
      </c>
      <c r="V2900" s="9">
        <f t="shared" si="320"/>
        <v>42308.664965277778</v>
      </c>
      <c r="W2900">
        <f t="shared" si="321"/>
        <v>30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s="5" t="e">
        <f t="shared" si="316"/>
        <v>#DIV/0!</v>
      </c>
      <c r="Q2901" s="5" t="str">
        <f t="shared" si="317"/>
        <v>theater</v>
      </c>
      <c r="R2901" s="5" t="str">
        <f t="shared" si="318"/>
        <v>plays</v>
      </c>
      <c r="S2901" t="s">
        <v>8317</v>
      </c>
      <c r="T2901" t="s">
        <v>8318</v>
      </c>
      <c r="U2901" s="9">
        <f t="shared" si="319"/>
        <v>42515.078217592592</v>
      </c>
      <c r="V2901" s="9">
        <f t="shared" si="320"/>
        <v>42575.078217592592</v>
      </c>
      <c r="W2901">
        <f t="shared" si="321"/>
        <v>60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 s="5">
        <f t="shared" si="316"/>
        <v>486.43</v>
      </c>
      <c r="Q2902" s="5" t="str">
        <f t="shared" si="317"/>
        <v>theater</v>
      </c>
      <c r="R2902" s="5" t="str">
        <f t="shared" si="318"/>
        <v>plays</v>
      </c>
      <c r="S2902" t="s">
        <v>8317</v>
      </c>
      <c r="T2902" t="s">
        <v>8318</v>
      </c>
      <c r="U2902" s="9">
        <f t="shared" si="319"/>
        <v>41830.234166666669</v>
      </c>
      <c r="V2902" s="9">
        <f t="shared" si="320"/>
        <v>41860.234166666669</v>
      </c>
      <c r="W2902">
        <f t="shared" si="321"/>
        <v>30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 s="5">
        <f t="shared" si="316"/>
        <v>3</v>
      </c>
      <c r="Q2903" s="5" t="str">
        <f t="shared" si="317"/>
        <v>theater</v>
      </c>
      <c r="R2903" s="5" t="str">
        <f t="shared" si="318"/>
        <v>plays</v>
      </c>
      <c r="S2903" t="s">
        <v>8317</v>
      </c>
      <c r="T2903" t="s">
        <v>8318</v>
      </c>
      <c r="U2903" s="9">
        <f t="shared" si="319"/>
        <v>41982.904386574075</v>
      </c>
      <c r="V2903" s="9">
        <f t="shared" si="320"/>
        <v>42042.904386574075</v>
      </c>
      <c r="W2903">
        <f t="shared" si="321"/>
        <v>60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 s="5">
        <f t="shared" si="316"/>
        <v>25</v>
      </c>
      <c r="Q2904" s="5" t="str">
        <f t="shared" si="317"/>
        <v>theater</v>
      </c>
      <c r="R2904" s="5" t="str">
        <f t="shared" si="318"/>
        <v>plays</v>
      </c>
      <c r="S2904" t="s">
        <v>8317</v>
      </c>
      <c r="T2904" t="s">
        <v>8318</v>
      </c>
      <c r="U2904" s="9">
        <f t="shared" si="319"/>
        <v>42210.439768518518</v>
      </c>
      <c r="V2904" s="9">
        <f t="shared" si="320"/>
        <v>42240.439768518518</v>
      </c>
      <c r="W2904">
        <f t="shared" si="321"/>
        <v>30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 s="5">
        <f t="shared" si="316"/>
        <v>9.75</v>
      </c>
      <c r="Q2905" s="5" t="str">
        <f t="shared" si="317"/>
        <v>theater</v>
      </c>
      <c r="R2905" s="5" t="str">
        <f t="shared" si="318"/>
        <v>plays</v>
      </c>
      <c r="S2905" t="s">
        <v>8317</v>
      </c>
      <c r="T2905" t="s">
        <v>8318</v>
      </c>
      <c r="U2905" s="9">
        <f t="shared" si="319"/>
        <v>42196.166874999995</v>
      </c>
      <c r="V2905" s="9">
        <f t="shared" si="320"/>
        <v>42256.166874999995</v>
      </c>
      <c r="W2905">
        <f t="shared" si="321"/>
        <v>60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 s="5">
        <f t="shared" si="316"/>
        <v>18.75</v>
      </c>
      <c r="Q2906" s="5" t="str">
        <f t="shared" si="317"/>
        <v>theater</v>
      </c>
      <c r="R2906" s="5" t="str">
        <f t="shared" si="318"/>
        <v>plays</v>
      </c>
      <c r="S2906" t="s">
        <v>8317</v>
      </c>
      <c r="T2906" t="s">
        <v>8318</v>
      </c>
      <c r="U2906" s="9">
        <f t="shared" si="319"/>
        <v>41940.967951388891</v>
      </c>
      <c r="V2906" s="9">
        <f t="shared" si="320"/>
        <v>41952.5</v>
      </c>
      <c r="W2906">
        <f t="shared" si="321"/>
        <v>12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 s="5">
        <f t="shared" si="316"/>
        <v>36.590000000000003</v>
      </c>
      <c r="Q2907" s="5" t="str">
        <f t="shared" si="317"/>
        <v>theater</v>
      </c>
      <c r="R2907" s="5" t="str">
        <f t="shared" si="318"/>
        <v>plays</v>
      </c>
      <c r="S2907" t="s">
        <v>8317</v>
      </c>
      <c r="T2907" t="s">
        <v>8318</v>
      </c>
      <c r="U2907" s="9">
        <f t="shared" si="319"/>
        <v>42606.056863425925</v>
      </c>
      <c r="V2907" s="9">
        <f t="shared" si="320"/>
        <v>42620.056863425925</v>
      </c>
      <c r="W2907">
        <f t="shared" si="321"/>
        <v>14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 s="5">
        <f t="shared" si="316"/>
        <v>80.709999999999994</v>
      </c>
      <c r="Q2908" s="5" t="str">
        <f t="shared" si="317"/>
        <v>theater</v>
      </c>
      <c r="R2908" s="5" t="str">
        <f t="shared" si="318"/>
        <v>plays</v>
      </c>
      <c r="S2908" t="s">
        <v>8317</v>
      </c>
      <c r="T2908" t="s">
        <v>8318</v>
      </c>
      <c r="U2908" s="9">
        <f t="shared" si="319"/>
        <v>42199.648912037039</v>
      </c>
      <c r="V2908" s="9">
        <f t="shared" si="320"/>
        <v>42217.041666666672</v>
      </c>
      <c r="W2908">
        <f t="shared" si="321"/>
        <v>18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 s="5">
        <f t="shared" si="316"/>
        <v>1</v>
      </c>
      <c r="Q2909" s="5" t="str">
        <f t="shared" si="317"/>
        <v>theater</v>
      </c>
      <c r="R2909" s="5" t="str">
        <f t="shared" si="318"/>
        <v>plays</v>
      </c>
      <c r="S2909" t="s">
        <v>8317</v>
      </c>
      <c r="T2909" t="s">
        <v>8318</v>
      </c>
      <c r="U2909" s="9">
        <f t="shared" si="319"/>
        <v>42444.877743055549</v>
      </c>
      <c r="V2909" s="9">
        <f t="shared" si="320"/>
        <v>42504.877743055549</v>
      </c>
      <c r="W2909">
        <f t="shared" si="321"/>
        <v>60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 s="5">
        <f t="shared" si="316"/>
        <v>52.8</v>
      </c>
      <c r="Q2910" s="5" t="str">
        <f t="shared" si="317"/>
        <v>theater</v>
      </c>
      <c r="R2910" s="5" t="str">
        <f t="shared" si="318"/>
        <v>plays</v>
      </c>
      <c r="S2910" t="s">
        <v>8317</v>
      </c>
      <c r="T2910" t="s">
        <v>8318</v>
      </c>
      <c r="U2910" s="9">
        <f t="shared" si="319"/>
        <v>42499.731701388882</v>
      </c>
      <c r="V2910" s="9">
        <f t="shared" si="320"/>
        <v>42529.731701388882</v>
      </c>
      <c r="W2910">
        <f t="shared" si="321"/>
        <v>30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 s="5">
        <f t="shared" si="316"/>
        <v>20</v>
      </c>
      <c r="Q2911" s="5" t="str">
        <f t="shared" si="317"/>
        <v>theater</v>
      </c>
      <c r="R2911" s="5" t="str">
        <f t="shared" si="318"/>
        <v>plays</v>
      </c>
      <c r="S2911" t="s">
        <v>8317</v>
      </c>
      <c r="T2911" t="s">
        <v>8318</v>
      </c>
      <c r="U2911" s="9">
        <f t="shared" si="319"/>
        <v>41929.266215277778</v>
      </c>
      <c r="V2911" s="9">
        <f t="shared" si="320"/>
        <v>41968.823611111111</v>
      </c>
      <c r="W2911">
        <f t="shared" si="321"/>
        <v>39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 s="5">
        <f t="shared" si="316"/>
        <v>1</v>
      </c>
      <c r="Q2912" s="5" t="str">
        <f t="shared" si="317"/>
        <v>theater</v>
      </c>
      <c r="R2912" s="5" t="str">
        <f t="shared" si="318"/>
        <v>plays</v>
      </c>
      <c r="S2912" t="s">
        <v>8317</v>
      </c>
      <c r="T2912" t="s">
        <v>8318</v>
      </c>
      <c r="U2912" s="9">
        <f t="shared" si="319"/>
        <v>42107.841284722221</v>
      </c>
      <c r="V2912" s="9">
        <f t="shared" si="320"/>
        <v>42167.841284722221</v>
      </c>
      <c r="W2912">
        <f t="shared" si="321"/>
        <v>60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 s="5">
        <f t="shared" si="316"/>
        <v>46.93</v>
      </c>
      <c r="Q2913" s="5" t="str">
        <f t="shared" si="317"/>
        <v>theater</v>
      </c>
      <c r="R2913" s="5" t="str">
        <f t="shared" si="318"/>
        <v>plays</v>
      </c>
      <c r="S2913" t="s">
        <v>8317</v>
      </c>
      <c r="T2913" t="s">
        <v>8318</v>
      </c>
      <c r="U2913" s="9">
        <f t="shared" si="319"/>
        <v>42142.768819444449</v>
      </c>
      <c r="V2913" s="9">
        <f t="shared" si="320"/>
        <v>42182.768819444449</v>
      </c>
      <c r="W2913">
        <f t="shared" si="321"/>
        <v>40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 s="5">
        <f t="shared" si="316"/>
        <v>78.08</v>
      </c>
      <c r="Q2914" s="5" t="str">
        <f t="shared" si="317"/>
        <v>theater</v>
      </c>
      <c r="R2914" s="5" t="str">
        <f t="shared" si="318"/>
        <v>plays</v>
      </c>
      <c r="S2914" t="s">
        <v>8317</v>
      </c>
      <c r="T2914" t="s">
        <v>8318</v>
      </c>
      <c r="U2914" s="9">
        <f t="shared" si="319"/>
        <v>42354.131643518514</v>
      </c>
      <c r="V2914" s="9">
        <f t="shared" si="320"/>
        <v>42384.131643518514</v>
      </c>
      <c r="W2914">
        <f t="shared" si="321"/>
        <v>30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 s="5">
        <f t="shared" si="316"/>
        <v>1</v>
      </c>
      <c r="Q2915" s="5" t="str">
        <f t="shared" si="317"/>
        <v>theater</v>
      </c>
      <c r="R2915" s="5" t="str">
        <f t="shared" si="318"/>
        <v>plays</v>
      </c>
      <c r="S2915" t="s">
        <v>8317</v>
      </c>
      <c r="T2915" t="s">
        <v>8318</v>
      </c>
      <c r="U2915" s="9">
        <f t="shared" si="319"/>
        <v>41828.922905092593</v>
      </c>
      <c r="V2915" s="9">
        <f t="shared" si="320"/>
        <v>41888.922905092593</v>
      </c>
      <c r="W2915">
        <f t="shared" si="321"/>
        <v>60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 s="5">
        <f t="shared" si="316"/>
        <v>1</v>
      </c>
      <c r="Q2916" s="5" t="str">
        <f t="shared" si="317"/>
        <v>theater</v>
      </c>
      <c r="R2916" s="5" t="str">
        <f t="shared" si="318"/>
        <v>plays</v>
      </c>
      <c r="S2916" t="s">
        <v>8317</v>
      </c>
      <c r="T2916" t="s">
        <v>8318</v>
      </c>
      <c r="U2916" s="9">
        <f t="shared" si="319"/>
        <v>42017.907337962963</v>
      </c>
      <c r="V2916" s="9">
        <f t="shared" si="320"/>
        <v>42077.865671296298</v>
      </c>
      <c r="W2916">
        <f t="shared" si="321"/>
        <v>60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 s="5">
        <f t="shared" si="316"/>
        <v>203.67</v>
      </c>
      <c r="Q2917" s="5" t="str">
        <f t="shared" si="317"/>
        <v>theater</v>
      </c>
      <c r="R2917" s="5" t="str">
        <f t="shared" si="318"/>
        <v>plays</v>
      </c>
      <c r="S2917" t="s">
        <v>8317</v>
      </c>
      <c r="T2917" t="s">
        <v>8318</v>
      </c>
      <c r="U2917" s="9">
        <f t="shared" si="319"/>
        <v>42415.398032407407</v>
      </c>
      <c r="V2917" s="9">
        <f t="shared" si="320"/>
        <v>42445.356365740736</v>
      </c>
      <c r="W2917">
        <f t="shared" si="321"/>
        <v>30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 s="5">
        <f t="shared" si="316"/>
        <v>20.71</v>
      </c>
      <c r="Q2918" s="5" t="str">
        <f t="shared" si="317"/>
        <v>theater</v>
      </c>
      <c r="R2918" s="5" t="str">
        <f t="shared" si="318"/>
        <v>plays</v>
      </c>
      <c r="S2918" t="s">
        <v>8317</v>
      </c>
      <c r="T2918" t="s">
        <v>8318</v>
      </c>
      <c r="U2918" s="9">
        <f t="shared" si="319"/>
        <v>41755.476724537039</v>
      </c>
      <c r="V2918" s="9">
        <f t="shared" si="320"/>
        <v>41778.476724537039</v>
      </c>
      <c r="W2918">
        <f t="shared" si="321"/>
        <v>23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 s="5">
        <f t="shared" si="316"/>
        <v>48.56</v>
      </c>
      <c r="Q2919" s="5" t="str">
        <f t="shared" si="317"/>
        <v>theater</v>
      </c>
      <c r="R2919" s="5" t="str">
        <f t="shared" si="318"/>
        <v>plays</v>
      </c>
      <c r="S2919" t="s">
        <v>8317</v>
      </c>
      <c r="T2919" t="s">
        <v>8318</v>
      </c>
      <c r="U2919" s="9">
        <f t="shared" si="319"/>
        <v>42245.234340277777</v>
      </c>
      <c r="V2919" s="9">
        <f t="shared" si="320"/>
        <v>42263.234340277777</v>
      </c>
      <c r="W2919">
        <f t="shared" si="321"/>
        <v>18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 s="5">
        <f t="shared" si="316"/>
        <v>68.099999999999994</v>
      </c>
      <c r="Q2920" s="5" t="str">
        <f t="shared" si="317"/>
        <v>theater</v>
      </c>
      <c r="R2920" s="5" t="str">
        <f t="shared" si="318"/>
        <v>plays</v>
      </c>
      <c r="S2920" t="s">
        <v>8317</v>
      </c>
      <c r="T2920" t="s">
        <v>8318</v>
      </c>
      <c r="U2920" s="9">
        <f t="shared" si="319"/>
        <v>42278.629710648151</v>
      </c>
      <c r="V2920" s="9">
        <f t="shared" si="320"/>
        <v>42306.629710648151</v>
      </c>
      <c r="W2920">
        <f t="shared" si="321"/>
        <v>28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 s="5">
        <f t="shared" si="316"/>
        <v>8.5</v>
      </c>
      <c r="Q2921" s="5" t="str">
        <f t="shared" si="317"/>
        <v>theater</v>
      </c>
      <c r="R2921" s="5" t="str">
        <f t="shared" si="318"/>
        <v>plays</v>
      </c>
      <c r="S2921" t="s">
        <v>8317</v>
      </c>
      <c r="T2921" t="s">
        <v>8318</v>
      </c>
      <c r="U2921" s="9">
        <f t="shared" si="319"/>
        <v>41826.61954861111</v>
      </c>
      <c r="V2921" s="9">
        <f t="shared" si="320"/>
        <v>41856.61954861111</v>
      </c>
      <c r="W2921">
        <f t="shared" si="321"/>
        <v>30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 s="5">
        <f t="shared" si="316"/>
        <v>51.62</v>
      </c>
      <c r="Q2922" s="5" t="str">
        <f t="shared" si="317"/>
        <v>theater</v>
      </c>
      <c r="R2922" s="5" t="str">
        <f t="shared" si="318"/>
        <v>plays</v>
      </c>
      <c r="S2922" t="s">
        <v>8317</v>
      </c>
      <c r="T2922" t="s">
        <v>8318</v>
      </c>
      <c r="U2922" s="9">
        <f t="shared" si="319"/>
        <v>42058.792476851857</v>
      </c>
      <c r="V2922" s="9">
        <f t="shared" si="320"/>
        <v>42088.750810185185</v>
      </c>
      <c r="W2922">
        <f t="shared" si="321"/>
        <v>30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 s="5">
        <f t="shared" si="316"/>
        <v>43</v>
      </c>
      <c r="Q2923" s="5" t="str">
        <f t="shared" si="317"/>
        <v>theater</v>
      </c>
      <c r="R2923" s="5" t="str">
        <f t="shared" si="318"/>
        <v>musical</v>
      </c>
      <c r="S2923" t="s">
        <v>8317</v>
      </c>
      <c r="T2923" t="s">
        <v>8359</v>
      </c>
      <c r="U2923" s="9">
        <f t="shared" si="319"/>
        <v>41877.886620370373</v>
      </c>
      <c r="V2923" s="9">
        <f t="shared" si="320"/>
        <v>41907.886620370373</v>
      </c>
      <c r="W2923">
        <f t="shared" si="321"/>
        <v>30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 s="5">
        <f t="shared" si="316"/>
        <v>83.33</v>
      </c>
      <c r="Q2924" s="5" t="str">
        <f t="shared" si="317"/>
        <v>theater</v>
      </c>
      <c r="R2924" s="5" t="str">
        <f t="shared" si="318"/>
        <v>musical</v>
      </c>
      <c r="S2924" t="s">
        <v>8317</v>
      </c>
      <c r="T2924" t="s">
        <v>8359</v>
      </c>
      <c r="U2924" s="9">
        <f t="shared" si="319"/>
        <v>42097.874155092592</v>
      </c>
      <c r="V2924" s="9">
        <f t="shared" si="320"/>
        <v>42142.874155092592</v>
      </c>
      <c r="W2924">
        <f t="shared" si="321"/>
        <v>45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 s="5">
        <f t="shared" si="316"/>
        <v>30</v>
      </c>
      <c r="Q2925" s="5" t="str">
        <f t="shared" si="317"/>
        <v>theater</v>
      </c>
      <c r="R2925" s="5" t="str">
        <f t="shared" si="318"/>
        <v>musical</v>
      </c>
      <c r="S2925" t="s">
        <v>8317</v>
      </c>
      <c r="T2925" t="s">
        <v>8359</v>
      </c>
      <c r="U2925" s="9">
        <f t="shared" si="319"/>
        <v>42013.15253472222</v>
      </c>
      <c r="V2925" s="9">
        <f t="shared" si="320"/>
        <v>42028.125</v>
      </c>
      <c r="W2925">
        <f t="shared" si="321"/>
        <v>15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 s="5">
        <f t="shared" si="316"/>
        <v>175.51</v>
      </c>
      <c r="Q2926" s="5" t="str">
        <f t="shared" si="317"/>
        <v>theater</v>
      </c>
      <c r="R2926" s="5" t="str">
        <f t="shared" si="318"/>
        <v>musical</v>
      </c>
      <c r="S2926" t="s">
        <v>8317</v>
      </c>
      <c r="T2926" t="s">
        <v>8359</v>
      </c>
      <c r="U2926" s="9">
        <f t="shared" si="319"/>
        <v>42103.556828703702</v>
      </c>
      <c r="V2926" s="9">
        <f t="shared" si="320"/>
        <v>42133.165972222225</v>
      </c>
      <c r="W2926">
        <f t="shared" si="321"/>
        <v>30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 s="5">
        <f t="shared" si="316"/>
        <v>231.66</v>
      </c>
      <c r="Q2927" s="5" t="str">
        <f t="shared" si="317"/>
        <v>theater</v>
      </c>
      <c r="R2927" s="5" t="str">
        <f t="shared" si="318"/>
        <v>musical</v>
      </c>
      <c r="S2927" t="s">
        <v>8317</v>
      </c>
      <c r="T2927" t="s">
        <v>8359</v>
      </c>
      <c r="U2927" s="9">
        <f t="shared" si="319"/>
        <v>41863.584120370368</v>
      </c>
      <c r="V2927" s="9">
        <f t="shared" si="320"/>
        <v>41893.584120370368</v>
      </c>
      <c r="W2927">
        <f t="shared" si="321"/>
        <v>30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 s="5">
        <f t="shared" si="316"/>
        <v>75</v>
      </c>
      <c r="Q2928" s="5" t="str">
        <f t="shared" si="317"/>
        <v>theater</v>
      </c>
      <c r="R2928" s="5" t="str">
        <f t="shared" si="318"/>
        <v>musical</v>
      </c>
      <c r="S2928" t="s">
        <v>8317</v>
      </c>
      <c r="T2928" t="s">
        <v>8359</v>
      </c>
      <c r="U2928" s="9">
        <f t="shared" si="319"/>
        <v>42044.765960648147</v>
      </c>
      <c r="V2928" s="9">
        <f t="shared" si="320"/>
        <v>42058.765960648147</v>
      </c>
      <c r="W2928">
        <f t="shared" si="321"/>
        <v>14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 s="5">
        <f t="shared" si="316"/>
        <v>112.14</v>
      </c>
      <c r="Q2929" s="5" t="str">
        <f t="shared" si="317"/>
        <v>theater</v>
      </c>
      <c r="R2929" s="5" t="str">
        <f t="shared" si="318"/>
        <v>musical</v>
      </c>
      <c r="S2929" t="s">
        <v>8317</v>
      </c>
      <c r="T2929" t="s">
        <v>8359</v>
      </c>
      <c r="U2929" s="9">
        <f t="shared" si="319"/>
        <v>41806.669317129628</v>
      </c>
      <c r="V2929" s="9">
        <f t="shared" si="320"/>
        <v>41835.208333333336</v>
      </c>
      <c r="W2929">
        <f t="shared" si="321"/>
        <v>29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 s="5">
        <f t="shared" si="316"/>
        <v>41.67</v>
      </c>
      <c r="Q2930" s="5" t="str">
        <f t="shared" si="317"/>
        <v>theater</v>
      </c>
      <c r="R2930" s="5" t="str">
        <f t="shared" si="318"/>
        <v>musical</v>
      </c>
      <c r="S2930" t="s">
        <v>8317</v>
      </c>
      <c r="T2930" t="s">
        <v>8359</v>
      </c>
      <c r="U2930" s="9">
        <f t="shared" si="319"/>
        <v>42403.998217592598</v>
      </c>
      <c r="V2930" s="9">
        <f t="shared" si="320"/>
        <v>42433.998217592598</v>
      </c>
      <c r="W2930">
        <f t="shared" si="321"/>
        <v>30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 s="5">
        <f t="shared" si="316"/>
        <v>255.17</v>
      </c>
      <c r="Q2931" s="5" t="str">
        <f t="shared" si="317"/>
        <v>theater</v>
      </c>
      <c r="R2931" s="5" t="str">
        <f t="shared" si="318"/>
        <v>musical</v>
      </c>
      <c r="S2931" t="s">
        <v>8317</v>
      </c>
      <c r="T2931" t="s">
        <v>8359</v>
      </c>
      <c r="U2931" s="9">
        <f t="shared" si="319"/>
        <v>41754.564328703702</v>
      </c>
      <c r="V2931" s="9">
        <f t="shared" si="320"/>
        <v>41784.564328703702</v>
      </c>
      <c r="W2931">
        <f t="shared" si="321"/>
        <v>30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 s="5">
        <f t="shared" si="316"/>
        <v>162.77000000000001</v>
      </c>
      <c r="Q2932" s="5" t="str">
        <f t="shared" si="317"/>
        <v>theater</v>
      </c>
      <c r="R2932" s="5" t="str">
        <f t="shared" si="318"/>
        <v>musical</v>
      </c>
      <c r="S2932" t="s">
        <v>8317</v>
      </c>
      <c r="T2932" t="s">
        <v>8359</v>
      </c>
      <c r="U2932" s="9">
        <f t="shared" si="319"/>
        <v>42101.584074074075</v>
      </c>
      <c r="V2932" s="9">
        <f t="shared" si="320"/>
        <v>42131.584074074075</v>
      </c>
      <c r="W2932">
        <f t="shared" si="321"/>
        <v>30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 s="5">
        <f t="shared" si="316"/>
        <v>88.33</v>
      </c>
      <c r="Q2933" s="5" t="str">
        <f t="shared" si="317"/>
        <v>theater</v>
      </c>
      <c r="R2933" s="5" t="str">
        <f t="shared" si="318"/>
        <v>musical</v>
      </c>
      <c r="S2933" t="s">
        <v>8317</v>
      </c>
      <c r="T2933" t="s">
        <v>8359</v>
      </c>
      <c r="U2933" s="9">
        <f t="shared" si="319"/>
        <v>41872.291238425925</v>
      </c>
      <c r="V2933" s="9">
        <f t="shared" si="320"/>
        <v>41897.255555555559</v>
      </c>
      <c r="W2933">
        <f t="shared" si="321"/>
        <v>25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 s="5">
        <f t="shared" si="316"/>
        <v>85.74</v>
      </c>
      <c r="Q2934" s="5" t="str">
        <f t="shared" si="317"/>
        <v>theater</v>
      </c>
      <c r="R2934" s="5" t="str">
        <f t="shared" si="318"/>
        <v>musical</v>
      </c>
      <c r="S2934" t="s">
        <v>8317</v>
      </c>
      <c r="T2934" t="s">
        <v>8359</v>
      </c>
      <c r="U2934" s="9">
        <f t="shared" si="319"/>
        <v>42025.164780092593</v>
      </c>
      <c r="V2934" s="9">
        <f t="shared" si="320"/>
        <v>42056.458333333328</v>
      </c>
      <c r="W2934">
        <f t="shared" si="321"/>
        <v>31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 s="5">
        <f t="shared" si="316"/>
        <v>47.57</v>
      </c>
      <c r="Q2935" s="5" t="str">
        <f t="shared" si="317"/>
        <v>theater</v>
      </c>
      <c r="R2935" s="5" t="str">
        <f t="shared" si="318"/>
        <v>musical</v>
      </c>
      <c r="S2935" t="s">
        <v>8317</v>
      </c>
      <c r="T2935" t="s">
        <v>8359</v>
      </c>
      <c r="U2935" s="9">
        <f t="shared" si="319"/>
        <v>42495.956631944442</v>
      </c>
      <c r="V2935" s="9">
        <f t="shared" si="320"/>
        <v>42525.956631944442</v>
      </c>
      <c r="W2935">
        <f t="shared" si="321"/>
        <v>30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 s="5">
        <f t="shared" si="316"/>
        <v>72.97</v>
      </c>
      <c r="Q2936" s="5" t="str">
        <f t="shared" si="317"/>
        <v>theater</v>
      </c>
      <c r="R2936" s="5" t="str">
        <f t="shared" si="318"/>
        <v>musical</v>
      </c>
      <c r="S2936" t="s">
        <v>8317</v>
      </c>
      <c r="T2936" t="s">
        <v>8359</v>
      </c>
      <c r="U2936" s="9">
        <f t="shared" si="319"/>
        <v>41775.636157407411</v>
      </c>
      <c r="V2936" s="9">
        <f t="shared" si="320"/>
        <v>41805.636157407411</v>
      </c>
      <c r="W2936">
        <f t="shared" si="321"/>
        <v>30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 s="5">
        <f t="shared" si="316"/>
        <v>90.54</v>
      </c>
      <c r="Q2937" s="5" t="str">
        <f t="shared" si="317"/>
        <v>theater</v>
      </c>
      <c r="R2937" s="5" t="str">
        <f t="shared" si="318"/>
        <v>musical</v>
      </c>
      <c r="S2937" t="s">
        <v>8317</v>
      </c>
      <c r="T2937" t="s">
        <v>8359</v>
      </c>
      <c r="U2937" s="9">
        <f t="shared" si="319"/>
        <v>42553.583425925928</v>
      </c>
      <c r="V2937" s="9">
        <f t="shared" si="320"/>
        <v>42611.708333333328</v>
      </c>
      <c r="W2937">
        <f t="shared" si="321"/>
        <v>58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 s="5">
        <f t="shared" si="316"/>
        <v>37.65</v>
      </c>
      <c r="Q2938" s="5" t="str">
        <f t="shared" si="317"/>
        <v>theater</v>
      </c>
      <c r="R2938" s="5" t="str">
        <f t="shared" si="318"/>
        <v>musical</v>
      </c>
      <c r="S2938" t="s">
        <v>8317</v>
      </c>
      <c r="T2938" t="s">
        <v>8359</v>
      </c>
      <c r="U2938" s="9">
        <f t="shared" si="319"/>
        <v>41912.650729166664</v>
      </c>
      <c r="V2938" s="9">
        <f t="shared" si="320"/>
        <v>41925.207638888889</v>
      </c>
      <c r="W2938">
        <f t="shared" si="321"/>
        <v>13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 s="5">
        <f t="shared" si="316"/>
        <v>36.36</v>
      </c>
      <c r="Q2939" s="5" t="str">
        <f t="shared" si="317"/>
        <v>theater</v>
      </c>
      <c r="R2939" s="5" t="str">
        <f t="shared" si="318"/>
        <v>musical</v>
      </c>
      <c r="S2939" t="s">
        <v>8317</v>
      </c>
      <c r="T2939" t="s">
        <v>8359</v>
      </c>
      <c r="U2939" s="9">
        <f t="shared" si="319"/>
        <v>41803.457326388889</v>
      </c>
      <c r="V2939" s="9">
        <f t="shared" si="320"/>
        <v>41833.457326388889</v>
      </c>
      <c r="W2939">
        <f t="shared" si="321"/>
        <v>30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 s="5">
        <f t="shared" si="316"/>
        <v>126.72</v>
      </c>
      <c r="Q2940" s="5" t="str">
        <f t="shared" si="317"/>
        <v>theater</v>
      </c>
      <c r="R2940" s="5" t="str">
        <f t="shared" si="318"/>
        <v>musical</v>
      </c>
      <c r="S2940" t="s">
        <v>8317</v>
      </c>
      <c r="T2940" t="s">
        <v>8359</v>
      </c>
      <c r="U2940" s="9">
        <f t="shared" si="319"/>
        <v>42004.703865740739</v>
      </c>
      <c r="V2940" s="9">
        <f t="shared" si="320"/>
        <v>42034.703865740739</v>
      </c>
      <c r="W2940">
        <f t="shared" si="321"/>
        <v>30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 s="5">
        <f t="shared" si="316"/>
        <v>329.2</v>
      </c>
      <c r="Q2941" s="5" t="str">
        <f t="shared" si="317"/>
        <v>theater</v>
      </c>
      <c r="R2941" s="5" t="str">
        <f t="shared" si="318"/>
        <v>musical</v>
      </c>
      <c r="S2941" t="s">
        <v>8317</v>
      </c>
      <c r="T2941" t="s">
        <v>8359</v>
      </c>
      <c r="U2941" s="9">
        <f t="shared" si="319"/>
        <v>41845.809166666666</v>
      </c>
      <c r="V2941" s="9">
        <f t="shared" si="320"/>
        <v>41879.041666666664</v>
      </c>
      <c r="W2941">
        <f t="shared" si="321"/>
        <v>34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 s="5">
        <f t="shared" si="316"/>
        <v>81.239999999999995</v>
      </c>
      <c r="Q2942" s="5" t="str">
        <f t="shared" si="317"/>
        <v>theater</v>
      </c>
      <c r="R2942" s="5" t="str">
        <f t="shared" si="318"/>
        <v>musical</v>
      </c>
      <c r="S2942" t="s">
        <v>8317</v>
      </c>
      <c r="T2942" t="s">
        <v>8359</v>
      </c>
      <c r="U2942" s="9">
        <f t="shared" si="319"/>
        <v>41982.773356481484</v>
      </c>
      <c r="V2942" s="9">
        <f t="shared" si="320"/>
        <v>42022.773356481484</v>
      </c>
      <c r="W2942">
        <f t="shared" si="321"/>
        <v>40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 s="5">
        <f t="shared" si="316"/>
        <v>1</v>
      </c>
      <c r="Q2943" s="5" t="str">
        <f t="shared" si="317"/>
        <v>theater</v>
      </c>
      <c r="R2943" s="5" t="str">
        <f t="shared" si="318"/>
        <v>spaces</v>
      </c>
      <c r="S2943" t="s">
        <v>8317</v>
      </c>
      <c r="T2943" t="s">
        <v>8357</v>
      </c>
      <c r="U2943" s="9">
        <f t="shared" si="319"/>
        <v>42034.960127314815</v>
      </c>
      <c r="V2943" s="9">
        <f t="shared" si="320"/>
        <v>42064.960127314815</v>
      </c>
      <c r="W2943">
        <f t="shared" si="321"/>
        <v>30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 s="5">
        <f t="shared" si="316"/>
        <v>202.23</v>
      </c>
      <c r="Q2944" s="5" t="str">
        <f t="shared" si="317"/>
        <v>theater</v>
      </c>
      <c r="R2944" s="5" t="str">
        <f t="shared" si="318"/>
        <v>spaces</v>
      </c>
      <c r="S2944" t="s">
        <v>8317</v>
      </c>
      <c r="T2944" t="s">
        <v>8357</v>
      </c>
      <c r="U2944" s="9">
        <f t="shared" si="319"/>
        <v>42334.803923611107</v>
      </c>
      <c r="V2944" s="9">
        <f t="shared" si="320"/>
        <v>42354.845833333333</v>
      </c>
      <c r="W2944">
        <f t="shared" si="321"/>
        <v>20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s="5" t="e">
        <f t="shared" si="316"/>
        <v>#DIV/0!</v>
      </c>
      <c r="Q2945" s="5" t="str">
        <f t="shared" si="317"/>
        <v>theater</v>
      </c>
      <c r="R2945" s="5" t="str">
        <f t="shared" si="318"/>
        <v>spaces</v>
      </c>
      <c r="S2945" t="s">
        <v>8317</v>
      </c>
      <c r="T2945" t="s">
        <v>8357</v>
      </c>
      <c r="U2945" s="9">
        <f t="shared" si="319"/>
        <v>42077.129398148143</v>
      </c>
      <c r="V2945" s="9">
        <f t="shared" si="320"/>
        <v>42107.129398148143</v>
      </c>
      <c r="W2945">
        <f t="shared" si="321"/>
        <v>30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322">ROUND((E2946/D2946)*100,0)</f>
        <v>1</v>
      </c>
      <c r="P2946" s="5">
        <f t="shared" ref="P2946:P3009" si="323">ROUND((E2946/L2946),2)</f>
        <v>100</v>
      </c>
      <c r="Q2946" s="5" t="str">
        <f t="shared" ref="Q2946:Q3009" si="324">LEFT(N2946,SEARCH("/",N2946)-1)</f>
        <v>theater</v>
      </c>
      <c r="R2946" s="5" t="str">
        <f t="shared" ref="R2946:R3009" si="325">RIGHT(N2946,LEN(N2946)-SEARCH("/",N2946))</f>
        <v>spaces</v>
      </c>
      <c r="S2946" t="s">
        <v>8317</v>
      </c>
      <c r="T2946" t="s">
        <v>8357</v>
      </c>
      <c r="U2946" s="9">
        <f t="shared" ref="U2946:U3009" si="326">(((J2946/60)/60)/24)+DATE(1970,1,1)</f>
        <v>42132.9143287037</v>
      </c>
      <c r="V2946" s="9">
        <f t="shared" ref="V2946:V3009" si="327">(((I2946/60)/60)/24)+DATE(1970,1,1)</f>
        <v>42162.9143287037</v>
      </c>
      <c r="W2946">
        <f t="shared" si="321"/>
        <v>30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322"/>
        <v>0</v>
      </c>
      <c r="P2947" s="5" t="e">
        <f t="shared" si="323"/>
        <v>#DIV/0!</v>
      </c>
      <c r="Q2947" s="5" t="str">
        <f t="shared" si="324"/>
        <v>theater</v>
      </c>
      <c r="R2947" s="5" t="str">
        <f t="shared" si="325"/>
        <v>spaces</v>
      </c>
      <c r="S2947" t="s">
        <v>8317</v>
      </c>
      <c r="T2947" t="s">
        <v>8357</v>
      </c>
      <c r="U2947" s="9">
        <f t="shared" si="326"/>
        <v>42118.139583333337</v>
      </c>
      <c r="V2947" s="9">
        <f t="shared" si="327"/>
        <v>42148.139583333337</v>
      </c>
      <c r="W2947">
        <f t="shared" ref="W2947:W3010" si="328">DATEDIF(U2947,V2947,"d")</f>
        <v>30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 s="5">
        <f t="shared" si="323"/>
        <v>1</v>
      </c>
      <c r="Q2948" s="5" t="str">
        <f t="shared" si="324"/>
        <v>theater</v>
      </c>
      <c r="R2948" s="5" t="str">
        <f t="shared" si="325"/>
        <v>spaces</v>
      </c>
      <c r="S2948" t="s">
        <v>8317</v>
      </c>
      <c r="T2948" t="s">
        <v>8357</v>
      </c>
      <c r="U2948" s="9">
        <f t="shared" si="326"/>
        <v>42567.531157407408</v>
      </c>
      <c r="V2948" s="9">
        <f t="shared" si="327"/>
        <v>42597.531157407408</v>
      </c>
      <c r="W2948">
        <f t="shared" si="328"/>
        <v>30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 s="5">
        <f t="shared" si="323"/>
        <v>82.46</v>
      </c>
      <c r="Q2949" s="5" t="str">
        <f t="shared" si="324"/>
        <v>theater</v>
      </c>
      <c r="R2949" s="5" t="str">
        <f t="shared" si="325"/>
        <v>spaces</v>
      </c>
      <c r="S2949" t="s">
        <v>8317</v>
      </c>
      <c r="T2949" t="s">
        <v>8357</v>
      </c>
      <c r="U2949" s="9">
        <f t="shared" si="326"/>
        <v>42649.562118055561</v>
      </c>
      <c r="V2949" s="9">
        <f t="shared" si="327"/>
        <v>42698.715972222228</v>
      </c>
      <c r="W2949">
        <f t="shared" si="328"/>
        <v>49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 s="5">
        <f t="shared" si="323"/>
        <v>2.67</v>
      </c>
      <c r="Q2950" s="5" t="str">
        <f t="shared" si="324"/>
        <v>theater</v>
      </c>
      <c r="R2950" s="5" t="str">
        <f t="shared" si="325"/>
        <v>spaces</v>
      </c>
      <c r="S2950" t="s">
        <v>8317</v>
      </c>
      <c r="T2950" t="s">
        <v>8357</v>
      </c>
      <c r="U2950" s="9">
        <f t="shared" si="326"/>
        <v>42097.649224537032</v>
      </c>
      <c r="V2950" s="9">
        <f t="shared" si="327"/>
        <v>42157.649224537032</v>
      </c>
      <c r="W2950">
        <f t="shared" si="328"/>
        <v>60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 s="5">
        <f t="shared" si="323"/>
        <v>12.5</v>
      </c>
      <c r="Q2951" s="5" t="str">
        <f t="shared" si="324"/>
        <v>theater</v>
      </c>
      <c r="R2951" s="5" t="str">
        <f t="shared" si="325"/>
        <v>spaces</v>
      </c>
      <c r="S2951" t="s">
        <v>8317</v>
      </c>
      <c r="T2951" t="s">
        <v>8357</v>
      </c>
      <c r="U2951" s="9">
        <f t="shared" si="326"/>
        <v>42297.823113425926</v>
      </c>
      <c r="V2951" s="9">
        <f t="shared" si="327"/>
        <v>42327.864780092597</v>
      </c>
      <c r="W2951">
        <f t="shared" si="328"/>
        <v>30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s="5" t="e">
        <f t="shared" si="323"/>
        <v>#DIV/0!</v>
      </c>
      <c r="Q2952" s="5" t="str">
        <f t="shared" si="324"/>
        <v>theater</v>
      </c>
      <c r="R2952" s="5" t="str">
        <f t="shared" si="325"/>
        <v>spaces</v>
      </c>
      <c r="S2952" t="s">
        <v>8317</v>
      </c>
      <c r="T2952" t="s">
        <v>8357</v>
      </c>
      <c r="U2952" s="9">
        <f t="shared" si="326"/>
        <v>42362.36518518519</v>
      </c>
      <c r="V2952" s="9">
        <f t="shared" si="327"/>
        <v>42392.36518518519</v>
      </c>
      <c r="W2952">
        <f t="shared" si="328"/>
        <v>30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2" t="s">
        <v>8221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 s="5">
        <f t="shared" si="323"/>
        <v>18.899999999999999</v>
      </c>
      <c r="Q2953" s="5" t="str">
        <f t="shared" si="324"/>
        <v>theater</v>
      </c>
      <c r="R2953" s="5" t="str">
        <f t="shared" si="325"/>
        <v>spaces</v>
      </c>
      <c r="S2953" t="s">
        <v>8317</v>
      </c>
      <c r="T2953" t="s">
        <v>8357</v>
      </c>
      <c r="U2953" s="9">
        <f t="shared" si="326"/>
        <v>41872.802928240737</v>
      </c>
      <c r="V2953" s="9">
        <f t="shared" si="327"/>
        <v>41917.802928240737</v>
      </c>
      <c r="W2953">
        <f t="shared" si="328"/>
        <v>45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2" t="s">
        <v>8221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 s="5">
        <f t="shared" si="323"/>
        <v>200.63</v>
      </c>
      <c r="Q2954" s="5" t="str">
        <f t="shared" si="324"/>
        <v>theater</v>
      </c>
      <c r="R2954" s="5" t="str">
        <f t="shared" si="325"/>
        <v>spaces</v>
      </c>
      <c r="S2954" t="s">
        <v>8317</v>
      </c>
      <c r="T2954" t="s">
        <v>8357</v>
      </c>
      <c r="U2954" s="9">
        <f t="shared" si="326"/>
        <v>42628.690266203703</v>
      </c>
      <c r="V2954" s="9">
        <f t="shared" si="327"/>
        <v>42660.166666666672</v>
      </c>
      <c r="W2954">
        <f t="shared" si="328"/>
        <v>32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2" t="s">
        <v>8221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 s="5">
        <f t="shared" si="323"/>
        <v>201.67</v>
      </c>
      <c r="Q2955" s="5" t="str">
        <f t="shared" si="324"/>
        <v>theater</v>
      </c>
      <c r="R2955" s="5" t="str">
        <f t="shared" si="325"/>
        <v>spaces</v>
      </c>
      <c r="S2955" t="s">
        <v>8317</v>
      </c>
      <c r="T2955" t="s">
        <v>8357</v>
      </c>
      <c r="U2955" s="9">
        <f t="shared" si="326"/>
        <v>42255.791909722218</v>
      </c>
      <c r="V2955" s="9">
        <f t="shared" si="327"/>
        <v>42285.791909722218</v>
      </c>
      <c r="W2955">
        <f t="shared" si="328"/>
        <v>30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2" t="s">
        <v>8221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s="5" t="e">
        <f t="shared" si="323"/>
        <v>#DIV/0!</v>
      </c>
      <c r="Q2956" s="5" t="str">
        <f t="shared" si="324"/>
        <v>theater</v>
      </c>
      <c r="R2956" s="5" t="str">
        <f t="shared" si="325"/>
        <v>spaces</v>
      </c>
      <c r="S2956" t="s">
        <v>8317</v>
      </c>
      <c r="T2956" t="s">
        <v>8357</v>
      </c>
      <c r="U2956" s="9">
        <f t="shared" si="326"/>
        <v>42790.583368055552</v>
      </c>
      <c r="V2956" s="9">
        <f t="shared" si="327"/>
        <v>42810.541701388895</v>
      </c>
      <c r="W2956">
        <f t="shared" si="328"/>
        <v>20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2" t="s">
        <v>8221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 s="5">
        <f t="shared" si="323"/>
        <v>65</v>
      </c>
      <c r="Q2957" s="5" t="str">
        <f t="shared" si="324"/>
        <v>theater</v>
      </c>
      <c r="R2957" s="5" t="str">
        <f t="shared" si="325"/>
        <v>spaces</v>
      </c>
      <c r="S2957" t="s">
        <v>8317</v>
      </c>
      <c r="T2957" t="s">
        <v>8357</v>
      </c>
      <c r="U2957" s="9">
        <f t="shared" si="326"/>
        <v>42141.741307870368</v>
      </c>
      <c r="V2957" s="9">
        <f t="shared" si="327"/>
        <v>42171.741307870368</v>
      </c>
      <c r="W2957">
        <f t="shared" si="328"/>
        <v>30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2" t="s">
        <v>8221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 s="5">
        <f t="shared" si="323"/>
        <v>66.099999999999994</v>
      </c>
      <c r="Q2958" s="5" t="str">
        <f t="shared" si="324"/>
        <v>theater</v>
      </c>
      <c r="R2958" s="5" t="str">
        <f t="shared" si="325"/>
        <v>spaces</v>
      </c>
      <c r="S2958" t="s">
        <v>8317</v>
      </c>
      <c r="T2958" t="s">
        <v>8357</v>
      </c>
      <c r="U2958" s="9">
        <f t="shared" si="326"/>
        <v>42464.958912037036</v>
      </c>
      <c r="V2958" s="9">
        <f t="shared" si="327"/>
        <v>42494.958912037036</v>
      </c>
      <c r="W2958">
        <f t="shared" si="328"/>
        <v>30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2" t="s">
        <v>8221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 s="5">
        <f t="shared" si="323"/>
        <v>93.33</v>
      </c>
      <c r="Q2959" s="5" t="str">
        <f t="shared" si="324"/>
        <v>theater</v>
      </c>
      <c r="R2959" s="5" t="str">
        <f t="shared" si="325"/>
        <v>spaces</v>
      </c>
      <c r="S2959" t="s">
        <v>8317</v>
      </c>
      <c r="T2959" t="s">
        <v>8357</v>
      </c>
      <c r="U2959" s="9">
        <f t="shared" si="326"/>
        <v>42031.011249999996</v>
      </c>
      <c r="V2959" s="9">
        <f t="shared" si="327"/>
        <v>42090.969583333332</v>
      </c>
      <c r="W2959">
        <f t="shared" si="328"/>
        <v>59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2" t="s">
        <v>8221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s="5" t="e">
        <f t="shared" si="323"/>
        <v>#DIV/0!</v>
      </c>
      <c r="Q2960" s="5" t="str">
        <f t="shared" si="324"/>
        <v>theater</v>
      </c>
      <c r="R2960" s="5" t="str">
        <f t="shared" si="325"/>
        <v>spaces</v>
      </c>
      <c r="S2960" t="s">
        <v>8317</v>
      </c>
      <c r="T2960" t="s">
        <v>8357</v>
      </c>
      <c r="U2960" s="9">
        <f t="shared" si="326"/>
        <v>42438.779131944444</v>
      </c>
      <c r="V2960" s="9">
        <f t="shared" si="327"/>
        <v>42498.73746527778</v>
      </c>
      <c r="W2960">
        <f t="shared" si="328"/>
        <v>60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2" t="s">
        <v>8221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s="5" t="e">
        <f t="shared" si="323"/>
        <v>#DIV/0!</v>
      </c>
      <c r="Q2961" s="5" t="str">
        <f t="shared" si="324"/>
        <v>theater</v>
      </c>
      <c r="R2961" s="5" t="str">
        <f t="shared" si="325"/>
        <v>spaces</v>
      </c>
      <c r="S2961" t="s">
        <v>8317</v>
      </c>
      <c r="T2961" t="s">
        <v>8357</v>
      </c>
      <c r="U2961" s="9">
        <f t="shared" si="326"/>
        <v>42498.008391203708</v>
      </c>
      <c r="V2961" s="9">
        <f t="shared" si="327"/>
        <v>42528.008391203708</v>
      </c>
      <c r="W2961">
        <f t="shared" si="328"/>
        <v>30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2" t="s">
        <v>8221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s="5" t="e">
        <f t="shared" si="323"/>
        <v>#DIV/0!</v>
      </c>
      <c r="Q2962" s="5" t="str">
        <f t="shared" si="324"/>
        <v>theater</v>
      </c>
      <c r="R2962" s="5" t="str">
        <f t="shared" si="325"/>
        <v>spaces</v>
      </c>
      <c r="S2962" t="s">
        <v>8317</v>
      </c>
      <c r="T2962" t="s">
        <v>8357</v>
      </c>
      <c r="U2962" s="9">
        <f t="shared" si="326"/>
        <v>41863.757210648146</v>
      </c>
      <c r="V2962" s="9">
        <f t="shared" si="327"/>
        <v>41893.757210648146</v>
      </c>
      <c r="W2962">
        <f t="shared" si="328"/>
        <v>30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 s="5">
        <f t="shared" si="323"/>
        <v>50.75</v>
      </c>
      <c r="Q2963" s="5" t="str">
        <f t="shared" si="324"/>
        <v>theater</v>
      </c>
      <c r="R2963" s="5" t="str">
        <f t="shared" si="325"/>
        <v>plays</v>
      </c>
      <c r="S2963" t="s">
        <v>8317</v>
      </c>
      <c r="T2963" t="s">
        <v>8318</v>
      </c>
      <c r="U2963" s="9">
        <f t="shared" si="326"/>
        <v>42061.212488425925</v>
      </c>
      <c r="V2963" s="9">
        <f t="shared" si="327"/>
        <v>42089.166666666672</v>
      </c>
      <c r="W2963">
        <f t="shared" si="328"/>
        <v>28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 s="5">
        <f t="shared" si="323"/>
        <v>60.9</v>
      </c>
      <c r="Q2964" s="5" t="str">
        <f t="shared" si="324"/>
        <v>theater</v>
      </c>
      <c r="R2964" s="5" t="str">
        <f t="shared" si="325"/>
        <v>plays</v>
      </c>
      <c r="S2964" t="s">
        <v>8317</v>
      </c>
      <c r="T2964" t="s">
        <v>8318</v>
      </c>
      <c r="U2964" s="9">
        <f t="shared" si="326"/>
        <v>42036.24428240741</v>
      </c>
      <c r="V2964" s="9">
        <f t="shared" si="327"/>
        <v>42064.290972222225</v>
      </c>
      <c r="W2964">
        <f t="shared" si="328"/>
        <v>28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 s="5">
        <f t="shared" si="323"/>
        <v>109.03</v>
      </c>
      <c r="Q2965" s="5" t="str">
        <f t="shared" si="324"/>
        <v>theater</v>
      </c>
      <c r="R2965" s="5" t="str">
        <f t="shared" si="325"/>
        <v>plays</v>
      </c>
      <c r="S2965" t="s">
        <v>8317</v>
      </c>
      <c r="T2965" t="s">
        <v>8318</v>
      </c>
      <c r="U2965" s="9">
        <f t="shared" si="326"/>
        <v>42157.470185185186</v>
      </c>
      <c r="V2965" s="9">
        <f t="shared" si="327"/>
        <v>42187.470185185186</v>
      </c>
      <c r="W2965">
        <f t="shared" si="328"/>
        <v>30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 s="5">
        <f t="shared" si="323"/>
        <v>25.69</v>
      </c>
      <c r="Q2966" s="5" t="str">
        <f t="shared" si="324"/>
        <v>theater</v>
      </c>
      <c r="R2966" s="5" t="str">
        <f t="shared" si="325"/>
        <v>plays</v>
      </c>
      <c r="S2966" t="s">
        <v>8317</v>
      </c>
      <c r="T2966" t="s">
        <v>8318</v>
      </c>
      <c r="U2966" s="9">
        <f t="shared" si="326"/>
        <v>41827.909942129627</v>
      </c>
      <c r="V2966" s="9">
        <f t="shared" si="327"/>
        <v>41857.897222222222</v>
      </c>
      <c r="W2966">
        <f t="shared" si="328"/>
        <v>30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 s="5">
        <f t="shared" si="323"/>
        <v>41.92</v>
      </c>
      <c r="Q2967" s="5" t="str">
        <f t="shared" si="324"/>
        <v>theater</v>
      </c>
      <c r="R2967" s="5" t="str">
        <f t="shared" si="325"/>
        <v>plays</v>
      </c>
      <c r="S2967" t="s">
        <v>8317</v>
      </c>
      <c r="T2967" t="s">
        <v>8318</v>
      </c>
      <c r="U2967" s="9">
        <f t="shared" si="326"/>
        <v>42162.729548611111</v>
      </c>
      <c r="V2967" s="9">
        <f t="shared" si="327"/>
        <v>42192.729548611111</v>
      </c>
      <c r="W2967">
        <f t="shared" si="328"/>
        <v>30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 s="5">
        <f t="shared" si="323"/>
        <v>88.77</v>
      </c>
      <c r="Q2968" s="5" t="str">
        <f t="shared" si="324"/>
        <v>theater</v>
      </c>
      <c r="R2968" s="5" t="str">
        <f t="shared" si="325"/>
        <v>plays</v>
      </c>
      <c r="S2968" t="s">
        <v>8317</v>
      </c>
      <c r="T2968" t="s">
        <v>8318</v>
      </c>
      <c r="U2968" s="9">
        <f t="shared" si="326"/>
        <v>42233.738564814819</v>
      </c>
      <c r="V2968" s="9">
        <f t="shared" si="327"/>
        <v>42263.738564814819</v>
      </c>
      <c r="W2968">
        <f t="shared" si="328"/>
        <v>30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 s="5">
        <f t="shared" si="323"/>
        <v>80.23</v>
      </c>
      <c r="Q2969" s="5" t="str">
        <f t="shared" si="324"/>
        <v>theater</v>
      </c>
      <c r="R2969" s="5" t="str">
        <f t="shared" si="325"/>
        <v>plays</v>
      </c>
      <c r="S2969" t="s">
        <v>8317</v>
      </c>
      <c r="T2969" t="s">
        <v>8318</v>
      </c>
      <c r="U2969" s="9">
        <f t="shared" si="326"/>
        <v>42042.197824074072</v>
      </c>
      <c r="V2969" s="9">
        <f t="shared" si="327"/>
        <v>42072.156157407408</v>
      </c>
      <c r="W2969">
        <f t="shared" si="328"/>
        <v>30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 s="5">
        <f t="shared" si="323"/>
        <v>78.94</v>
      </c>
      <c r="Q2970" s="5" t="str">
        <f t="shared" si="324"/>
        <v>theater</v>
      </c>
      <c r="R2970" s="5" t="str">
        <f t="shared" si="325"/>
        <v>plays</v>
      </c>
      <c r="S2970" t="s">
        <v>8317</v>
      </c>
      <c r="T2970" t="s">
        <v>8318</v>
      </c>
      <c r="U2970" s="9">
        <f t="shared" si="326"/>
        <v>42585.523842592593</v>
      </c>
      <c r="V2970" s="9">
        <f t="shared" si="327"/>
        <v>42599.165972222225</v>
      </c>
      <c r="W2970">
        <f t="shared" si="328"/>
        <v>14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 s="5">
        <f t="shared" si="323"/>
        <v>95.59</v>
      </c>
      <c r="Q2971" s="5" t="str">
        <f t="shared" si="324"/>
        <v>theater</v>
      </c>
      <c r="R2971" s="5" t="str">
        <f t="shared" si="325"/>
        <v>plays</v>
      </c>
      <c r="S2971" t="s">
        <v>8317</v>
      </c>
      <c r="T2971" t="s">
        <v>8318</v>
      </c>
      <c r="U2971" s="9">
        <f t="shared" si="326"/>
        <v>42097.786493055552</v>
      </c>
      <c r="V2971" s="9">
        <f t="shared" si="327"/>
        <v>42127.952083333337</v>
      </c>
      <c r="W2971">
        <f t="shared" si="328"/>
        <v>30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 s="5">
        <f t="shared" si="323"/>
        <v>69.89</v>
      </c>
      <c r="Q2972" s="5" t="str">
        <f t="shared" si="324"/>
        <v>theater</v>
      </c>
      <c r="R2972" s="5" t="str">
        <f t="shared" si="325"/>
        <v>plays</v>
      </c>
      <c r="S2972" t="s">
        <v>8317</v>
      </c>
      <c r="T2972" t="s">
        <v>8318</v>
      </c>
      <c r="U2972" s="9">
        <f t="shared" si="326"/>
        <v>41808.669571759259</v>
      </c>
      <c r="V2972" s="9">
        <f t="shared" si="327"/>
        <v>41838.669571759259</v>
      </c>
      <c r="W2972">
        <f t="shared" si="328"/>
        <v>30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 s="5">
        <f t="shared" si="323"/>
        <v>74.53</v>
      </c>
      <c r="Q2973" s="5" t="str">
        <f t="shared" si="324"/>
        <v>theater</v>
      </c>
      <c r="R2973" s="5" t="str">
        <f t="shared" si="325"/>
        <v>plays</v>
      </c>
      <c r="S2973" t="s">
        <v>8317</v>
      </c>
      <c r="T2973" t="s">
        <v>8318</v>
      </c>
      <c r="U2973" s="9">
        <f t="shared" si="326"/>
        <v>41852.658310185187</v>
      </c>
      <c r="V2973" s="9">
        <f t="shared" si="327"/>
        <v>41882.658310185187</v>
      </c>
      <c r="W2973">
        <f t="shared" si="328"/>
        <v>30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 s="5">
        <f t="shared" si="323"/>
        <v>123.94</v>
      </c>
      <c r="Q2974" s="5" t="str">
        <f t="shared" si="324"/>
        <v>theater</v>
      </c>
      <c r="R2974" s="5" t="str">
        <f t="shared" si="325"/>
        <v>plays</v>
      </c>
      <c r="S2974" t="s">
        <v>8317</v>
      </c>
      <c r="T2974" t="s">
        <v>8318</v>
      </c>
      <c r="U2974" s="9">
        <f t="shared" si="326"/>
        <v>42694.110185185185</v>
      </c>
      <c r="V2974" s="9">
        <f t="shared" si="327"/>
        <v>42709.041666666672</v>
      </c>
      <c r="W2974">
        <f t="shared" si="328"/>
        <v>15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 s="5">
        <f t="shared" si="323"/>
        <v>264.85000000000002</v>
      </c>
      <c r="Q2975" s="5" t="str">
        <f t="shared" si="324"/>
        <v>theater</v>
      </c>
      <c r="R2975" s="5" t="str">
        <f t="shared" si="325"/>
        <v>plays</v>
      </c>
      <c r="S2975" t="s">
        <v>8317</v>
      </c>
      <c r="T2975" t="s">
        <v>8318</v>
      </c>
      <c r="U2975" s="9">
        <f t="shared" si="326"/>
        <v>42341.818379629629</v>
      </c>
      <c r="V2975" s="9">
        <f t="shared" si="327"/>
        <v>42370.166666666672</v>
      </c>
      <c r="W2975">
        <f t="shared" si="328"/>
        <v>29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 s="5">
        <f t="shared" si="323"/>
        <v>58.62</v>
      </c>
      <c r="Q2976" s="5" t="str">
        <f t="shared" si="324"/>
        <v>theater</v>
      </c>
      <c r="R2976" s="5" t="str">
        <f t="shared" si="325"/>
        <v>plays</v>
      </c>
      <c r="S2976" t="s">
        <v>8317</v>
      </c>
      <c r="T2976" t="s">
        <v>8318</v>
      </c>
      <c r="U2976" s="9">
        <f t="shared" si="326"/>
        <v>41880.061006944445</v>
      </c>
      <c r="V2976" s="9">
        <f t="shared" si="327"/>
        <v>41908.065972222219</v>
      </c>
      <c r="W2976">
        <f t="shared" si="328"/>
        <v>28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 s="5">
        <f t="shared" si="323"/>
        <v>70.88</v>
      </c>
      <c r="Q2977" s="5" t="str">
        <f t="shared" si="324"/>
        <v>theater</v>
      </c>
      <c r="R2977" s="5" t="str">
        <f t="shared" si="325"/>
        <v>plays</v>
      </c>
      <c r="S2977" t="s">
        <v>8317</v>
      </c>
      <c r="T2977" t="s">
        <v>8318</v>
      </c>
      <c r="U2977" s="9">
        <f t="shared" si="326"/>
        <v>41941.683865740742</v>
      </c>
      <c r="V2977" s="9">
        <f t="shared" si="327"/>
        <v>41970.125</v>
      </c>
      <c r="W2977">
        <f t="shared" si="328"/>
        <v>29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 s="5">
        <f t="shared" si="323"/>
        <v>8.57</v>
      </c>
      <c r="Q2978" s="5" t="str">
        <f t="shared" si="324"/>
        <v>theater</v>
      </c>
      <c r="R2978" s="5" t="str">
        <f t="shared" si="325"/>
        <v>plays</v>
      </c>
      <c r="S2978" t="s">
        <v>8317</v>
      </c>
      <c r="T2978" t="s">
        <v>8318</v>
      </c>
      <c r="U2978" s="9">
        <f t="shared" si="326"/>
        <v>42425.730671296296</v>
      </c>
      <c r="V2978" s="9">
        <f t="shared" si="327"/>
        <v>42442.5</v>
      </c>
      <c r="W2978">
        <f t="shared" si="328"/>
        <v>17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 s="5">
        <f t="shared" si="323"/>
        <v>113.57</v>
      </c>
      <c r="Q2979" s="5" t="str">
        <f t="shared" si="324"/>
        <v>theater</v>
      </c>
      <c r="R2979" s="5" t="str">
        <f t="shared" si="325"/>
        <v>plays</v>
      </c>
      <c r="S2979" t="s">
        <v>8317</v>
      </c>
      <c r="T2979" t="s">
        <v>8318</v>
      </c>
      <c r="U2979" s="9">
        <f t="shared" si="326"/>
        <v>42026.88118055556</v>
      </c>
      <c r="V2979" s="9">
        <f t="shared" si="327"/>
        <v>42086.093055555553</v>
      </c>
      <c r="W2979">
        <f t="shared" si="328"/>
        <v>60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 s="5">
        <f t="shared" si="323"/>
        <v>60.69</v>
      </c>
      <c r="Q2980" s="5" t="str">
        <f t="shared" si="324"/>
        <v>theater</v>
      </c>
      <c r="R2980" s="5" t="str">
        <f t="shared" si="325"/>
        <v>plays</v>
      </c>
      <c r="S2980" t="s">
        <v>8317</v>
      </c>
      <c r="T2980" t="s">
        <v>8318</v>
      </c>
      <c r="U2980" s="9">
        <f t="shared" si="326"/>
        <v>41922.640590277777</v>
      </c>
      <c r="V2980" s="9">
        <f t="shared" si="327"/>
        <v>41932.249305555553</v>
      </c>
      <c r="W2980">
        <f t="shared" si="328"/>
        <v>10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 s="5">
        <f t="shared" si="323"/>
        <v>110.22</v>
      </c>
      <c r="Q2981" s="5" t="str">
        <f t="shared" si="324"/>
        <v>theater</v>
      </c>
      <c r="R2981" s="5" t="str">
        <f t="shared" si="325"/>
        <v>plays</v>
      </c>
      <c r="S2981" t="s">
        <v>8317</v>
      </c>
      <c r="T2981" t="s">
        <v>8318</v>
      </c>
      <c r="U2981" s="9">
        <f t="shared" si="326"/>
        <v>41993.824340277773</v>
      </c>
      <c r="V2981" s="9">
        <f t="shared" si="327"/>
        <v>42010.25</v>
      </c>
      <c r="W2981">
        <f t="shared" si="328"/>
        <v>17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 s="5">
        <f t="shared" si="323"/>
        <v>136.46</v>
      </c>
      <c r="Q2982" s="5" t="str">
        <f t="shared" si="324"/>
        <v>theater</v>
      </c>
      <c r="R2982" s="5" t="str">
        <f t="shared" si="325"/>
        <v>plays</v>
      </c>
      <c r="S2982" t="s">
        <v>8317</v>
      </c>
      <c r="T2982" t="s">
        <v>8318</v>
      </c>
      <c r="U2982" s="9">
        <f t="shared" si="326"/>
        <v>42219.915856481486</v>
      </c>
      <c r="V2982" s="9">
        <f t="shared" si="327"/>
        <v>42240.083333333328</v>
      </c>
      <c r="W2982">
        <f t="shared" si="328"/>
        <v>21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 s="5">
        <f t="shared" si="323"/>
        <v>53.16</v>
      </c>
      <c r="Q2983" s="5" t="str">
        <f t="shared" si="324"/>
        <v>theater</v>
      </c>
      <c r="R2983" s="5" t="str">
        <f t="shared" si="325"/>
        <v>spaces</v>
      </c>
      <c r="S2983" t="s">
        <v>8317</v>
      </c>
      <c r="T2983" t="s">
        <v>8357</v>
      </c>
      <c r="U2983" s="9">
        <f t="shared" si="326"/>
        <v>42225.559675925921</v>
      </c>
      <c r="V2983" s="9">
        <f t="shared" si="327"/>
        <v>42270.559675925921</v>
      </c>
      <c r="W2983">
        <f t="shared" si="328"/>
        <v>45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 s="5">
        <f t="shared" si="323"/>
        <v>86.49</v>
      </c>
      <c r="Q2984" s="5" t="str">
        <f t="shared" si="324"/>
        <v>theater</v>
      </c>
      <c r="R2984" s="5" t="str">
        <f t="shared" si="325"/>
        <v>spaces</v>
      </c>
      <c r="S2984" t="s">
        <v>8317</v>
      </c>
      <c r="T2984" t="s">
        <v>8357</v>
      </c>
      <c r="U2984" s="9">
        <f t="shared" si="326"/>
        <v>42381.686840277776</v>
      </c>
      <c r="V2984" s="9">
        <f t="shared" si="327"/>
        <v>42411.686840277776</v>
      </c>
      <c r="W2984">
        <f t="shared" si="328"/>
        <v>30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 s="5">
        <f t="shared" si="323"/>
        <v>155.24</v>
      </c>
      <c r="Q2985" s="5" t="str">
        <f t="shared" si="324"/>
        <v>theater</v>
      </c>
      <c r="R2985" s="5" t="str">
        <f t="shared" si="325"/>
        <v>spaces</v>
      </c>
      <c r="S2985" t="s">
        <v>8317</v>
      </c>
      <c r="T2985" t="s">
        <v>8357</v>
      </c>
      <c r="U2985" s="9">
        <f t="shared" si="326"/>
        <v>41894.632361111115</v>
      </c>
      <c r="V2985" s="9">
        <f t="shared" si="327"/>
        <v>41954.674027777779</v>
      </c>
      <c r="W2985">
        <f t="shared" si="328"/>
        <v>60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 s="5">
        <f t="shared" si="323"/>
        <v>115.08</v>
      </c>
      <c r="Q2986" s="5" t="str">
        <f t="shared" si="324"/>
        <v>theater</v>
      </c>
      <c r="R2986" s="5" t="str">
        <f t="shared" si="325"/>
        <v>spaces</v>
      </c>
      <c r="S2986" t="s">
        <v>8317</v>
      </c>
      <c r="T2986" t="s">
        <v>8357</v>
      </c>
      <c r="U2986" s="9">
        <f t="shared" si="326"/>
        <v>42576.278715277775</v>
      </c>
      <c r="V2986" s="9">
        <f t="shared" si="327"/>
        <v>42606.278715277775</v>
      </c>
      <c r="W2986">
        <f t="shared" si="328"/>
        <v>30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 s="5">
        <f t="shared" si="323"/>
        <v>109.59</v>
      </c>
      <c r="Q2987" s="5" t="str">
        <f t="shared" si="324"/>
        <v>theater</v>
      </c>
      <c r="R2987" s="5" t="str">
        <f t="shared" si="325"/>
        <v>spaces</v>
      </c>
      <c r="S2987" t="s">
        <v>8317</v>
      </c>
      <c r="T2987" t="s">
        <v>8357</v>
      </c>
      <c r="U2987" s="9">
        <f t="shared" si="326"/>
        <v>42654.973703703698</v>
      </c>
      <c r="V2987" s="9">
        <f t="shared" si="327"/>
        <v>42674.166666666672</v>
      </c>
      <c r="W2987">
        <f t="shared" si="328"/>
        <v>20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 s="5">
        <f t="shared" si="323"/>
        <v>45.21</v>
      </c>
      <c r="Q2988" s="5" t="str">
        <f t="shared" si="324"/>
        <v>theater</v>
      </c>
      <c r="R2988" s="5" t="str">
        <f t="shared" si="325"/>
        <v>spaces</v>
      </c>
      <c r="S2988" t="s">
        <v>8317</v>
      </c>
      <c r="T2988" t="s">
        <v>8357</v>
      </c>
      <c r="U2988" s="9">
        <f t="shared" si="326"/>
        <v>42431.500069444446</v>
      </c>
      <c r="V2988" s="9">
        <f t="shared" si="327"/>
        <v>42491.458402777775</v>
      </c>
      <c r="W2988">
        <f t="shared" si="328"/>
        <v>60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 s="5">
        <f t="shared" si="323"/>
        <v>104.15</v>
      </c>
      <c r="Q2989" s="5" t="str">
        <f t="shared" si="324"/>
        <v>theater</v>
      </c>
      <c r="R2989" s="5" t="str">
        <f t="shared" si="325"/>
        <v>spaces</v>
      </c>
      <c r="S2989" t="s">
        <v>8317</v>
      </c>
      <c r="T2989" t="s">
        <v>8357</v>
      </c>
      <c r="U2989" s="9">
        <f t="shared" si="326"/>
        <v>42627.307303240741</v>
      </c>
      <c r="V2989" s="9">
        <f t="shared" si="327"/>
        <v>42656</v>
      </c>
      <c r="W2989">
        <f t="shared" si="328"/>
        <v>29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 s="5">
        <f t="shared" si="323"/>
        <v>35.71</v>
      </c>
      <c r="Q2990" s="5" t="str">
        <f t="shared" si="324"/>
        <v>theater</v>
      </c>
      <c r="R2990" s="5" t="str">
        <f t="shared" si="325"/>
        <v>spaces</v>
      </c>
      <c r="S2990" t="s">
        <v>8317</v>
      </c>
      <c r="T2990" t="s">
        <v>8357</v>
      </c>
      <c r="U2990" s="9">
        <f t="shared" si="326"/>
        <v>42511.362048611118</v>
      </c>
      <c r="V2990" s="9">
        <f t="shared" si="327"/>
        <v>42541.362048611118</v>
      </c>
      <c r="W2990">
        <f t="shared" si="328"/>
        <v>30</v>
      </c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 s="5">
        <f t="shared" si="323"/>
        <v>97</v>
      </c>
      <c r="Q2991" s="5" t="str">
        <f t="shared" si="324"/>
        <v>theater</v>
      </c>
      <c r="R2991" s="5" t="str">
        <f t="shared" si="325"/>
        <v>spaces</v>
      </c>
      <c r="S2991" t="s">
        <v>8317</v>
      </c>
      <c r="T2991" t="s">
        <v>8357</v>
      </c>
      <c r="U2991" s="9">
        <f t="shared" si="326"/>
        <v>42337.02039351852</v>
      </c>
      <c r="V2991" s="9">
        <f t="shared" si="327"/>
        <v>42359.207638888889</v>
      </c>
      <c r="W2991">
        <f t="shared" si="328"/>
        <v>22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 s="5">
        <f t="shared" si="323"/>
        <v>370.37</v>
      </c>
      <c r="Q2992" s="5" t="str">
        <f t="shared" si="324"/>
        <v>theater</v>
      </c>
      <c r="R2992" s="5" t="str">
        <f t="shared" si="325"/>
        <v>spaces</v>
      </c>
      <c r="S2992" t="s">
        <v>8317</v>
      </c>
      <c r="T2992" t="s">
        <v>8357</v>
      </c>
      <c r="U2992" s="9">
        <f t="shared" si="326"/>
        <v>42341.57430555555</v>
      </c>
      <c r="V2992" s="9">
        <f t="shared" si="327"/>
        <v>42376.57430555555</v>
      </c>
      <c r="W2992">
        <f t="shared" si="328"/>
        <v>35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 s="5">
        <f t="shared" si="323"/>
        <v>94.41</v>
      </c>
      <c r="Q2993" s="5" t="str">
        <f t="shared" si="324"/>
        <v>theater</v>
      </c>
      <c r="R2993" s="5" t="str">
        <f t="shared" si="325"/>
        <v>spaces</v>
      </c>
      <c r="S2993" t="s">
        <v>8317</v>
      </c>
      <c r="T2993" t="s">
        <v>8357</v>
      </c>
      <c r="U2993" s="9">
        <f t="shared" si="326"/>
        <v>42740.837152777778</v>
      </c>
      <c r="V2993" s="9">
        <f t="shared" si="327"/>
        <v>42762.837152777778</v>
      </c>
      <c r="W2993">
        <f t="shared" si="328"/>
        <v>22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 s="5">
        <f t="shared" si="323"/>
        <v>48.98</v>
      </c>
      <c r="Q2994" s="5" t="str">
        <f t="shared" si="324"/>
        <v>theater</v>
      </c>
      <c r="R2994" s="5" t="str">
        <f t="shared" si="325"/>
        <v>spaces</v>
      </c>
      <c r="S2994" t="s">
        <v>8317</v>
      </c>
      <c r="T2994" t="s">
        <v>8357</v>
      </c>
      <c r="U2994" s="9">
        <f t="shared" si="326"/>
        <v>42622.767476851848</v>
      </c>
      <c r="V2994" s="9">
        <f t="shared" si="327"/>
        <v>42652.767476851848</v>
      </c>
      <c r="W2994">
        <f t="shared" si="328"/>
        <v>30</v>
      </c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 s="5">
        <f t="shared" si="323"/>
        <v>45.59</v>
      </c>
      <c r="Q2995" s="5" t="str">
        <f t="shared" si="324"/>
        <v>theater</v>
      </c>
      <c r="R2995" s="5" t="str">
        <f t="shared" si="325"/>
        <v>spaces</v>
      </c>
      <c r="S2995" t="s">
        <v>8317</v>
      </c>
      <c r="T2995" t="s">
        <v>8357</v>
      </c>
      <c r="U2995" s="9">
        <f t="shared" si="326"/>
        <v>42390.838738425926</v>
      </c>
      <c r="V2995" s="9">
        <f t="shared" si="327"/>
        <v>42420.838738425926</v>
      </c>
      <c r="W2995">
        <f t="shared" si="328"/>
        <v>30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 s="5">
        <f t="shared" si="323"/>
        <v>23.28</v>
      </c>
      <c r="Q2996" s="5" t="str">
        <f t="shared" si="324"/>
        <v>theater</v>
      </c>
      <c r="R2996" s="5" t="str">
        <f t="shared" si="325"/>
        <v>spaces</v>
      </c>
      <c r="S2996" t="s">
        <v>8317</v>
      </c>
      <c r="T2996" t="s">
        <v>8357</v>
      </c>
      <c r="U2996" s="9">
        <f t="shared" si="326"/>
        <v>41885.478842592594</v>
      </c>
      <c r="V2996" s="9">
        <f t="shared" si="327"/>
        <v>41915.478842592594</v>
      </c>
      <c r="W2996">
        <f t="shared" si="328"/>
        <v>30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 s="5">
        <f t="shared" si="323"/>
        <v>63.23</v>
      </c>
      <c r="Q2997" s="5" t="str">
        <f t="shared" si="324"/>
        <v>theater</v>
      </c>
      <c r="R2997" s="5" t="str">
        <f t="shared" si="325"/>
        <v>spaces</v>
      </c>
      <c r="S2997" t="s">
        <v>8317</v>
      </c>
      <c r="T2997" t="s">
        <v>8357</v>
      </c>
      <c r="U2997" s="9">
        <f t="shared" si="326"/>
        <v>42724.665173611109</v>
      </c>
      <c r="V2997" s="9">
        <f t="shared" si="327"/>
        <v>42754.665173611109</v>
      </c>
      <c r="W2997">
        <f t="shared" si="328"/>
        <v>30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 s="5">
        <f t="shared" si="323"/>
        <v>153.52000000000001</v>
      </c>
      <c r="Q2998" s="5" t="str">
        <f t="shared" si="324"/>
        <v>theater</v>
      </c>
      <c r="R2998" s="5" t="str">
        <f t="shared" si="325"/>
        <v>spaces</v>
      </c>
      <c r="S2998" t="s">
        <v>8317</v>
      </c>
      <c r="T2998" t="s">
        <v>8357</v>
      </c>
      <c r="U2998" s="9">
        <f t="shared" si="326"/>
        <v>42090.912500000006</v>
      </c>
      <c r="V2998" s="9">
        <f t="shared" si="327"/>
        <v>42150.912500000006</v>
      </c>
      <c r="W2998">
        <f t="shared" si="328"/>
        <v>60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 s="5">
        <f t="shared" si="323"/>
        <v>90.2</v>
      </c>
      <c r="Q2999" s="5" t="str">
        <f t="shared" si="324"/>
        <v>theater</v>
      </c>
      <c r="R2999" s="5" t="str">
        <f t="shared" si="325"/>
        <v>spaces</v>
      </c>
      <c r="S2999" t="s">
        <v>8317</v>
      </c>
      <c r="T2999" t="s">
        <v>8357</v>
      </c>
      <c r="U2999" s="9">
        <f t="shared" si="326"/>
        <v>42775.733715277776</v>
      </c>
      <c r="V2999" s="9">
        <f t="shared" si="327"/>
        <v>42793.207638888889</v>
      </c>
      <c r="W2999">
        <f t="shared" si="328"/>
        <v>18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 s="5">
        <f t="shared" si="323"/>
        <v>118.97</v>
      </c>
      <c r="Q3000" s="5" t="str">
        <f t="shared" si="324"/>
        <v>theater</v>
      </c>
      <c r="R3000" s="5" t="str">
        <f t="shared" si="325"/>
        <v>spaces</v>
      </c>
      <c r="S3000" t="s">
        <v>8317</v>
      </c>
      <c r="T3000" t="s">
        <v>8357</v>
      </c>
      <c r="U3000" s="9">
        <f t="shared" si="326"/>
        <v>41778.193622685183</v>
      </c>
      <c r="V3000" s="9">
        <f t="shared" si="327"/>
        <v>41806.184027777781</v>
      </c>
      <c r="W3000">
        <f t="shared" si="328"/>
        <v>28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 s="5">
        <f t="shared" si="323"/>
        <v>80.25</v>
      </c>
      <c r="Q3001" s="5" t="str">
        <f t="shared" si="324"/>
        <v>theater</v>
      </c>
      <c r="R3001" s="5" t="str">
        <f t="shared" si="325"/>
        <v>spaces</v>
      </c>
      <c r="S3001" t="s">
        <v>8317</v>
      </c>
      <c r="T3001" t="s">
        <v>8357</v>
      </c>
      <c r="U3001" s="9">
        <f t="shared" si="326"/>
        <v>42780.740277777775</v>
      </c>
      <c r="V3001" s="9">
        <f t="shared" si="327"/>
        <v>42795.083333333328</v>
      </c>
      <c r="W3001">
        <f t="shared" si="328"/>
        <v>15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 s="5">
        <f t="shared" si="323"/>
        <v>62.5</v>
      </c>
      <c r="Q3002" s="5" t="str">
        <f t="shared" si="324"/>
        <v>theater</v>
      </c>
      <c r="R3002" s="5" t="str">
        <f t="shared" si="325"/>
        <v>spaces</v>
      </c>
      <c r="S3002" t="s">
        <v>8317</v>
      </c>
      <c r="T3002" t="s">
        <v>8357</v>
      </c>
      <c r="U3002" s="9">
        <f t="shared" si="326"/>
        <v>42752.827199074076</v>
      </c>
      <c r="V3002" s="9">
        <f t="shared" si="327"/>
        <v>42766.75</v>
      </c>
      <c r="W3002">
        <f t="shared" si="328"/>
        <v>14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 s="5">
        <f t="shared" si="323"/>
        <v>131.38</v>
      </c>
      <c r="Q3003" s="5" t="str">
        <f t="shared" si="324"/>
        <v>theater</v>
      </c>
      <c r="R3003" s="5" t="str">
        <f t="shared" si="325"/>
        <v>spaces</v>
      </c>
      <c r="S3003" t="s">
        <v>8317</v>
      </c>
      <c r="T3003" t="s">
        <v>8357</v>
      </c>
      <c r="U3003" s="9">
        <f t="shared" si="326"/>
        <v>42534.895625000005</v>
      </c>
      <c r="V3003" s="9">
        <f t="shared" si="327"/>
        <v>42564.895625000005</v>
      </c>
      <c r="W3003">
        <f t="shared" si="328"/>
        <v>30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 s="5">
        <f t="shared" si="323"/>
        <v>73.03</v>
      </c>
      <c r="Q3004" s="5" t="str">
        <f t="shared" si="324"/>
        <v>theater</v>
      </c>
      <c r="R3004" s="5" t="str">
        <f t="shared" si="325"/>
        <v>spaces</v>
      </c>
      <c r="S3004" t="s">
        <v>8317</v>
      </c>
      <c r="T3004" t="s">
        <v>8357</v>
      </c>
      <c r="U3004" s="9">
        <f t="shared" si="326"/>
        <v>41239.83625</v>
      </c>
      <c r="V3004" s="9">
        <f t="shared" si="327"/>
        <v>41269.83625</v>
      </c>
      <c r="W3004">
        <f t="shared" si="328"/>
        <v>30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 s="5">
        <f t="shared" si="323"/>
        <v>178.53</v>
      </c>
      <c r="Q3005" s="5" t="str">
        <f t="shared" si="324"/>
        <v>theater</v>
      </c>
      <c r="R3005" s="5" t="str">
        <f t="shared" si="325"/>
        <v>spaces</v>
      </c>
      <c r="S3005" t="s">
        <v>8317</v>
      </c>
      <c r="T3005" t="s">
        <v>8357</v>
      </c>
      <c r="U3005" s="9">
        <f t="shared" si="326"/>
        <v>42398.849259259259</v>
      </c>
      <c r="V3005" s="9">
        <f t="shared" si="327"/>
        <v>42430.249305555553</v>
      </c>
      <c r="W3005">
        <f t="shared" si="328"/>
        <v>32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 s="5">
        <f t="shared" si="323"/>
        <v>162.91</v>
      </c>
      <c r="Q3006" s="5" t="str">
        <f t="shared" si="324"/>
        <v>theater</v>
      </c>
      <c r="R3006" s="5" t="str">
        <f t="shared" si="325"/>
        <v>spaces</v>
      </c>
      <c r="S3006" t="s">
        <v>8317</v>
      </c>
      <c r="T3006" t="s">
        <v>8357</v>
      </c>
      <c r="U3006" s="9">
        <f t="shared" si="326"/>
        <v>41928.881064814814</v>
      </c>
      <c r="V3006" s="9">
        <f t="shared" si="327"/>
        <v>41958.922731481478</v>
      </c>
      <c r="W3006">
        <f t="shared" si="328"/>
        <v>30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 s="5">
        <f t="shared" si="323"/>
        <v>108.24</v>
      </c>
      <c r="Q3007" s="5" t="str">
        <f t="shared" si="324"/>
        <v>theater</v>
      </c>
      <c r="R3007" s="5" t="str">
        <f t="shared" si="325"/>
        <v>spaces</v>
      </c>
      <c r="S3007" t="s">
        <v>8317</v>
      </c>
      <c r="T3007" t="s">
        <v>8357</v>
      </c>
      <c r="U3007" s="9">
        <f t="shared" si="326"/>
        <v>41888.674826388888</v>
      </c>
      <c r="V3007" s="9">
        <f t="shared" si="327"/>
        <v>41918.674826388888</v>
      </c>
      <c r="W3007">
        <f t="shared" si="328"/>
        <v>30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 s="5">
        <f t="shared" si="323"/>
        <v>88.87</v>
      </c>
      <c r="Q3008" s="5" t="str">
        <f t="shared" si="324"/>
        <v>theater</v>
      </c>
      <c r="R3008" s="5" t="str">
        <f t="shared" si="325"/>
        <v>spaces</v>
      </c>
      <c r="S3008" t="s">
        <v>8317</v>
      </c>
      <c r="T3008" t="s">
        <v>8357</v>
      </c>
      <c r="U3008" s="9">
        <f t="shared" si="326"/>
        <v>41957.756840277783</v>
      </c>
      <c r="V3008" s="9">
        <f t="shared" si="327"/>
        <v>41987.756840277783</v>
      </c>
      <c r="W3008">
        <f t="shared" si="328"/>
        <v>30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 s="5">
        <f t="shared" si="323"/>
        <v>54</v>
      </c>
      <c r="Q3009" s="5" t="str">
        <f t="shared" si="324"/>
        <v>theater</v>
      </c>
      <c r="R3009" s="5" t="str">
        <f t="shared" si="325"/>
        <v>spaces</v>
      </c>
      <c r="S3009" t="s">
        <v>8317</v>
      </c>
      <c r="T3009" t="s">
        <v>8357</v>
      </c>
      <c r="U3009" s="9">
        <f t="shared" si="326"/>
        <v>42098.216238425928</v>
      </c>
      <c r="V3009" s="9">
        <f t="shared" si="327"/>
        <v>42119.216238425928</v>
      </c>
      <c r="W3009">
        <f t="shared" si="328"/>
        <v>21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329">ROUND((E3010/D3010)*100,0)</f>
        <v>101</v>
      </c>
      <c r="P3010" s="5">
        <f t="shared" ref="P3010:P3073" si="330">ROUND((E3010/L3010),2)</f>
        <v>116.73</v>
      </c>
      <c r="Q3010" s="5" t="str">
        <f t="shared" ref="Q3010:Q3073" si="331">LEFT(N3010,SEARCH("/",N3010)-1)</f>
        <v>theater</v>
      </c>
      <c r="R3010" s="5" t="str">
        <f t="shared" ref="R3010:R3073" si="332">RIGHT(N3010,LEN(N3010)-SEARCH("/",N3010))</f>
        <v>spaces</v>
      </c>
      <c r="S3010" t="s">
        <v>8317</v>
      </c>
      <c r="T3010" t="s">
        <v>8357</v>
      </c>
      <c r="U3010" s="9">
        <f t="shared" ref="U3010:U3073" si="333">(((J3010/60)/60)/24)+DATE(1970,1,1)</f>
        <v>42360.212025462963</v>
      </c>
      <c r="V3010" s="9">
        <f t="shared" ref="V3010:V3073" si="334">(((I3010/60)/60)/24)+DATE(1970,1,1)</f>
        <v>42390.212025462963</v>
      </c>
      <c r="W3010">
        <f t="shared" si="328"/>
        <v>30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329"/>
        <v>120</v>
      </c>
      <c r="P3011" s="5">
        <f t="shared" si="330"/>
        <v>233.9</v>
      </c>
      <c r="Q3011" s="5" t="str">
        <f t="shared" si="331"/>
        <v>theater</v>
      </c>
      <c r="R3011" s="5" t="str">
        <f t="shared" si="332"/>
        <v>spaces</v>
      </c>
      <c r="S3011" t="s">
        <v>8317</v>
      </c>
      <c r="T3011" t="s">
        <v>8357</v>
      </c>
      <c r="U3011" s="9">
        <f t="shared" si="333"/>
        <v>41939.569907407407</v>
      </c>
      <c r="V3011" s="9">
        <f t="shared" si="334"/>
        <v>41969.611574074079</v>
      </c>
      <c r="W3011">
        <f t="shared" ref="W3011:W3074" si="335">DATEDIF(U3011,V3011,"d")</f>
        <v>30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 s="5">
        <f t="shared" si="330"/>
        <v>158</v>
      </c>
      <c r="Q3012" s="5" t="str">
        <f t="shared" si="331"/>
        <v>theater</v>
      </c>
      <c r="R3012" s="5" t="str">
        <f t="shared" si="332"/>
        <v>spaces</v>
      </c>
      <c r="S3012" t="s">
        <v>8317</v>
      </c>
      <c r="T3012" t="s">
        <v>8357</v>
      </c>
      <c r="U3012" s="9">
        <f t="shared" si="333"/>
        <v>41996.832395833335</v>
      </c>
      <c r="V3012" s="9">
        <f t="shared" si="334"/>
        <v>42056.832395833335</v>
      </c>
      <c r="W3012">
        <f t="shared" si="335"/>
        <v>60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 s="5">
        <f t="shared" si="330"/>
        <v>14.84</v>
      </c>
      <c r="Q3013" s="5" t="str">
        <f t="shared" si="331"/>
        <v>theater</v>
      </c>
      <c r="R3013" s="5" t="str">
        <f t="shared" si="332"/>
        <v>spaces</v>
      </c>
      <c r="S3013" t="s">
        <v>8317</v>
      </c>
      <c r="T3013" t="s">
        <v>8357</v>
      </c>
      <c r="U3013" s="9">
        <f t="shared" si="333"/>
        <v>42334.468935185185</v>
      </c>
      <c r="V3013" s="9">
        <f t="shared" si="334"/>
        <v>42361.957638888889</v>
      </c>
      <c r="W3013">
        <f t="shared" si="335"/>
        <v>27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 s="5">
        <f t="shared" si="330"/>
        <v>85.18</v>
      </c>
      <c r="Q3014" s="5" t="str">
        <f t="shared" si="331"/>
        <v>theater</v>
      </c>
      <c r="R3014" s="5" t="str">
        <f t="shared" si="332"/>
        <v>spaces</v>
      </c>
      <c r="S3014" t="s">
        <v>8317</v>
      </c>
      <c r="T3014" t="s">
        <v>8357</v>
      </c>
      <c r="U3014" s="9">
        <f t="shared" si="333"/>
        <v>42024.702893518523</v>
      </c>
      <c r="V3014" s="9">
        <f t="shared" si="334"/>
        <v>42045.702893518523</v>
      </c>
      <c r="W3014">
        <f t="shared" si="335"/>
        <v>21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 s="5">
        <f t="shared" si="330"/>
        <v>146.69</v>
      </c>
      <c r="Q3015" s="5" t="str">
        <f t="shared" si="331"/>
        <v>theater</v>
      </c>
      <c r="R3015" s="5" t="str">
        <f t="shared" si="332"/>
        <v>spaces</v>
      </c>
      <c r="S3015" t="s">
        <v>8317</v>
      </c>
      <c r="T3015" t="s">
        <v>8357</v>
      </c>
      <c r="U3015" s="9">
        <f t="shared" si="333"/>
        <v>42146.836215277777</v>
      </c>
      <c r="V3015" s="9">
        <f t="shared" si="334"/>
        <v>42176.836215277777</v>
      </c>
      <c r="W3015">
        <f t="shared" si="335"/>
        <v>30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 s="5">
        <f t="shared" si="330"/>
        <v>50.76</v>
      </c>
      <c r="Q3016" s="5" t="str">
        <f t="shared" si="331"/>
        <v>theater</v>
      </c>
      <c r="R3016" s="5" t="str">
        <f t="shared" si="332"/>
        <v>spaces</v>
      </c>
      <c r="S3016" t="s">
        <v>8317</v>
      </c>
      <c r="T3016" t="s">
        <v>8357</v>
      </c>
      <c r="U3016" s="9">
        <f t="shared" si="333"/>
        <v>41920.123611111114</v>
      </c>
      <c r="V3016" s="9">
        <f t="shared" si="334"/>
        <v>41948.208333333336</v>
      </c>
      <c r="W3016">
        <f t="shared" si="335"/>
        <v>28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 s="5">
        <f t="shared" si="330"/>
        <v>87.7</v>
      </c>
      <c r="Q3017" s="5" t="str">
        <f t="shared" si="331"/>
        <v>theater</v>
      </c>
      <c r="R3017" s="5" t="str">
        <f t="shared" si="332"/>
        <v>spaces</v>
      </c>
      <c r="S3017" t="s">
        <v>8317</v>
      </c>
      <c r="T3017" t="s">
        <v>8357</v>
      </c>
      <c r="U3017" s="9">
        <f t="shared" si="333"/>
        <v>41785.72729166667</v>
      </c>
      <c r="V3017" s="9">
        <f t="shared" si="334"/>
        <v>41801.166666666664</v>
      </c>
      <c r="W3017">
        <f t="shared" si="335"/>
        <v>16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 s="5">
        <f t="shared" si="330"/>
        <v>242.28</v>
      </c>
      <c r="Q3018" s="5" t="str">
        <f t="shared" si="331"/>
        <v>theater</v>
      </c>
      <c r="R3018" s="5" t="str">
        <f t="shared" si="332"/>
        <v>spaces</v>
      </c>
      <c r="S3018" t="s">
        <v>8317</v>
      </c>
      <c r="T3018" t="s">
        <v>8357</v>
      </c>
      <c r="U3018" s="9">
        <f t="shared" si="333"/>
        <v>41778.548055555555</v>
      </c>
      <c r="V3018" s="9">
        <f t="shared" si="334"/>
        <v>41838.548055555555</v>
      </c>
      <c r="W3018">
        <f t="shared" si="335"/>
        <v>60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 s="5">
        <f t="shared" si="330"/>
        <v>146.44999999999999</v>
      </c>
      <c r="Q3019" s="5" t="str">
        <f t="shared" si="331"/>
        <v>theater</v>
      </c>
      <c r="R3019" s="5" t="str">
        <f t="shared" si="332"/>
        <v>spaces</v>
      </c>
      <c r="S3019" t="s">
        <v>8317</v>
      </c>
      <c r="T3019" t="s">
        <v>8357</v>
      </c>
      <c r="U3019" s="9">
        <f t="shared" si="333"/>
        <v>41841.850034722222</v>
      </c>
      <c r="V3019" s="9">
        <f t="shared" si="334"/>
        <v>41871.850034722222</v>
      </c>
      <c r="W3019">
        <f t="shared" si="335"/>
        <v>30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 s="5">
        <f t="shared" si="330"/>
        <v>103.17</v>
      </c>
      <c r="Q3020" s="5" t="str">
        <f t="shared" si="331"/>
        <v>theater</v>
      </c>
      <c r="R3020" s="5" t="str">
        <f t="shared" si="332"/>
        <v>spaces</v>
      </c>
      <c r="S3020" t="s">
        <v>8317</v>
      </c>
      <c r="T3020" t="s">
        <v>8357</v>
      </c>
      <c r="U3020" s="9">
        <f t="shared" si="333"/>
        <v>42163.29833333334</v>
      </c>
      <c r="V3020" s="9">
        <f t="shared" si="334"/>
        <v>42205.916666666672</v>
      </c>
      <c r="W3020">
        <f t="shared" si="335"/>
        <v>42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 s="5">
        <f t="shared" si="330"/>
        <v>80.459999999999994</v>
      </c>
      <c r="Q3021" s="5" t="str">
        <f t="shared" si="331"/>
        <v>theater</v>
      </c>
      <c r="R3021" s="5" t="str">
        <f t="shared" si="332"/>
        <v>spaces</v>
      </c>
      <c r="S3021" t="s">
        <v>8317</v>
      </c>
      <c r="T3021" t="s">
        <v>8357</v>
      </c>
      <c r="U3021" s="9">
        <f t="shared" si="333"/>
        <v>41758.833564814813</v>
      </c>
      <c r="V3021" s="9">
        <f t="shared" si="334"/>
        <v>41786.125</v>
      </c>
      <c r="W3021">
        <f t="shared" si="335"/>
        <v>28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 s="5">
        <f t="shared" si="330"/>
        <v>234.67</v>
      </c>
      <c r="Q3022" s="5" t="str">
        <f t="shared" si="331"/>
        <v>theater</v>
      </c>
      <c r="R3022" s="5" t="str">
        <f t="shared" si="332"/>
        <v>spaces</v>
      </c>
      <c r="S3022" t="s">
        <v>8317</v>
      </c>
      <c r="T3022" t="s">
        <v>8357</v>
      </c>
      <c r="U3022" s="9">
        <f t="shared" si="333"/>
        <v>42170.846446759257</v>
      </c>
      <c r="V3022" s="9">
        <f t="shared" si="334"/>
        <v>42230.846446759257</v>
      </c>
      <c r="W3022">
        <f t="shared" si="335"/>
        <v>60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 s="5">
        <f t="shared" si="330"/>
        <v>50.69</v>
      </c>
      <c r="Q3023" s="5" t="str">
        <f t="shared" si="331"/>
        <v>theater</v>
      </c>
      <c r="R3023" s="5" t="str">
        <f t="shared" si="332"/>
        <v>spaces</v>
      </c>
      <c r="S3023" t="s">
        <v>8317</v>
      </c>
      <c r="T3023" t="s">
        <v>8357</v>
      </c>
      <c r="U3023" s="9">
        <f t="shared" si="333"/>
        <v>42660.618854166663</v>
      </c>
      <c r="V3023" s="9">
        <f t="shared" si="334"/>
        <v>42696.249305555553</v>
      </c>
      <c r="W3023">
        <f t="shared" si="335"/>
        <v>36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 s="5">
        <f t="shared" si="330"/>
        <v>162.71</v>
      </c>
      <c r="Q3024" s="5" t="str">
        <f t="shared" si="331"/>
        <v>theater</v>
      </c>
      <c r="R3024" s="5" t="str">
        <f t="shared" si="332"/>
        <v>spaces</v>
      </c>
      <c r="S3024" t="s">
        <v>8317</v>
      </c>
      <c r="T3024" t="s">
        <v>8357</v>
      </c>
      <c r="U3024" s="9">
        <f t="shared" si="333"/>
        <v>42564.95380787037</v>
      </c>
      <c r="V3024" s="9">
        <f t="shared" si="334"/>
        <v>42609.95380787037</v>
      </c>
      <c r="W3024">
        <f t="shared" si="335"/>
        <v>45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 s="5">
        <f t="shared" si="330"/>
        <v>120.17</v>
      </c>
      <c r="Q3025" s="5" t="str">
        <f t="shared" si="331"/>
        <v>theater</v>
      </c>
      <c r="R3025" s="5" t="str">
        <f t="shared" si="332"/>
        <v>spaces</v>
      </c>
      <c r="S3025" t="s">
        <v>8317</v>
      </c>
      <c r="T3025" t="s">
        <v>8357</v>
      </c>
      <c r="U3025" s="9">
        <f t="shared" si="333"/>
        <v>42121.675763888896</v>
      </c>
      <c r="V3025" s="9">
        <f t="shared" si="334"/>
        <v>42166.675763888896</v>
      </c>
      <c r="W3025">
        <f t="shared" si="335"/>
        <v>45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 s="5">
        <f t="shared" si="330"/>
        <v>67.7</v>
      </c>
      <c r="Q3026" s="5" t="str">
        <f t="shared" si="331"/>
        <v>theater</v>
      </c>
      <c r="R3026" s="5" t="str">
        <f t="shared" si="332"/>
        <v>spaces</v>
      </c>
      <c r="S3026" t="s">
        <v>8317</v>
      </c>
      <c r="T3026" t="s">
        <v>8357</v>
      </c>
      <c r="U3026" s="9">
        <f t="shared" si="333"/>
        <v>41158.993923611109</v>
      </c>
      <c r="V3026" s="9">
        <f t="shared" si="334"/>
        <v>41188.993923611109</v>
      </c>
      <c r="W3026">
        <f t="shared" si="335"/>
        <v>30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 s="5">
        <f t="shared" si="330"/>
        <v>52.1</v>
      </c>
      <c r="Q3027" s="5" t="str">
        <f t="shared" si="331"/>
        <v>theater</v>
      </c>
      <c r="R3027" s="5" t="str">
        <f t="shared" si="332"/>
        <v>spaces</v>
      </c>
      <c r="S3027" t="s">
        <v>8317</v>
      </c>
      <c r="T3027" t="s">
        <v>8357</v>
      </c>
      <c r="U3027" s="9">
        <f t="shared" si="333"/>
        <v>41761.509409722225</v>
      </c>
      <c r="V3027" s="9">
        <f t="shared" si="334"/>
        <v>41789.666666666664</v>
      </c>
      <c r="W3027">
        <f t="shared" si="335"/>
        <v>28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 s="5">
        <f t="shared" si="330"/>
        <v>51.6</v>
      </c>
      <c r="Q3028" s="5" t="str">
        <f t="shared" si="331"/>
        <v>theater</v>
      </c>
      <c r="R3028" s="5" t="str">
        <f t="shared" si="332"/>
        <v>spaces</v>
      </c>
      <c r="S3028" t="s">
        <v>8317</v>
      </c>
      <c r="T3028" t="s">
        <v>8357</v>
      </c>
      <c r="U3028" s="9">
        <f t="shared" si="333"/>
        <v>42783.459398148145</v>
      </c>
      <c r="V3028" s="9">
        <f t="shared" si="334"/>
        <v>42797.459398148145</v>
      </c>
      <c r="W3028">
        <f t="shared" si="335"/>
        <v>14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 s="5">
        <f t="shared" si="330"/>
        <v>164.3</v>
      </c>
      <c r="Q3029" s="5" t="str">
        <f t="shared" si="331"/>
        <v>theater</v>
      </c>
      <c r="R3029" s="5" t="str">
        <f t="shared" si="332"/>
        <v>spaces</v>
      </c>
      <c r="S3029" t="s">
        <v>8317</v>
      </c>
      <c r="T3029" t="s">
        <v>8357</v>
      </c>
      <c r="U3029" s="9">
        <f t="shared" si="333"/>
        <v>42053.704293981486</v>
      </c>
      <c r="V3029" s="9">
        <f t="shared" si="334"/>
        <v>42083.662627314814</v>
      </c>
      <c r="W3029">
        <f t="shared" si="335"/>
        <v>30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 s="5">
        <f t="shared" si="330"/>
        <v>84.86</v>
      </c>
      <c r="Q3030" s="5" t="str">
        <f t="shared" si="331"/>
        <v>theater</v>
      </c>
      <c r="R3030" s="5" t="str">
        <f t="shared" si="332"/>
        <v>spaces</v>
      </c>
      <c r="S3030" t="s">
        <v>8317</v>
      </c>
      <c r="T3030" t="s">
        <v>8357</v>
      </c>
      <c r="U3030" s="9">
        <f t="shared" si="333"/>
        <v>42567.264178240745</v>
      </c>
      <c r="V3030" s="9">
        <f t="shared" si="334"/>
        <v>42597.264178240745</v>
      </c>
      <c r="W3030">
        <f t="shared" si="335"/>
        <v>30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 s="5">
        <f t="shared" si="330"/>
        <v>94.55</v>
      </c>
      <c r="Q3031" s="5" t="str">
        <f t="shared" si="331"/>
        <v>theater</v>
      </c>
      <c r="R3031" s="5" t="str">
        <f t="shared" si="332"/>
        <v>spaces</v>
      </c>
      <c r="S3031" t="s">
        <v>8317</v>
      </c>
      <c r="T3031" t="s">
        <v>8357</v>
      </c>
      <c r="U3031" s="9">
        <f t="shared" si="333"/>
        <v>41932.708877314813</v>
      </c>
      <c r="V3031" s="9">
        <f t="shared" si="334"/>
        <v>41961.190972222219</v>
      </c>
      <c r="W3031">
        <f t="shared" si="335"/>
        <v>29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 s="5">
        <f t="shared" si="330"/>
        <v>45.54</v>
      </c>
      <c r="Q3032" s="5" t="str">
        <f t="shared" si="331"/>
        <v>theater</v>
      </c>
      <c r="R3032" s="5" t="str">
        <f t="shared" si="332"/>
        <v>spaces</v>
      </c>
      <c r="S3032" t="s">
        <v>8317</v>
      </c>
      <c r="T3032" t="s">
        <v>8357</v>
      </c>
      <c r="U3032" s="9">
        <f t="shared" si="333"/>
        <v>42233.747349537036</v>
      </c>
      <c r="V3032" s="9">
        <f t="shared" si="334"/>
        <v>42263.747349537036</v>
      </c>
      <c r="W3032">
        <f t="shared" si="335"/>
        <v>30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 s="5">
        <f t="shared" si="330"/>
        <v>51.72</v>
      </c>
      <c r="Q3033" s="5" t="str">
        <f t="shared" si="331"/>
        <v>theater</v>
      </c>
      <c r="R3033" s="5" t="str">
        <f t="shared" si="332"/>
        <v>spaces</v>
      </c>
      <c r="S3033" t="s">
        <v>8317</v>
      </c>
      <c r="T3033" t="s">
        <v>8357</v>
      </c>
      <c r="U3033" s="9">
        <f t="shared" si="333"/>
        <v>42597.882488425923</v>
      </c>
      <c r="V3033" s="9">
        <f t="shared" si="334"/>
        <v>42657.882488425923</v>
      </c>
      <c r="W3033">
        <f t="shared" si="335"/>
        <v>60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 s="5">
        <f t="shared" si="330"/>
        <v>50.88</v>
      </c>
      <c r="Q3034" s="5" t="str">
        <f t="shared" si="331"/>
        <v>theater</v>
      </c>
      <c r="R3034" s="5" t="str">
        <f t="shared" si="332"/>
        <v>spaces</v>
      </c>
      <c r="S3034" t="s">
        <v>8317</v>
      </c>
      <c r="T3034" t="s">
        <v>8357</v>
      </c>
      <c r="U3034" s="9">
        <f t="shared" si="333"/>
        <v>42228.044664351852</v>
      </c>
      <c r="V3034" s="9">
        <f t="shared" si="334"/>
        <v>42258.044664351852</v>
      </c>
      <c r="W3034">
        <f t="shared" si="335"/>
        <v>30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 s="5">
        <f t="shared" si="330"/>
        <v>191.13</v>
      </c>
      <c r="Q3035" s="5" t="str">
        <f t="shared" si="331"/>
        <v>theater</v>
      </c>
      <c r="R3035" s="5" t="str">
        <f t="shared" si="332"/>
        <v>spaces</v>
      </c>
      <c r="S3035" t="s">
        <v>8317</v>
      </c>
      <c r="T3035" t="s">
        <v>8357</v>
      </c>
      <c r="U3035" s="9">
        <f t="shared" si="333"/>
        <v>42570.110243055555</v>
      </c>
      <c r="V3035" s="9">
        <f t="shared" si="334"/>
        <v>42600.110243055555</v>
      </c>
      <c r="W3035">
        <f t="shared" si="335"/>
        <v>30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 s="5">
        <f t="shared" si="330"/>
        <v>89.31</v>
      </c>
      <c r="Q3036" s="5" t="str">
        <f t="shared" si="331"/>
        <v>theater</v>
      </c>
      <c r="R3036" s="5" t="str">
        <f t="shared" si="332"/>
        <v>spaces</v>
      </c>
      <c r="S3036" t="s">
        <v>8317</v>
      </c>
      <c r="T3036" t="s">
        <v>8357</v>
      </c>
      <c r="U3036" s="9">
        <f t="shared" si="333"/>
        <v>42644.535358796296</v>
      </c>
      <c r="V3036" s="9">
        <f t="shared" si="334"/>
        <v>42675.165972222225</v>
      </c>
      <c r="W3036">
        <f t="shared" si="335"/>
        <v>31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 s="5">
        <f t="shared" si="330"/>
        <v>88.59</v>
      </c>
      <c r="Q3037" s="5" t="str">
        <f t="shared" si="331"/>
        <v>theater</v>
      </c>
      <c r="R3037" s="5" t="str">
        <f t="shared" si="332"/>
        <v>spaces</v>
      </c>
      <c r="S3037" t="s">
        <v>8317</v>
      </c>
      <c r="T3037" t="s">
        <v>8357</v>
      </c>
      <c r="U3037" s="9">
        <f t="shared" si="333"/>
        <v>41368.560289351852</v>
      </c>
      <c r="V3037" s="9">
        <f t="shared" si="334"/>
        <v>41398.560289351852</v>
      </c>
      <c r="W3037">
        <f t="shared" si="335"/>
        <v>30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 s="5">
        <f t="shared" si="330"/>
        <v>96.3</v>
      </c>
      <c r="Q3038" s="5" t="str">
        <f t="shared" si="331"/>
        <v>theater</v>
      </c>
      <c r="R3038" s="5" t="str">
        <f t="shared" si="332"/>
        <v>spaces</v>
      </c>
      <c r="S3038" t="s">
        <v>8317</v>
      </c>
      <c r="T3038" t="s">
        <v>8357</v>
      </c>
      <c r="U3038" s="9">
        <f t="shared" si="333"/>
        <v>41466.785231481481</v>
      </c>
      <c r="V3038" s="9">
        <f t="shared" si="334"/>
        <v>41502.499305555553</v>
      </c>
      <c r="W3038">
        <f t="shared" si="335"/>
        <v>36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 s="5">
        <f t="shared" si="330"/>
        <v>33.31</v>
      </c>
      <c r="Q3039" s="5" t="str">
        <f t="shared" si="331"/>
        <v>theater</v>
      </c>
      <c r="R3039" s="5" t="str">
        <f t="shared" si="332"/>
        <v>spaces</v>
      </c>
      <c r="S3039" t="s">
        <v>8317</v>
      </c>
      <c r="T3039" t="s">
        <v>8357</v>
      </c>
      <c r="U3039" s="9">
        <f t="shared" si="333"/>
        <v>40378.893206018518</v>
      </c>
      <c r="V3039" s="9">
        <f t="shared" si="334"/>
        <v>40453.207638888889</v>
      </c>
      <c r="W3039">
        <f t="shared" si="335"/>
        <v>75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 s="5">
        <f t="shared" si="330"/>
        <v>37.22</v>
      </c>
      <c r="Q3040" s="5" t="str">
        <f t="shared" si="331"/>
        <v>theater</v>
      </c>
      <c r="R3040" s="5" t="str">
        <f t="shared" si="332"/>
        <v>spaces</v>
      </c>
      <c r="S3040" t="s">
        <v>8317</v>
      </c>
      <c r="T3040" t="s">
        <v>8357</v>
      </c>
      <c r="U3040" s="9">
        <f t="shared" si="333"/>
        <v>42373.252280092594</v>
      </c>
      <c r="V3040" s="9">
        <f t="shared" si="334"/>
        <v>42433.252280092594</v>
      </c>
      <c r="W3040">
        <f t="shared" si="335"/>
        <v>60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 s="5">
        <f t="shared" si="330"/>
        <v>92.13</v>
      </c>
      <c r="Q3041" s="5" t="str">
        <f t="shared" si="331"/>
        <v>theater</v>
      </c>
      <c r="R3041" s="5" t="str">
        <f t="shared" si="332"/>
        <v>spaces</v>
      </c>
      <c r="S3041" t="s">
        <v>8317</v>
      </c>
      <c r="T3041" t="s">
        <v>8357</v>
      </c>
      <c r="U3041" s="9">
        <f t="shared" si="333"/>
        <v>41610.794421296298</v>
      </c>
      <c r="V3041" s="9">
        <f t="shared" si="334"/>
        <v>41637.332638888889</v>
      </c>
      <c r="W3041">
        <f t="shared" si="335"/>
        <v>27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 s="5">
        <f t="shared" si="330"/>
        <v>76.790000000000006</v>
      </c>
      <c r="Q3042" s="5" t="str">
        <f t="shared" si="331"/>
        <v>theater</v>
      </c>
      <c r="R3042" s="5" t="str">
        <f t="shared" si="332"/>
        <v>spaces</v>
      </c>
      <c r="S3042" t="s">
        <v>8317</v>
      </c>
      <c r="T3042" t="s">
        <v>8357</v>
      </c>
      <c r="U3042" s="9">
        <f t="shared" si="333"/>
        <v>42177.791909722218</v>
      </c>
      <c r="V3042" s="9">
        <f t="shared" si="334"/>
        <v>42181.958333333328</v>
      </c>
      <c r="W3042">
        <f t="shared" si="335"/>
        <v>4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 s="5">
        <f t="shared" si="330"/>
        <v>96.53</v>
      </c>
      <c r="Q3043" s="5" t="str">
        <f t="shared" si="331"/>
        <v>theater</v>
      </c>
      <c r="R3043" s="5" t="str">
        <f t="shared" si="332"/>
        <v>spaces</v>
      </c>
      <c r="S3043" t="s">
        <v>8317</v>
      </c>
      <c r="T3043" t="s">
        <v>8357</v>
      </c>
      <c r="U3043" s="9">
        <f t="shared" si="333"/>
        <v>42359.868611111116</v>
      </c>
      <c r="V3043" s="9">
        <f t="shared" si="334"/>
        <v>42389.868611111116</v>
      </c>
      <c r="W3043">
        <f t="shared" si="335"/>
        <v>30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 s="5">
        <f t="shared" si="330"/>
        <v>51.89</v>
      </c>
      <c r="Q3044" s="5" t="str">
        <f t="shared" si="331"/>
        <v>theater</v>
      </c>
      <c r="R3044" s="5" t="str">
        <f t="shared" si="332"/>
        <v>spaces</v>
      </c>
      <c r="S3044" t="s">
        <v>8317</v>
      </c>
      <c r="T3044" t="s">
        <v>8357</v>
      </c>
      <c r="U3044" s="9">
        <f t="shared" si="333"/>
        <v>42253.688043981485</v>
      </c>
      <c r="V3044" s="9">
        <f t="shared" si="334"/>
        <v>42283.688043981485</v>
      </c>
      <c r="W3044">
        <f t="shared" si="335"/>
        <v>30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 s="5">
        <f t="shared" si="330"/>
        <v>128.91</v>
      </c>
      <c r="Q3045" s="5" t="str">
        <f t="shared" si="331"/>
        <v>theater</v>
      </c>
      <c r="R3045" s="5" t="str">
        <f t="shared" si="332"/>
        <v>spaces</v>
      </c>
      <c r="S3045" t="s">
        <v>8317</v>
      </c>
      <c r="T3045" t="s">
        <v>8357</v>
      </c>
      <c r="U3045" s="9">
        <f t="shared" si="333"/>
        <v>42083.070590277777</v>
      </c>
      <c r="V3045" s="9">
        <f t="shared" si="334"/>
        <v>42110.118055555555</v>
      </c>
      <c r="W3045">
        <f t="shared" si="335"/>
        <v>27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 s="5">
        <f t="shared" si="330"/>
        <v>84.11</v>
      </c>
      <c r="Q3046" s="5" t="str">
        <f t="shared" si="331"/>
        <v>theater</v>
      </c>
      <c r="R3046" s="5" t="str">
        <f t="shared" si="332"/>
        <v>spaces</v>
      </c>
      <c r="S3046" t="s">
        <v>8317</v>
      </c>
      <c r="T3046" t="s">
        <v>8357</v>
      </c>
      <c r="U3046" s="9">
        <f t="shared" si="333"/>
        <v>42387.7268287037</v>
      </c>
      <c r="V3046" s="9">
        <f t="shared" si="334"/>
        <v>42402.7268287037</v>
      </c>
      <c r="W3046">
        <f t="shared" si="335"/>
        <v>15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 s="5">
        <f t="shared" si="330"/>
        <v>82.94</v>
      </c>
      <c r="Q3047" s="5" t="str">
        <f t="shared" si="331"/>
        <v>theater</v>
      </c>
      <c r="R3047" s="5" t="str">
        <f t="shared" si="332"/>
        <v>spaces</v>
      </c>
      <c r="S3047" t="s">
        <v>8317</v>
      </c>
      <c r="T3047" t="s">
        <v>8357</v>
      </c>
      <c r="U3047" s="9">
        <f t="shared" si="333"/>
        <v>41843.155729166669</v>
      </c>
      <c r="V3047" s="9">
        <f t="shared" si="334"/>
        <v>41873.155729166669</v>
      </c>
      <c r="W3047">
        <f t="shared" si="335"/>
        <v>30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 s="5">
        <f t="shared" si="330"/>
        <v>259.95</v>
      </c>
      <c r="Q3048" s="5" t="str">
        <f t="shared" si="331"/>
        <v>theater</v>
      </c>
      <c r="R3048" s="5" t="str">
        <f t="shared" si="332"/>
        <v>spaces</v>
      </c>
      <c r="S3048" t="s">
        <v>8317</v>
      </c>
      <c r="T3048" t="s">
        <v>8357</v>
      </c>
      <c r="U3048" s="9">
        <f t="shared" si="333"/>
        <v>41862.803078703706</v>
      </c>
      <c r="V3048" s="9">
        <f t="shared" si="334"/>
        <v>41892.202777777777</v>
      </c>
      <c r="W3048">
        <f t="shared" si="335"/>
        <v>30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 s="5">
        <f t="shared" si="330"/>
        <v>37.25</v>
      </c>
      <c r="Q3049" s="5" t="str">
        <f t="shared" si="331"/>
        <v>theater</v>
      </c>
      <c r="R3049" s="5" t="str">
        <f t="shared" si="332"/>
        <v>spaces</v>
      </c>
      <c r="S3049" t="s">
        <v>8317</v>
      </c>
      <c r="T3049" t="s">
        <v>8357</v>
      </c>
      <c r="U3049" s="9">
        <f t="shared" si="333"/>
        <v>42443.989050925928</v>
      </c>
      <c r="V3049" s="9">
        <f t="shared" si="334"/>
        <v>42487.552777777775</v>
      </c>
      <c r="W3049">
        <f t="shared" si="335"/>
        <v>44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 s="5">
        <f t="shared" si="330"/>
        <v>177.02</v>
      </c>
      <c r="Q3050" s="5" t="str">
        <f t="shared" si="331"/>
        <v>theater</v>
      </c>
      <c r="R3050" s="5" t="str">
        <f t="shared" si="332"/>
        <v>spaces</v>
      </c>
      <c r="S3050" t="s">
        <v>8317</v>
      </c>
      <c r="T3050" t="s">
        <v>8357</v>
      </c>
      <c r="U3050" s="9">
        <f t="shared" si="333"/>
        <v>41975.901180555549</v>
      </c>
      <c r="V3050" s="9">
        <f t="shared" si="334"/>
        <v>42004.890277777777</v>
      </c>
      <c r="W3050">
        <f t="shared" si="335"/>
        <v>29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 s="5">
        <f t="shared" si="330"/>
        <v>74.069999999999993</v>
      </c>
      <c r="Q3051" s="5" t="str">
        <f t="shared" si="331"/>
        <v>theater</v>
      </c>
      <c r="R3051" s="5" t="str">
        <f t="shared" si="332"/>
        <v>spaces</v>
      </c>
      <c r="S3051" t="s">
        <v>8317</v>
      </c>
      <c r="T3051" t="s">
        <v>8357</v>
      </c>
      <c r="U3051" s="9">
        <f t="shared" si="333"/>
        <v>42139.014525462961</v>
      </c>
      <c r="V3051" s="9">
        <f t="shared" si="334"/>
        <v>42169.014525462961</v>
      </c>
      <c r="W3051">
        <f t="shared" si="335"/>
        <v>30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 s="5">
        <f t="shared" si="330"/>
        <v>70.67</v>
      </c>
      <c r="Q3052" s="5" t="str">
        <f t="shared" si="331"/>
        <v>theater</v>
      </c>
      <c r="R3052" s="5" t="str">
        <f t="shared" si="332"/>
        <v>spaces</v>
      </c>
      <c r="S3052" t="s">
        <v>8317</v>
      </c>
      <c r="T3052" t="s">
        <v>8357</v>
      </c>
      <c r="U3052" s="9">
        <f t="shared" si="333"/>
        <v>42465.16851851852</v>
      </c>
      <c r="V3052" s="9">
        <f t="shared" si="334"/>
        <v>42495.16851851852</v>
      </c>
      <c r="W3052">
        <f t="shared" si="335"/>
        <v>30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 s="5">
        <f t="shared" si="330"/>
        <v>23.63</v>
      </c>
      <c r="Q3053" s="5" t="str">
        <f t="shared" si="331"/>
        <v>theater</v>
      </c>
      <c r="R3053" s="5" t="str">
        <f t="shared" si="332"/>
        <v>spaces</v>
      </c>
      <c r="S3053" t="s">
        <v>8317</v>
      </c>
      <c r="T3053" t="s">
        <v>8357</v>
      </c>
      <c r="U3053" s="9">
        <f t="shared" si="333"/>
        <v>42744.416030092587</v>
      </c>
      <c r="V3053" s="9">
        <f t="shared" si="334"/>
        <v>42774.416030092587</v>
      </c>
      <c r="W3053">
        <f t="shared" si="335"/>
        <v>30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 s="5">
        <f t="shared" si="330"/>
        <v>37.5</v>
      </c>
      <c r="Q3054" s="5" t="str">
        <f t="shared" si="331"/>
        <v>theater</v>
      </c>
      <c r="R3054" s="5" t="str">
        <f t="shared" si="332"/>
        <v>spaces</v>
      </c>
      <c r="S3054" t="s">
        <v>8317</v>
      </c>
      <c r="T3054" t="s">
        <v>8357</v>
      </c>
      <c r="U3054" s="9">
        <f t="shared" si="333"/>
        <v>42122.670069444444</v>
      </c>
      <c r="V3054" s="9">
        <f t="shared" si="334"/>
        <v>42152.665972222225</v>
      </c>
      <c r="W3054">
        <f t="shared" si="335"/>
        <v>30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 s="5">
        <f t="shared" si="330"/>
        <v>13.33</v>
      </c>
      <c r="Q3055" s="5" t="str">
        <f t="shared" si="331"/>
        <v>theater</v>
      </c>
      <c r="R3055" s="5" t="str">
        <f t="shared" si="332"/>
        <v>spaces</v>
      </c>
      <c r="S3055" t="s">
        <v>8317</v>
      </c>
      <c r="T3055" t="s">
        <v>8357</v>
      </c>
      <c r="U3055" s="9">
        <f t="shared" si="333"/>
        <v>41862.761724537035</v>
      </c>
      <c r="V3055" s="9">
        <f t="shared" si="334"/>
        <v>41914.165972222225</v>
      </c>
      <c r="W3055">
        <f t="shared" si="335"/>
        <v>52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s="5" t="e">
        <f t="shared" si="330"/>
        <v>#DIV/0!</v>
      </c>
      <c r="Q3056" s="5" t="str">
        <f t="shared" si="331"/>
        <v>theater</v>
      </c>
      <c r="R3056" s="5" t="str">
        <f t="shared" si="332"/>
        <v>spaces</v>
      </c>
      <c r="S3056" t="s">
        <v>8317</v>
      </c>
      <c r="T3056" t="s">
        <v>8357</v>
      </c>
      <c r="U3056" s="9">
        <f t="shared" si="333"/>
        <v>42027.832800925928</v>
      </c>
      <c r="V3056" s="9">
        <f t="shared" si="334"/>
        <v>42065.044444444444</v>
      </c>
      <c r="W3056">
        <f t="shared" si="335"/>
        <v>38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 s="5">
        <f t="shared" si="330"/>
        <v>1</v>
      </c>
      <c r="Q3057" s="5" t="str">
        <f t="shared" si="331"/>
        <v>theater</v>
      </c>
      <c r="R3057" s="5" t="str">
        <f t="shared" si="332"/>
        <v>spaces</v>
      </c>
      <c r="S3057" t="s">
        <v>8317</v>
      </c>
      <c r="T3057" t="s">
        <v>8357</v>
      </c>
      <c r="U3057" s="9">
        <f t="shared" si="333"/>
        <v>41953.95821759259</v>
      </c>
      <c r="V3057" s="9">
        <f t="shared" si="334"/>
        <v>42013.95821759259</v>
      </c>
      <c r="W3057">
        <f t="shared" si="335"/>
        <v>60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s="5" t="e">
        <f t="shared" si="330"/>
        <v>#DIV/0!</v>
      </c>
      <c r="Q3058" s="5" t="str">
        <f t="shared" si="331"/>
        <v>theater</v>
      </c>
      <c r="R3058" s="5" t="str">
        <f t="shared" si="332"/>
        <v>spaces</v>
      </c>
      <c r="S3058" t="s">
        <v>8317</v>
      </c>
      <c r="T3058" t="s">
        <v>8357</v>
      </c>
      <c r="U3058" s="9">
        <f t="shared" si="333"/>
        <v>41851.636388888888</v>
      </c>
      <c r="V3058" s="9">
        <f t="shared" si="334"/>
        <v>41911.636388888888</v>
      </c>
      <c r="W3058">
        <f t="shared" si="335"/>
        <v>60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s="5" t="e">
        <f t="shared" si="330"/>
        <v>#DIV/0!</v>
      </c>
      <c r="Q3059" s="5" t="str">
        <f t="shared" si="331"/>
        <v>theater</v>
      </c>
      <c r="R3059" s="5" t="str">
        <f t="shared" si="332"/>
        <v>spaces</v>
      </c>
      <c r="S3059" t="s">
        <v>8317</v>
      </c>
      <c r="T3059" t="s">
        <v>8357</v>
      </c>
      <c r="U3059" s="9">
        <f t="shared" si="333"/>
        <v>42433.650590277779</v>
      </c>
      <c r="V3059" s="9">
        <f t="shared" si="334"/>
        <v>42463.608923611115</v>
      </c>
      <c r="W3059">
        <f t="shared" si="335"/>
        <v>30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 s="5">
        <f t="shared" si="330"/>
        <v>1</v>
      </c>
      <c r="Q3060" s="5" t="str">
        <f t="shared" si="331"/>
        <v>theater</v>
      </c>
      <c r="R3060" s="5" t="str">
        <f t="shared" si="332"/>
        <v>spaces</v>
      </c>
      <c r="S3060" t="s">
        <v>8317</v>
      </c>
      <c r="T3060" t="s">
        <v>8357</v>
      </c>
      <c r="U3060" s="9">
        <f t="shared" si="333"/>
        <v>42460.374305555553</v>
      </c>
      <c r="V3060" s="9">
        <f t="shared" si="334"/>
        <v>42510.374305555553</v>
      </c>
      <c r="W3060">
        <f t="shared" si="335"/>
        <v>50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 s="5">
        <f t="shared" si="330"/>
        <v>41</v>
      </c>
      <c r="Q3061" s="5" t="str">
        <f t="shared" si="331"/>
        <v>theater</v>
      </c>
      <c r="R3061" s="5" t="str">
        <f t="shared" si="332"/>
        <v>spaces</v>
      </c>
      <c r="S3061" t="s">
        <v>8317</v>
      </c>
      <c r="T3061" t="s">
        <v>8357</v>
      </c>
      <c r="U3061" s="9">
        <f t="shared" si="333"/>
        <v>41829.935717592591</v>
      </c>
      <c r="V3061" s="9">
        <f t="shared" si="334"/>
        <v>41859.935717592591</v>
      </c>
      <c r="W3061">
        <f t="shared" si="335"/>
        <v>30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 s="5">
        <f t="shared" si="330"/>
        <v>55.83</v>
      </c>
      <c r="Q3062" s="5" t="str">
        <f t="shared" si="331"/>
        <v>theater</v>
      </c>
      <c r="R3062" s="5" t="str">
        <f t="shared" si="332"/>
        <v>spaces</v>
      </c>
      <c r="S3062" t="s">
        <v>8317</v>
      </c>
      <c r="T3062" t="s">
        <v>8357</v>
      </c>
      <c r="U3062" s="9">
        <f t="shared" si="333"/>
        <v>42245.274699074071</v>
      </c>
      <c r="V3062" s="9">
        <f t="shared" si="334"/>
        <v>42275.274699074071</v>
      </c>
      <c r="W3062">
        <f t="shared" si="335"/>
        <v>30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s="5" t="e">
        <f t="shared" si="330"/>
        <v>#DIV/0!</v>
      </c>
      <c r="Q3063" s="5" t="str">
        <f t="shared" si="331"/>
        <v>theater</v>
      </c>
      <c r="R3063" s="5" t="str">
        <f t="shared" si="332"/>
        <v>spaces</v>
      </c>
      <c r="S3063" t="s">
        <v>8317</v>
      </c>
      <c r="T3063" t="s">
        <v>8357</v>
      </c>
      <c r="U3063" s="9">
        <f t="shared" si="333"/>
        <v>41834.784120370372</v>
      </c>
      <c r="V3063" s="9">
        <f t="shared" si="334"/>
        <v>41864.784120370372</v>
      </c>
      <c r="W3063">
        <f t="shared" si="335"/>
        <v>30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 s="5">
        <f t="shared" si="330"/>
        <v>99.76</v>
      </c>
      <c r="Q3064" s="5" t="str">
        <f t="shared" si="331"/>
        <v>theater</v>
      </c>
      <c r="R3064" s="5" t="str">
        <f t="shared" si="332"/>
        <v>spaces</v>
      </c>
      <c r="S3064" t="s">
        <v>8317</v>
      </c>
      <c r="T3064" t="s">
        <v>8357</v>
      </c>
      <c r="U3064" s="9">
        <f t="shared" si="333"/>
        <v>42248.535787037035</v>
      </c>
      <c r="V3064" s="9">
        <f t="shared" si="334"/>
        <v>42277.75</v>
      </c>
      <c r="W3064">
        <f t="shared" si="335"/>
        <v>29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 s="5">
        <f t="shared" si="330"/>
        <v>25.52</v>
      </c>
      <c r="Q3065" s="5" t="str">
        <f t="shared" si="331"/>
        <v>theater</v>
      </c>
      <c r="R3065" s="5" t="str">
        <f t="shared" si="332"/>
        <v>spaces</v>
      </c>
      <c r="S3065" t="s">
        <v>8317</v>
      </c>
      <c r="T3065" t="s">
        <v>8357</v>
      </c>
      <c r="U3065" s="9">
        <f t="shared" si="333"/>
        <v>42630.922893518517</v>
      </c>
      <c r="V3065" s="9">
        <f t="shared" si="334"/>
        <v>42665.922893518517</v>
      </c>
      <c r="W3065">
        <f t="shared" si="335"/>
        <v>35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 s="5">
        <f t="shared" si="330"/>
        <v>117.65</v>
      </c>
      <c r="Q3066" s="5" t="str">
        <f t="shared" si="331"/>
        <v>theater</v>
      </c>
      <c r="R3066" s="5" t="str">
        <f t="shared" si="332"/>
        <v>spaces</v>
      </c>
      <c r="S3066" t="s">
        <v>8317</v>
      </c>
      <c r="T3066" t="s">
        <v>8357</v>
      </c>
      <c r="U3066" s="9">
        <f t="shared" si="333"/>
        <v>42299.130162037036</v>
      </c>
      <c r="V3066" s="9">
        <f t="shared" si="334"/>
        <v>42330.290972222225</v>
      </c>
      <c r="W3066">
        <f t="shared" si="335"/>
        <v>31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 s="5">
        <f t="shared" si="330"/>
        <v>5</v>
      </c>
      <c r="Q3067" s="5" t="str">
        <f t="shared" si="331"/>
        <v>theater</v>
      </c>
      <c r="R3067" s="5" t="str">
        <f t="shared" si="332"/>
        <v>spaces</v>
      </c>
      <c r="S3067" t="s">
        <v>8317</v>
      </c>
      <c r="T3067" t="s">
        <v>8357</v>
      </c>
      <c r="U3067" s="9">
        <f t="shared" si="333"/>
        <v>41825.055231481485</v>
      </c>
      <c r="V3067" s="9">
        <f t="shared" si="334"/>
        <v>41850.055231481485</v>
      </c>
      <c r="W3067">
        <f t="shared" si="335"/>
        <v>25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 s="5">
        <f t="shared" si="330"/>
        <v>2796.67</v>
      </c>
      <c r="Q3068" s="5" t="str">
        <f t="shared" si="331"/>
        <v>theater</v>
      </c>
      <c r="R3068" s="5" t="str">
        <f t="shared" si="332"/>
        <v>spaces</v>
      </c>
      <c r="S3068" t="s">
        <v>8317</v>
      </c>
      <c r="T3068" t="s">
        <v>8357</v>
      </c>
      <c r="U3068" s="9">
        <f t="shared" si="333"/>
        <v>42531.228437500002</v>
      </c>
      <c r="V3068" s="9">
        <f t="shared" si="334"/>
        <v>42561.228437500002</v>
      </c>
      <c r="W3068">
        <f t="shared" si="335"/>
        <v>30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 s="5">
        <f t="shared" si="330"/>
        <v>200</v>
      </c>
      <c r="Q3069" s="5" t="str">
        <f t="shared" si="331"/>
        <v>theater</v>
      </c>
      <c r="R3069" s="5" t="str">
        <f t="shared" si="332"/>
        <v>spaces</v>
      </c>
      <c r="S3069" t="s">
        <v>8317</v>
      </c>
      <c r="T3069" t="s">
        <v>8357</v>
      </c>
      <c r="U3069" s="9">
        <f t="shared" si="333"/>
        <v>42226.938414351855</v>
      </c>
      <c r="V3069" s="9">
        <f t="shared" si="334"/>
        <v>42256.938414351855</v>
      </c>
      <c r="W3069">
        <f t="shared" si="335"/>
        <v>30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 s="5">
        <f t="shared" si="330"/>
        <v>87.5</v>
      </c>
      <c r="Q3070" s="5" t="str">
        <f t="shared" si="331"/>
        <v>theater</v>
      </c>
      <c r="R3070" s="5" t="str">
        <f t="shared" si="332"/>
        <v>spaces</v>
      </c>
      <c r="S3070" t="s">
        <v>8317</v>
      </c>
      <c r="T3070" t="s">
        <v>8357</v>
      </c>
      <c r="U3070" s="9">
        <f t="shared" si="333"/>
        <v>42263.691574074073</v>
      </c>
      <c r="V3070" s="9">
        <f t="shared" si="334"/>
        <v>42293.691574074073</v>
      </c>
      <c r="W3070">
        <f t="shared" si="335"/>
        <v>30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 s="5">
        <f t="shared" si="330"/>
        <v>20.14</v>
      </c>
      <c r="Q3071" s="5" t="str">
        <f t="shared" si="331"/>
        <v>theater</v>
      </c>
      <c r="R3071" s="5" t="str">
        <f t="shared" si="332"/>
        <v>spaces</v>
      </c>
      <c r="S3071" t="s">
        <v>8317</v>
      </c>
      <c r="T3071" t="s">
        <v>8357</v>
      </c>
      <c r="U3071" s="9">
        <f t="shared" si="333"/>
        <v>41957.833726851852</v>
      </c>
      <c r="V3071" s="9">
        <f t="shared" si="334"/>
        <v>41987.833726851852</v>
      </c>
      <c r="W3071">
        <f t="shared" si="335"/>
        <v>30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 s="5">
        <f t="shared" si="330"/>
        <v>20.88</v>
      </c>
      <c r="Q3072" s="5" t="str">
        <f t="shared" si="331"/>
        <v>theater</v>
      </c>
      <c r="R3072" s="5" t="str">
        <f t="shared" si="332"/>
        <v>spaces</v>
      </c>
      <c r="S3072" t="s">
        <v>8317</v>
      </c>
      <c r="T3072" t="s">
        <v>8357</v>
      </c>
      <c r="U3072" s="9">
        <f t="shared" si="333"/>
        <v>42690.733437499999</v>
      </c>
      <c r="V3072" s="9">
        <f t="shared" si="334"/>
        <v>42711.733437499999</v>
      </c>
      <c r="W3072">
        <f t="shared" si="335"/>
        <v>21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 s="5">
        <f t="shared" si="330"/>
        <v>61.31</v>
      </c>
      <c r="Q3073" s="5" t="str">
        <f t="shared" si="331"/>
        <v>theater</v>
      </c>
      <c r="R3073" s="5" t="str">
        <f t="shared" si="332"/>
        <v>spaces</v>
      </c>
      <c r="S3073" t="s">
        <v>8317</v>
      </c>
      <c r="T3073" t="s">
        <v>8357</v>
      </c>
      <c r="U3073" s="9">
        <f t="shared" si="333"/>
        <v>42097.732418981483</v>
      </c>
      <c r="V3073" s="9">
        <f t="shared" si="334"/>
        <v>42115.249305555553</v>
      </c>
      <c r="W3073">
        <f t="shared" si="335"/>
        <v>18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336">ROUND((E3074/D3074)*100,0)</f>
        <v>0</v>
      </c>
      <c r="P3074" s="5">
        <f t="shared" ref="P3074:P3137" si="337">ROUND((E3074/L3074),2)</f>
        <v>1</v>
      </c>
      <c r="Q3074" s="5" t="str">
        <f t="shared" ref="Q3074:Q3137" si="338">LEFT(N3074,SEARCH("/",N3074)-1)</f>
        <v>theater</v>
      </c>
      <c r="R3074" s="5" t="str">
        <f t="shared" ref="R3074:R3137" si="339">RIGHT(N3074,LEN(N3074)-SEARCH("/",N3074))</f>
        <v>spaces</v>
      </c>
      <c r="S3074" t="s">
        <v>8317</v>
      </c>
      <c r="T3074" t="s">
        <v>8357</v>
      </c>
      <c r="U3074" s="9">
        <f t="shared" ref="U3074:U3137" si="340">(((J3074/60)/60)/24)+DATE(1970,1,1)</f>
        <v>42658.690532407403</v>
      </c>
      <c r="V3074" s="9">
        <f t="shared" ref="V3074:V3137" si="341">(((I3074/60)/60)/24)+DATE(1970,1,1)</f>
        <v>42673.073611111111</v>
      </c>
      <c r="W3074">
        <f t="shared" si="335"/>
        <v>15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336"/>
        <v>0</v>
      </c>
      <c r="P3075" s="5">
        <f t="shared" si="337"/>
        <v>92.14</v>
      </c>
      <c r="Q3075" s="5" t="str">
        <f t="shared" si="338"/>
        <v>theater</v>
      </c>
      <c r="R3075" s="5" t="str">
        <f t="shared" si="339"/>
        <v>spaces</v>
      </c>
      <c r="S3075" t="s">
        <v>8317</v>
      </c>
      <c r="T3075" t="s">
        <v>8357</v>
      </c>
      <c r="U3075" s="9">
        <f t="shared" si="340"/>
        <v>42111.684027777781</v>
      </c>
      <c r="V3075" s="9">
        <f t="shared" si="341"/>
        <v>42169.804861111115</v>
      </c>
      <c r="W3075">
        <f t="shared" ref="W3075:W3138" si="342">DATEDIF(U3075,V3075,"d")</f>
        <v>58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 s="5">
        <f t="shared" si="337"/>
        <v>7.33</v>
      </c>
      <c r="Q3076" s="5" t="str">
        <f t="shared" si="338"/>
        <v>theater</v>
      </c>
      <c r="R3076" s="5" t="str">
        <f t="shared" si="339"/>
        <v>spaces</v>
      </c>
      <c r="S3076" t="s">
        <v>8317</v>
      </c>
      <c r="T3076" t="s">
        <v>8357</v>
      </c>
      <c r="U3076" s="9">
        <f t="shared" si="340"/>
        <v>42409.571284722217</v>
      </c>
      <c r="V3076" s="9">
        <f t="shared" si="341"/>
        <v>42439.571284722217</v>
      </c>
      <c r="W3076">
        <f t="shared" si="342"/>
        <v>30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 s="5">
        <f t="shared" si="337"/>
        <v>64.8</v>
      </c>
      <c r="Q3077" s="5" t="str">
        <f t="shared" si="338"/>
        <v>theater</v>
      </c>
      <c r="R3077" s="5" t="str">
        <f t="shared" si="339"/>
        <v>spaces</v>
      </c>
      <c r="S3077" t="s">
        <v>8317</v>
      </c>
      <c r="T3077" t="s">
        <v>8357</v>
      </c>
      <c r="U3077" s="9">
        <f t="shared" si="340"/>
        <v>42551.102314814809</v>
      </c>
      <c r="V3077" s="9">
        <f t="shared" si="341"/>
        <v>42601.102314814809</v>
      </c>
      <c r="W3077">
        <f t="shared" si="342"/>
        <v>50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 s="5">
        <f t="shared" si="337"/>
        <v>30.12</v>
      </c>
      <c r="Q3078" s="5" t="str">
        <f t="shared" si="338"/>
        <v>theater</v>
      </c>
      <c r="R3078" s="5" t="str">
        <f t="shared" si="339"/>
        <v>spaces</v>
      </c>
      <c r="S3078" t="s">
        <v>8317</v>
      </c>
      <c r="T3078" t="s">
        <v>8357</v>
      </c>
      <c r="U3078" s="9">
        <f t="shared" si="340"/>
        <v>42226.651886574073</v>
      </c>
      <c r="V3078" s="9">
        <f t="shared" si="341"/>
        <v>42286.651886574073</v>
      </c>
      <c r="W3078">
        <f t="shared" si="342"/>
        <v>60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 s="5">
        <f t="shared" si="337"/>
        <v>52.5</v>
      </c>
      <c r="Q3079" s="5" t="str">
        <f t="shared" si="338"/>
        <v>theater</v>
      </c>
      <c r="R3079" s="5" t="str">
        <f t="shared" si="339"/>
        <v>spaces</v>
      </c>
      <c r="S3079" t="s">
        <v>8317</v>
      </c>
      <c r="T3079" t="s">
        <v>8357</v>
      </c>
      <c r="U3079" s="9">
        <f t="shared" si="340"/>
        <v>42766.956921296296</v>
      </c>
      <c r="V3079" s="9">
        <f t="shared" si="341"/>
        <v>42796.956921296296</v>
      </c>
      <c r="W3079">
        <f t="shared" si="342"/>
        <v>30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 s="5">
        <f t="shared" si="337"/>
        <v>23.67</v>
      </c>
      <c r="Q3080" s="5" t="str">
        <f t="shared" si="338"/>
        <v>theater</v>
      </c>
      <c r="R3080" s="5" t="str">
        <f t="shared" si="339"/>
        <v>spaces</v>
      </c>
      <c r="S3080" t="s">
        <v>8317</v>
      </c>
      <c r="T3080" t="s">
        <v>8357</v>
      </c>
      <c r="U3080" s="9">
        <f t="shared" si="340"/>
        <v>42031.138831018514</v>
      </c>
      <c r="V3080" s="9">
        <f t="shared" si="341"/>
        <v>42061.138831018514</v>
      </c>
      <c r="W3080">
        <f t="shared" si="342"/>
        <v>30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 s="5">
        <f t="shared" si="337"/>
        <v>415.78</v>
      </c>
      <c r="Q3081" s="5" t="str">
        <f t="shared" si="338"/>
        <v>theater</v>
      </c>
      <c r="R3081" s="5" t="str">
        <f t="shared" si="339"/>
        <v>spaces</v>
      </c>
      <c r="S3081" t="s">
        <v>8317</v>
      </c>
      <c r="T3081" t="s">
        <v>8357</v>
      </c>
      <c r="U3081" s="9">
        <f t="shared" si="340"/>
        <v>42055.713368055556</v>
      </c>
      <c r="V3081" s="9">
        <f t="shared" si="341"/>
        <v>42085.671701388885</v>
      </c>
      <c r="W3081">
        <f t="shared" si="342"/>
        <v>30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 s="5">
        <f t="shared" si="337"/>
        <v>53.71</v>
      </c>
      <c r="Q3082" s="5" t="str">
        <f t="shared" si="338"/>
        <v>theater</v>
      </c>
      <c r="R3082" s="5" t="str">
        <f t="shared" si="339"/>
        <v>spaces</v>
      </c>
      <c r="S3082" t="s">
        <v>8317</v>
      </c>
      <c r="T3082" t="s">
        <v>8357</v>
      </c>
      <c r="U3082" s="9">
        <f t="shared" si="340"/>
        <v>41940.028287037036</v>
      </c>
      <c r="V3082" s="9">
        <f t="shared" si="341"/>
        <v>42000.0699537037</v>
      </c>
      <c r="W3082">
        <f t="shared" si="342"/>
        <v>60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 s="5">
        <f t="shared" si="337"/>
        <v>420.6</v>
      </c>
      <c r="Q3083" s="5" t="str">
        <f t="shared" si="338"/>
        <v>theater</v>
      </c>
      <c r="R3083" s="5" t="str">
        <f t="shared" si="339"/>
        <v>spaces</v>
      </c>
      <c r="S3083" t="s">
        <v>8317</v>
      </c>
      <c r="T3083" t="s">
        <v>8357</v>
      </c>
      <c r="U3083" s="9">
        <f t="shared" si="340"/>
        <v>42237.181608796294</v>
      </c>
      <c r="V3083" s="9">
        <f t="shared" si="341"/>
        <v>42267.181608796294</v>
      </c>
      <c r="W3083">
        <f t="shared" si="342"/>
        <v>30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s="5" t="e">
        <f t="shared" si="337"/>
        <v>#DIV/0!</v>
      </c>
      <c r="Q3084" s="5" t="str">
        <f t="shared" si="338"/>
        <v>theater</v>
      </c>
      <c r="R3084" s="5" t="str">
        <f t="shared" si="339"/>
        <v>spaces</v>
      </c>
      <c r="S3084" t="s">
        <v>8317</v>
      </c>
      <c r="T3084" t="s">
        <v>8357</v>
      </c>
      <c r="U3084" s="9">
        <f t="shared" si="340"/>
        <v>42293.922986111109</v>
      </c>
      <c r="V3084" s="9">
        <f t="shared" si="341"/>
        <v>42323.96465277778</v>
      </c>
      <c r="W3084">
        <f t="shared" si="342"/>
        <v>30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 s="5">
        <f t="shared" si="337"/>
        <v>18.670000000000002</v>
      </c>
      <c r="Q3085" s="5" t="str">
        <f t="shared" si="338"/>
        <v>theater</v>
      </c>
      <c r="R3085" s="5" t="str">
        <f t="shared" si="339"/>
        <v>spaces</v>
      </c>
      <c r="S3085" t="s">
        <v>8317</v>
      </c>
      <c r="T3085" t="s">
        <v>8357</v>
      </c>
      <c r="U3085" s="9">
        <f t="shared" si="340"/>
        <v>41853.563402777778</v>
      </c>
      <c r="V3085" s="9">
        <f t="shared" si="341"/>
        <v>41883.208333333336</v>
      </c>
      <c r="W3085">
        <f t="shared" si="342"/>
        <v>30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 s="5">
        <f t="shared" si="337"/>
        <v>78.33</v>
      </c>
      <c r="Q3086" s="5" t="str">
        <f t="shared" si="338"/>
        <v>theater</v>
      </c>
      <c r="R3086" s="5" t="str">
        <f t="shared" si="339"/>
        <v>spaces</v>
      </c>
      <c r="S3086" t="s">
        <v>8317</v>
      </c>
      <c r="T3086" t="s">
        <v>8357</v>
      </c>
      <c r="U3086" s="9">
        <f t="shared" si="340"/>
        <v>42100.723738425921</v>
      </c>
      <c r="V3086" s="9">
        <f t="shared" si="341"/>
        <v>42129.783333333333</v>
      </c>
      <c r="W3086">
        <f t="shared" si="342"/>
        <v>29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 s="5">
        <f t="shared" si="337"/>
        <v>67.78</v>
      </c>
      <c r="Q3087" s="5" t="str">
        <f t="shared" si="338"/>
        <v>theater</v>
      </c>
      <c r="R3087" s="5" t="str">
        <f t="shared" si="339"/>
        <v>spaces</v>
      </c>
      <c r="S3087" t="s">
        <v>8317</v>
      </c>
      <c r="T3087" t="s">
        <v>8357</v>
      </c>
      <c r="U3087" s="9">
        <f t="shared" si="340"/>
        <v>42246.883784722217</v>
      </c>
      <c r="V3087" s="9">
        <f t="shared" si="341"/>
        <v>42276.883784722217</v>
      </c>
      <c r="W3087">
        <f t="shared" si="342"/>
        <v>30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 s="5">
        <f t="shared" si="337"/>
        <v>16.670000000000002</v>
      </c>
      <c r="Q3088" s="5" t="str">
        <f t="shared" si="338"/>
        <v>theater</v>
      </c>
      <c r="R3088" s="5" t="str">
        <f t="shared" si="339"/>
        <v>spaces</v>
      </c>
      <c r="S3088" t="s">
        <v>8317</v>
      </c>
      <c r="T3088" t="s">
        <v>8357</v>
      </c>
      <c r="U3088" s="9">
        <f t="shared" si="340"/>
        <v>42173.67082175926</v>
      </c>
      <c r="V3088" s="9">
        <f t="shared" si="341"/>
        <v>42233.67082175926</v>
      </c>
      <c r="W3088">
        <f t="shared" si="342"/>
        <v>60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 s="5">
        <f t="shared" si="337"/>
        <v>62.5</v>
      </c>
      <c r="Q3089" s="5" t="str">
        <f t="shared" si="338"/>
        <v>theater</v>
      </c>
      <c r="R3089" s="5" t="str">
        <f t="shared" si="339"/>
        <v>spaces</v>
      </c>
      <c r="S3089" t="s">
        <v>8317</v>
      </c>
      <c r="T3089" t="s">
        <v>8357</v>
      </c>
      <c r="U3089" s="9">
        <f t="shared" si="340"/>
        <v>42665.150347222225</v>
      </c>
      <c r="V3089" s="9">
        <f t="shared" si="341"/>
        <v>42725.192013888889</v>
      </c>
      <c r="W3089">
        <f t="shared" si="342"/>
        <v>60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 s="5">
        <f t="shared" si="337"/>
        <v>42</v>
      </c>
      <c r="Q3090" s="5" t="str">
        <f t="shared" si="338"/>
        <v>theater</v>
      </c>
      <c r="R3090" s="5" t="str">
        <f t="shared" si="339"/>
        <v>spaces</v>
      </c>
      <c r="S3090" t="s">
        <v>8317</v>
      </c>
      <c r="T3090" t="s">
        <v>8357</v>
      </c>
      <c r="U3090" s="9">
        <f t="shared" si="340"/>
        <v>41981.57230324074</v>
      </c>
      <c r="V3090" s="9">
        <f t="shared" si="341"/>
        <v>42012.570138888885</v>
      </c>
      <c r="W3090">
        <f t="shared" si="342"/>
        <v>31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 s="5">
        <f t="shared" si="337"/>
        <v>130.09</v>
      </c>
      <c r="Q3091" s="5" t="str">
        <f t="shared" si="338"/>
        <v>theater</v>
      </c>
      <c r="R3091" s="5" t="str">
        <f t="shared" si="339"/>
        <v>spaces</v>
      </c>
      <c r="S3091" t="s">
        <v>8317</v>
      </c>
      <c r="T3091" t="s">
        <v>8357</v>
      </c>
      <c r="U3091" s="9">
        <f t="shared" si="340"/>
        <v>42528.542627314819</v>
      </c>
      <c r="V3091" s="9">
        <f t="shared" si="341"/>
        <v>42560.082638888889</v>
      </c>
      <c r="W3091">
        <f t="shared" si="342"/>
        <v>32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 s="5">
        <f t="shared" si="337"/>
        <v>1270.22</v>
      </c>
      <c r="Q3092" s="5" t="str">
        <f t="shared" si="338"/>
        <v>theater</v>
      </c>
      <c r="R3092" s="5" t="str">
        <f t="shared" si="339"/>
        <v>spaces</v>
      </c>
      <c r="S3092" t="s">
        <v>8317</v>
      </c>
      <c r="T3092" t="s">
        <v>8357</v>
      </c>
      <c r="U3092" s="9">
        <f t="shared" si="340"/>
        <v>42065.818807870368</v>
      </c>
      <c r="V3092" s="9">
        <f t="shared" si="341"/>
        <v>42125.777141203704</v>
      </c>
      <c r="W3092">
        <f t="shared" si="342"/>
        <v>60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 s="5">
        <f t="shared" si="337"/>
        <v>88.44</v>
      </c>
      <c r="Q3093" s="5" t="str">
        <f t="shared" si="338"/>
        <v>theater</v>
      </c>
      <c r="R3093" s="5" t="str">
        <f t="shared" si="339"/>
        <v>spaces</v>
      </c>
      <c r="S3093" t="s">
        <v>8317</v>
      </c>
      <c r="T3093" t="s">
        <v>8357</v>
      </c>
      <c r="U3093" s="9">
        <f t="shared" si="340"/>
        <v>42566.948414351849</v>
      </c>
      <c r="V3093" s="9">
        <f t="shared" si="341"/>
        <v>42596.948414351849</v>
      </c>
      <c r="W3093">
        <f t="shared" si="342"/>
        <v>30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 s="5">
        <f t="shared" si="337"/>
        <v>56.34</v>
      </c>
      <c r="Q3094" s="5" t="str">
        <f t="shared" si="338"/>
        <v>theater</v>
      </c>
      <c r="R3094" s="5" t="str">
        <f t="shared" si="339"/>
        <v>spaces</v>
      </c>
      <c r="S3094" t="s">
        <v>8317</v>
      </c>
      <c r="T3094" t="s">
        <v>8357</v>
      </c>
      <c r="U3094" s="9">
        <f t="shared" si="340"/>
        <v>42255.619351851856</v>
      </c>
      <c r="V3094" s="9">
        <f t="shared" si="341"/>
        <v>42292.916666666672</v>
      </c>
      <c r="W3094">
        <f t="shared" si="342"/>
        <v>37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 s="5">
        <f t="shared" si="337"/>
        <v>53.53</v>
      </c>
      <c r="Q3095" s="5" t="str">
        <f t="shared" si="338"/>
        <v>theater</v>
      </c>
      <c r="R3095" s="5" t="str">
        <f t="shared" si="339"/>
        <v>spaces</v>
      </c>
      <c r="S3095" t="s">
        <v>8317</v>
      </c>
      <c r="T3095" t="s">
        <v>8357</v>
      </c>
      <c r="U3095" s="9">
        <f t="shared" si="340"/>
        <v>41760.909039351849</v>
      </c>
      <c r="V3095" s="9">
        <f t="shared" si="341"/>
        <v>41791.165972222225</v>
      </c>
      <c r="W3095">
        <f t="shared" si="342"/>
        <v>31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 s="5">
        <f t="shared" si="337"/>
        <v>25</v>
      </c>
      <c r="Q3096" s="5" t="str">
        <f t="shared" si="338"/>
        <v>theater</v>
      </c>
      <c r="R3096" s="5" t="str">
        <f t="shared" si="339"/>
        <v>spaces</v>
      </c>
      <c r="S3096" t="s">
        <v>8317</v>
      </c>
      <c r="T3096" t="s">
        <v>8357</v>
      </c>
      <c r="U3096" s="9">
        <f t="shared" si="340"/>
        <v>42207.795787037037</v>
      </c>
      <c r="V3096" s="9">
        <f t="shared" si="341"/>
        <v>42267.795787037037</v>
      </c>
      <c r="W3096">
        <f t="shared" si="342"/>
        <v>60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 s="5">
        <f t="shared" si="337"/>
        <v>50</v>
      </c>
      <c r="Q3097" s="5" t="str">
        <f t="shared" si="338"/>
        <v>theater</v>
      </c>
      <c r="R3097" s="5" t="str">
        <f t="shared" si="339"/>
        <v>spaces</v>
      </c>
      <c r="S3097" t="s">
        <v>8317</v>
      </c>
      <c r="T3097" t="s">
        <v>8357</v>
      </c>
      <c r="U3097" s="9">
        <f t="shared" si="340"/>
        <v>42523.025231481486</v>
      </c>
      <c r="V3097" s="9">
        <f t="shared" si="341"/>
        <v>42583.025231481486</v>
      </c>
      <c r="W3097">
        <f t="shared" si="342"/>
        <v>60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 s="5">
        <f t="shared" si="337"/>
        <v>56.79</v>
      </c>
      <c r="Q3098" s="5" t="str">
        <f t="shared" si="338"/>
        <v>theater</v>
      </c>
      <c r="R3098" s="5" t="str">
        <f t="shared" si="339"/>
        <v>spaces</v>
      </c>
      <c r="S3098" t="s">
        <v>8317</v>
      </c>
      <c r="T3098" t="s">
        <v>8357</v>
      </c>
      <c r="U3098" s="9">
        <f t="shared" si="340"/>
        <v>42114.825532407413</v>
      </c>
      <c r="V3098" s="9">
        <f t="shared" si="341"/>
        <v>42144.825532407413</v>
      </c>
      <c r="W3098">
        <f t="shared" si="342"/>
        <v>30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 s="5">
        <f t="shared" si="337"/>
        <v>40.83</v>
      </c>
      <c r="Q3099" s="5" t="str">
        <f t="shared" si="338"/>
        <v>theater</v>
      </c>
      <c r="R3099" s="5" t="str">
        <f t="shared" si="339"/>
        <v>spaces</v>
      </c>
      <c r="S3099" t="s">
        <v>8317</v>
      </c>
      <c r="T3099" t="s">
        <v>8357</v>
      </c>
      <c r="U3099" s="9">
        <f t="shared" si="340"/>
        <v>42629.503483796296</v>
      </c>
      <c r="V3099" s="9">
        <f t="shared" si="341"/>
        <v>42650.583333333328</v>
      </c>
      <c r="W3099">
        <f t="shared" si="342"/>
        <v>21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 s="5">
        <f t="shared" si="337"/>
        <v>65.11</v>
      </c>
      <c r="Q3100" s="5" t="str">
        <f t="shared" si="338"/>
        <v>theater</v>
      </c>
      <c r="R3100" s="5" t="str">
        <f t="shared" si="339"/>
        <v>spaces</v>
      </c>
      <c r="S3100" t="s">
        <v>8317</v>
      </c>
      <c r="T3100" t="s">
        <v>8357</v>
      </c>
      <c r="U3100" s="9">
        <f t="shared" si="340"/>
        <v>42359.792233796295</v>
      </c>
      <c r="V3100" s="9">
        <f t="shared" si="341"/>
        <v>42408.01180555555</v>
      </c>
      <c r="W3100">
        <f t="shared" si="342"/>
        <v>49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 s="5">
        <f t="shared" si="337"/>
        <v>55.6</v>
      </c>
      <c r="Q3101" s="5" t="str">
        <f t="shared" si="338"/>
        <v>theater</v>
      </c>
      <c r="R3101" s="5" t="str">
        <f t="shared" si="339"/>
        <v>spaces</v>
      </c>
      <c r="S3101" t="s">
        <v>8317</v>
      </c>
      <c r="T3101" t="s">
        <v>8357</v>
      </c>
      <c r="U3101" s="9">
        <f t="shared" si="340"/>
        <v>42382.189710648148</v>
      </c>
      <c r="V3101" s="9">
        <f t="shared" si="341"/>
        <v>42412.189710648148</v>
      </c>
      <c r="W3101">
        <f t="shared" si="342"/>
        <v>30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 s="5">
        <f t="shared" si="337"/>
        <v>140.54</v>
      </c>
      <c r="Q3102" s="5" t="str">
        <f t="shared" si="338"/>
        <v>theater</v>
      </c>
      <c r="R3102" s="5" t="str">
        <f t="shared" si="339"/>
        <v>spaces</v>
      </c>
      <c r="S3102" t="s">
        <v>8317</v>
      </c>
      <c r="T3102" t="s">
        <v>8357</v>
      </c>
      <c r="U3102" s="9">
        <f t="shared" si="340"/>
        <v>41902.622395833336</v>
      </c>
      <c r="V3102" s="9">
        <f t="shared" si="341"/>
        <v>41932.622395833336</v>
      </c>
      <c r="W3102">
        <f t="shared" si="342"/>
        <v>30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 s="5">
        <f t="shared" si="337"/>
        <v>25</v>
      </c>
      <c r="Q3103" s="5" t="str">
        <f t="shared" si="338"/>
        <v>theater</v>
      </c>
      <c r="R3103" s="5" t="str">
        <f t="shared" si="339"/>
        <v>spaces</v>
      </c>
      <c r="S3103" t="s">
        <v>8317</v>
      </c>
      <c r="T3103" t="s">
        <v>8357</v>
      </c>
      <c r="U3103" s="9">
        <f t="shared" si="340"/>
        <v>42171.383530092593</v>
      </c>
      <c r="V3103" s="9">
        <f t="shared" si="341"/>
        <v>42201.330555555556</v>
      </c>
      <c r="W3103">
        <f t="shared" si="342"/>
        <v>30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 s="5">
        <f t="shared" si="337"/>
        <v>69.53</v>
      </c>
      <c r="Q3104" s="5" t="str">
        <f t="shared" si="338"/>
        <v>theater</v>
      </c>
      <c r="R3104" s="5" t="str">
        <f t="shared" si="339"/>
        <v>spaces</v>
      </c>
      <c r="S3104" t="s">
        <v>8317</v>
      </c>
      <c r="T3104" t="s">
        <v>8357</v>
      </c>
      <c r="U3104" s="9">
        <f t="shared" si="340"/>
        <v>42555.340486111112</v>
      </c>
      <c r="V3104" s="9">
        <f t="shared" si="341"/>
        <v>42605.340486111112</v>
      </c>
      <c r="W3104">
        <f t="shared" si="342"/>
        <v>50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 s="5">
        <f t="shared" si="337"/>
        <v>5.5</v>
      </c>
      <c r="Q3105" s="5" t="str">
        <f t="shared" si="338"/>
        <v>theater</v>
      </c>
      <c r="R3105" s="5" t="str">
        <f t="shared" si="339"/>
        <v>spaces</v>
      </c>
      <c r="S3105" t="s">
        <v>8317</v>
      </c>
      <c r="T3105" t="s">
        <v>8357</v>
      </c>
      <c r="U3105" s="9">
        <f t="shared" si="340"/>
        <v>42107.156319444446</v>
      </c>
      <c r="V3105" s="9">
        <f t="shared" si="341"/>
        <v>42167.156319444446</v>
      </c>
      <c r="W3105">
        <f t="shared" si="342"/>
        <v>60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 s="5">
        <f t="shared" si="337"/>
        <v>237</v>
      </c>
      <c r="Q3106" s="5" t="str">
        <f t="shared" si="338"/>
        <v>theater</v>
      </c>
      <c r="R3106" s="5" t="str">
        <f t="shared" si="339"/>
        <v>spaces</v>
      </c>
      <c r="S3106" t="s">
        <v>8317</v>
      </c>
      <c r="T3106" t="s">
        <v>8357</v>
      </c>
      <c r="U3106" s="9">
        <f t="shared" si="340"/>
        <v>42006.908692129626</v>
      </c>
      <c r="V3106" s="9">
        <f t="shared" si="341"/>
        <v>42038.083333333328</v>
      </c>
      <c r="W3106">
        <f t="shared" si="342"/>
        <v>32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 s="5">
        <f t="shared" si="337"/>
        <v>79.87</v>
      </c>
      <c r="Q3107" s="5" t="str">
        <f t="shared" si="338"/>
        <v>theater</v>
      </c>
      <c r="R3107" s="5" t="str">
        <f t="shared" si="339"/>
        <v>spaces</v>
      </c>
      <c r="S3107" t="s">
        <v>8317</v>
      </c>
      <c r="T3107" t="s">
        <v>8357</v>
      </c>
      <c r="U3107" s="9">
        <f t="shared" si="340"/>
        <v>41876.718935185185</v>
      </c>
      <c r="V3107" s="9">
        <f t="shared" si="341"/>
        <v>41931.208333333336</v>
      </c>
      <c r="W3107">
        <f t="shared" si="342"/>
        <v>55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 s="5">
        <f t="shared" si="337"/>
        <v>10.25</v>
      </c>
      <c r="Q3108" s="5" t="str">
        <f t="shared" si="338"/>
        <v>theater</v>
      </c>
      <c r="R3108" s="5" t="str">
        <f t="shared" si="339"/>
        <v>spaces</v>
      </c>
      <c r="S3108" t="s">
        <v>8317</v>
      </c>
      <c r="T3108" t="s">
        <v>8357</v>
      </c>
      <c r="U3108" s="9">
        <f t="shared" si="340"/>
        <v>42241.429120370376</v>
      </c>
      <c r="V3108" s="9">
        <f t="shared" si="341"/>
        <v>42263.916666666672</v>
      </c>
      <c r="W3108">
        <f t="shared" si="342"/>
        <v>22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 s="5">
        <f t="shared" si="337"/>
        <v>272.58999999999997</v>
      </c>
      <c r="Q3109" s="5" t="str">
        <f t="shared" si="338"/>
        <v>theater</v>
      </c>
      <c r="R3109" s="5" t="str">
        <f t="shared" si="339"/>
        <v>spaces</v>
      </c>
      <c r="S3109" t="s">
        <v>8317</v>
      </c>
      <c r="T3109" t="s">
        <v>8357</v>
      </c>
      <c r="U3109" s="9">
        <f t="shared" si="340"/>
        <v>42128.814247685179</v>
      </c>
      <c r="V3109" s="9">
        <f t="shared" si="341"/>
        <v>42135.814247685179</v>
      </c>
      <c r="W3109">
        <f t="shared" si="342"/>
        <v>7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 s="5">
        <f t="shared" si="337"/>
        <v>13</v>
      </c>
      <c r="Q3110" s="5" t="str">
        <f t="shared" si="338"/>
        <v>theater</v>
      </c>
      <c r="R3110" s="5" t="str">
        <f t="shared" si="339"/>
        <v>spaces</v>
      </c>
      <c r="S3110" t="s">
        <v>8317</v>
      </c>
      <c r="T3110" t="s">
        <v>8357</v>
      </c>
      <c r="U3110" s="9">
        <f t="shared" si="340"/>
        <v>42062.680486111116</v>
      </c>
      <c r="V3110" s="9">
        <f t="shared" si="341"/>
        <v>42122.638819444444</v>
      </c>
      <c r="W3110">
        <f t="shared" si="342"/>
        <v>60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 s="5">
        <f t="shared" si="337"/>
        <v>58.18</v>
      </c>
      <c r="Q3111" s="5" t="str">
        <f t="shared" si="338"/>
        <v>theater</v>
      </c>
      <c r="R3111" s="5" t="str">
        <f t="shared" si="339"/>
        <v>spaces</v>
      </c>
      <c r="S3111" t="s">
        <v>8317</v>
      </c>
      <c r="T3111" t="s">
        <v>8357</v>
      </c>
      <c r="U3111" s="9">
        <f t="shared" si="340"/>
        <v>41844.125115740739</v>
      </c>
      <c r="V3111" s="9">
        <f t="shared" si="341"/>
        <v>41879.125115740739</v>
      </c>
      <c r="W3111">
        <f t="shared" si="342"/>
        <v>35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 s="5">
        <f t="shared" si="337"/>
        <v>10</v>
      </c>
      <c r="Q3112" s="5" t="str">
        <f t="shared" si="338"/>
        <v>theater</v>
      </c>
      <c r="R3112" s="5" t="str">
        <f t="shared" si="339"/>
        <v>spaces</v>
      </c>
      <c r="S3112" t="s">
        <v>8317</v>
      </c>
      <c r="T3112" t="s">
        <v>8357</v>
      </c>
      <c r="U3112" s="9">
        <f t="shared" si="340"/>
        <v>42745.031469907408</v>
      </c>
      <c r="V3112" s="9">
        <f t="shared" si="341"/>
        <v>42785.031469907408</v>
      </c>
      <c r="W3112">
        <f t="shared" si="342"/>
        <v>40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 s="5">
        <f t="shared" si="337"/>
        <v>70.11</v>
      </c>
      <c r="Q3113" s="5" t="str">
        <f t="shared" si="338"/>
        <v>theater</v>
      </c>
      <c r="R3113" s="5" t="str">
        <f t="shared" si="339"/>
        <v>spaces</v>
      </c>
      <c r="S3113" t="s">
        <v>8317</v>
      </c>
      <c r="T3113" t="s">
        <v>8357</v>
      </c>
      <c r="U3113" s="9">
        <f t="shared" si="340"/>
        <v>41885.595138888886</v>
      </c>
      <c r="V3113" s="9">
        <f t="shared" si="341"/>
        <v>41916.595138888886</v>
      </c>
      <c r="W3113">
        <f t="shared" si="342"/>
        <v>31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 s="5">
        <f t="shared" si="337"/>
        <v>57.89</v>
      </c>
      <c r="Q3114" s="5" t="str">
        <f t="shared" si="338"/>
        <v>theater</v>
      </c>
      <c r="R3114" s="5" t="str">
        <f t="shared" si="339"/>
        <v>spaces</v>
      </c>
      <c r="S3114" t="s">
        <v>8317</v>
      </c>
      <c r="T3114" t="s">
        <v>8357</v>
      </c>
      <c r="U3114" s="9">
        <f t="shared" si="340"/>
        <v>42615.121921296297</v>
      </c>
      <c r="V3114" s="9">
        <f t="shared" si="341"/>
        <v>42675.121921296297</v>
      </c>
      <c r="W3114">
        <f t="shared" si="342"/>
        <v>60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 s="5">
        <f t="shared" si="337"/>
        <v>125.27</v>
      </c>
      <c r="Q3115" s="5" t="str">
        <f t="shared" si="338"/>
        <v>theater</v>
      </c>
      <c r="R3115" s="5" t="str">
        <f t="shared" si="339"/>
        <v>spaces</v>
      </c>
      <c r="S3115" t="s">
        <v>8317</v>
      </c>
      <c r="T3115" t="s">
        <v>8357</v>
      </c>
      <c r="U3115" s="9">
        <f t="shared" si="340"/>
        <v>42081.731273148151</v>
      </c>
      <c r="V3115" s="9">
        <f t="shared" si="341"/>
        <v>42111.731273148151</v>
      </c>
      <c r="W3115">
        <f t="shared" si="342"/>
        <v>30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s="5" t="e">
        <f t="shared" si="337"/>
        <v>#DIV/0!</v>
      </c>
      <c r="Q3116" s="5" t="str">
        <f t="shared" si="338"/>
        <v>theater</v>
      </c>
      <c r="R3116" s="5" t="str">
        <f t="shared" si="339"/>
        <v>spaces</v>
      </c>
      <c r="S3116" t="s">
        <v>8317</v>
      </c>
      <c r="T3116" t="s">
        <v>8357</v>
      </c>
      <c r="U3116" s="9">
        <f t="shared" si="340"/>
        <v>41843.632523148146</v>
      </c>
      <c r="V3116" s="9">
        <f t="shared" si="341"/>
        <v>41903.632523148146</v>
      </c>
      <c r="W3116">
        <f t="shared" si="342"/>
        <v>60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 s="5">
        <f t="shared" si="337"/>
        <v>300</v>
      </c>
      <c r="Q3117" s="5" t="str">
        <f t="shared" si="338"/>
        <v>theater</v>
      </c>
      <c r="R3117" s="5" t="str">
        <f t="shared" si="339"/>
        <v>spaces</v>
      </c>
      <c r="S3117" t="s">
        <v>8317</v>
      </c>
      <c r="T3117" t="s">
        <v>8357</v>
      </c>
      <c r="U3117" s="9">
        <f t="shared" si="340"/>
        <v>42496.447071759263</v>
      </c>
      <c r="V3117" s="9">
        <f t="shared" si="341"/>
        <v>42526.447071759263</v>
      </c>
      <c r="W3117">
        <f t="shared" si="342"/>
        <v>30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 s="5">
        <f t="shared" si="337"/>
        <v>43</v>
      </c>
      <c r="Q3118" s="5" t="str">
        <f t="shared" si="338"/>
        <v>theater</v>
      </c>
      <c r="R3118" s="5" t="str">
        <f t="shared" si="339"/>
        <v>spaces</v>
      </c>
      <c r="S3118" t="s">
        <v>8317</v>
      </c>
      <c r="T3118" t="s">
        <v>8357</v>
      </c>
      <c r="U3118" s="9">
        <f t="shared" si="340"/>
        <v>42081.515335648146</v>
      </c>
      <c r="V3118" s="9">
        <f t="shared" si="341"/>
        <v>42095.515335648146</v>
      </c>
      <c r="W3118">
        <f t="shared" si="342"/>
        <v>14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 s="5">
        <f t="shared" si="337"/>
        <v>1</v>
      </c>
      <c r="Q3119" s="5" t="str">
        <f t="shared" si="338"/>
        <v>theater</v>
      </c>
      <c r="R3119" s="5" t="str">
        <f t="shared" si="339"/>
        <v>spaces</v>
      </c>
      <c r="S3119" t="s">
        <v>8317</v>
      </c>
      <c r="T3119" t="s">
        <v>8357</v>
      </c>
      <c r="U3119" s="9">
        <f t="shared" si="340"/>
        <v>42509.374537037031</v>
      </c>
      <c r="V3119" s="9">
        <f t="shared" si="341"/>
        <v>42517.55</v>
      </c>
      <c r="W3119">
        <f t="shared" si="342"/>
        <v>8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 s="5">
        <f t="shared" si="337"/>
        <v>775</v>
      </c>
      <c r="Q3120" s="5" t="str">
        <f t="shared" si="338"/>
        <v>theater</v>
      </c>
      <c r="R3120" s="5" t="str">
        <f t="shared" si="339"/>
        <v>spaces</v>
      </c>
      <c r="S3120" t="s">
        <v>8317</v>
      </c>
      <c r="T3120" t="s">
        <v>8357</v>
      </c>
      <c r="U3120" s="9">
        <f t="shared" si="340"/>
        <v>42534.649571759262</v>
      </c>
      <c r="V3120" s="9">
        <f t="shared" si="341"/>
        <v>42553.649571759262</v>
      </c>
      <c r="W3120">
        <f t="shared" si="342"/>
        <v>19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 s="5">
        <f t="shared" si="337"/>
        <v>5</v>
      </c>
      <c r="Q3121" s="5" t="str">
        <f t="shared" si="338"/>
        <v>theater</v>
      </c>
      <c r="R3121" s="5" t="str">
        <f t="shared" si="339"/>
        <v>spaces</v>
      </c>
      <c r="S3121" t="s">
        <v>8317</v>
      </c>
      <c r="T3121" t="s">
        <v>8357</v>
      </c>
      <c r="U3121" s="9">
        <f t="shared" si="340"/>
        <v>42060.04550925926</v>
      </c>
      <c r="V3121" s="9">
        <f t="shared" si="341"/>
        <v>42090.003842592589</v>
      </c>
      <c r="W3121">
        <f t="shared" si="342"/>
        <v>30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 s="5">
        <f t="shared" si="337"/>
        <v>12.8</v>
      </c>
      <c r="Q3122" s="5" t="str">
        <f t="shared" si="338"/>
        <v>theater</v>
      </c>
      <c r="R3122" s="5" t="str">
        <f t="shared" si="339"/>
        <v>spaces</v>
      </c>
      <c r="S3122" t="s">
        <v>8317</v>
      </c>
      <c r="T3122" t="s">
        <v>8357</v>
      </c>
      <c r="U3122" s="9">
        <f t="shared" si="340"/>
        <v>42435.942083333335</v>
      </c>
      <c r="V3122" s="9">
        <f t="shared" si="341"/>
        <v>42495.900416666671</v>
      </c>
      <c r="W3122">
        <f t="shared" si="342"/>
        <v>60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2" t="s">
        <v>8221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 s="5">
        <f t="shared" si="337"/>
        <v>10</v>
      </c>
      <c r="Q3123" s="5" t="str">
        <f t="shared" si="338"/>
        <v>theater</v>
      </c>
      <c r="R3123" s="5" t="str">
        <f t="shared" si="339"/>
        <v>spaces</v>
      </c>
      <c r="S3123" t="s">
        <v>8317</v>
      </c>
      <c r="T3123" t="s">
        <v>8357</v>
      </c>
      <c r="U3123" s="9">
        <f t="shared" si="340"/>
        <v>41848.679803240739</v>
      </c>
      <c r="V3123" s="9">
        <f t="shared" si="341"/>
        <v>41908.679803240739</v>
      </c>
      <c r="W3123">
        <f t="shared" si="342"/>
        <v>60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2" t="s">
        <v>8221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 s="5">
        <f t="shared" si="337"/>
        <v>58</v>
      </c>
      <c r="Q3124" s="5" t="str">
        <f t="shared" si="338"/>
        <v>theater</v>
      </c>
      <c r="R3124" s="5" t="str">
        <f t="shared" si="339"/>
        <v>spaces</v>
      </c>
      <c r="S3124" t="s">
        <v>8317</v>
      </c>
      <c r="T3124" t="s">
        <v>8357</v>
      </c>
      <c r="U3124" s="9">
        <f t="shared" si="340"/>
        <v>42678.932083333333</v>
      </c>
      <c r="V3124" s="9">
        <f t="shared" si="341"/>
        <v>42683.973750000005</v>
      </c>
      <c r="W3124">
        <f t="shared" si="342"/>
        <v>5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2" t="s">
        <v>8221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 s="5">
        <f t="shared" si="337"/>
        <v>244.8</v>
      </c>
      <c r="Q3125" s="5" t="str">
        <f t="shared" si="338"/>
        <v>theater</v>
      </c>
      <c r="R3125" s="5" t="str">
        <f t="shared" si="339"/>
        <v>spaces</v>
      </c>
      <c r="S3125" t="s">
        <v>8317</v>
      </c>
      <c r="T3125" t="s">
        <v>8357</v>
      </c>
      <c r="U3125" s="9">
        <f t="shared" si="340"/>
        <v>42530.993032407408</v>
      </c>
      <c r="V3125" s="9">
        <f t="shared" si="341"/>
        <v>42560.993032407408</v>
      </c>
      <c r="W3125">
        <f t="shared" si="342"/>
        <v>30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2" t="s">
        <v>8221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 s="5">
        <f t="shared" si="337"/>
        <v>6.5</v>
      </c>
      <c r="Q3126" s="5" t="str">
        <f t="shared" si="338"/>
        <v>theater</v>
      </c>
      <c r="R3126" s="5" t="str">
        <f t="shared" si="339"/>
        <v>spaces</v>
      </c>
      <c r="S3126" t="s">
        <v>8317</v>
      </c>
      <c r="T3126" t="s">
        <v>8357</v>
      </c>
      <c r="U3126" s="9">
        <f t="shared" si="340"/>
        <v>41977.780104166668</v>
      </c>
      <c r="V3126" s="9">
        <f t="shared" si="341"/>
        <v>42037.780104166668</v>
      </c>
      <c r="W3126">
        <f t="shared" si="342"/>
        <v>60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2" t="s">
        <v>8221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s="5" t="e">
        <f t="shared" si="337"/>
        <v>#DIV/0!</v>
      </c>
      <c r="Q3127" s="5" t="str">
        <f t="shared" si="338"/>
        <v>theater</v>
      </c>
      <c r="R3127" s="5" t="str">
        <f t="shared" si="339"/>
        <v>spaces</v>
      </c>
      <c r="S3127" t="s">
        <v>8317</v>
      </c>
      <c r="T3127" t="s">
        <v>8357</v>
      </c>
      <c r="U3127" s="9">
        <f t="shared" si="340"/>
        <v>42346.20685185185</v>
      </c>
      <c r="V3127" s="9">
        <f t="shared" si="341"/>
        <v>42376.20685185185</v>
      </c>
      <c r="W3127">
        <f t="shared" si="342"/>
        <v>30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2" t="s">
        <v>8221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 s="5">
        <f t="shared" si="337"/>
        <v>61.18</v>
      </c>
      <c r="Q3128" s="5" t="str">
        <f t="shared" si="338"/>
        <v>theater</v>
      </c>
      <c r="R3128" s="5" t="str">
        <f t="shared" si="339"/>
        <v>spaces</v>
      </c>
      <c r="S3128" t="s">
        <v>8317</v>
      </c>
      <c r="T3128" t="s">
        <v>8357</v>
      </c>
      <c r="U3128" s="9">
        <f t="shared" si="340"/>
        <v>42427.01807870371</v>
      </c>
      <c r="V3128" s="9">
        <f t="shared" si="341"/>
        <v>42456.976412037038</v>
      </c>
      <c r="W3128">
        <f t="shared" si="342"/>
        <v>29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2" t="s">
        <v>8221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s="5" t="e">
        <f t="shared" si="337"/>
        <v>#DIV/0!</v>
      </c>
      <c r="Q3129" s="5" t="str">
        <f t="shared" si="338"/>
        <v>theater</v>
      </c>
      <c r="R3129" s="5" t="str">
        <f t="shared" si="339"/>
        <v>spaces</v>
      </c>
      <c r="S3129" t="s">
        <v>8317</v>
      </c>
      <c r="T3129" t="s">
        <v>8357</v>
      </c>
      <c r="U3129" s="9">
        <f t="shared" si="340"/>
        <v>42034.856817129628</v>
      </c>
      <c r="V3129" s="9">
        <f t="shared" si="341"/>
        <v>42064.856817129628</v>
      </c>
      <c r="W3129">
        <f t="shared" si="342"/>
        <v>30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2" t="s">
        <v>8221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 s="5">
        <f t="shared" si="337"/>
        <v>139.24</v>
      </c>
      <c r="Q3130" s="5" t="str">
        <f t="shared" si="338"/>
        <v>theater</v>
      </c>
      <c r="R3130" s="5" t="str">
        <f t="shared" si="339"/>
        <v>plays</v>
      </c>
      <c r="S3130" t="s">
        <v>8317</v>
      </c>
      <c r="T3130" t="s">
        <v>8318</v>
      </c>
      <c r="U3130" s="9">
        <f t="shared" si="340"/>
        <v>42780.825706018513</v>
      </c>
      <c r="V3130" s="9">
        <f t="shared" si="341"/>
        <v>42810.784039351856</v>
      </c>
      <c r="W3130">
        <f t="shared" si="342"/>
        <v>30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2" t="s">
        <v>8221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 s="5">
        <f t="shared" si="337"/>
        <v>10</v>
      </c>
      <c r="Q3131" s="5" t="str">
        <f t="shared" si="338"/>
        <v>theater</v>
      </c>
      <c r="R3131" s="5" t="str">
        <f t="shared" si="339"/>
        <v>plays</v>
      </c>
      <c r="S3131" t="s">
        <v>8317</v>
      </c>
      <c r="T3131" t="s">
        <v>8318</v>
      </c>
      <c r="U3131" s="9">
        <f t="shared" si="340"/>
        <v>42803.842812499999</v>
      </c>
      <c r="V3131" s="9">
        <f t="shared" si="341"/>
        <v>42843.801145833335</v>
      </c>
      <c r="W3131">
        <f t="shared" si="342"/>
        <v>40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2" t="s">
        <v>8221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 s="5">
        <f t="shared" si="337"/>
        <v>93.75</v>
      </c>
      <c r="Q3132" s="5" t="str">
        <f t="shared" si="338"/>
        <v>theater</v>
      </c>
      <c r="R3132" s="5" t="str">
        <f t="shared" si="339"/>
        <v>plays</v>
      </c>
      <c r="S3132" t="s">
        <v>8317</v>
      </c>
      <c r="T3132" t="s">
        <v>8318</v>
      </c>
      <c r="U3132" s="9">
        <f t="shared" si="340"/>
        <v>42808.640231481477</v>
      </c>
      <c r="V3132" s="9">
        <f t="shared" si="341"/>
        <v>42839.207638888889</v>
      </c>
      <c r="W3132">
        <f t="shared" si="342"/>
        <v>31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2" t="s">
        <v>8221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 s="5">
        <f t="shared" si="337"/>
        <v>53.75</v>
      </c>
      <c r="Q3133" s="5" t="str">
        <f t="shared" si="338"/>
        <v>theater</v>
      </c>
      <c r="R3133" s="5" t="str">
        <f t="shared" si="339"/>
        <v>plays</v>
      </c>
      <c r="S3133" t="s">
        <v>8317</v>
      </c>
      <c r="T3133" t="s">
        <v>8318</v>
      </c>
      <c r="U3133" s="9">
        <f t="shared" si="340"/>
        <v>42803.579224537039</v>
      </c>
      <c r="V3133" s="9">
        <f t="shared" si="341"/>
        <v>42833.537557870368</v>
      </c>
      <c r="W3133">
        <f t="shared" si="342"/>
        <v>30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2" t="s">
        <v>8221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 s="5">
        <f t="shared" si="337"/>
        <v>10</v>
      </c>
      <c r="Q3134" s="5" t="str">
        <f t="shared" si="338"/>
        <v>theater</v>
      </c>
      <c r="R3134" s="5" t="str">
        <f t="shared" si="339"/>
        <v>plays</v>
      </c>
      <c r="S3134" t="s">
        <v>8317</v>
      </c>
      <c r="T3134" t="s">
        <v>8318</v>
      </c>
      <c r="U3134" s="9">
        <f t="shared" si="340"/>
        <v>42786.350231481483</v>
      </c>
      <c r="V3134" s="9">
        <f t="shared" si="341"/>
        <v>42846.308564814812</v>
      </c>
      <c r="W3134">
        <f t="shared" si="342"/>
        <v>60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2" t="s">
        <v>8221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 s="5">
        <f t="shared" si="337"/>
        <v>33.75</v>
      </c>
      <c r="Q3135" s="5" t="str">
        <f t="shared" si="338"/>
        <v>theater</v>
      </c>
      <c r="R3135" s="5" t="str">
        <f t="shared" si="339"/>
        <v>plays</v>
      </c>
      <c r="S3135" t="s">
        <v>8317</v>
      </c>
      <c r="T3135" t="s">
        <v>8318</v>
      </c>
      <c r="U3135" s="9">
        <f t="shared" si="340"/>
        <v>42788.565208333333</v>
      </c>
      <c r="V3135" s="9">
        <f t="shared" si="341"/>
        <v>42818.523541666669</v>
      </c>
      <c r="W3135">
        <f t="shared" si="342"/>
        <v>30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2" t="s">
        <v>8221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 s="5">
        <f t="shared" si="337"/>
        <v>18.75</v>
      </c>
      <c r="Q3136" s="5" t="str">
        <f t="shared" si="338"/>
        <v>theater</v>
      </c>
      <c r="R3136" s="5" t="str">
        <f t="shared" si="339"/>
        <v>plays</v>
      </c>
      <c r="S3136" t="s">
        <v>8317</v>
      </c>
      <c r="T3136" t="s">
        <v>8318</v>
      </c>
      <c r="U3136" s="9">
        <f t="shared" si="340"/>
        <v>42800.720127314817</v>
      </c>
      <c r="V3136" s="9">
        <f t="shared" si="341"/>
        <v>42821.678460648152</v>
      </c>
      <c r="W3136">
        <f t="shared" si="342"/>
        <v>21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2" t="s">
        <v>8221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 s="5">
        <f t="shared" si="337"/>
        <v>23.14</v>
      </c>
      <c r="Q3137" s="5" t="str">
        <f t="shared" si="338"/>
        <v>theater</v>
      </c>
      <c r="R3137" s="5" t="str">
        <f t="shared" si="339"/>
        <v>plays</v>
      </c>
      <c r="S3137" t="s">
        <v>8317</v>
      </c>
      <c r="T3137" t="s">
        <v>8318</v>
      </c>
      <c r="U3137" s="9">
        <f t="shared" si="340"/>
        <v>42807.151863425926</v>
      </c>
      <c r="V3137" s="9">
        <f t="shared" si="341"/>
        <v>42829.151863425926</v>
      </c>
      <c r="W3137">
        <f t="shared" si="342"/>
        <v>22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2" t="s">
        <v>8221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343">ROUND((E3138/D3138)*100,0)</f>
        <v>128</v>
      </c>
      <c r="P3138" s="5">
        <f t="shared" ref="P3138:P3201" si="344">ROUND((E3138/L3138),2)</f>
        <v>29.05</v>
      </c>
      <c r="Q3138" s="5" t="str">
        <f t="shared" ref="Q3138:Q3201" si="345">LEFT(N3138,SEARCH("/",N3138)-1)</f>
        <v>theater</v>
      </c>
      <c r="R3138" s="5" t="str">
        <f t="shared" ref="R3138:R3201" si="346">RIGHT(N3138,LEN(N3138)-SEARCH("/",N3138))</f>
        <v>plays</v>
      </c>
      <c r="S3138" t="s">
        <v>8317</v>
      </c>
      <c r="T3138" t="s">
        <v>8318</v>
      </c>
      <c r="U3138" s="9">
        <f t="shared" ref="U3138:U3201" si="347">(((J3138/60)/60)/24)+DATE(1970,1,1)</f>
        <v>42789.462430555555</v>
      </c>
      <c r="V3138" s="9">
        <f t="shared" ref="V3138:V3201" si="348">(((I3138/60)/60)/24)+DATE(1970,1,1)</f>
        <v>42825.957638888889</v>
      </c>
      <c r="W3138">
        <f t="shared" si="342"/>
        <v>36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2" t="s">
        <v>8221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343"/>
        <v>3</v>
      </c>
      <c r="P3139" s="5">
        <f t="shared" si="344"/>
        <v>50</v>
      </c>
      <c r="Q3139" s="5" t="str">
        <f t="shared" si="345"/>
        <v>theater</v>
      </c>
      <c r="R3139" s="5" t="str">
        <f t="shared" si="346"/>
        <v>plays</v>
      </c>
      <c r="S3139" t="s">
        <v>8317</v>
      </c>
      <c r="T3139" t="s">
        <v>8318</v>
      </c>
      <c r="U3139" s="9">
        <f t="shared" si="347"/>
        <v>42807.885057870371</v>
      </c>
      <c r="V3139" s="9">
        <f t="shared" si="348"/>
        <v>42858.8</v>
      </c>
      <c r="W3139">
        <f t="shared" ref="W3139:W3202" si="349">DATEDIF(U3139,V3139,"d")</f>
        <v>51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2" t="s">
        <v>8221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s="5" t="e">
        <f t="shared" si="344"/>
        <v>#DIV/0!</v>
      </c>
      <c r="Q3140" s="5" t="str">
        <f t="shared" si="345"/>
        <v>theater</v>
      </c>
      <c r="R3140" s="5" t="str">
        <f t="shared" si="346"/>
        <v>plays</v>
      </c>
      <c r="S3140" t="s">
        <v>8317</v>
      </c>
      <c r="T3140" t="s">
        <v>8318</v>
      </c>
      <c r="U3140" s="9">
        <f t="shared" si="347"/>
        <v>42809.645914351851</v>
      </c>
      <c r="V3140" s="9">
        <f t="shared" si="348"/>
        <v>42828.645914351851</v>
      </c>
      <c r="W3140">
        <f t="shared" si="349"/>
        <v>19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2" t="s">
        <v>8221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 s="5">
        <f t="shared" si="344"/>
        <v>450</v>
      </c>
      <c r="Q3141" s="5" t="str">
        <f t="shared" si="345"/>
        <v>theater</v>
      </c>
      <c r="R3141" s="5" t="str">
        <f t="shared" si="346"/>
        <v>plays</v>
      </c>
      <c r="S3141" t="s">
        <v>8317</v>
      </c>
      <c r="T3141" t="s">
        <v>8318</v>
      </c>
      <c r="U3141" s="9">
        <f t="shared" si="347"/>
        <v>42785.270370370374</v>
      </c>
      <c r="V3141" s="9">
        <f t="shared" si="348"/>
        <v>42819.189583333333</v>
      </c>
      <c r="W3141">
        <f t="shared" si="349"/>
        <v>34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2" t="s">
        <v>8221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 s="5">
        <f t="shared" si="344"/>
        <v>24</v>
      </c>
      <c r="Q3142" s="5" t="str">
        <f t="shared" si="345"/>
        <v>theater</v>
      </c>
      <c r="R3142" s="5" t="str">
        <f t="shared" si="346"/>
        <v>plays</v>
      </c>
      <c r="S3142" t="s">
        <v>8317</v>
      </c>
      <c r="T3142" t="s">
        <v>8318</v>
      </c>
      <c r="U3142" s="9">
        <f t="shared" si="347"/>
        <v>42802.718784722223</v>
      </c>
      <c r="V3142" s="9">
        <f t="shared" si="348"/>
        <v>42832.677118055552</v>
      </c>
      <c r="W3142">
        <f t="shared" si="349"/>
        <v>30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2" t="s">
        <v>8221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 s="5">
        <f t="shared" si="344"/>
        <v>32.25</v>
      </c>
      <c r="Q3143" s="5" t="str">
        <f t="shared" si="345"/>
        <v>theater</v>
      </c>
      <c r="R3143" s="5" t="str">
        <f t="shared" si="346"/>
        <v>plays</v>
      </c>
      <c r="S3143" t="s">
        <v>8317</v>
      </c>
      <c r="T3143" t="s">
        <v>8318</v>
      </c>
      <c r="U3143" s="9">
        <f t="shared" si="347"/>
        <v>42800.753333333334</v>
      </c>
      <c r="V3143" s="9">
        <f t="shared" si="348"/>
        <v>42841.833333333328</v>
      </c>
      <c r="W3143">
        <f t="shared" si="349"/>
        <v>41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2" t="s">
        <v>8221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 s="5">
        <f t="shared" si="344"/>
        <v>15</v>
      </c>
      <c r="Q3144" s="5" t="str">
        <f t="shared" si="345"/>
        <v>theater</v>
      </c>
      <c r="R3144" s="5" t="str">
        <f t="shared" si="346"/>
        <v>plays</v>
      </c>
      <c r="S3144" t="s">
        <v>8317</v>
      </c>
      <c r="T3144" t="s">
        <v>8318</v>
      </c>
      <c r="U3144" s="9">
        <f t="shared" si="347"/>
        <v>42783.513182870374</v>
      </c>
      <c r="V3144" s="9">
        <f t="shared" si="348"/>
        <v>42813.471516203703</v>
      </c>
      <c r="W3144">
        <f t="shared" si="349"/>
        <v>30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2" t="s">
        <v>8221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s="5" t="e">
        <f t="shared" si="344"/>
        <v>#DIV/0!</v>
      </c>
      <c r="Q3145" s="5" t="str">
        <f t="shared" si="345"/>
        <v>theater</v>
      </c>
      <c r="R3145" s="5" t="str">
        <f t="shared" si="346"/>
        <v>plays</v>
      </c>
      <c r="S3145" t="s">
        <v>8317</v>
      </c>
      <c r="T3145" t="s">
        <v>8318</v>
      </c>
      <c r="U3145" s="9">
        <f t="shared" si="347"/>
        <v>42808.358287037037</v>
      </c>
      <c r="V3145" s="9">
        <f t="shared" si="348"/>
        <v>42834.358287037037</v>
      </c>
      <c r="W3145">
        <f t="shared" si="349"/>
        <v>26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2" t="s">
        <v>8221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 s="5">
        <f t="shared" si="344"/>
        <v>251.33</v>
      </c>
      <c r="Q3146" s="5" t="str">
        <f t="shared" si="345"/>
        <v>theater</v>
      </c>
      <c r="R3146" s="5" t="str">
        <f t="shared" si="346"/>
        <v>plays</v>
      </c>
      <c r="S3146" t="s">
        <v>8317</v>
      </c>
      <c r="T3146" t="s">
        <v>8318</v>
      </c>
      <c r="U3146" s="9">
        <f t="shared" si="347"/>
        <v>42796.538275462968</v>
      </c>
      <c r="V3146" s="9">
        <f t="shared" si="348"/>
        <v>42813.25</v>
      </c>
      <c r="W3146">
        <f t="shared" si="349"/>
        <v>17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2" t="s">
        <v>8221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s="5" t="e">
        <f t="shared" si="344"/>
        <v>#DIV/0!</v>
      </c>
      <c r="Q3147" s="5" t="str">
        <f t="shared" si="345"/>
        <v>theater</v>
      </c>
      <c r="R3147" s="5" t="str">
        <f t="shared" si="346"/>
        <v>plays</v>
      </c>
      <c r="S3147" t="s">
        <v>8317</v>
      </c>
      <c r="T3147" t="s">
        <v>8318</v>
      </c>
      <c r="U3147" s="9">
        <f t="shared" si="347"/>
        <v>42762.040902777779</v>
      </c>
      <c r="V3147" s="9">
        <f t="shared" si="348"/>
        <v>42821.999236111107</v>
      </c>
      <c r="W3147">
        <f t="shared" si="349"/>
        <v>59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2" t="s">
        <v>8221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 s="5">
        <f t="shared" si="344"/>
        <v>437.5</v>
      </c>
      <c r="Q3148" s="5" t="str">
        <f t="shared" si="345"/>
        <v>theater</v>
      </c>
      <c r="R3148" s="5" t="str">
        <f t="shared" si="346"/>
        <v>plays</v>
      </c>
      <c r="S3148" t="s">
        <v>8317</v>
      </c>
      <c r="T3148" t="s">
        <v>8318</v>
      </c>
      <c r="U3148" s="9">
        <f t="shared" si="347"/>
        <v>42796.682476851856</v>
      </c>
      <c r="V3148" s="9">
        <f t="shared" si="348"/>
        <v>42841.640810185185</v>
      </c>
      <c r="W3148">
        <f t="shared" si="349"/>
        <v>45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 s="5">
        <f t="shared" si="344"/>
        <v>110.35</v>
      </c>
      <c r="Q3149" s="5" t="str">
        <f t="shared" si="345"/>
        <v>theater</v>
      </c>
      <c r="R3149" s="5" t="str">
        <f t="shared" si="346"/>
        <v>plays</v>
      </c>
      <c r="S3149" t="s">
        <v>8317</v>
      </c>
      <c r="T3149" t="s">
        <v>8318</v>
      </c>
      <c r="U3149" s="9">
        <f t="shared" si="347"/>
        <v>41909.969386574077</v>
      </c>
      <c r="V3149" s="9">
        <f t="shared" si="348"/>
        <v>41950.011053240742</v>
      </c>
      <c r="W3149">
        <f t="shared" si="349"/>
        <v>41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 s="5">
        <f t="shared" si="344"/>
        <v>41.42</v>
      </c>
      <c r="Q3150" s="5" t="str">
        <f t="shared" si="345"/>
        <v>theater</v>
      </c>
      <c r="R3150" s="5" t="str">
        <f t="shared" si="346"/>
        <v>plays</v>
      </c>
      <c r="S3150" t="s">
        <v>8317</v>
      </c>
      <c r="T3150" t="s">
        <v>8318</v>
      </c>
      <c r="U3150" s="9">
        <f t="shared" si="347"/>
        <v>41891.665324074071</v>
      </c>
      <c r="V3150" s="9">
        <f t="shared" si="348"/>
        <v>41913.166666666664</v>
      </c>
      <c r="W3150">
        <f t="shared" si="349"/>
        <v>22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 s="5">
        <f t="shared" si="344"/>
        <v>52</v>
      </c>
      <c r="Q3151" s="5" t="str">
        <f t="shared" si="345"/>
        <v>theater</v>
      </c>
      <c r="R3151" s="5" t="str">
        <f t="shared" si="346"/>
        <v>plays</v>
      </c>
      <c r="S3151" t="s">
        <v>8317</v>
      </c>
      <c r="T3151" t="s">
        <v>8318</v>
      </c>
      <c r="U3151" s="9">
        <f t="shared" si="347"/>
        <v>41226.017361111109</v>
      </c>
      <c r="V3151" s="9">
        <f t="shared" si="348"/>
        <v>41250.083333333336</v>
      </c>
      <c r="W3151">
        <f t="shared" si="349"/>
        <v>24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 s="5">
        <f t="shared" si="344"/>
        <v>33.99</v>
      </c>
      <c r="Q3152" s="5" t="str">
        <f t="shared" si="345"/>
        <v>theater</v>
      </c>
      <c r="R3152" s="5" t="str">
        <f t="shared" si="346"/>
        <v>plays</v>
      </c>
      <c r="S3152" t="s">
        <v>8317</v>
      </c>
      <c r="T3152" t="s">
        <v>8318</v>
      </c>
      <c r="U3152" s="9">
        <f t="shared" si="347"/>
        <v>40478.263923611114</v>
      </c>
      <c r="V3152" s="9">
        <f t="shared" si="348"/>
        <v>40568.166666666664</v>
      </c>
      <c r="W3152">
        <f t="shared" si="349"/>
        <v>90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 s="5">
        <f t="shared" si="344"/>
        <v>103.35</v>
      </c>
      <c r="Q3153" s="5" t="str">
        <f t="shared" si="345"/>
        <v>theater</v>
      </c>
      <c r="R3153" s="5" t="str">
        <f t="shared" si="346"/>
        <v>plays</v>
      </c>
      <c r="S3153" t="s">
        <v>8317</v>
      </c>
      <c r="T3153" t="s">
        <v>8318</v>
      </c>
      <c r="U3153" s="9">
        <f t="shared" si="347"/>
        <v>41862.83997685185</v>
      </c>
      <c r="V3153" s="9">
        <f t="shared" si="348"/>
        <v>41892.83997685185</v>
      </c>
      <c r="W3153">
        <f t="shared" si="349"/>
        <v>30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 s="5">
        <f t="shared" si="344"/>
        <v>34.79</v>
      </c>
      <c r="Q3154" s="5" t="str">
        <f t="shared" si="345"/>
        <v>theater</v>
      </c>
      <c r="R3154" s="5" t="str">
        <f t="shared" si="346"/>
        <v>plays</v>
      </c>
      <c r="S3154" t="s">
        <v>8317</v>
      </c>
      <c r="T3154" t="s">
        <v>8318</v>
      </c>
      <c r="U3154" s="9">
        <f t="shared" si="347"/>
        <v>41550.867673611108</v>
      </c>
      <c r="V3154" s="9">
        <f t="shared" si="348"/>
        <v>41580.867673611108</v>
      </c>
      <c r="W3154">
        <f t="shared" si="349"/>
        <v>30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 s="5">
        <f t="shared" si="344"/>
        <v>41.77</v>
      </c>
      <c r="Q3155" s="5" t="str">
        <f t="shared" si="345"/>
        <v>theater</v>
      </c>
      <c r="R3155" s="5" t="str">
        <f t="shared" si="346"/>
        <v>plays</v>
      </c>
      <c r="S3155" t="s">
        <v>8317</v>
      </c>
      <c r="T3155" t="s">
        <v>8318</v>
      </c>
      <c r="U3155" s="9">
        <f t="shared" si="347"/>
        <v>40633.154363425929</v>
      </c>
      <c r="V3155" s="9">
        <f t="shared" si="348"/>
        <v>40664.207638888889</v>
      </c>
      <c r="W3155">
        <f t="shared" si="349"/>
        <v>31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 s="5">
        <f t="shared" si="344"/>
        <v>64.27</v>
      </c>
      <c r="Q3156" s="5" t="str">
        <f t="shared" si="345"/>
        <v>theater</v>
      </c>
      <c r="R3156" s="5" t="str">
        <f t="shared" si="346"/>
        <v>plays</v>
      </c>
      <c r="S3156" t="s">
        <v>8317</v>
      </c>
      <c r="T3156" t="s">
        <v>8318</v>
      </c>
      <c r="U3156" s="9">
        <f t="shared" si="347"/>
        <v>40970.875671296293</v>
      </c>
      <c r="V3156" s="9">
        <f t="shared" si="348"/>
        <v>41000.834004629629</v>
      </c>
      <c r="W3156">
        <f t="shared" si="349"/>
        <v>30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 s="5">
        <f t="shared" si="344"/>
        <v>31.21</v>
      </c>
      <c r="Q3157" s="5" t="str">
        <f t="shared" si="345"/>
        <v>theater</v>
      </c>
      <c r="R3157" s="5" t="str">
        <f t="shared" si="346"/>
        <v>plays</v>
      </c>
      <c r="S3157" t="s">
        <v>8317</v>
      </c>
      <c r="T3157" t="s">
        <v>8318</v>
      </c>
      <c r="U3157" s="9">
        <f t="shared" si="347"/>
        <v>41233.499131944445</v>
      </c>
      <c r="V3157" s="9">
        <f t="shared" si="348"/>
        <v>41263.499131944445</v>
      </c>
      <c r="W3157">
        <f t="shared" si="349"/>
        <v>30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 s="5">
        <f t="shared" si="344"/>
        <v>62.92</v>
      </c>
      <c r="Q3158" s="5" t="str">
        <f t="shared" si="345"/>
        <v>theater</v>
      </c>
      <c r="R3158" s="5" t="str">
        <f t="shared" si="346"/>
        <v>plays</v>
      </c>
      <c r="S3158" t="s">
        <v>8317</v>
      </c>
      <c r="T3158" t="s">
        <v>8318</v>
      </c>
      <c r="U3158" s="9">
        <f t="shared" si="347"/>
        <v>41026.953055555554</v>
      </c>
      <c r="V3158" s="9">
        <f t="shared" si="348"/>
        <v>41061.953055555554</v>
      </c>
      <c r="W3158">
        <f t="shared" si="349"/>
        <v>35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 s="5">
        <f t="shared" si="344"/>
        <v>98.54</v>
      </c>
      <c r="Q3159" s="5" t="str">
        <f t="shared" si="345"/>
        <v>theater</v>
      </c>
      <c r="R3159" s="5" t="str">
        <f t="shared" si="346"/>
        <v>plays</v>
      </c>
      <c r="S3159" t="s">
        <v>8317</v>
      </c>
      <c r="T3159" t="s">
        <v>8318</v>
      </c>
      <c r="U3159" s="9">
        <f t="shared" si="347"/>
        <v>41829.788252314815</v>
      </c>
      <c r="V3159" s="9">
        <f t="shared" si="348"/>
        <v>41839.208333333336</v>
      </c>
      <c r="W3159">
        <f t="shared" si="349"/>
        <v>10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 s="5">
        <f t="shared" si="344"/>
        <v>82.61</v>
      </c>
      <c r="Q3160" s="5" t="str">
        <f t="shared" si="345"/>
        <v>theater</v>
      </c>
      <c r="R3160" s="5" t="str">
        <f t="shared" si="346"/>
        <v>plays</v>
      </c>
      <c r="S3160" t="s">
        <v>8317</v>
      </c>
      <c r="T3160" t="s">
        <v>8318</v>
      </c>
      <c r="U3160" s="9">
        <f t="shared" si="347"/>
        <v>41447.839722222219</v>
      </c>
      <c r="V3160" s="9">
        <f t="shared" si="348"/>
        <v>41477.839722222219</v>
      </c>
      <c r="W3160">
        <f t="shared" si="349"/>
        <v>30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 s="5">
        <f t="shared" si="344"/>
        <v>38.5</v>
      </c>
      <c r="Q3161" s="5" t="str">
        <f t="shared" si="345"/>
        <v>theater</v>
      </c>
      <c r="R3161" s="5" t="str">
        <f t="shared" si="346"/>
        <v>plays</v>
      </c>
      <c r="S3161" t="s">
        <v>8317</v>
      </c>
      <c r="T3161" t="s">
        <v>8318</v>
      </c>
      <c r="U3161" s="9">
        <f t="shared" si="347"/>
        <v>40884.066678240742</v>
      </c>
      <c r="V3161" s="9">
        <f t="shared" si="348"/>
        <v>40926.958333333336</v>
      </c>
      <c r="W3161">
        <f t="shared" si="349"/>
        <v>42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 s="5">
        <f t="shared" si="344"/>
        <v>80.16</v>
      </c>
      <c r="Q3162" s="5" t="str">
        <f t="shared" si="345"/>
        <v>theater</v>
      </c>
      <c r="R3162" s="5" t="str">
        <f t="shared" si="346"/>
        <v>plays</v>
      </c>
      <c r="S3162" t="s">
        <v>8317</v>
      </c>
      <c r="T3162" t="s">
        <v>8318</v>
      </c>
      <c r="U3162" s="9">
        <f t="shared" si="347"/>
        <v>41841.26489583333</v>
      </c>
      <c r="V3162" s="9">
        <f t="shared" si="348"/>
        <v>41864.207638888889</v>
      </c>
      <c r="W3162">
        <f t="shared" si="349"/>
        <v>23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 s="5">
        <f t="shared" si="344"/>
        <v>28.41</v>
      </c>
      <c r="Q3163" s="5" t="str">
        <f t="shared" si="345"/>
        <v>theater</v>
      </c>
      <c r="R3163" s="5" t="str">
        <f t="shared" si="346"/>
        <v>plays</v>
      </c>
      <c r="S3163" t="s">
        <v>8317</v>
      </c>
      <c r="T3163" t="s">
        <v>8318</v>
      </c>
      <c r="U3163" s="9">
        <f t="shared" si="347"/>
        <v>41897.536134259259</v>
      </c>
      <c r="V3163" s="9">
        <f t="shared" si="348"/>
        <v>41927.536134259259</v>
      </c>
      <c r="W3163">
        <f t="shared" si="349"/>
        <v>30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 s="5">
        <f t="shared" si="344"/>
        <v>80.73</v>
      </c>
      <c r="Q3164" s="5" t="str">
        <f t="shared" si="345"/>
        <v>theater</v>
      </c>
      <c r="R3164" s="5" t="str">
        <f t="shared" si="346"/>
        <v>plays</v>
      </c>
      <c r="S3164" t="s">
        <v>8317</v>
      </c>
      <c r="T3164" t="s">
        <v>8318</v>
      </c>
      <c r="U3164" s="9">
        <f t="shared" si="347"/>
        <v>41799.685902777775</v>
      </c>
      <c r="V3164" s="9">
        <f t="shared" si="348"/>
        <v>41827.083333333336</v>
      </c>
      <c r="W3164">
        <f t="shared" si="349"/>
        <v>28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 s="5">
        <f t="shared" si="344"/>
        <v>200.69</v>
      </c>
      <c r="Q3165" s="5" t="str">
        <f t="shared" si="345"/>
        <v>theater</v>
      </c>
      <c r="R3165" s="5" t="str">
        <f t="shared" si="346"/>
        <v>plays</v>
      </c>
      <c r="S3165" t="s">
        <v>8317</v>
      </c>
      <c r="T3165" t="s">
        <v>8318</v>
      </c>
      <c r="U3165" s="9">
        <f t="shared" si="347"/>
        <v>41775.753761574073</v>
      </c>
      <c r="V3165" s="9">
        <f t="shared" si="348"/>
        <v>41805.753761574073</v>
      </c>
      <c r="W3165">
        <f t="shared" si="349"/>
        <v>30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 s="5">
        <f t="shared" si="344"/>
        <v>37.590000000000003</v>
      </c>
      <c r="Q3166" s="5" t="str">
        <f t="shared" si="345"/>
        <v>theater</v>
      </c>
      <c r="R3166" s="5" t="str">
        <f t="shared" si="346"/>
        <v>plays</v>
      </c>
      <c r="S3166" t="s">
        <v>8317</v>
      </c>
      <c r="T3166" t="s">
        <v>8318</v>
      </c>
      <c r="U3166" s="9">
        <f t="shared" si="347"/>
        <v>41766.80572916667</v>
      </c>
      <c r="V3166" s="9">
        <f t="shared" si="348"/>
        <v>41799.80572916667</v>
      </c>
      <c r="W3166">
        <f t="shared" si="349"/>
        <v>33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 s="5">
        <f t="shared" si="344"/>
        <v>58.1</v>
      </c>
      <c r="Q3167" s="5" t="str">
        <f t="shared" si="345"/>
        <v>theater</v>
      </c>
      <c r="R3167" s="5" t="str">
        <f t="shared" si="346"/>
        <v>plays</v>
      </c>
      <c r="S3167" t="s">
        <v>8317</v>
      </c>
      <c r="T3167" t="s">
        <v>8318</v>
      </c>
      <c r="U3167" s="9">
        <f t="shared" si="347"/>
        <v>40644.159259259257</v>
      </c>
      <c r="V3167" s="9">
        <f t="shared" si="348"/>
        <v>40666.165972222225</v>
      </c>
      <c r="W3167">
        <f t="shared" si="349"/>
        <v>22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 s="5">
        <f t="shared" si="344"/>
        <v>60.3</v>
      </c>
      <c r="Q3168" s="5" t="str">
        <f t="shared" si="345"/>
        <v>theater</v>
      </c>
      <c r="R3168" s="5" t="str">
        <f t="shared" si="346"/>
        <v>plays</v>
      </c>
      <c r="S3168" t="s">
        <v>8317</v>
      </c>
      <c r="T3168" t="s">
        <v>8318</v>
      </c>
      <c r="U3168" s="9">
        <f t="shared" si="347"/>
        <v>41940.69158564815</v>
      </c>
      <c r="V3168" s="9">
        <f t="shared" si="348"/>
        <v>41969.332638888889</v>
      </c>
      <c r="W3168">
        <f t="shared" si="349"/>
        <v>29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 s="5">
        <f t="shared" si="344"/>
        <v>63.36</v>
      </c>
      <c r="Q3169" s="5" t="str">
        <f t="shared" si="345"/>
        <v>theater</v>
      </c>
      <c r="R3169" s="5" t="str">
        <f t="shared" si="346"/>
        <v>plays</v>
      </c>
      <c r="S3169" t="s">
        <v>8317</v>
      </c>
      <c r="T3169" t="s">
        <v>8318</v>
      </c>
      <c r="U3169" s="9">
        <f t="shared" si="347"/>
        <v>41839.175706018519</v>
      </c>
      <c r="V3169" s="9">
        <f t="shared" si="348"/>
        <v>41853.175706018519</v>
      </c>
      <c r="W3169">
        <f t="shared" si="349"/>
        <v>14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 s="5">
        <f t="shared" si="344"/>
        <v>50.9</v>
      </c>
      <c r="Q3170" s="5" t="str">
        <f t="shared" si="345"/>
        <v>theater</v>
      </c>
      <c r="R3170" s="5" t="str">
        <f t="shared" si="346"/>
        <v>plays</v>
      </c>
      <c r="S3170" t="s">
        <v>8317</v>
      </c>
      <c r="T3170" t="s">
        <v>8318</v>
      </c>
      <c r="U3170" s="9">
        <f t="shared" si="347"/>
        <v>41772.105937500004</v>
      </c>
      <c r="V3170" s="9">
        <f t="shared" si="348"/>
        <v>41803.916666666664</v>
      </c>
      <c r="W3170">
        <f t="shared" si="349"/>
        <v>31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 s="5">
        <f t="shared" si="344"/>
        <v>100.5</v>
      </c>
      <c r="Q3171" s="5" t="str">
        <f t="shared" si="345"/>
        <v>theater</v>
      </c>
      <c r="R3171" s="5" t="str">
        <f t="shared" si="346"/>
        <v>plays</v>
      </c>
      <c r="S3171" t="s">
        <v>8317</v>
      </c>
      <c r="T3171" t="s">
        <v>8318</v>
      </c>
      <c r="U3171" s="9">
        <f t="shared" si="347"/>
        <v>41591.737974537034</v>
      </c>
      <c r="V3171" s="9">
        <f t="shared" si="348"/>
        <v>41621.207638888889</v>
      </c>
      <c r="W3171">
        <f t="shared" si="349"/>
        <v>30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 s="5">
        <f t="shared" si="344"/>
        <v>31.62</v>
      </c>
      <c r="Q3172" s="5" t="str">
        <f t="shared" si="345"/>
        <v>theater</v>
      </c>
      <c r="R3172" s="5" t="str">
        <f t="shared" si="346"/>
        <v>plays</v>
      </c>
      <c r="S3172" t="s">
        <v>8317</v>
      </c>
      <c r="T3172" t="s">
        <v>8318</v>
      </c>
      <c r="U3172" s="9">
        <f t="shared" si="347"/>
        <v>41789.080370370371</v>
      </c>
      <c r="V3172" s="9">
        <f t="shared" si="348"/>
        <v>41822.166666666664</v>
      </c>
      <c r="W3172">
        <f t="shared" si="349"/>
        <v>33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 s="5">
        <f t="shared" si="344"/>
        <v>65.099999999999994</v>
      </c>
      <c r="Q3173" s="5" t="str">
        <f t="shared" si="345"/>
        <v>theater</v>
      </c>
      <c r="R3173" s="5" t="str">
        <f t="shared" si="346"/>
        <v>plays</v>
      </c>
      <c r="S3173" t="s">
        <v>8317</v>
      </c>
      <c r="T3173" t="s">
        <v>8318</v>
      </c>
      <c r="U3173" s="9">
        <f t="shared" si="347"/>
        <v>42466.608310185184</v>
      </c>
      <c r="V3173" s="9">
        <f t="shared" si="348"/>
        <v>42496.608310185184</v>
      </c>
      <c r="W3173">
        <f t="shared" si="349"/>
        <v>30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 s="5">
        <f t="shared" si="344"/>
        <v>79.31</v>
      </c>
      <c r="Q3174" s="5" t="str">
        <f t="shared" si="345"/>
        <v>theater</v>
      </c>
      <c r="R3174" s="5" t="str">
        <f t="shared" si="346"/>
        <v>plays</v>
      </c>
      <c r="S3174" t="s">
        <v>8317</v>
      </c>
      <c r="T3174" t="s">
        <v>8318</v>
      </c>
      <c r="U3174" s="9">
        <f t="shared" si="347"/>
        <v>40923.729953703703</v>
      </c>
      <c r="V3174" s="9">
        <f t="shared" si="348"/>
        <v>40953.729953703703</v>
      </c>
      <c r="W3174">
        <f t="shared" si="349"/>
        <v>30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 s="5">
        <f t="shared" si="344"/>
        <v>139.19</v>
      </c>
      <c r="Q3175" s="5" t="str">
        <f t="shared" si="345"/>
        <v>theater</v>
      </c>
      <c r="R3175" s="5" t="str">
        <f t="shared" si="346"/>
        <v>plays</v>
      </c>
      <c r="S3175" t="s">
        <v>8317</v>
      </c>
      <c r="T3175" t="s">
        <v>8318</v>
      </c>
      <c r="U3175" s="9">
        <f t="shared" si="347"/>
        <v>41878.878379629627</v>
      </c>
      <c r="V3175" s="9">
        <f t="shared" si="348"/>
        <v>41908.878379629627</v>
      </c>
      <c r="W3175">
        <f t="shared" si="349"/>
        <v>30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 s="5">
        <f t="shared" si="344"/>
        <v>131.91</v>
      </c>
      <c r="Q3176" s="5" t="str">
        <f t="shared" si="345"/>
        <v>theater</v>
      </c>
      <c r="R3176" s="5" t="str">
        <f t="shared" si="346"/>
        <v>plays</v>
      </c>
      <c r="S3176" t="s">
        <v>8317</v>
      </c>
      <c r="T3176" t="s">
        <v>8318</v>
      </c>
      <c r="U3176" s="9">
        <f t="shared" si="347"/>
        <v>41862.864675925928</v>
      </c>
      <c r="V3176" s="9">
        <f t="shared" si="348"/>
        <v>41876.864675925928</v>
      </c>
      <c r="W3176">
        <f t="shared" si="349"/>
        <v>14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 s="5">
        <f t="shared" si="344"/>
        <v>91.3</v>
      </c>
      <c r="Q3177" s="5" t="str">
        <f t="shared" si="345"/>
        <v>theater</v>
      </c>
      <c r="R3177" s="5" t="str">
        <f t="shared" si="346"/>
        <v>plays</v>
      </c>
      <c r="S3177" t="s">
        <v>8317</v>
      </c>
      <c r="T3177" t="s">
        <v>8318</v>
      </c>
      <c r="U3177" s="9">
        <f t="shared" si="347"/>
        <v>40531.886886574073</v>
      </c>
      <c r="V3177" s="9">
        <f t="shared" si="348"/>
        <v>40591.886886574073</v>
      </c>
      <c r="W3177">
        <f t="shared" si="349"/>
        <v>60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 s="5">
        <f t="shared" si="344"/>
        <v>39.67</v>
      </c>
      <c r="Q3178" s="5" t="str">
        <f t="shared" si="345"/>
        <v>theater</v>
      </c>
      <c r="R3178" s="5" t="str">
        <f t="shared" si="346"/>
        <v>plays</v>
      </c>
      <c r="S3178" t="s">
        <v>8317</v>
      </c>
      <c r="T3178" t="s">
        <v>8318</v>
      </c>
      <c r="U3178" s="9">
        <f t="shared" si="347"/>
        <v>41477.930914351848</v>
      </c>
      <c r="V3178" s="9">
        <f t="shared" si="348"/>
        <v>41504.625</v>
      </c>
      <c r="W3178">
        <f t="shared" si="349"/>
        <v>27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 s="5">
        <f t="shared" si="344"/>
        <v>57.55</v>
      </c>
      <c r="Q3179" s="5" t="str">
        <f t="shared" si="345"/>
        <v>theater</v>
      </c>
      <c r="R3179" s="5" t="str">
        <f t="shared" si="346"/>
        <v>plays</v>
      </c>
      <c r="S3179" t="s">
        <v>8317</v>
      </c>
      <c r="T3179" t="s">
        <v>8318</v>
      </c>
      <c r="U3179" s="9">
        <f t="shared" si="347"/>
        <v>41781.666770833333</v>
      </c>
      <c r="V3179" s="9">
        <f t="shared" si="348"/>
        <v>41811.666770833333</v>
      </c>
      <c r="W3179">
        <f t="shared" si="349"/>
        <v>30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 s="5">
        <f t="shared" si="344"/>
        <v>33.03</v>
      </c>
      <c r="Q3180" s="5" t="str">
        <f t="shared" si="345"/>
        <v>theater</v>
      </c>
      <c r="R3180" s="5" t="str">
        <f t="shared" si="346"/>
        <v>plays</v>
      </c>
      <c r="S3180" t="s">
        <v>8317</v>
      </c>
      <c r="T3180" t="s">
        <v>8318</v>
      </c>
      <c r="U3180" s="9">
        <f t="shared" si="347"/>
        <v>41806.605034722219</v>
      </c>
      <c r="V3180" s="9">
        <f t="shared" si="348"/>
        <v>41836.605034722219</v>
      </c>
      <c r="W3180">
        <f t="shared" si="349"/>
        <v>30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 s="5">
        <f t="shared" si="344"/>
        <v>77.34</v>
      </c>
      <c r="Q3181" s="5" t="str">
        <f t="shared" si="345"/>
        <v>theater</v>
      </c>
      <c r="R3181" s="5" t="str">
        <f t="shared" si="346"/>
        <v>plays</v>
      </c>
      <c r="S3181" t="s">
        <v>8317</v>
      </c>
      <c r="T3181" t="s">
        <v>8318</v>
      </c>
      <c r="U3181" s="9">
        <f t="shared" si="347"/>
        <v>41375.702210648145</v>
      </c>
      <c r="V3181" s="9">
        <f t="shared" si="348"/>
        <v>41400.702210648145</v>
      </c>
      <c r="W3181">
        <f t="shared" si="349"/>
        <v>25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 s="5">
        <f t="shared" si="344"/>
        <v>31.93</v>
      </c>
      <c r="Q3182" s="5" t="str">
        <f t="shared" si="345"/>
        <v>theater</v>
      </c>
      <c r="R3182" s="5" t="str">
        <f t="shared" si="346"/>
        <v>plays</v>
      </c>
      <c r="S3182" t="s">
        <v>8317</v>
      </c>
      <c r="T3182" t="s">
        <v>8318</v>
      </c>
      <c r="U3182" s="9">
        <f t="shared" si="347"/>
        <v>41780.412604166668</v>
      </c>
      <c r="V3182" s="9">
        <f t="shared" si="348"/>
        <v>41810.412604166668</v>
      </c>
      <c r="W3182">
        <f t="shared" si="349"/>
        <v>30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 s="5">
        <f t="shared" si="344"/>
        <v>36.33</v>
      </c>
      <c r="Q3183" s="5" t="str">
        <f t="shared" si="345"/>
        <v>theater</v>
      </c>
      <c r="R3183" s="5" t="str">
        <f t="shared" si="346"/>
        <v>plays</v>
      </c>
      <c r="S3183" t="s">
        <v>8317</v>
      </c>
      <c r="T3183" t="s">
        <v>8318</v>
      </c>
      <c r="U3183" s="9">
        <f t="shared" si="347"/>
        <v>41779.310034722221</v>
      </c>
      <c r="V3183" s="9">
        <f t="shared" si="348"/>
        <v>41805.666666666664</v>
      </c>
      <c r="W3183">
        <f t="shared" si="349"/>
        <v>26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 s="5">
        <f t="shared" si="344"/>
        <v>46.77</v>
      </c>
      <c r="Q3184" s="5" t="str">
        <f t="shared" si="345"/>
        <v>theater</v>
      </c>
      <c r="R3184" s="5" t="str">
        <f t="shared" si="346"/>
        <v>plays</v>
      </c>
      <c r="S3184" t="s">
        <v>8317</v>
      </c>
      <c r="T3184" t="s">
        <v>8318</v>
      </c>
      <c r="U3184" s="9">
        <f t="shared" si="347"/>
        <v>40883.949317129627</v>
      </c>
      <c r="V3184" s="9">
        <f t="shared" si="348"/>
        <v>40939.708333333336</v>
      </c>
      <c r="W3184">
        <f t="shared" si="349"/>
        <v>56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 s="5">
        <f t="shared" si="344"/>
        <v>40.07</v>
      </c>
      <c r="Q3185" s="5" t="str">
        <f t="shared" si="345"/>
        <v>theater</v>
      </c>
      <c r="R3185" s="5" t="str">
        <f t="shared" si="346"/>
        <v>plays</v>
      </c>
      <c r="S3185" t="s">
        <v>8317</v>
      </c>
      <c r="T3185" t="s">
        <v>8318</v>
      </c>
      <c r="U3185" s="9">
        <f t="shared" si="347"/>
        <v>41491.79478009259</v>
      </c>
      <c r="V3185" s="9">
        <f t="shared" si="348"/>
        <v>41509.79478009259</v>
      </c>
      <c r="W3185">
        <f t="shared" si="349"/>
        <v>18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 s="5">
        <f t="shared" si="344"/>
        <v>100.22</v>
      </c>
      <c r="Q3186" s="5" t="str">
        <f t="shared" si="345"/>
        <v>theater</v>
      </c>
      <c r="R3186" s="5" t="str">
        <f t="shared" si="346"/>
        <v>plays</v>
      </c>
      <c r="S3186" t="s">
        <v>8317</v>
      </c>
      <c r="T3186" t="s">
        <v>8318</v>
      </c>
      <c r="U3186" s="9">
        <f t="shared" si="347"/>
        <v>41791.993414351848</v>
      </c>
      <c r="V3186" s="9">
        <f t="shared" si="348"/>
        <v>41821.993414351848</v>
      </c>
      <c r="W3186">
        <f t="shared" si="349"/>
        <v>30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 s="5">
        <f t="shared" si="344"/>
        <v>41.67</v>
      </c>
      <c r="Q3187" s="5" t="str">
        <f t="shared" si="345"/>
        <v>theater</v>
      </c>
      <c r="R3187" s="5" t="str">
        <f t="shared" si="346"/>
        <v>plays</v>
      </c>
      <c r="S3187" t="s">
        <v>8317</v>
      </c>
      <c r="T3187" t="s">
        <v>8318</v>
      </c>
      <c r="U3187" s="9">
        <f t="shared" si="347"/>
        <v>41829.977326388893</v>
      </c>
      <c r="V3187" s="9">
        <f t="shared" si="348"/>
        <v>41836.977326388893</v>
      </c>
      <c r="W3187">
        <f t="shared" si="349"/>
        <v>7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 s="5">
        <f t="shared" si="344"/>
        <v>46.71</v>
      </c>
      <c r="Q3188" s="5" t="str">
        <f t="shared" si="345"/>
        <v>theater</v>
      </c>
      <c r="R3188" s="5" t="str">
        <f t="shared" si="346"/>
        <v>plays</v>
      </c>
      <c r="S3188" t="s">
        <v>8317</v>
      </c>
      <c r="T3188" t="s">
        <v>8318</v>
      </c>
      <c r="U3188" s="9">
        <f t="shared" si="347"/>
        <v>41868.924050925925</v>
      </c>
      <c r="V3188" s="9">
        <f t="shared" si="348"/>
        <v>41898.875</v>
      </c>
      <c r="W3188">
        <f t="shared" si="349"/>
        <v>30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 s="5">
        <f t="shared" si="344"/>
        <v>71.489999999999995</v>
      </c>
      <c r="Q3189" s="5" t="str">
        <f t="shared" si="345"/>
        <v>theater</v>
      </c>
      <c r="R3189" s="5" t="str">
        <f t="shared" si="346"/>
        <v>plays</v>
      </c>
      <c r="S3189" t="s">
        <v>8317</v>
      </c>
      <c r="T3189" t="s">
        <v>8318</v>
      </c>
      <c r="U3189" s="9">
        <f t="shared" si="347"/>
        <v>41835.666354166664</v>
      </c>
      <c r="V3189" s="9">
        <f t="shared" si="348"/>
        <v>41855.666354166664</v>
      </c>
      <c r="W3189">
        <f t="shared" si="349"/>
        <v>20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 s="5">
        <f t="shared" si="344"/>
        <v>14.44</v>
      </c>
      <c r="Q3190" s="5" t="str">
        <f t="shared" si="345"/>
        <v>theater</v>
      </c>
      <c r="R3190" s="5" t="str">
        <f t="shared" si="346"/>
        <v>musical</v>
      </c>
      <c r="S3190" t="s">
        <v>8317</v>
      </c>
      <c r="T3190" t="s">
        <v>8359</v>
      </c>
      <c r="U3190" s="9">
        <f t="shared" si="347"/>
        <v>42144.415532407409</v>
      </c>
      <c r="V3190" s="9">
        <f t="shared" si="348"/>
        <v>42165.415532407409</v>
      </c>
      <c r="W3190">
        <f t="shared" si="349"/>
        <v>21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 s="5">
        <f t="shared" si="344"/>
        <v>356.84</v>
      </c>
      <c r="Q3191" s="5" t="str">
        <f t="shared" si="345"/>
        <v>theater</v>
      </c>
      <c r="R3191" s="5" t="str">
        <f t="shared" si="346"/>
        <v>musical</v>
      </c>
      <c r="S3191" t="s">
        <v>8317</v>
      </c>
      <c r="T3191" t="s">
        <v>8359</v>
      </c>
      <c r="U3191" s="9">
        <f t="shared" si="347"/>
        <v>42118.346435185187</v>
      </c>
      <c r="V3191" s="9">
        <f t="shared" si="348"/>
        <v>42148.346435185187</v>
      </c>
      <c r="W3191">
        <f t="shared" si="349"/>
        <v>30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s="5" t="e">
        <f t="shared" si="344"/>
        <v>#DIV/0!</v>
      </c>
      <c r="Q3192" s="5" t="str">
        <f t="shared" si="345"/>
        <v>theater</v>
      </c>
      <c r="R3192" s="5" t="str">
        <f t="shared" si="346"/>
        <v>musical</v>
      </c>
      <c r="S3192" t="s">
        <v>8317</v>
      </c>
      <c r="T3192" t="s">
        <v>8359</v>
      </c>
      <c r="U3192" s="9">
        <f t="shared" si="347"/>
        <v>42683.151331018518</v>
      </c>
      <c r="V3192" s="9">
        <f t="shared" si="348"/>
        <v>42713.192997685182</v>
      </c>
      <c r="W3192">
        <f t="shared" si="349"/>
        <v>30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 s="5">
        <f t="shared" si="344"/>
        <v>37.75</v>
      </c>
      <c r="Q3193" s="5" t="str">
        <f t="shared" si="345"/>
        <v>theater</v>
      </c>
      <c r="R3193" s="5" t="str">
        <f t="shared" si="346"/>
        <v>musical</v>
      </c>
      <c r="S3193" t="s">
        <v>8317</v>
      </c>
      <c r="T3193" t="s">
        <v>8359</v>
      </c>
      <c r="U3193" s="9">
        <f t="shared" si="347"/>
        <v>42538.755428240736</v>
      </c>
      <c r="V3193" s="9">
        <f t="shared" si="348"/>
        <v>42598.755428240736</v>
      </c>
      <c r="W3193">
        <f t="shared" si="349"/>
        <v>60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 s="5">
        <f t="shared" si="344"/>
        <v>12.75</v>
      </c>
      <c r="Q3194" s="5" t="str">
        <f t="shared" si="345"/>
        <v>theater</v>
      </c>
      <c r="R3194" s="5" t="str">
        <f t="shared" si="346"/>
        <v>musical</v>
      </c>
      <c r="S3194" t="s">
        <v>8317</v>
      </c>
      <c r="T3194" t="s">
        <v>8359</v>
      </c>
      <c r="U3194" s="9">
        <f t="shared" si="347"/>
        <v>42018.94049768518</v>
      </c>
      <c r="V3194" s="9">
        <f t="shared" si="348"/>
        <v>42063.916666666672</v>
      </c>
      <c r="W3194">
        <f t="shared" si="349"/>
        <v>45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 s="5">
        <f t="shared" si="344"/>
        <v>24.46</v>
      </c>
      <c r="Q3195" s="5" t="str">
        <f t="shared" si="345"/>
        <v>theater</v>
      </c>
      <c r="R3195" s="5" t="str">
        <f t="shared" si="346"/>
        <v>musical</v>
      </c>
      <c r="S3195" t="s">
        <v>8317</v>
      </c>
      <c r="T3195" t="s">
        <v>8359</v>
      </c>
      <c r="U3195" s="9">
        <f t="shared" si="347"/>
        <v>42010.968240740738</v>
      </c>
      <c r="V3195" s="9">
        <f t="shared" si="348"/>
        <v>42055.968240740738</v>
      </c>
      <c r="W3195">
        <f t="shared" si="349"/>
        <v>45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s="5" t="e">
        <f t="shared" si="344"/>
        <v>#DIV/0!</v>
      </c>
      <c r="Q3196" s="5" t="str">
        <f t="shared" si="345"/>
        <v>theater</v>
      </c>
      <c r="R3196" s="5" t="str">
        <f t="shared" si="346"/>
        <v>musical</v>
      </c>
      <c r="S3196" t="s">
        <v>8317</v>
      </c>
      <c r="T3196" t="s">
        <v>8359</v>
      </c>
      <c r="U3196" s="9">
        <f t="shared" si="347"/>
        <v>42182.062476851846</v>
      </c>
      <c r="V3196" s="9">
        <f t="shared" si="348"/>
        <v>42212.062476851846</v>
      </c>
      <c r="W3196">
        <f t="shared" si="349"/>
        <v>30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 s="5">
        <f t="shared" si="344"/>
        <v>53.08</v>
      </c>
      <c r="Q3197" s="5" t="str">
        <f t="shared" si="345"/>
        <v>theater</v>
      </c>
      <c r="R3197" s="5" t="str">
        <f t="shared" si="346"/>
        <v>musical</v>
      </c>
      <c r="S3197" t="s">
        <v>8317</v>
      </c>
      <c r="T3197" t="s">
        <v>8359</v>
      </c>
      <c r="U3197" s="9">
        <f t="shared" si="347"/>
        <v>42017.594236111108</v>
      </c>
      <c r="V3197" s="9">
        <f t="shared" si="348"/>
        <v>42047.594236111108</v>
      </c>
      <c r="W3197">
        <f t="shared" si="349"/>
        <v>30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 s="5">
        <f t="shared" si="344"/>
        <v>300</v>
      </c>
      <c r="Q3198" s="5" t="str">
        <f t="shared" si="345"/>
        <v>theater</v>
      </c>
      <c r="R3198" s="5" t="str">
        <f t="shared" si="346"/>
        <v>musical</v>
      </c>
      <c r="S3198" t="s">
        <v>8317</v>
      </c>
      <c r="T3198" t="s">
        <v>8359</v>
      </c>
      <c r="U3198" s="9">
        <f t="shared" si="347"/>
        <v>42157.598090277781</v>
      </c>
      <c r="V3198" s="9">
        <f t="shared" si="348"/>
        <v>42217.583333333328</v>
      </c>
      <c r="W3198">
        <f t="shared" si="349"/>
        <v>60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 s="5">
        <f t="shared" si="344"/>
        <v>286.25</v>
      </c>
      <c r="Q3199" s="5" t="str">
        <f t="shared" si="345"/>
        <v>theater</v>
      </c>
      <c r="R3199" s="5" t="str">
        <f t="shared" si="346"/>
        <v>musical</v>
      </c>
      <c r="S3199" t="s">
        <v>8317</v>
      </c>
      <c r="T3199" t="s">
        <v>8359</v>
      </c>
      <c r="U3199" s="9">
        <f t="shared" si="347"/>
        <v>42009.493263888886</v>
      </c>
      <c r="V3199" s="9">
        <f t="shared" si="348"/>
        <v>42039.493263888886</v>
      </c>
      <c r="W3199">
        <f t="shared" si="349"/>
        <v>30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 s="5">
        <f t="shared" si="344"/>
        <v>36.67</v>
      </c>
      <c r="Q3200" s="5" t="str">
        <f t="shared" si="345"/>
        <v>theater</v>
      </c>
      <c r="R3200" s="5" t="str">
        <f t="shared" si="346"/>
        <v>musical</v>
      </c>
      <c r="S3200" t="s">
        <v>8317</v>
      </c>
      <c r="T3200" t="s">
        <v>8359</v>
      </c>
      <c r="U3200" s="9">
        <f t="shared" si="347"/>
        <v>42013.424502314811</v>
      </c>
      <c r="V3200" s="9">
        <f t="shared" si="348"/>
        <v>42051.424502314811</v>
      </c>
      <c r="W3200">
        <f t="shared" si="349"/>
        <v>38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 s="5">
        <f t="shared" si="344"/>
        <v>49.21</v>
      </c>
      <c r="Q3201" s="5" t="str">
        <f t="shared" si="345"/>
        <v>theater</v>
      </c>
      <c r="R3201" s="5" t="str">
        <f t="shared" si="346"/>
        <v>musical</v>
      </c>
      <c r="S3201" t="s">
        <v>8317</v>
      </c>
      <c r="T3201" t="s">
        <v>8359</v>
      </c>
      <c r="U3201" s="9">
        <f t="shared" si="347"/>
        <v>41858.761782407404</v>
      </c>
      <c r="V3201" s="9">
        <f t="shared" si="348"/>
        <v>41888.875</v>
      </c>
      <c r="W3201">
        <f t="shared" si="349"/>
        <v>30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50">ROUND((E3202/D3202)*100,0)</f>
        <v>0</v>
      </c>
      <c r="P3202" s="5">
        <f t="shared" ref="P3202:P3265" si="351">ROUND((E3202/L3202),2)</f>
        <v>1</v>
      </c>
      <c r="Q3202" s="5" t="str">
        <f t="shared" ref="Q3202:Q3265" si="352">LEFT(N3202,SEARCH("/",N3202)-1)</f>
        <v>theater</v>
      </c>
      <c r="R3202" s="5" t="str">
        <f t="shared" ref="R3202:R3265" si="353">RIGHT(N3202,LEN(N3202)-SEARCH("/",N3202))</f>
        <v>musical</v>
      </c>
      <c r="S3202" t="s">
        <v>8317</v>
      </c>
      <c r="T3202" t="s">
        <v>8359</v>
      </c>
      <c r="U3202" s="9">
        <f t="shared" ref="U3202:U3265" si="354">(((J3202/60)/60)/24)+DATE(1970,1,1)</f>
        <v>42460.320613425924</v>
      </c>
      <c r="V3202" s="9">
        <f t="shared" ref="V3202:V3265" si="355">(((I3202/60)/60)/24)+DATE(1970,1,1)</f>
        <v>42490.231944444444</v>
      </c>
      <c r="W3202">
        <f t="shared" si="349"/>
        <v>30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50"/>
        <v>1</v>
      </c>
      <c r="P3203" s="5">
        <f t="shared" si="351"/>
        <v>12.5</v>
      </c>
      <c r="Q3203" s="5" t="str">
        <f t="shared" si="352"/>
        <v>theater</v>
      </c>
      <c r="R3203" s="5" t="str">
        <f t="shared" si="353"/>
        <v>musical</v>
      </c>
      <c r="S3203" t="s">
        <v>8317</v>
      </c>
      <c r="T3203" t="s">
        <v>8359</v>
      </c>
      <c r="U3203" s="9">
        <f t="shared" si="354"/>
        <v>41861.767094907409</v>
      </c>
      <c r="V3203" s="9">
        <f t="shared" si="355"/>
        <v>41882.767094907409</v>
      </c>
      <c r="W3203">
        <f t="shared" ref="W3203:W3266" si="356">DATEDIF(U3203,V3203,"d")</f>
        <v>21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 s="5">
        <f t="shared" si="351"/>
        <v>109.04</v>
      </c>
      <c r="Q3204" s="5" t="str">
        <f t="shared" si="352"/>
        <v>theater</v>
      </c>
      <c r="R3204" s="5" t="str">
        <f t="shared" si="353"/>
        <v>musical</v>
      </c>
      <c r="S3204" t="s">
        <v>8317</v>
      </c>
      <c r="T3204" t="s">
        <v>8359</v>
      </c>
      <c r="U3204" s="9">
        <f t="shared" si="354"/>
        <v>42293.853541666671</v>
      </c>
      <c r="V3204" s="9">
        <f t="shared" si="355"/>
        <v>42352.249305555553</v>
      </c>
      <c r="W3204">
        <f t="shared" si="356"/>
        <v>59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 s="5">
        <f t="shared" si="351"/>
        <v>41.67</v>
      </c>
      <c r="Q3205" s="5" t="str">
        <f t="shared" si="352"/>
        <v>theater</v>
      </c>
      <c r="R3205" s="5" t="str">
        <f t="shared" si="353"/>
        <v>musical</v>
      </c>
      <c r="S3205" t="s">
        <v>8317</v>
      </c>
      <c r="T3205" t="s">
        <v>8359</v>
      </c>
      <c r="U3205" s="9">
        <f t="shared" si="354"/>
        <v>42242.988680555558</v>
      </c>
      <c r="V3205" s="9">
        <f t="shared" si="355"/>
        <v>42272.988680555558</v>
      </c>
      <c r="W3205">
        <f t="shared" si="356"/>
        <v>30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s="5" t="e">
        <f t="shared" si="351"/>
        <v>#DIV/0!</v>
      </c>
      <c r="Q3206" s="5" t="str">
        <f t="shared" si="352"/>
        <v>theater</v>
      </c>
      <c r="R3206" s="5" t="str">
        <f t="shared" si="353"/>
        <v>musical</v>
      </c>
      <c r="S3206" t="s">
        <v>8317</v>
      </c>
      <c r="T3206" t="s">
        <v>8359</v>
      </c>
      <c r="U3206" s="9">
        <f t="shared" si="354"/>
        <v>42172.686099537037</v>
      </c>
      <c r="V3206" s="9">
        <f t="shared" si="355"/>
        <v>42202.676388888889</v>
      </c>
      <c r="W3206">
        <f t="shared" si="356"/>
        <v>30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 s="5">
        <f t="shared" si="351"/>
        <v>22.75</v>
      </c>
      <c r="Q3207" s="5" t="str">
        <f t="shared" si="352"/>
        <v>theater</v>
      </c>
      <c r="R3207" s="5" t="str">
        <f t="shared" si="353"/>
        <v>musical</v>
      </c>
      <c r="S3207" t="s">
        <v>8317</v>
      </c>
      <c r="T3207" t="s">
        <v>8359</v>
      </c>
      <c r="U3207" s="9">
        <f t="shared" si="354"/>
        <v>42095.374675925923</v>
      </c>
      <c r="V3207" s="9">
        <f t="shared" si="355"/>
        <v>42125.374675925923</v>
      </c>
      <c r="W3207">
        <f t="shared" si="356"/>
        <v>30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s="5" t="e">
        <f t="shared" si="351"/>
        <v>#DIV/0!</v>
      </c>
      <c r="Q3208" s="5" t="str">
        <f t="shared" si="352"/>
        <v>theater</v>
      </c>
      <c r="R3208" s="5" t="str">
        <f t="shared" si="353"/>
        <v>musical</v>
      </c>
      <c r="S3208" t="s">
        <v>8317</v>
      </c>
      <c r="T3208" t="s">
        <v>8359</v>
      </c>
      <c r="U3208" s="9">
        <f t="shared" si="354"/>
        <v>42236.276053240741</v>
      </c>
      <c r="V3208" s="9">
        <f t="shared" si="355"/>
        <v>42266.276053240741</v>
      </c>
      <c r="W3208">
        <f t="shared" si="356"/>
        <v>30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 s="5">
        <f t="shared" si="351"/>
        <v>70.83</v>
      </c>
      <c r="Q3209" s="5" t="str">
        <f t="shared" si="352"/>
        <v>theater</v>
      </c>
      <c r="R3209" s="5" t="str">
        <f t="shared" si="353"/>
        <v>musical</v>
      </c>
      <c r="S3209" t="s">
        <v>8317</v>
      </c>
      <c r="T3209" t="s">
        <v>8359</v>
      </c>
      <c r="U3209" s="9">
        <f t="shared" si="354"/>
        <v>42057.277858796297</v>
      </c>
      <c r="V3209" s="9">
        <f t="shared" si="355"/>
        <v>42117.236192129625</v>
      </c>
      <c r="W3209">
        <f t="shared" si="356"/>
        <v>60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 s="5">
        <f t="shared" si="351"/>
        <v>63.11</v>
      </c>
      <c r="Q3210" s="5" t="str">
        <f t="shared" si="352"/>
        <v>theater</v>
      </c>
      <c r="R3210" s="5" t="str">
        <f t="shared" si="353"/>
        <v>plays</v>
      </c>
      <c r="S3210" t="s">
        <v>8317</v>
      </c>
      <c r="T3210" t="s">
        <v>8318</v>
      </c>
      <c r="U3210" s="9">
        <f t="shared" si="354"/>
        <v>41827.605057870373</v>
      </c>
      <c r="V3210" s="9">
        <f t="shared" si="355"/>
        <v>41848.605057870373</v>
      </c>
      <c r="W3210">
        <f t="shared" si="356"/>
        <v>21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 s="5">
        <f t="shared" si="351"/>
        <v>50.16</v>
      </c>
      <c r="Q3211" s="5" t="str">
        <f t="shared" si="352"/>
        <v>theater</v>
      </c>
      <c r="R3211" s="5" t="str">
        <f t="shared" si="353"/>
        <v>plays</v>
      </c>
      <c r="S3211" t="s">
        <v>8317</v>
      </c>
      <c r="T3211" t="s">
        <v>8318</v>
      </c>
      <c r="U3211" s="9">
        <f t="shared" si="354"/>
        <v>41778.637245370373</v>
      </c>
      <c r="V3211" s="9">
        <f t="shared" si="355"/>
        <v>41810.958333333336</v>
      </c>
      <c r="W3211">
        <f t="shared" si="356"/>
        <v>32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 s="5">
        <f t="shared" si="351"/>
        <v>62.88</v>
      </c>
      <c r="Q3212" s="5" t="str">
        <f t="shared" si="352"/>
        <v>theater</v>
      </c>
      <c r="R3212" s="5" t="str">
        <f t="shared" si="353"/>
        <v>plays</v>
      </c>
      <c r="S3212" t="s">
        <v>8317</v>
      </c>
      <c r="T3212" t="s">
        <v>8318</v>
      </c>
      <c r="U3212" s="9">
        <f t="shared" si="354"/>
        <v>41013.936562499999</v>
      </c>
      <c r="V3212" s="9">
        <f t="shared" si="355"/>
        <v>41061.165972222225</v>
      </c>
      <c r="W3212">
        <f t="shared" si="356"/>
        <v>48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 s="5">
        <f t="shared" si="351"/>
        <v>85.53</v>
      </c>
      <c r="Q3213" s="5" t="str">
        <f t="shared" si="352"/>
        <v>theater</v>
      </c>
      <c r="R3213" s="5" t="str">
        <f t="shared" si="353"/>
        <v>plays</v>
      </c>
      <c r="S3213" t="s">
        <v>8317</v>
      </c>
      <c r="T3213" t="s">
        <v>8318</v>
      </c>
      <c r="U3213" s="9">
        <f t="shared" si="354"/>
        <v>41834.586574074077</v>
      </c>
      <c r="V3213" s="9">
        <f t="shared" si="355"/>
        <v>41866.083333333336</v>
      </c>
      <c r="W3213">
        <f t="shared" si="356"/>
        <v>32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 s="5">
        <f t="shared" si="351"/>
        <v>53.72</v>
      </c>
      <c r="Q3214" s="5" t="str">
        <f t="shared" si="352"/>
        <v>theater</v>
      </c>
      <c r="R3214" s="5" t="str">
        <f t="shared" si="353"/>
        <v>plays</v>
      </c>
      <c r="S3214" t="s">
        <v>8317</v>
      </c>
      <c r="T3214" t="s">
        <v>8318</v>
      </c>
      <c r="U3214" s="9">
        <f t="shared" si="354"/>
        <v>41829.795729166668</v>
      </c>
      <c r="V3214" s="9">
        <f t="shared" si="355"/>
        <v>41859.795729166668</v>
      </c>
      <c r="W3214">
        <f t="shared" si="356"/>
        <v>30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 s="5">
        <f t="shared" si="351"/>
        <v>127.81</v>
      </c>
      <c r="Q3215" s="5" t="str">
        <f t="shared" si="352"/>
        <v>theater</v>
      </c>
      <c r="R3215" s="5" t="str">
        <f t="shared" si="353"/>
        <v>plays</v>
      </c>
      <c r="S3215" t="s">
        <v>8317</v>
      </c>
      <c r="T3215" t="s">
        <v>8318</v>
      </c>
      <c r="U3215" s="9">
        <f t="shared" si="354"/>
        <v>42171.763414351852</v>
      </c>
      <c r="V3215" s="9">
        <f t="shared" si="355"/>
        <v>42211.763414351852</v>
      </c>
      <c r="W3215">
        <f t="shared" si="356"/>
        <v>40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 s="5">
        <f t="shared" si="351"/>
        <v>106.57</v>
      </c>
      <c r="Q3216" s="5" t="str">
        <f t="shared" si="352"/>
        <v>theater</v>
      </c>
      <c r="R3216" s="5" t="str">
        <f t="shared" si="353"/>
        <v>plays</v>
      </c>
      <c r="S3216" t="s">
        <v>8317</v>
      </c>
      <c r="T3216" t="s">
        <v>8318</v>
      </c>
      <c r="U3216" s="9">
        <f t="shared" si="354"/>
        <v>42337.792511574073</v>
      </c>
      <c r="V3216" s="9">
        <f t="shared" si="355"/>
        <v>42374.996527777781</v>
      </c>
      <c r="W3216">
        <f t="shared" si="356"/>
        <v>37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 s="5">
        <f t="shared" si="351"/>
        <v>262.11</v>
      </c>
      <c r="Q3217" s="5" t="str">
        <f t="shared" si="352"/>
        <v>theater</v>
      </c>
      <c r="R3217" s="5" t="str">
        <f t="shared" si="353"/>
        <v>plays</v>
      </c>
      <c r="S3217" t="s">
        <v>8317</v>
      </c>
      <c r="T3217" t="s">
        <v>8318</v>
      </c>
      <c r="U3217" s="9">
        <f t="shared" si="354"/>
        <v>42219.665173611109</v>
      </c>
      <c r="V3217" s="9">
        <f t="shared" si="355"/>
        <v>42257.165972222225</v>
      </c>
      <c r="W3217">
        <f t="shared" si="356"/>
        <v>38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 s="5">
        <f t="shared" si="351"/>
        <v>57.17</v>
      </c>
      <c r="Q3218" s="5" t="str">
        <f t="shared" si="352"/>
        <v>theater</v>
      </c>
      <c r="R3218" s="5" t="str">
        <f t="shared" si="353"/>
        <v>plays</v>
      </c>
      <c r="S3218" t="s">
        <v>8317</v>
      </c>
      <c r="T3218" t="s">
        <v>8318</v>
      </c>
      <c r="U3218" s="9">
        <f t="shared" si="354"/>
        <v>42165.462627314817</v>
      </c>
      <c r="V3218" s="9">
        <f t="shared" si="355"/>
        <v>42196.604166666672</v>
      </c>
      <c r="W3218">
        <f t="shared" si="356"/>
        <v>31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 s="5">
        <f t="shared" si="351"/>
        <v>50.2</v>
      </c>
      <c r="Q3219" s="5" t="str">
        <f t="shared" si="352"/>
        <v>theater</v>
      </c>
      <c r="R3219" s="5" t="str">
        <f t="shared" si="353"/>
        <v>plays</v>
      </c>
      <c r="S3219" t="s">
        <v>8317</v>
      </c>
      <c r="T3219" t="s">
        <v>8318</v>
      </c>
      <c r="U3219" s="9">
        <f t="shared" si="354"/>
        <v>42648.546111111107</v>
      </c>
      <c r="V3219" s="9">
        <f t="shared" si="355"/>
        <v>42678.546111111107</v>
      </c>
      <c r="W3219">
        <f t="shared" si="356"/>
        <v>30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 s="5">
        <f t="shared" si="351"/>
        <v>66.59</v>
      </c>
      <c r="Q3220" s="5" t="str">
        <f t="shared" si="352"/>
        <v>theater</v>
      </c>
      <c r="R3220" s="5" t="str">
        <f t="shared" si="353"/>
        <v>plays</v>
      </c>
      <c r="S3220" t="s">
        <v>8317</v>
      </c>
      <c r="T3220" t="s">
        <v>8318</v>
      </c>
      <c r="U3220" s="9">
        <f t="shared" si="354"/>
        <v>41971.002152777779</v>
      </c>
      <c r="V3220" s="9">
        <f t="shared" si="355"/>
        <v>42004</v>
      </c>
      <c r="W3220">
        <f t="shared" si="356"/>
        <v>33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 s="5">
        <f t="shared" si="351"/>
        <v>168.25</v>
      </c>
      <c r="Q3221" s="5" t="str">
        <f t="shared" si="352"/>
        <v>theater</v>
      </c>
      <c r="R3221" s="5" t="str">
        <f t="shared" si="353"/>
        <v>plays</v>
      </c>
      <c r="S3221" t="s">
        <v>8317</v>
      </c>
      <c r="T3221" t="s">
        <v>8318</v>
      </c>
      <c r="U3221" s="9">
        <f t="shared" si="354"/>
        <v>42050.983182870375</v>
      </c>
      <c r="V3221" s="9">
        <f t="shared" si="355"/>
        <v>42085.941516203704</v>
      </c>
      <c r="W3221">
        <f t="shared" si="356"/>
        <v>35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 s="5">
        <f t="shared" si="351"/>
        <v>256.37</v>
      </c>
      <c r="Q3222" s="5" t="str">
        <f t="shared" si="352"/>
        <v>theater</v>
      </c>
      <c r="R3222" s="5" t="str">
        <f t="shared" si="353"/>
        <v>plays</v>
      </c>
      <c r="S3222" t="s">
        <v>8317</v>
      </c>
      <c r="T3222" t="s">
        <v>8318</v>
      </c>
      <c r="U3222" s="9">
        <f t="shared" si="354"/>
        <v>42772.833379629628</v>
      </c>
      <c r="V3222" s="9">
        <f t="shared" si="355"/>
        <v>42806.875</v>
      </c>
      <c r="W3222">
        <f t="shared" si="356"/>
        <v>34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 s="5">
        <f t="shared" si="351"/>
        <v>36.61</v>
      </c>
      <c r="Q3223" s="5" t="str">
        <f t="shared" si="352"/>
        <v>theater</v>
      </c>
      <c r="R3223" s="5" t="str">
        <f t="shared" si="353"/>
        <v>plays</v>
      </c>
      <c r="S3223" t="s">
        <v>8317</v>
      </c>
      <c r="T3223" t="s">
        <v>8318</v>
      </c>
      <c r="U3223" s="9">
        <f t="shared" si="354"/>
        <v>42155.696793981479</v>
      </c>
      <c r="V3223" s="9">
        <f t="shared" si="355"/>
        <v>42190.696793981479</v>
      </c>
      <c r="W3223">
        <f t="shared" si="356"/>
        <v>35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 s="5">
        <f t="shared" si="351"/>
        <v>37.14</v>
      </c>
      <c r="Q3224" s="5" t="str">
        <f t="shared" si="352"/>
        <v>theater</v>
      </c>
      <c r="R3224" s="5" t="str">
        <f t="shared" si="353"/>
        <v>plays</v>
      </c>
      <c r="S3224" t="s">
        <v>8317</v>
      </c>
      <c r="T3224" t="s">
        <v>8318</v>
      </c>
      <c r="U3224" s="9">
        <f t="shared" si="354"/>
        <v>42270.582141203704</v>
      </c>
      <c r="V3224" s="9">
        <f t="shared" si="355"/>
        <v>42301.895138888889</v>
      </c>
      <c r="W3224">
        <f t="shared" si="356"/>
        <v>31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 s="5">
        <f t="shared" si="351"/>
        <v>45.88</v>
      </c>
      <c r="Q3225" s="5" t="str">
        <f t="shared" si="352"/>
        <v>theater</v>
      </c>
      <c r="R3225" s="5" t="str">
        <f t="shared" si="353"/>
        <v>plays</v>
      </c>
      <c r="S3225" t="s">
        <v>8317</v>
      </c>
      <c r="T3225" t="s">
        <v>8318</v>
      </c>
      <c r="U3225" s="9">
        <f t="shared" si="354"/>
        <v>42206.835370370376</v>
      </c>
      <c r="V3225" s="9">
        <f t="shared" si="355"/>
        <v>42236.835370370376</v>
      </c>
      <c r="W3225">
        <f t="shared" si="356"/>
        <v>30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 s="5">
        <f t="shared" si="351"/>
        <v>141.71</v>
      </c>
      <c r="Q3226" s="5" t="str">
        <f t="shared" si="352"/>
        <v>theater</v>
      </c>
      <c r="R3226" s="5" t="str">
        <f t="shared" si="353"/>
        <v>plays</v>
      </c>
      <c r="S3226" t="s">
        <v>8317</v>
      </c>
      <c r="T3226" t="s">
        <v>8318</v>
      </c>
      <c r="U3226" s="9">
        <f t="shared" si="354"/>
        <v>42697.850844907407</v>
      </c>
      <c r="V3226" s="9">
        <f t="shared" si="355"/>
        <v>42745.208333333328</v>
      </c>
      <c r="W3226">
        <f t="shared" si="356"/>
        <v>48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 s="5">
        <f t="shared" si="351"/>
        <v>52.49</v>
      </c>
      <c r="Q3227" s="5" t="str">
        <f t="shared" si="352"/>
        <v>theater</v>
      </c>
      <c r="R3227" s="5" t="str">
        <f t="shared" si="353"/>
        <v>plays</v>
      </c>
      <c r="S3227" t="s">
        <v>8317</v>
      </c>
      <c r="T3227" t="s">
        <v>8318</v>
      </c>
      <c r="U3227" s="9">
        <f t="shared" si="354"/>
        <v>42503.559467592597</v>
      </c>
      <c r="V3227" s="9">
        <f t="shared" si="355"/>
        <v>42524.875</v>
      </c>
      <c r="W3227">
        <f t="shared" si="356"/>
        <v>21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 s="5">
        <f t="shared" si="351"/>
        <v>59.52</v>
      </c>
      <c r="Q3228" s="5" t="str">
        <f t="shared" si="352"/>
        <v>theater</v>
      </c>
      <c r="R3228" s="5" t="str">
        <f t="shared" si="353"/>
        <v>plays</v>
      </c>
      <c r="S3228" t="s">
        <v>8317</v>
      </c>
      <c r="T3228" t="s">
        <v>8318</v>
      </c>
      <c r="U3228" s="9">
        <f t="shared" si="354"/>
        <v>42277.583472222221</v>
      </c>
      <c r="V3228" s="9">
        <f t="shared" si="355"/>
        <v>42307.583472222221</v>
      </c>
      <c r="W3228">
        <f t="shared" si="356"/>
        <v>30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 s="5">
        <f t="shared" si="351"/>
        <v>50</v>
      </c>
      <c r="Q3229" s="5" t="str">
        <f t="shared" si="352"/>
        <v>theater</v>
      </c>
      <c r="R3229" s="5" t="str">
        <f t="shared" si="353"/>
        <v>plays</v>
      </c>
      <c r="S3229" t="s">
        <v>8317</v>
      </c>
      <c r="T3229" t="s">
        <v>8318</v>
      </c>
      <c r="U3229" s="9">
        <f t="shared" si="354"/>
        <v>42722.882361111115</v>
      </c>
      <c r="V3229" s="9">
        <f t="shared" si="355"/>
        <v>42752.882361111115</v>
      </c>
      <c r="W3229">
        <f t="shared" si="356"/>
        <v>30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 s="5">
        <f t="shared" si="351"/>
        <v>193.62</v>
      </c>
      <c r="Q3230" s="5" t="str">
        <f t="shared" si="352"/>
        <v>theater</v>
      </c>
      <c r="R3230" s="5" t="str">
        <f t="shared" si="353"/>
        <v>plays</v>
      </c>
      <c r="S3230" t="s">
        <v>8317</v>
      </c>
      <c r="T3230" t="s">
        <v>8318</v>
      </c>
      <c r="U3230" s="9">
        <f t="shared" si="354"/>
        <v>42323.70930555556</v>
      </c>
      <c r="V3230" s="9">
        <f t="shared" si="355"/>
        <v>42355.207638888889</v>
      </c>
      <c r="W3230">
        <f t="shared" si="356"/>
        <v>32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 s="5">
        <f t="shared" si="351"/>
        <v>106.8</v>
      </c>
      <c r="Q3231" s="5" t="str">
        <f t="shared" si="352"/>
        <v>theater</v>
      </c>
      <c r="R3231" s="5" t="str">
        <f t="shared" si="353"/>
        <v>plays</v>
      </c>
      <c r="S3231" t="s">
        <v>8317</v>
      </c>
      <c r="T3231" t="s">
        <v>8318</v>
      </c>
      <c r="U3231" s="9">
        <f t="shared" si="354"/>
        <v>41933.291643518518</v>
      </c>
      <c r="V3231" s="9">
        <f t="shared" si="355"/>
        <v>41963.333310185189</v>
      </c>
      <c r="W3231">
        <f t="shared" si="356"/>
        <v>30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 s="5">
        <f t="shared" si="351"/>
        <v>77.22</v>
      </c>
      <c r="Q3232" s="5" t="str">
        <f t="shared" si="352"/>
        <v>theater</v>
      </c>
      <c r="R3232" s="5" t="str">
        <f t="shared" si="353"/>
        <v>plays</v>
      </c>
      <c r="S3232" t="s">
        <v>8317</v>
      </c>
      <c r="T3232" t="s">
        <v>8318</v>
      </c>
      <c r="U3232" s="9">
        <f t="shared" si="354"/>
        <v>41898.168125000004</v>
      </c>
      <c r="V3232" s="9">
        <f t="shared" si="355"/>
        <v>41913.165972222225</v>
      </c>
      <c r="W3232">
        <f t="shared" si="356"/>
        <v>15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 s="5">
        <f t="shared" si="351"/>
        <v>57.5</v>
      </c>
      <c r="Q3233" s="5" t="str">
        <f t="shared" si="352"/>
        <v>theater</v>
      </c>
      <c r="R3233" s="5" t="str">
        <f t="shared" si="353"/>
        <v>plays</v>
      </c>
      <c r="S3233" t="s">
        <v>8317</v>
      </c>
      <c r="T3233" t="s">
        <v>8318</v>
      </c>
      <c r="U3233" s="9">
        <f t="shared" si="354"/>
        <v>42446.943831018521</v>
      </c>
      <c r="V3233" s="9">
        <f t="shared" si="355"/>
        <v>42476.943831018521</v>
      </c>
      <c r="W3233">
        <f t="shared" si="356"/>
        <v>30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 s="5">
        <f t="shared" si="351"/>
        <v>50.46</v>
      </c>
      <c r="Q3234" s="5" t="str">
        <f t="shared" si="352"/>
        <v>theater</v>
      </c>
      <c r="R3234" s="5" t="str">
        <f t="shared" si="353"/>
        <v>plays</v>
      </c>
      <c r="S3234" t="s">
        <v>8317</v>
      </c>
      <c r="T3234" t="s">
        <v>8318</v>
      </c>
      <c r="U3234" s="9">
        <f t="shared" si="354"/>
        <v>42463.81385416667</v>
      </c>
      <c r="V3234" s="9">
        <f t="shared" si="355"/>
        <v>42494.165972222225</v>
      </c>
      <c r="W3234">
        <f t="shared" si="356"/>
        <v>31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 s="5">
        <f t="shared" si="351"/>
        <v>97.38</v>
      </c>
      <c r="Q3235" s="5" t="str">
        <f t="shared" si="352"/>
        <v>theater</v>
      </c>
      <c r="R3235" s="5" t="str">
        <f t="shared" si="353"/>
        <v>plays</v>
      </c>
      <c r="S3235" t="s">
        <v>8317</v>
      </c>
      <c r="T3235" t="s">
        <v>8318</v>
      </c>
      <c r="U3235" s="9">
        <f t="shared" si="354"/>
        <v>42766.805034722223</v>
      </c>
      <c r="V3235" s="9">
        <f t="shared" si="355"/>
        <v>42796.805034722223</v>
      </c>
      <c r="W3235">
        <f t="shared" si="356"/>
        <v>30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 s="5">
        <f t="shared" si="351"/>
        <v>34.92</v>
      </c>
      <c r="Q3236" s="5" t="str">
        <f t="shared" si="352"/>
        <v>theater</v>
      </c>
      <c r="R3236" s="5" t="str">
        <f t="shared" si="353"/>
        <v>plays</v>
      </c>
      <c r="S3236" t="s">
        <v>8317</v>
      </c>
      <c r="T3236" t="s">
        <v>8318</v>
      </c>
      <c r="U3236" s="9">
        <f t="shared" si="354"/>
        <v>42734.789444444439</v>
      </c>
      <c r="V3236" s="9">
        <f t="shared" si="355"/>
        <v>42767.979861111111</v>
      </c>
      <c r="W3236">
        <f t="shared" si="356"/>
        <v>33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 s="5">
        <f t="shared" si="351"/>
        <v>85.53</v>
      </c>
      <c r="Q3237" s="5" t="str">
        <f t="shared" si="352"/>
        <v>theater</v>
      </c>
      <c r="R3237" s="5" t="str">
        <f t="shared" si="353"/>
        <v>plays</v>
      </c>
      <c r="S3237" t="s">
        <v>8317</v>
      </c>
      <c r="T3237" t="s">
        <v>8318</v>
      </c>
      <c r="U3237" s="9">
        <f t="shared" si="354"/>
        <v>42522.347812499997</v>
      </c>
      <c r="V3237" s="9">
        <f t="shared" si="355"/>
        <v>42552.347812499997</v>
      </c>
      <c r="W3237">
        <f t="shared" si="356"/>
        <v>30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 s="5">
        <f t="shared" si="351"/>
        <v>182.91</v>
      </c>
      <c r="Q3238" s="5" t="str">
        <f t="shared" si="352"/>
        <v>theater</v>
      </c>
      <c r="R3238" s="5" t="str">
        <f t="shared" si="353"/>
        <v>plays</v>
      </c>
      <c r="S3238" t="s">
        <v>8317</v>
      </c>
      <c r="T3238" t="s">
        <v>8318</v>
      </c>
      <c r="U3238" s="9">
        <f t="shared" si="354"/>
        <v>42702.917048611111</v>
      </c>
      <c r="V3238" s="9">
        <f t="shared" si="355"/>
        <v>42732.917048611111</v>
      </c>
      <c r="W3238">
        <f t="shared" si="356"/>
        <v>30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 s="5">
        <f t="shared" si="351"/>
        <v>131.13999999999999</v>
      </c>
      <c r="Q3239" s="5" t="str">
        <f t="shared" si="352"/>
        <v>theater</v>
      </c>
      <c r="R3239" s="5" t="str">
        <f t="shared" si="353"/>
        <v>plays</v>
      </c>
      <c r="S3239" t="s">
        <v>8317</v>
      </c>
      <c r="T3239" t="s">
        <v>8318</v>
      </c>
      <c r="U3239" s="9">
        <f t="shared" si="354"/>
        <v>42252.474351851852</v>
      </c>
      <c r="V3239" s="9">
        <f t="shared" si="355"/>
        <v>42276.165972222225</v>
      </c>
      <c r="W3239">
        <f t="shared" si="356"/>
        <v>24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 s="5">
        <f t="shared" si="351"/>
        <v>39.81</v>
      </c>
      <c r="Q3240" s="5" t="str">
        <f t="shared" si="352"/>
        <v>theater</v>
      </c>
      <c r="R3240" s="5" t="str">
        <f t="shared" si="353"/>
        <v>plays</v>
      </c>
      <c r="S3240" t="s">
        <v>8317</v>
      </c>
      <c r="T3240" t="s">
        <v>8318</v>
      </c>
      <c r="U3240" s="9">
        <f t="shared" si="354"/>
        <v>42156.510393518518</v>
      </c>
      <c r="V3240" s="9">
        <f t="shared" si="355"/>
        <v>42186.510393518518</v>
      </c>
      <c r="W3240">
        <f t="shared" si="356"/>
        <v>30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 s="5">
        <f t="shared" si="351"/>
        <v>59.7</v>
      </c>
      <c r="Q3241" s="5" t="str">
        <f t="shared" si="352"/>
        <v>theater</v>
      </c>
      <c r="R3241" s="5" t="str">
        <f t="shared" si="353"/>
        <v>plays</v>
      </c>
      <c r="S3241" t="s">
        <v>8317</v>
      </c>
      <c r="T3241" t="s">
        <v>8318</v>
      </c>
      <c r="U3241" s="9">
        <f t="shared" si="354"/>
        <v>42278.089039351849</v>
      </c>
      <c r="V3241" s="9">
        <f t="shared" si="355"/>
        <v>42302.999305555553</v>
      </c>
      <c r="W3241">
        <f t="shared" si="356"/>
        <v>24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 s="5">
        <f t="shared" si="351"/>
        <v>88.74</v>
      </c>
      <c r="Q3242" s="5" t="str">
        <f t="shared" si="352"/>
        <v>theater</v>
      </c>
      <c r="R3242" s="5" t="str">
        <f t="shared" si="353"/>
        <v>plays</v>
      </c>
      <c r="S3242" t="s">
        <v>8317</v>
      </c>
      <c r="T3242" t="s">
        <v>8318</v>
      </c>
      <c r="U3242" s="9">
        <f t="shared" si="354"/>
        <v>42754.693842592591</v>
      </c>
      <c r="V3242" s="9">
        <f t="shared" si="355"/>
        <v>42782.958333333328</v>
      </c>
      <c r="W3242">
        <f t="shared" si="356"/>
        <v>28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 s="5">
        <f t="shared" si="351"/>
        <v>58.69</v>
      </c>
      <c r="Q3243" s="5" t="str">
        <f t="shared" si="352"/>
        <v>theater</v>
      </c>
      <c r="R3243" s="5" t="str">
        <f t="shared" si="353"/>
        <v>plays</v>
      </c>
      <c r="S3243" t="s">
        <v>8317</v>
      </c>
      <c r="T3243" t="s">
        <v>8318</v>
      </c>
      <c r="U3243" s="9">
        <f t="shared" si="354"/>
        <v>41893.324884259258</v>
      </c>
      <c r="V3243" s="9">
        <f t="shared" si="355"/>
        <v>41926.290972222225</v>
      </c>
      <c r="W3243">
        <f t="shared" si="356"/>
        <v>33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 s="5">
        <f t="shared" si="351"/>
        <v>69.569999999999993</v>
      </c>
      <c r="Q3244" s="5" t="str">
        <f t="shared" si="352"/>
        <v>theater</v>
      </c>
      <c r="R3244" s="5" t="str">
        <f t="shared" si="353"/>
        <v>plays</v>
      </c>
      <c r="S3244" t="s">
        <v>8317</v>
      </c>
      <c r="T3244" t="s">
        <v>8318</v>
      </c>
      <c r="U3244" s="9">
        <f t="shared" si="354"/>
        <v>41871.755694444444</v>
      </c>
      <c r="V3244" s="9">
        <f t="shared" si="355"/>
        <v>41901.755694444444</v>
      </c>
      <c r="W3244">
        <f t="shared" si="356"/>
        <v>30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 s="5">
        <f t="shared" si="351"/>
        <v>115.87</v>
      </c>
      <c r="Q3245" s="5" t="str">
        <f t="shared" si="352"/>
        <v>theater</v>
      </c>
      <c r="R3245" s="5" t="str">
        <f t="shared" si="353"/>
        <v>plays</v>
      </c>
      <c r="S3245" t="s">
        <v>8317</v>
      </c>
      <c r="T3245" t="s">
        <v>8318</v>
      </c>
      <c r="U3245" s="9">
        <f t="shared" si="354"/>
        <v>42262.096782407403</v>
      </c>
      <c r="V3245" s="9">
        <f t="shared" si="355"/>
        <v>42286</v>
      </c>
      <c r="W3245">
        <f t="shared" si="356"/>
        <v>24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 s="5">
        <f t="shared" si="351"/>
        <v>23.87</v>
      </c>
      <c r="Q3246" s="5" t="str">
        <f t="shared" si="352"/>
        <v>theater</v>
      </c>
      <c r="R3246" s="5" t="str">
        <f t="shared" si="353"/>
        <v>plays</v>
      </c>
      <c r="S3246" t="s">
        <v>8317</v>
      </c>
      <c r="T3246" t="s">
        <v>8318</v>
      </c>
      <c r="U3246" s="9">
        <f t="shared" si="354"/>
        <v>42675.694236111114</v>
      </c>
      <c r="V3246" s="9">
        <f t="shared" si="355"/>
        <v>42705.735902777778</v>
      </c>
      <c r="W3246">
        <f t="shared" si="356"/>
        <v>30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 s="5">
        <f t="shared" si="351"/>
        <v>81.13</v>
      </c>
      <c r="Q3247" s="5" t="str">
        <f t="shared" si="352"/>
        <v>theater</v>
      </c>
      <c r="R3247" s="5" t="str">
        <f t="shared" si="353"/>
        <v>plays</v>
      </c>
      <c r="S3247" t="s">
        <v>8317</v>
      </c>
      <c r="T3247" t="s">
        <v>8318</v>
      </c>
      <c r="U3247" s="9">
        <f t="shared" si="354"/>
        <v>42135.60020833333</v>
      </c>
      <c r="V3247" s="9">
        <f t="shared" si="355"/>
        <v>42167.083333333328</v>
      </c>
      <c r="W3247">
        <f t="shared" si="356"/>
        <v>32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 s="5">
        <f t="shared" si="351"/>
        <v>57.63</v>
      </c>
      <c r="Q3248" s="5" t="str">
        <f t="shared" si="352"/>
        <v>theater</v>
      </c>
      <c r="R3248" s="5" t="str">
        <f t="shared" si="353"/>
        <v>plays</v>
      </c>
      <c r="S3248" t="s">
        <v>8317</v>
      </c>
      <c r="T3248" t="s">
        <v>8318</v>
      </c>
      <c r="U3248" s="9">
        <f t="shared" si="354"/>
        <v>42230.472222222219</v>
      </c>
      <c r="V3248" s="9">
        <f t="shared" si="355"/>
        <v>42259.165972222225</v>
      </c>
      <c r="W3248">
        <f t="shared" si="356"/>
        <v>29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 s="5">
        <f t="shared" si="351"/>
        <v>46.43</v>
      </c>
      <c r="Q3249" s="5" t="str">
        <f t="shared" si="352"/>
        <v>theater</v>
      </c>
      <c r="R3249" s="5" t="str">
        <f t="shared" si="353"/>
        <v>plays</v>
      </c>
      <c r="S3249" t="s">
        <v>8317</v>
      </c>
      <c r="T3249" t="s">
        <v>8318</v>
      </c>
      <c r="U3249" s="9">
        <f t="shared" si="354"/>
        <v>42167.434166666666</v>
      </c>
      <c r="V3249" s="9">
        <f t="shared" si="355"/>
        <v>42197.434166666666</v>
      </c>
      <c r="W3249">
        <f t="shared" si="356"/>
        <v>30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 s="5">
        <f t="shared" si="351"/>
        <v>60.48</v>
      </c>
      <c r="Q3250" s="5" t="str">
        <f t="shared" si="352"/>
        <v>theater</v>
      </c>
      <c r="R3250" s="5" t="str">
        <f t="shared" si="353"/>
        <v>plays</v>
      </c>
      <c r="S3250" t="s">
        <v>8317</v>
      </c>
      <c r="T3250" t="s">
        <v>8318</v>
      </c>
      <c r="U3250" s="9">
        <f t="shared" si="354"/>
        <v>42068.888391203705</v>
      </c>
      <c r="V3250" s="9">
        <f t="shared" si="355"/>
        <v>42098.846724537041</v>
      </c>
      <c r="W3250">
        <f t="shared" si="356"/>
        <v>30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 s="5">
        <f t="shared" si="351"/>
        <v>65.58</v>
      </c>
      <c r="Q3251" s="5" t="str">
        <f t="shared" si="352"/>
        <v>theater</v>
      </c>
      <c r="R3251" s="5" t="str">
        <f t="shared" si="353"/>
        <v>plays</v>
      </c>
      <c r="S3251" t="s">
        <v>8317</v>
      </c>
      <c r="T3251" t="s">
        <v>8318</v>
      </c>
      <c r="U3251" s="9">
        <f t="shared" si="354"/>
        <v>42145.746689814812</v>
      </c>
      <c r="V3251" s="9">
        <f t="shared" si="355"/>
        <v>42175.746689814812</v>
      </c>
      <c r="W3251">
        <f t="shared" si="356"/>
        <v>30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 s="5">
        <f t="shared" si="351"/>
        <v>119.19</v>
      </c>
      <c r="Q3252" s="5" t="str">
        <f t="shared" si="352"/>
        <v>theater</v>
      </c>
      <c r="R3252" s="5" t="str">
        <f t="shared" si="353"/>
        <v>plays</v>
      </c>
      <c r="S3252" t="s">
        <v>8317</v>
      </c>
      <c r="T3252" t="s">
        <v>8318</v>
      </c>
      <c r="U3252" s="9">
        <f t="shared" si="354"/>
        <v>41918.742175925923</v>
      </c>
      <c r="V3252" s="9">
        <f t="shared" si="355"/>
        <v>41948.783842592595</v>
      </c>
      <c r="W3252">
        <f t="shared" si="356"/>
        <v>30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 s="5">
        <f t="shared" si="351"/>
        <v>83.05</v>
      </c>
      <c r="Q3253" s="5" t="str">
        <f t="shared" si="352"/>
        <v>theater</v>
      </c>
      <c r="R3253" s="5" t="str">
        <f t="shared" si="353"/>
        <v>plays</v>
      </c>
      <c r="S3253" t="s">
        <v>8317</v>
      </c>
      <c r="T3253" t="s">
        <v>8318</v>
      </c>
      <c r="U3253" s="9">
        <f t="shared" si="354"/>
        <v>42146.731087962966</v>
      </c>
      <c r="V3253" s="9">
        <f t="shared" si="355"/>
        <v>42176.731087962966</v>
      </c>
      <c r="W3253">
        <f t="shared" si="356"/>
        <v>30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 s="5">
        <f t="shared" si="351"/>
        <v>57.52</v>
      </c>
      <c r="Q3254" s="5" t="str">
        <f t="shared" si="352"/>
        <v>theater</v>
      </c>
      <c r="R3254" s="5" t="str">
        <f t="shared" si="353"/>
        <v>plays</v>
      </c>
      <c r="S3254" t="s">
        <v>8317</v>
      </c>
      <c r="T3254" t="s">
        <v>8318</v>
      </c>
      <c r="U3254" s="9">
        <f t="shared" si="354"/>
        <v>42590.472685185188</v>
      </c>
      <c r="V3254" s="9">
        <f t="shared" si="355"/>
        <v>42620.472685185188</v>
      </c>
      <c r="W3254">
        <f t="shared" si="356"/>
        <v>30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 s="5">
        <f t="shared" si="351"/>
        <v>177.09</v>
      </c>
      <c r="Q3255" s="5" t="str">
        <f t="shared" si="352"/>
        <v>theater</v>
      </c>
      <c r="R3255" s="5" t="str">
        <f t="shared" si="353"/>
        <v>plays</v>
      </c>
      <c r="S3255" t="s">
        <v>8317</v>
      </c>
      <c r="T3255" t="s">
        <v>8318</v>
      </c>
      <c r="U3255" s="9">
        <f t="shared" si="354"/>
        <v>42602.576712962968</v>
      </c>
      <c r="V3255" s="9">
        <f t="shared" si="355"/>
        <v>42621.15625</v>
      </c>
      <c r="W3255">
        <f t="shared" si="356"/>
        <v>19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 s="5">
        <f t="shared" si="351"/>
        <v>70.77</v>
      </c>
      <c r="Q3256" s="5" t="str">
        <f t="shared" si="352"/>
        <v>theater</v>
      </c>
      <c r="R3256" s="5" t="str">
        <f t="shared" si="353"/>
        <v>plays</v>
      </c>
      <c r="S3256" t="s">
        <v>8317</v>
      </c>
      <c r="T3256" t="s">
        <v>8318</v>
      </c>
      <c r="U3256" s="9">
        <f t="shared" si="354"/>
        <v>42059.085752314815</v>
      </c>
      <c r="V3256" s="9">
        <f t="shared" si="355"/>
        <v>42089.044085648144</v>
      </c>
      <c r="W3256">
        <f t="shared" si="356"/>
        <v>30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 s="5">
        <f t="shared" si="351"/>
        <v>29.17</v>
      </c>
      <c r="Q3257" s="5" t="str">
        <f t="shared" si="352"/>
        <v>theater</v>
      </c>
      <c r="R3257" s="5" t="str">
        <f t="shared" si="353"/>
        <v>plays</v>
      </c>
      <c r="S3257" t="s">
        <v>8317</v>
      </c>
      <c r="T3257" t="s">
        <v>8318</v>
      </c>
      <c r="U3257" s="9">
        <f t="shared" si="354"/>
        <v>41889.768229166664</v>
      </c>
      <c r="V3257" s="9">
        <f t="shared" si="355"/>
        <v>41919.768229166664</v>
      </c>
      <c r="W3257">
        <f t="shared" si="356"/>
        <v>30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 s="5">
        <f t="shared" si="351"/>
        <v>72.760000000000005</v>
      </c>
      <c r="Q3258" s="5" t="str">
        <f t="shared" si="352"/>
        <v>theater</v>
      </c>
      <c r="R3258" s="5" t="str">
        <f t="shared" si="353"/>
        <v>plays</v>
      </c>
      <c r="S3258" t="s">
        <v>8317</v>
      </c>
      <c r="T3258" t="s">
        <v>8318</v>
      </c>
      <c r="U3258" s="9">
        <f t="shared" si="354"/>
        <v>42144.573807870373</v>
      </c>
      <c r="V3258" s="9">
        <f t="shared" si="355"/>
        <v>42166.165972222225</v>
      </c>
      <c r="W3258">
        <f t="shared" si="356"/>
        <v>22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 s="5">
        <f t="shared" si="351"/>
        <v>51.85</v>
      </c>
      <c r="Q3259" s="5" t="str">
        <f t="shared" si="352"/>
        <v>theater</v>
      </c>
      <c r="R3259" s="5" t="str">
        <f t="shared" si="353"/>
        <v>plays</v>
      </c>
      <c r="S3259" t="s">
        <v>8317</v>
      </c>
      <c r="T3259" t="s">
        <v>8318</v>
      </c>
      <c r="U3259" s="9">
        <f t="shared" si="354"/>
        <v>42758.559629629628</v>
      </c>
      <c r="V3259" s="9">
        <f t="shared" si="355"/>
        <v>42788.559629629628</v>
      </c>
      <c r="W3259">
        <f t="shared" si="356"/>
        <v>30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 s="5">
        <f t="shared" si="351"/>
        <v>98.2</v>
      </c>
      <c r="Q3260" s="5" t="str">
        <f t="shared" si="352"/>
        <v>theater</v>
      </c>
      <c r="R3260" s="5" t="str">
        <f t="shared" si="353"/>
        <v>plays</v>
      </c>
      <c r="S3260" t="s">
        <v>8317</v>
      </c>
      <c r="T3260" t="s">
        <v>8318</v>
      </c>
      <c r="U3260" s="9">
        <f t="shared" si="354"/>
        <v>41982.887280092589</v>
      </c>
      <c r="V3260" s="9">
        <f t="shared" si="355"/>
        <v>42012.887280092589</v>
      </c>
      <c r="W3260">
        <f t="shared" si="356"/>
        <v>30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 s="5">
        <f t="shared" si="351"/>
        <v>251.74</v>
      </c>
      <c r="Q3261" s="5" t="str">
        <f t="shared" si="352"/>
        <v>theater</v>
      </c>
      <c r="R3261" s="5" t="str">
        <f t="shared" si="353"/>
        <v>plays</v>
      </c>
      <c r="S3261" t="s">
        <v>8317</v>
      </c>
      <c r="T3261" t="s">
        <v>8318</v>
      </c>
      <c r="U3261" s="9">
        <f t="shared" si="354"/>
        <v>42614.760937500003</v>
      </c>
      <c r="V3261" s="9">
        <f t="shared" si="355"/>
        <v>42644.165972222225</v>
      </c>
      <c r="W3261">
        <f t="shared" si="356"/>
        <v>30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 s="5">
        <f t="shared" si="351"/>
        <v>74.819999999999993</v>
      </c>
      <c r="Q3262" s="5" t="str">
        <f t="shared" si="352"/>
        <v>theater</v>
      </c>
      <c r="R3262" s="5" t="str">
        <f t="shared" si="353"/>
        <v>plays</v>
      </c>
      <c r="S3262" t="s">
        <v>8317</v>
      </c>
      <c r="T3262" t="s">
        <v>8318</v>
      </c>
      <c r="U3262" s="9">
        <f t="shared" si="354"/>
        <v>42303.672662037032</v>
      </c>
      <c r="V3262" s="9">
        <f t="shared" si="355"/>
        <v>42338.714328703703</v>
      </c>
      <c r="W3262">
        <f t="shared" si="356"/>
        <v>35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 s="5">
        <f t="shared" si="351"/>
        <v>67.650000000000006</v>
      </c>
      <c r="Q3263" s="5" t="str">
        <f t="shared" si="352"/>
        <v>theater</v>
      </c>
      <c r="R3263" s="5" t="str">
        <f t="shared" si="353"/>
        <v>plays</v>
      </c>
      <c r="S3263" t="s">
        <v>8317</v>
      </c>
      <c r="T3263" t="s">
        <v>8318</v>
      </c>
      <c r="U3263" s="9">
        <f t="shared" si="354"/>
        <v>42171.725416666668</v>
      </c>
      <c r="V3263" s="9">
        <f t="shared" si="355"/>
        <v>42201.725416666668</v>
      </c>
      <c r="W3263">
        <f t="shared" si="356"/>
        <v>30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 s="5">
        <f t="shared" si="351"/>
        <v>93.81</v>
      </c>
      <c r="Q3264" s="5" t="str">
        <f t="shared" si="352"/>
        <v>theater</v>
      </c>
      <c r="R3264" s="5" t="str">
        <f t="shared" si="353"/>
        <v>plays</v>
      </c>
      <c r="S3264" t="s">
        <v>8317</v>
      </c>
      <c r="T3264" t="s">
        <v>8318</v>
      </c>
      <c r="U3264" s="9">
        <f t="shared" si="354"/>
        <v>41964.315532407403</v>
      </c>
      <c r="V3264" s="9">
        <f t="shared" si="355"/>
        <v>41995.166666666672</v>
      </c>
      <c r="W3264">
        <f t="shared" si="356"/>
        <v>31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 s="5">
        <f t="shared" si="351"/>
        <v>41.24</v>
      </c>
      <c r="Q3265" s="5" t="str">
        <f t="shared" si="352"/>
        <v>theater</v>
      </c>
      <c r="R3265" s="5" t="str">
        <f t="shared" si="353"/>
        <v>plays</v>
      </c>
      <c r="S3265" t="s">
        <v>8317</v>
      </c>
      <c r="T3265" t="s">
        <v>8318</v>
      </c>
      <c r="U3265" s="9">
        <f t="shared" si="354"/>
        <v>42284.516064814816</v>
      </c>
      <c r="V3265" s="9">
        <f t="shared" si="355"/>
        <v>42307.875</v>
      </c>
      <c r="W3265">
        <f t="shared" si="356"/>
        <v>23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57">ROUND((E3266/D3266)*100,0)</f>
        <v>103</v>
      </c>
      <c r="P3266" s="5">
        <f t="shared" ref="P3266:P3329" si="358">ROUND((E3266/L3266),2)</f>
        <v>52.55</v>
      </c>
      <c r="Q3266" s="5" t="str">
        <f t="shared" ref="Q3266:Q3329" si="359">LEFT(N3266,SEARCH("/",N3266)-1)</f>
        <v>theater</v>
      </c>
      <c r="R3266" s="5" t="str">
        <f t="shared" ref="R3266:R3329" si="360">RIGHT(N3266,LEN(N3266)-SEARCH("/",N3266))</f>
        <v>plays</v>
      </c>
      <c r="S3266" t="s">
        <v>8317</v>
      </c>
      <c r="T3266" t="s">
        <v>8318</v>
      </c>
      <c r="U3266" s="9">
        <f t="shared" ref="U3266:U3329" si="361">(((J3266/60)/60)/24)+DATE(1970,1,1)</f>
        <v>42016.800208333334</v>
      </c>
      <c r="V3266" s="9">
        <f t="shared" ref="V3266:V3329" si="362">(((I3266/60)/60)/24)+DATE(1970,1,1)</f>
        <v>42032.916666666672</v>
      </c>
      <c r="W3266">
        <f t="shared" si="356"/>
        <v>16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57"/>
        <v>164</v>
      </c>
      <c r="P3267" s="5">
        <f t="shared" si="358"/>
        <v>70.290000000000006</v>
      </c>
      <c r="Q3267" s="5" t="str">
        <f t="shared" si="359"/>
        <v>theater</v>
      </c>
      <c r="R3267" s="5" t="str">
        <f t="shared" si="360"/>
        <v>plays</v>
      </c>
      <c r="S3267" t="s">
        <v>8317</v>
      </c>
      <c r="T3267" t="s">
        <v>8318</v>
      </c>
      <c r="U3267" s="9">
        <f t="shared" si="361"/>
        <v>42311.711979166663</v>
      </c>
      <c r="V3267" s="9">
        <f t="shared" si="362"/>
        <v>42341.708333333328</v>
      </c>
      <c r="W3267">
        <f t="shared" ref="W3267:W3330" si="363">DATEDIF(U3267,V3267,"d")</f>
        <v>30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 s="5">
        <f t="shared" si="358"/>
        <v>48.33</v>
      </c>
      <c r="Q3268" s="5" t="str">
        <f t="shared" si="359"/>
        <v>theater</v>
      </c>
      <c r="R3268" s="5" t="str">
        <f t="shared" si="360"/>
        <v>plays</v>
      </c>
      <c r="S3268" t="s">
        <v>8317</v>
      </c>
      <c r="T3268" t="s">
        <v>8318</v>
      </c>
      <c r="U3268" s="9">
        <f t="shared" si="361"/>
        <v>42136.536134259266</v>
      </c>
      <c r="V3268" s="9">
        <f t="shared" si="362"/>
        <v>42167.875</v>
      </c>
      <c r="W3268">
        <f t="shared" si="363"/>
        <v>31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 s="5">
        <f t="shared" si="358"/>
        <v>53.18</v>
      </c>
      <c r="Q3269" s="5" t="str">
        <f t="shared" si="359"/>
        <v>theater</v>
      </c>
      <c r="R3269" s="5" t="str">
        <f t="shared" si="360"/>
        <v>plays</v>
      </c>
      <c r="S3269" t="s">
        <v>8317</v>
      </c>
      <c r="T3269" t="s">
        <v>8318</v>
      </c>
      <c r="U3269" s="9">
        <f t="shared" si="361"/>
        <v>42172.757638888885</v>
      </c>
      <c r="V3269" s="9">
        <f t="shared" si="362"/>
        <v>42202.757638888885</v>
      </c>
      <c r="W3269">
        <f t="shared" si="363"/>
        <v>30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 s="5">
        <f t="shared" si="358"/>
        <v>60.95</v>
      </c>
      <c r="Q3270" s="5" t="str">
        <f t="shared" si="359"/>
        <v>theater</v>
      </c>
      <c r="R3270" s="5" t="str">
        <f t="shared" si="360"/>
        <v>plays</v>
      </c>
      <c r="S3270" t="s">
        <v>8317</v>
      </c>
      <c r="T3270" t="s">
        <v>8318</v>
      </c>
      <c r="U3270" s="9">
        <f t="shared" si="361"/>
        <v>42590.90425925926</v>
      </c>
      <c r="V3270" s="9">
        <f t="shared" si="362"/>
        <v>42606.90425925926</v>
      </c>
      <c r="W3270">
        <f t="shared" si="363"/>
        <v>16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 s="5">
        <f t="shared" si="358"/>
        <v>116</v>
      </c>
      <c r="Q3271" s="5" t="str">
        <f t="shared" si="359"/>
        <v>theater</v>
      </c>
      <c r="R3271" s="5" t="str">
        <f t="shared" si="360"/>
        <v>plays</v>
      </c>
      <c r="S3271" t="s">
        <v>8317</v>
      </c>
      <c r="T3271" t="s">
        <v>8318</v>
      </c>
      <c r="U3271" s="9">
        <f t="shared" si="361"/>
        <v>42137.395798611105</v>
      </c>
      <c r="V3271" s="9">
        <f t="shared" si="362"/>
        <v>42171.458333333328</v>
      </c>
      <c r="W3271">
        <f t="shared" si="363"/>
        <v>34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 s="5">
        <f t="shared" si="358"/>
        <v>61</v>
      </c>
      <c r="Q3272" s="5" t="str">
        <f t="shared" si="359"/>
        <v>theater</v>
      </c>
      <c r="R3272" s="5" t="str">
        <f t="shared" si="360"/>
        <v>plays</v>
      </c>
      <c r="S3272" t="s">
        <v>8317</v>
      </c>
      <c r="T3272" t="s">
        <v>8318</v>
      </c>
      <c r="U3272" s="9">
        <f t="shared" si="361"/>
        <v>42167.533159722225</v>
      </c>
      <c r="V3272" s="9">
        <f t="shared" si="362"/>
        <v>42197.533159722225</v>
      </c>
      <c r="W3272">
        <f t="shared" si="363"/>
        <v>30</v>
      </c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 s="5">
        <f t="shared" si="358"/>
        <v>38.24</v>
      </c>
      <c r="Q3273" s="5" t="str">
        <f t="shared" si="359"/>
        <v>theater</v>
      </c>
      <c r="R3273" s="5" t="str">
        <f t="shared" si="360"/>
        <v>plays</v>
      </c>
      <c r="S3273" t="s">
        <v>8317</v>
      </c>
      <c r="T3273" t="s">
        <v>8318</v>
      </c>
      <c r="U3273" s="9">
        <f t="shared" si="361"/>
        <v>41915.437210648146</v>
      </c>
      <c r="V3273" s="9">
        <f t="shared" si="362"/>
        <v>41945.478877314818</v>
      </c>
      <c r="W3273">
        <f t="shared" si="363"/>
        <v>30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 s="5">
        <f t="shared" si="358"/>
        <v>106.5</v>
      </c>
      <c r="Q3274" s="5" t="str">
        <f t="shared" si="359"/>
        <v>theater</v>
      </c>
      <c r="R3274" s="5" t="str">
        <f t="shared" si="360"/>
        <v>plays</v>
      </c>
      <c r="S3274" t="s">
        <v>8317</v>
      </c>
      <c r="T3274" t="s">
        <v>8318</v>
      </c>
      <c r="U3274" s="9">
        <f t="shared" si="361"/>
        <v>42284.500104166669</v>
      </c>
      <c r="V3274" s="9">
        <f t="shared" si="362"/>
        <v>42314.541770833333</v>
      </c>
      <c r="W3274">
        <f t="shared" si="363"/>
        <v>30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 s="5">
        <f t="shared" si="358"/>
        <v>204.57</v>
      </c>
      <c r="Q3275" s="5" t="str">
        <f t="shared" si="359"/>
        <v>theater</v>
      </c>
      <c r="R3275" s="5" t="str">
        <f t="shared" si="360"/>
        <v>plays</v>
      </c>
      <c r="S3275" t="s">
        <v>8317</v>
      </c>
      <c r="T3275" t="s">
        <v>8318</v>
      </c>
      <c r="U3275" s="9">
        <f t="shared" si="361"/>
        <v>42611.801412037035</v>
      </c>
      <c r="V3275" s="9">
        <f t="shared" si="362"/>
        <v>42627.791666666672</v>
      </c>
      <c r="W3275">
        <f t="shared" si="363"/>
        <v>16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 s="5">
        <f t="shared" si="358"/>
        <v>54.91</v>
      </c>
      <c r="Q3276" s="5" t="str">
        <f t="shared" si="359"/>
        <v>theater</v>
      </c>
      <c r="R3276" s="5" t="str">
        <f t="shared" si="360"/>
        <v>plays</v>
      </c>
      <c r="S3276" t="s">
        <v>8317</v>
      </c>
      <c r="T3276" t="s">
        <v>8318</v>
      </c>
      <c r="U3276" s="9">
        <f t="shared" si="361"/>
        <v>42400.704537037032</v>
      </c>
      <c r="V3276" s="9">
        <f t="shared" si="362"/>
        <v>42444.875</v>
      </c>
      <c r="W3276">
        <f t="shared" si="363"/>
        <v>44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 s="5">
        <f t="shared" si="358"/>
        <v>150.41999999999999</v>
      </c>
      <c r="Q3277" s="5" t="str">
        <f t="shared" si="359"/>
        <v>theater</v>
      </c>
      <c r="R3277" s="5" t="str">
        <f t="shared" si="360"/>
        <v>plays</v>
      </c>
      <c r="S3277" t="s">
        <v>8317</v>
      </c>
      <c r="T3277" t="s">
        <v>8318</v>
      </c>
      <c r="U3277" s="9">
        <f t="shared" si="361"/>
        <v>42017.88045138889</v>
      </c>
      <c r="V3277" s="9">
        <f t="shared" si="362"/>
        <v>42044.1875</v>
      </c>
      <c r="W3277">
        <f t="shared" si="363"/>
        <v>27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 s="5">
        <f t="shared" si="358"/>
        <v>52.58</v>
      </c>
      <c r="Q3278" s="5" t="str">
        <f t="shared" si="359"/>
        <v>theater</v>
      </c>
      <c r="R3278" s="5" t="str">
        <f t="shared" si="360"/>
        <v>plays</v>
      </c>
      <c r="S3278" t="s">
        <v>8317</v>
      </c>
      <c r="T3278" t="s">
        <v>8318</v>
      </c>
      <c r="U3278" s="9">
        <f t="shared" si="361"/>
        <v>42426.949988425928</v>
      </c>
      <c r="V3278" s="9">
        <f t="shared" si="362"/>
        <v>42461.165972222225</v>
      </c>
      <c r="W3278">
        <f t="shared" si="363"/>
        <v>35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 s="5">
        <f t="shared" si="358"/>
        <v>54.3</v>
      </c>
      <c r="Q3279" s="5" t="str">
        <f t="shared" si="359"/>
        <v>theater</v>
      </c>
      <c r="R3279" s="5" t="str">
        <f t="shared" si="360"/>
        <v>plays</v>
      </c>
      <c r="S3279" t="s">
        <v>8317</v>
      </c>
      <c r="T3279" t="s">
        <v>8318</v>
      </c>
      <c r="U3279" s="9">
        <f t="shared" si="361"/>
        <v>41931.682939814818</v>
      </c>
      <c r="V3279" s="9">
        <f t="shared" si="362"/>
        <v>41961.724606481483</v>
      </c>
      <c r="W3279">
        <f t="shared" si="363"/>
        <v>30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 s="5">
        <f t="shared" si="358"/>
        <v>76.03</v>
      </c>
      <c r="Q3280" s="5" t="str">
        <f t="shared" si="359"/>
        <v>theater</v>
      </c>
      <c r="R3280" s="5" t="str">
        <f t="shared" si="360"/>
        <v>plays</v>
      </c>
      <c r="S3280" t="s">
        <v>8317</v>
      </c>
      <c r="T3280" t="s">
        <v>8318</v>
      </c>
      <c r="U3280" s="9">
        <f t="shared" si="361"/>
        <v>42124.848414351851</v>
      </c>
      <c r="V3280" s="9">
        <f t="shared" si="362"/>
        <v>42154.848414351851</v>
      </c>
      <c r="W3280">
        <f t="shared" si="363"/>
        <v>30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 s="5">
        <f t="shared" si="358"/>
        <v>105.21</v>
      </c>
      <c r="Q3281" s="5" t="str">
        <f t="shared" si="359"/>
        <v>theater</v>
      </c>
      <c r="R3281" s="5" t="str">
        <f t="shared" si="360"/>
        <v>plays</v>
      </c>
      <c r="S3281" t="s">
        <v>8317</v>
      </c>
      <c r="T3281" t="s">
        <v>8318</v>
      </c>
      <c r="U3281" s="9">
        <f t="shared" si="361"/>
        <v>42431.102534722217</v>
      </c>
      <c r="V3281" s="9">
        <f t="shared" si="362"/>
        <v>42461.06086805556</v>
      </c>
      <c r="W3281">
        <f t="shared" si="363"/>
        <v>30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 s="5">
        <f t="shared" si="358"/>
        <v>68.67</v>
      </c>
      <c r="Q3282" s="5" t="str">
        <f t="shared" si="359"/>
        <v>theater</v>
      </c>
      <c r="R3282" s="5" t="str">
        <f t="shared" si="360"/>
        <v>plays</v>
      </c>
      <c r="S3282" t="s">
        <v>8317</v>
      </c>
      <c r="T3282" t="s">
        <v>8318</v>
      </c>
      <c r="U3282" s="9">
        <f t="shared" si="361"/>
        <v>42121.756921296299</v>
      </c>
      <c r="V3282" s="9">
        <f t="shared" si="362"/>
        <v>42156.208333333328</v>
      </c>
      <c r="W3282">
        <f t="shared" si="363"/>
        <v>35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 s="5">
        <f t="shared" si="358"/>
        <v>129.36000000000001</v>
      </c>
      <c r="Q3283" s="5" t="str">
        <f t="shared" si="359"/>
        <v>theater</v>
      </c>
      <c r="R3283" s="5" t="str">
        <f t="shared" si="360"/>
        <v>plays</v>
      </c>
      <c r="S3283" t="s">
        <v>8317</v>
      </c>
      <c r="T3283" t="s">
        <v>8318</v>
      </c>
      <c r="U3283" s="9">
        <f t="shared" si="361"/>
        <v>42219.019733796296</v>
      </c>
      <c r="V3283" s="9">
        <f t="shared" si="362"/>
        <v>42249.019733796296</v>
      </c>
      <c r="W3283">
        <f t="shared" si="363"/>
        <v>30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 s="5">
        <f t="shared" si="358"/>
        <v>134.26</v>
      </c>
      <c r="Q3284" s="5" t="str">
        <f t="shared" si="359"/>
        <v>theater</v>
      </c>
      <c r="R3284" s="5" t="str">
        <f t="shared" si="360"/>
        <v>plays</v>
      </c>
      <c r="S3284" t="s">
        <v>8317</v>
      </c>
      <c r="T3284" t="s">
        <v>8318</v>
      </c>
      <c r="U3284" s="9">
        <f t="shared" si="361"/>
        <v>42445.19430555556</v>
      </c>
      <c r="V3284" s="9">
        <f t="shared" si="362"/>
        <v>42489.19430555556</v>
      </c>
      <c r="W3284">
        <f t="shared" si="363"/>
        <v>44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 s="5">
        <f t="shared" si="358"/>
        <v>17.829999999999998</v>
      </c>
      <c r="Q3285" s="5" t="str">
        <f t="shared" si="359"/>
        <v>theater</v>
      </c>
      <c r="R3285" s="5" t="str">
        <f t="shared" si="360"/>
        <v>plays</v>
      </c>
      <c r="S3285" t="s">
        <v>8317</v>
      </c>
      <c r="T3285" t="s">
        <v>8318</v>
      </c>
      <c r="U3285" s="9">
        <f t="shared" si="361"/>
        <v>42379.74418981481</v>
      </c>
      <c r="V3285" s="9">
        <f t="shared" si="362"/>
        <v>42410.875</v>
      </c>
      <c r="W3285">
        <f t="shared" si="363"/>
        <v>31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 s="5">
        <f t="shared" si="358"/>
        <v>203.2</v>
      </c>
      <c r="Q3286" s="5" t="str">
        <f t="shared" si="359"/>
        <v>theater</v>
      </c>
      <c r="R3286" s="5" t="str">
        <f t="shared" si="360"/>
        <v>plays</v>
      </c>
      <c r="S3286" t="s">
        <v>8317</v>
      </c>
      <c r="T3286" t="s">
        <v>8318</v>
      </c>
      <c r="U3286" s="9">
        <f t="shared" si="361"/>
        <v>42380.884872685187</v>
      </c>
      <c r="V3286" s="9">
        <f t="shared" si="362"/>
        <v>42398.249305555553</v>
      </c>
      <c r="W3286">
        <f t="shared" si="363"/>
        <v>18</v>
      </c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 s="5">
        <f t="shared" si="358"/>
        <v>69.19</v>
      </c>
      <c r="Q3287" s="5" t="str">
        <f t="shared" si="359"/>
        <v>theater</v>
      </c>
      <c r="R3287" s="5" t="str">
        <f t="shared" si="360"/>
        <v>plays</v>
      </c>
      <c r="S3287" t="s">
        <v>8317</v>
      </c>
      <c r="T3287" t="s">
        <v>8318</v>
      </c>
      <c r="U3287" s="9">
        <f t="shared" si="361"/>
        <v>42762.942430555559</v>
      </c>
      <c r="V3287" s="9">
        <f t="shared" si="362"/>
        <v>42794.208333333328</v>
      </c>
      <c r="W3287">
        <f t="shared" si="363"/>
        <v>32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 s="5">
        <f t="shared" si="358"/>
        <v>125.12</v>
      </c>
      <c r="Q3288" s="5" t="str">
        <f t="shared" si="359"/>
        <v>theater</v>
      </c>
      <c r="R3288" s="5" t="str">
        <f t="shared" si="360"/>
        <v>plays</v>
      </c>
      <c r="S3288" t="s">
        <v>8317</v>
      </c>
      <c r="T3288" t="s">
        <v>8318</v>
      </c>
      <c r="U3288" s="9">
        <f t="shared" si="361"/>
        <v>42567.840069444443</v>
      </c>
      <c r="V3288" s="9">
        <f t="shared" si="362"/>
        <v>42597.840069444443</v>
      </c>
      <c r="W3288">
        <f t="shared" si="363"/>
        <v>30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 s="5">
        <f t="shared" si="358"/>
        <v>73.53</v>
      </c>
      <c r="Q3289" s="5" t="str">
        <f t="shared" si="359"/>
        <v>theater</v>
      </c>
      <c r="R3289" s="5" t="str">
        <f t="shared" si="360"/>
        <v>plays</v>
      </c>
      <c r="S3289" t="s">
        <v>8317</v>
      </c>
      <c r="T3289" t="s">
        <v>8318</v>
      </c>
      <c r="U3289" s="9">
        <f t="shared" si="361"/>
        <v>42311.750324074077</v>
      </c>
      <c r="V3289" s="9">
        <f t="shared" si="362"/>
        <v>42336.750324074077</v>
      </c>
      <c r="W3289">
        <f t="shared" si="363"/>
        <v>25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 s="5">
        <f t="shared" si="358"/>
        <v>48.44</v>
      </c>
      <c r="Q3290" s="5" t="str">
        <f t="shared" si="359"/>
        <v>theater</v>
      </c>
      <c r="R3290" s="5" t="str">
        <f t="shared" si="360"/>
        <v>plays</v>
      </c>
      <c r="S3290" t="s">
        <v>8317</v>
      </c>
      <c r="T3290" t="s">
        <v>8318</v>
      </c>
      <c r="U3290" s="9">
        <f t="shared" si="361"/>
        <v>42505.774479166663</v>
      </c>
      <c r="V3290" s="9">
        <f t="shared" si="362"/>
        <v>42541.958333333328</v>
      </c>
      <c r="W3290">
        <f t="shared" si="363"/>
        <v>36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 s="5">
        <f t="shared" si="358"/>
        <v>26.61</v>
      </c>
      <c r="Q3291" s="5" t="str">
        <f t="shared" si="359"/>
        <v>theater</v>
      </c>
      <c r="R3291" s="5" t="str">
        <f t="shared" si="360"/>
        <v>plays</v>
      </c>
      <c r="S3291" t="s">
        <v>8317</v>
      </c>
      <c r="T3291" t="s">
        <v>8318</v>
      </c>
      <c r="U3291" s="9">
        <f t="shared" si="361"/>
        <v>42758.368078703701</v>
      </c>
      <c r="V3291" s="9">
        <f t="shared" si="362"/>
        <v>42786.368078703701</v>
      </c>
      <c r="W3291">
        <f t="shared" si="363"/>
        <v>28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 s="5">
        <f t="shared" si="358"/>
        <v>33.67</v>
      </c>
      <c r="Q3292" s="5" t="str">
        <f t="shared" si="359"/>
        <v>theater</v>
      </c>
      <c r="R3292" s="5" t="str">
        <f t="shared" si="360"/>
        <v>plays</v>
      </c>
      <c r="S3292" t="s">
        <v>8317</v>
      </c>
      <c r="T3292" t="s">
        <v>8318</v>
      </c>
      <c r="U3292" s="9">
        <f t="shared" si="361"/>
        <v>42775.51494212963</v>
      </c>
      <c r="V3292" s="9">
        <f t="shared" si="362"/>
        <v>42805.51494212963</v>
      </c>
      <c r="W3292">
        <f t="shared" si="363"/>
        <v>30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 s="5">
        <f t="shared" si="358"/>
        <v>40.71</v>
      </c>
      <c r="Q3293" s="5" t="str">
        <f t="shared" si="359"/>
        <v>theater</v>
      </c>
      <c r="R3293" s="5" t="str">
        <f t="shared" si="360"/>
        <v>plays</v>
      </c>
      <c r="S3293" t="s">
        <v>8317</v>
      </c>
      <c r="T3293" t="s">
        <v>8318</v>
      </c>
      <c r="U3293" s="9">
        <f t="shared" si="361"/>
        <v>42232.702546296292</v>
      </c>
      <c r="V3293" s="9">
        <f t="shared" si="362"/>
        <v>42264.165972222225</v>
      </c>
      <c r="W3293">
        <f t="shared" si="363"/>
        <v>32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 s="5">
        <f t="shared" si="358"/>
        <v>19.27</v>
      </c>
      <c r="Q3294" s="5" t="str">
        <f t="shared" si="359"/>
        <v>theater</v>
      </c>
      <c r="R3294" s="5" t="str">
        <f t="shared" si="360"/>
        <v>plays</v>
      </c>
      <c r="S3294" t="s">
        <v>8317</v>
      </c>
      <c r="T3294" t="s">
        <v>8318</v>
      </c>
      <c r="U3294" s="9">
        <f t="shared" si="361"/>
        <v>42282.770231481481</v>
      </c>
      <c r="V3294" s="9">
        <f t="shared" si="362"/>
        <v>42342.811898148153</v>
      </c>
      <c r="W3294">
        <f t="shared" si="363"/>
        <v>60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 s="5">
        <f t="shared" si="358"/>
        <v>84.29</v>
      </c>
      <c r="Q3295" s="5" t="str">
        <f t="shared" si="359"/>
        <v>theater</v>
      </c>
      <c r="R3295" s="5" t="str">
        <f t="shared" si="360"/>
        <v>plays</v>
      </c>
      <c r="S3295" t="s">
        <v>8317</v>
      </c>
      <c r="T3295" t="s">
        <v>8318</v>
      </c>
      <c r="U3295" s="9">
        <f t="shared" si="361"/>
        <v>42768.425370370373</v>
      </c>
      <c r="V3295" s="9">
        <f t="shared" si="362"/>
        <v>42798.425370370373</v>
      </c>
      <c r="W3295">
        <f t="shared" si="363"/>
        <v>30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 s="5">
        <f t="shared" si="358"/>
        <v>29.58</v>
      </c>
      <c r="Q3296" s="5" t="str">
        <f t="shared" si="359"/>
        <v>theater</v>
      </c>
      <c r="R3296" s="5" t="str">
        <f t="shared" si="360"/>
        <v>plays</v>
      </c>
      <c r="S3296" t="s">
        <v>8317</v>
      </c>
      <c r="T3296" t="s">
        <v>8318</v>
      </c>
      <c r="U3296" s="9">
        <f t="shared" si="361"/>
        <v>42141.541134259256</v>
      </c>
      <c r="V3296" s="9">
        <f t="shared" si="362"/>
        <v>42171.541134259256</v>
      </c>
      <c r="W3296">
        <f t="shared" si="363"/>
        <v>30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 s="5">
        <f t="shared" si="358"/>
        <v>26.67</v>
      </c>
      <c r="Q3297" s="5" t="str">
        <f t="shared" si="359"/>
        <v>theater</v>
      </c>
      <c r="R3297" s="5" t="str">
        <f t="shared" si="360"/>
        <v>plays</v>
      </c>
      <c r="S3297" t="s">
        <v>8317</v>
      </c>
      <c r="T3297" t="s">
        <v>8318</v>
      </c>
      <c r="U3297" s="9">
        <f t="shared" si="361"/>
        <v>42609.442465277782</v>
      </c>
      <c r="V3297" s="9">
        <f t="shared" si="362"/>
        <v>42639.442465277782</v>
      </c>
      <c r="W3297">
        <f t="shared" si="363"/>
        <v>30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 s="5">
        <f t="shared" si="358"/>
        <v>45.98</v>
      </c>
      <c r="Q3298" s="5" t="str">
        <f t="shared" si="359"/>
        <v>theater</v>
      </c>
      <c r="R3298" s="5" t="str">
        <f t="shared" si="360"/>
        <v>plays</v>
      </c>
      <c r="S3298" t="s">
        <v>8317</v>
      </c>
      <c r="T3298" t="s">
        <v>8318</v>
      </c>
      <c r="U3298" s="9">
        <f t="shared" si="361"/>
        <v>42309.756620370375</v>
      </c>
      <c r="V3298" s="9">
        <f t="shared" si="362"/>
        <v>42330.916666666672</v>
      </c>
      <c r="W3298">
        <f t="shared" si="363"/>
        <v>21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 s="5">
        <f t="shared" si="358"/>
        <v>125.09</v>
      </c>
      <c r="Q3299" s="5" t="str">
        <f t="shared" si="359"/>
        <v>theater</v>
      </c>
      <c r="R3299" s="5" t="str">
        <f t="shared" si="360"/>
        <v>plays</v>
      </c>
      <c r="S3299" t="s">
        <v>8317</v>
      </c>
      <c r="T3299" t="s">
        <v>8318</v>
      </c>
      <c r="U3299" s="9">
        <f t="shared" si="361"/>
        <v>42193.771481481483</v>
      </c>
      <c r="V3299" s="9">
        <f t="shared" si="362"/>
        <v>42212.957638888889</v>
      </c>
      <c r="W3299">
        <f t="shared" si="363"/>
        <v>19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 s="5">
        <f t="shared" si="358"/>
        <v>141.29</v>
      </c>
      <c r="Q3300" s="5" t="str">
        <f t="shared" si="359"/>
        <v>theater</v>
      </c>
      <c r="R3300" s="5" t="str">
        <f t="shared" si="360"/>
        <v>plays</v>
      </c>
      <c r="S3300" t="s">
        <v>8317</v>
      </c>
      <c r="T3300" t="s">
        <v>8318</v>
      </c>
      <c r="U3300" s="9">
        <f t="shared" si="361"/>
        <v>42239.957962962959</v>
      </c>
      <c r="V3300" s="9">
        <f t="shared" si="362"/>
        <v>42260</v>
      </c>
      <c r="W3300">
        <f t="shared" si="363"/>
        <v>21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 s="5">
        <f t="shared" si="358"/>
        <v>55.33</v>
      </c>
      <c r="Q3301" s="5" t="str">
        <f t="shared" si="359"/>
        <v>theater</v>
      </c>
      <c r="R3301" s="5" t="str">
        <f t="shared" si="360"/>
        <v>plays</v>
      </c>
      <c r="S3301" t="s">
        <v>8317</v>
      </c>
      <c r="T3301" t="s">
        <v>8318</v>
      </c>
      <c r="U3301" s="9">
        <f t="shared" si="361"/>
        <v>42261.917395833334</v>
      </c>
      <c r="V3301" s="9">
        <f t="shared" si="362"/>
        <v>42291.917395833334</v>
      </c>
      <c r="W3301">
        <f t="shared" si="363"/>
        <v>30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 s="5">
        <f t="shared" si="358"/>
        <v>46.42</v>
      </c>
      <c r="Q3302" s="5" t="str">
        <f t="shared" si="359"/>
        <v>theater</v>
      </c>
      <c r="R3302" s="5" t="str">
        <f t="shared" si="360"/>
        <v>plays</v>
      </c>
      <c r="S3302" t="s">
        <v>8317</v>
      </c>
      <c r="T3302" t="s">
        <v>8318</v>
      </c>
      <c r="U3302" s="9">
        <f t="shared" si="361"/>
        <v>42102.743773148148</v>
      </c>
      <c r="V3302" s="9">
        <f t="shared" si="362"/>
        <v>42123.743773148148</v>
      </c>
      <c r="W3302">
        <f t="shared" si="363"/>
        <v>21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 s="5">
        <f t="shared" si="358"/>
        <v>57.2</v>
      </c>
      <c r="Q3303" s="5" t="str">
        <f t="shared" si="359"/>
        <v>theater</v>
      </c>
      <c r="R3303" s="5" t="str">
        <f t="shared" si="360"/>
        <v>plays</v>
      </c>
      <c r="S3303" t="s">
        <v>8317</v>
      </c>
      <c r="T3303" t="s">
        <v>8318</v>
      </c>
      <c r="U3303" s="9">
        <f t="shared" si="361"/>
        <v>42538.73583333334</v>
      </c>
      <c r="V3303" s="9">
        <f t="shared" si="362"/>
        <v>42583.290972222225</v>
      </c>
      <c r="W3303">
        <f t="shared" si="363"/>
        <v>45</v>
      </c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 s="5">
        <f t="shared" si="358"/>
        <v>173.7</v>
      </c>
      <c r="Q3304" s="5" t="str">
        <f t="shared" si="359"/>
        <v>theater</v>
      </c>
      <c r="R3304" s="5" t="str">
        <f t="shared" si="360"/>
        <v>plays</v>
      </c>
      <c r="S3304" t="s">
        <v>8317</v>
      </c>
      <c r="T3304" t="s">
        <v>8318</v>
      </c>
      <c r="U3304" s="9">
        <f t="shared" si="361"/>
        <v>42681.35157407407</v>
      </c>
      <c r="V3304" s="9">
        <f t="shared" si="362"/>
        <v>42711.35157407407</v>
      </c>
      <c r="W3304">
        <f t="shared" si="363"/>
        <v>30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 s="5">
        <f t="shared" si="358"/>
        <v>59.6</v>
      </c>
      <c r="Q3305" s="5" t="str">
        <f t="shared" si="359"/>
        <v>theater</v>
      </c>
      <c r="R3305" s="5" t="str">
        <f t="shared" si="360"/>
        <v>plays</v>
      </c>
      <c r="S3305" t="s">
        <v>8317</v>
      </c>
      <c r="T3305" t="s">
        <v>8318</v>
      </c>
      <c r="U3305" s="9">
        <f t="shared" si="361"/>
        <v>42056.65143518518</v>
      </c>
      <c r="V3305" s="9">
        <f t="shared" si="362"/>
        <v>42091.609768518523</v>
      </c>
      <c r="W3305">
        <f t="shared" si="363"/>
        <v>35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 s="5">
        <f t="shared" si="358"/>
        <v>89.59</v>
      </c>
      <c r="Q3306" s="5" t="str">
        <f t="shared" si="359"/>
        <v>theater</v>
      </c>
      <c r="R3306" s="5" t="str">
        <f t="shared" si="360"/>
        <v>plays</v>
      </c>
      <c r="S3306" t="s">
        <v>8317</v>
      </c>
      <c r="T3306" t="s">
        <v>8318</v>
      </c>
      <c r="U3306" s="9">
        <f t="shared" si="361"/>
        <v>42696.624444444446</v>
      </c>
      <c r="V3306" s="9">
        <f t="shared" si="362"/>
        <v>42726.624444444446</v>
      </c>
      <c r="W3306">
        <f t="shared" si="363"/>
        <v>30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 s="5">
        <f t="shared" si="358"/>
        <v>204.05</v>
      </c>
      <c r="Q3307" s="5" t="str">
        <f t="shared" si="359"/>
        <v>theater</v>
      </c>
      <c r="R3307" s="5" t="str">
        <f t="shared" si="360"/>
        <v>plays</v>
      </c>
      <c r="S3307" t="s">
        <v>8317</v>
      </c>
      <c r="T3307" t="s">
        <v>8318</v>
      </c>
      <c r="U3307" s="9">
        <f t="shared" si="361"/>
        <v>42186.855879629627</v>
      </c>
      <c r="V3307" s="9">
        <f t="shared" si="362"/>
        <v>42216.855879629627</v>
      </c>
      <c r="W3307">
        <f t="shared" si="363"/>
        <v>30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 s="5">
        <f t="shared" si="358"/>
        <v>48.7</v>
      </c>
      <c r="Q3308" s="5" t="str">
        <f t="shared" si="359"/>
        <v>theater</v>
      </c>
      <c r="R3308" s="5" t="str">
        <f t="shared" si="360"/>
        <v>plays</v>
      </c>
      <c r="S3308" t="s">
        <v>8317</v>
      </c>
      <c r="T3308" t="s">
        <v>8318</v>
      </c>
      <c r="U3308" s="9">
        <f t="shared" si="361"/>
        <v>42493.219236111108</v>
      </c>
      <c r="V3308" s="9">
        <f t="shared" si="362"/>
        <v>42531.125</v>
      </c>
      <c r="W3308">
        <f t="shared" si="363"/>
        <v>38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 s="5">
        <f t="shared" si="358"/>
        <v>53.34</v>
      </c>
      <c r="Q3309" s="5" t="str">
        <f t="shared" si="359"/>
        <v>theater</v>
      </c>
      <c r="R3309" s="5" t="str">
        <f t="shared" si="360"/>
        <v>plays</v>
      </c>
      <c r="S3309" t="s">
        <v>8317</v>
      </c>
      <c r="T3309" t="s">
        <v>8318</v>
      </c>
      <c r="U3309" s="9">
        <f t="shared" si="361"/>
        <v>42475.057164351849</v>
      </c>
      <c r="V3309" s="9">
        <f t="shared" si="362"/>
        <v>42505.057164351849</v>
      </c>
      <c r="W3309">
        <f t="shared" si="363"/>
        <v>30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 s="5">
        <f t="shared" si="358"/>
        <v>75.09</v>
      </c>
      <c r="Q3310" s="5" t="str">
        <f t="shared" si="359"/>
        <v>theater</v>
      </c>
      <c r="R3310" s="5" t="str">
        <f t="shared" si="360"/>
        <v>plays</v>
      </c>
      <c r="S3310" t="s">
        <v>8317</v>
      </c>
      <c r="T3310" t="s">
        <v>8318</v>
      </c>
      <c r="U3310" s="9">
        <f t="shared" si="361"/>
        <v>42452.876909722225</v>
      </c>
      <c r="V3310" s="9">
        <f t="shared" si="362"/>
        <v>42473.876909722225</v>
      </c>
      <c r="W3310">
        <f t="shared" si="363"/>
        <v>21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 s="5">
        <f t="shared" si="358"/>
        <v>18</v>
      </c>
      <c r="Q3311" s="5" t="str">
        <f t="shared" si="359"/>
        <v>theater</v>
      </c>
      <c r="R3311" s="5" t="str">
        <f t="shared" si="360"/>
        <v>plays</v>
      </c>
      <c r="S3311" t="s">
        <v>8317</v>
      </c>
      <c r="T3311" t="s">
        <v>8318</v>
      </c>
      <c r="U3311" s="9">
        <f t="shared" si="361"/>
        <v>42628.650208333333</v>
      </c>
      <c r="V3311" s="9">
        <f t="shared" si="362"/>
        <v>42659.650208333333</v>
      </c>
      <c r="W3311">
        <f t="shared" si="363"/>
        <v>31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 s="5">
        <f t="shared" si="358"/>
        <v>209.84</v>
      </c>
      <c r="Q3312" s="5" t="str">
        <f t="shared" si="359"/>
        <v>theater</v>
      </c>
      <c r="R3312" s="5" t="str">
        <f t="shared" si="360"/>
        <v>plays</v>
      </c>
      <c r="S3312" t="s">
        <v>8317</v>
      </c>
      <c r="T3312" t="s">
        <v>8318</v>
      </c>
      <c r="U3312" s="9">
        <f t="shared" si="361"/>
        <v>42253.928530092591</v>
      </c>
      <c r="V3312" s="9">
        <f t="shared" si="362"/>
        <v>42283.928530092591</v>
      </c>
      <c r="W3312">
        <f t="shared" si="363"/>
        <v>30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 s="5">
        <f t="shared" si="358"/>
        <v>61.02</v>
      </c>
      <c r="Q3313" s="5" t="str">
        <f t="shared" si="359"/>
        <v>theater</v>
      </c>
      <c r="R3313" s="5" t="str">
        <f t="shared" si="360"/>
        <v>plays</v>
      </c>
      <c r="S3313" t="s">
        <v>8317</v>
      </c>
      <c r="T3313" t="s">
        <v>8318</v>
      </c>
      <c r="U3313" s="9">
        <f t="shared" si="361"/>
        <v>42264.29178240741</v>
      </c>
      <c r="V3313" s="9">
        <f t="shared" si="362"/>
        <v>42294.29178240741</v>
      </c>
      <c r="W3313">
        <f t="shared" si="363"/>
        <v>30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 s="5">
        <f t="shared" si="358"/>
        <v>61</v>
      </c>
      <c r="Q3314" s="5" t="str">
        <f t="shared" si="359"/>
        <v>theater</v>
      </c>
      <c r="R3314" s="5" t="str">
        <f t="shared" si="360"/>
        <v>plays</v>
      </c>
      <c r="S3314" t="s">
        <v>8317</v>
      </c>
      <c r="T3314" t="s">
        <v>8318</v>
      </c>
      <c r="U3314" s="9">
        <f t="shared" si="361"/>
        <v>42664.809560185182</v>
      </c>
      <c r="V3314" s="9">
        <f t="shared" si="362"/>
        <v>42685.916666666672</v>
      </c>
      <c r="W3314">
        <f t="shared" si="363"/>
        <v>21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 s="5">
        <f t="shared" si="358"/>
        <v>80.03</v>
      </c>
      <c r="Q3315" s="5" t="str">
        <f t="shared" si="359"/>
        <v>theater</v>
      </c>
      <c r="R3315" s="5" t="str">
        <f t="shared" si="360"/>
        <v>plays</v>
      </c>
      <c r="S3315" t="s">
        <v>8317</v>
      </c>
      <c r="T3315" t="s">
        <v>8318</v>
      </c>
      <c r="U3315" s="9">
        <f t="shared" si="361"/>
        <v>42382.244409722218</v>
      </c>
      <c r="V3315" s="9">
        <f t="shared" si="362"/>
        <v>42396.041666666672</v>
      </c>
      <c r="W3315">
        <f t="shared" si="363"/>
        <v>14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 s="5">
        <f t="shared" si="358"/>
        <v>29.07</v>
      </c>
      <c r="Q3316" s="5" t="str">
        <f t="shared" si="359"/>
        <v>theater</v>
      </c>
      <c r="R3316" s="5" t="str">
        <f t="shared" si="360"/>
        <v>plays</v>
      </c>
      <c r="S3316" t="s">
        <v>8317</v>
      </c>
      <c r="T3316" t="s">
        <v>8318</v>
      </c>
      <c r="U3316" s="9">
        <f t="shared" si="361"/>
        <v>42105.267488425925</v>
      </c>
      <c r="V3316" s="9">
        <f t="shared" si="362"/>
        <v>42132.836805555555</v>
      </c>
      <c r="W3316">
        <f t="shared" si="363"/>
        <v>27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 s="5">
        <f t="shared" si="358"/>
        <v>49.44</v>
      </c>
      <c r="Q3317" s="5" t="str">
        <f t="shared" si="359"/>
        <v>theater</v>
      </c>
      <c r="R3317" s="5" t="str">
        <f t="shared" si="360"/>
        <v>plays</v>
      </c>
      <c r="S3317" t="s">
        <v>8317</v>
      </c>
      <c r="T3317" t="s">
        <v>8318</v>
      </c>
      <c r="U3317" s="9">
        <f t="shared" si="361"/>
        <v>42466.303715277783</v>
      </c>
      <c r="V3317" s="9">
        <f t="shared" si="362"/>
        <v>42496.303715277783</v>
      </c>
      <c r="W3317">
        <f t="shared" si="363"/>
        <v>30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 s="5">
        <f t="shared" si="358"/>
        <v>93.98</v>
      </c>
      <c r="Q3318" s="5" t="str">
        <f t="shared" si="359"/>
        <v>theater</v>
      </c>
      <c r="R3318" s="5" t="str">
        <f t="shared" si="360"/>
        <v>plays</v>
      </c>
      <c r="S3318" t="s">
        <v>8317</v>
      </c>
      <c r="T3318" t="s">
        <v>8318</v>
      </c>
      <c r="U3318" s="9">
        <f t="shared" si="361"/>
        <v>41826.871238425927</v>
      </c>
      <c r="V3318" s="9">
        <f t="shared" si="362"/>
        <v>41859.57916666667</v>
      </c>
      <c r="W3318">
        <f t="shared" si="363"/>
        <v>33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 s="5">
        <f t="shared" si="358"/>
        <v>61.94</v>
      </c>
      <c r="Q3319" s="5" t="str">
        <f t="shared" si="359"/>
        <v>theater</v>
      </c>
      <c r="R3319" s="5" t="str">
        <f t="shared" si="360"/>
        <v>plays</v>
      </c>
      <c r="S3319" t="s">
        <v>8317</v>
      </c>
      <c r="T3319" t="s">
        <v>8318</v>
      </c>
      <c r="U3319" s="9">
        <f t="shared" si="361"/>
        <v>42499.039629629624</v>
      </c>
      <c r="V3319" s="9">
        <f t="shared" si="362"/>
        <v>42529.039629629624</v>
      </c>
      <c r="W3319">
        <f t="shared" si="363"/>
        <v>30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 s="5">
        <f t="shared" si="358"/>
        <v>78.5</v>
      </c>
      <c r="Q3320" s="5" t="str">
        <f t="shared" si="359"/>
        <v>theater</v>
      </c>
      <c r="R3320" s="5" t="str">
        <f t="shared" si="360"/>
        <v>plays</v>
      </c>
      <c r="S3320" t="s">
        <v>8317</v>
      </c>
      <c r="T3320" t="s">
        <v>8318</v>
      </c>
      <c r="U3320" s="9">
        <f t="shared" si="361"/>
        <v>42431.302002314813</v>
      </c>
      <c r="V3320" s="9">
        <f t="shared" si="362"/>
        <v>42471.104166666672</v>
      </c>
      <c r="W3320">
        <f t="shared" si="363"/>
        <v>40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 s="5">
        <f t="shared" si="358"/>
        <v>33.75</v>
      </c>
      <c r="Q3321" s="5" t="str">
        <f t="shared" si="359"/>
        <v>theater</v>
      </c>
      <c r="R3321" s="5" t="str">
        <f t="shared" si="360"/>
        <v>plays</v>
      </c>
      <c r="S3321" t="s">
        <v>8317</v>
      </c>
      <c r="T3321" t="s">
        <v>8318</v>
      </c>
      <c r="U3321" s="9">
        <f t="shared" si="361"/>
        <v>41990.585486111115</v>
      </c>
      <c r="V3321" s="9">
        <f t="shared" si="362"/>
        <v>42035.585486111115</v>
      </c>
      <c r="W3321">
        <f t="shared" si="363"/>
        <v>45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 s="5">
        <f t="shared" si="358"/>
        <v>66.45</v>
      </c>
      <c r="Q3322" s="5" t="str">
        <f t="shared" si="359"/>
        <v>theater</v>
      </c>
      <c r="R3322" s="5" t="str">
        <f t="shared" si="360"/>
        <v>plays</v>
      </c>
      <c r="S3322" t="s">
        <v>8317</v>
      </c>
      <c r="T3322" t="s">
        <v>8318</v>
      </c>
      <c r="U3322" s="9">
        <f t="shared" si="361"/>
        <v>42513.045798611114</v>
      </c>
      <c r="V3322" s="9">
        <f t="shared" si="362"/>
        <v>42543.045798611114</v>
      </c>
      <c r="W3322">
        <f t="shared" si="363"/>
        <v>30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 s="5">
        <f t="shared" si="358"/>
        <v>35.799999999999997</v>
      </c>
      <c r="Q3323" s="5" t="str">
        <f t="shared" si="359"/>
        <v>theater</v>
      </c>
      <c r="R3323" s="5" t="str">
        <f t="shared" si="360"/>
        <v>plays</v>
      </c>
      <c r="S3323" t="s">
        <v>8317</v>
      </c>
      <c r="T3323" t="s">
        <v>8318</v>
      </c>
      <c r="U3323" s="9">
        <f t="shared" si="361"/>
        <v>41914.100289351853</v>
      </c>
      <c r="V3323" s="9">
        <f t="shared" si="362"/>
        <v>41928.165972222225</v>
      </c>
      <c r="W3323">
        <f t="shared" si="363"/>
        <v>14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 s="5">
        <f t="shared" si="358"/>
        <v>145.65</v>
      </c>
      <c r="Q3324" s="5" t="str">
        <f t="shared" si="359"/>
        <v>theater</v>
      </c>
      <c r="R3324" s="5" t="str">
        <f t="shared" si="360"/>
        <v>plays</v>
      </c>
      <c r="S3324" t="s">
        <v>8317</v>
      </c>
      <c r="T3324" t="s">
        <v>8318</v>
      </c>
      <c r="U3324" s="9">
        <f t="shared" si="361"/>
        <v>42521.010370370372</v>
      </c>
      <c r="V3324" s="9">
        <f t="shared" si="362"/>
        <v>42543.163194444445</v>
      </c>
      <c r="W3324">
        <f t="shared" si="363"/>
        <v>22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 s="5">
        <f t="shared" si="358"/>
        <v>25.69</v>
      </c>
      <c r="Q3325" s="5" t="str">
        <f t="shared" si="359"/>
        <v>theater</v>
      </c>
      <c r="R3325" s="5" t="str">
        <f t="shared" si="360"/>
        <v>plays</v>
      </c>
      <c r="S3325" t="s">
        <v>8317</v>
      </c>
      <c r="T3325" t="s">
        <v>8318</v>
      </c>
      <c r="U3325" s="9">
        <f t="shared" si="361"/>
        <v>42608.36583333333</v>
      </c>
      <c r="V3325" s="9">
        <f t="shared" si="362"/>
        <v>42638.36583333333</v>
      </c>
      <c r="W3325">
        <f t="shared" si="363"/>
        <v>30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 s="5">
        <f t="shared" si="358"/>
        <v>152.5</v>
      </c>
      <c r="Q3326" s="5" t="str">
        <f t="shared" si="359"/>
        <v>theater</v>
      </c>
      <c r="R3326" s="5" t="str">
        <f t="shared" si="360"/>
        <v>plays</v>
      </c>
      <c r="S3326" t="s">
        <v>8317</v>
      </c>
      <c r="T3326" t="s">
        <v>8318</v>
      </c>
      <c r="U3326" s="9">
        <f t="shared" si="361"/>
        <v>42512.58321759259</v>
      </c>
      <c r="V3326" s="9">
        <f t="shared" si="362"/>
        <v>42526.58321759259</v>
      </c>
      <c r="W3326">
        <f t="shared" si="363"/>
        <v>14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 s="5">
        <f t="shared" si="358"/>
        <v>30</v>
      </c>
      <c r="Q3327" s="5" t="str">
        <f t="shared" si="359"/>
        <v>theater</v>
      </c>
      <c r="R3327" s="5" t="str">
        <f t="shared" si="360"/>
        <v>plays</v>
      </c>
      <c r="S3327" t="s">
        <v>8317</v>
      </c>
      <c r="T3327" t="s">
        <v>8318</v>
      </c>
      <c r="U3327" s="9">
        <f t="shared" si="361"/>
        <v>42064.785613425927</v>
      </c>
      <c r="V3327" s="9">
        <f t="shared" si="362"/>
        <v>42099.743946759263</v>
      </c>
      <c r="W3327">
        <f t="shared" si="363"/>
        <v>35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 s="5">
        <f t="shared" si="358"/>
        <v>142.28</v>
      </c>
      <c r="Q3328" s="5" t="str">
        <f t="shared" si="359"/>
        <v>theater</v>
      </c>
      <c r="R3328" s="5" t="str">
        <f t="shared" si="360"/>
        <v>plays</v>
      </c>
      <c r="S3328" t="s">
        <v>8317</v>
      </c>
      <c r="T3328" t="s">
        <v>8318</v>
      </c>
      <c r="U3328" s="9">
        <f t="shared" si="361"/>
        <v>42041.714178240742</v>
      </c>
      <c r="V3328" s="9">
        <f t="shared" si="362"/>
        <v>42071.67251157407</v>
      </c>
      <c r="W3328">
        <f t="shared" si="363"/>
        <v>30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 s="5">
        <f t="shared" si="358"/>
        <v>24.55</v>
      </c>
      <c r="Q3329" s="5" t="str">
        <f t="shared" si="359"/>
        <v>theater</v>
      </c>
      <c r="R3329" s="5" t="str">
        <f t="shared" si="360"/>
        <v>plays</v>
      </c>
      <c r="S3329" t="s">
        <v>8317</v>
      </c>
      <c r="T3329" t="s">
        <v>8318</v>
      </c>
      <c r="U3329" s="9">
        <f t="shared" si="361"/>
        <v>42468.374606481477</v>
      </c>
      <c r="V3329" s="9">
        <f t="shared" si="362"/>
        <v>42498.374606481477</v>
      </c>
      <c r="W3329">
        <f t="shared" si="363"/>
        <v>30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64">ROUND((E3330/D3330)*100,0)</f>
        <v>146</v>
      </c>
      <c r="P3330" s="5">
        <f t="shared" ref="P3330:P3393" si="365">ROUND((E3330/L3330),2)</f>
        <v>292.77999999999997</v>
      </c>
      <c r="Q3330" s="5" t="str">
        <f t="shared" ref="Q3330:Q3393" si="366">LEFT(N3330,SEARCH("/",N3330)-1)</f>
        <v>theater</v>
      </c>
      <c r="R3330" s="5" t="str">
        <f t="shared" ref="R3330:R3393" si="367">RIGHT(N3330,LEN(N3330)-SEARCH("/",N3330))</f>
        <v>plays</v>
      </c>
      <c r="S3330" t="s">
        <v>8317</v>
      </c>
      <c r="T3330" t="s">
        <v>8318</v>
      </c>
      <c r="U3330" s="9">
        <f t="shared" ref="U3330:U3393" si="368">(((J3330/60)/60)/24)+DATE(1970,1,1)</f>
        <v>41822.57503472222</v>
      </c>
      <c r="V3330" s="9">
        <f t="shared" ref="V3330:V3393" si="369">(((I3330/60)/60)/24)+DATE(1970,1,1)</f>
        <v>41825.041666666664</v>
      </c>
      <c r="W3330">
        <f t="shared" si="363"/>
        <v>3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64"/>
        <v>117</v>
      </c>
      <c r="P3331" s="5">
        <f t="shared" si="365"/>
        <v>44.92</v>
      </c>
      <c r="Q3331" s="5" t="str">
        <f t="shared" si="366"/>
        <v>theater</v>
      </c>
      <c r="R3331" s="5" t="str">
        <f t="shared" si="367"/>
        <v>plays</v>
      </c>
      <c r="S3331" t="s">
        <v>8317</v>
      </c>
      <c r="T3331" t="s">
        <v>8318</v>
      </c>
      <c r="U3331" s="9">
        <f t="shared" si="368"/>
        <v>41837.323009259257</v>
      </c>
      <c r="V3331" s="9">
        <f t="shared" si="369"/>
        <v>41847.958333333336</v>
      </c>
      <c r="W3331">
        <f t="shared" ref="W3331:W3394" si="370">DATEDIF(U3331,V3331,"d")</f>
        <v>10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 s="5">
        <f t="shared" si="365"/>
        <v>23.1</v>
      </c>
      <c r="Q3332" s="5" t="str">
        <f t="shared" si="366"/>
        <v>theater</v>
      </c>
      <c r="R3332" s="5" t="str">
        <f t="shared" si="367"/>
        <v>plays</v>
      </c>
      <c r="S3332" t="s">
        <v>8317</v>
      </c>
      <c r="T3332" t="s">
        <v>8318</v>
      </c>
      <c r="U3332" s="9">
        <f t="shared" si="368"/>
        <v>42065.887361111112</v>
      </c>
      <c r="V3332" s="9">
        <f t="shared" si="369"/>
        <v>42095.845694444448</v>
      </c>
      <c r="W3332">
        <f t="shared" si="370"/>
        <v>30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 s="5">
        <f t="shared" si="365"/>
        <v>80.400000000000006</v>
      </c>
      <c r="Q3333" s="5" t="str">
        <f t="shared" si="366"/>
        <v>theater</v>
      </c>
      <c r="R3333" s="5" t="str">
        <f t="shared" si="367"/>
        <v>plays</v>
      </c>
      <c r="S3333" t="s">
        <v>8317</v>
      </c>
      <c r="T3333" t="s">
        <v>8318</v>
      </c>
      <c r="U3333" s="9">
        <f t="shared" si="368"/>
        <v>42248.697754629626</v>
      </c>
      <c r="V3333" s="9">
        <f t="shared" si="369"/>
        <v>42283.697754629626</v>
      </c>
      <c r="W3333">
        <f t="shared" si="370"/>
        <v>35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 s="5">
        <f t="shared" si="365"/>
        <v>72.290000000000006</v>
      </c>
      <c r="Q3334" s="5" t="str">
        <f t="shared" si="366"/>
        <v>theater</v>
      </c>
      <c r="R3334" s="5" t="str">
        <f t="shared" si="367"/>
        <v>plays</v>
      </c>
      <c r="S3334" t="s">
        <v>8317</v>
      </c>
      <c r="T3334" t="s">
        <v>8318</v>
      </c>
      <c r="U3334" s="9">
        <f t="shared" si="368"/>
        <v>41809.860300925924</v>
      </c>
      <c r="V3334" s="9">
        <f t="shared" si="369"/>
        <v>41839.860300925924</v>
      </c>
      <c r="W3334">
        <f t="shared" si="370"/>
        <v>30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 s="5">
        <f t="shared" si="365"/>
        <v>32.97</v>
      </c>
      <c r="Q3335" s="5" t="str">
        <f t="shared" si="366"/>
        <v>theater</v>
      </c>
      <c r="R3335" s="5" t="str">
        <f t="shared" si="367"/>
        <v>plays</v>
      </c>
      <c r="S3335" t="s">
        <v>8317</v>
      </c>
      <c r="T3335" t="s">
        <v>8318</v>
      </c>
      <c r="U3335" s="9">
        <f t="shared" si="368"/>
        <v>42148.676851851851</v>
      </c>
      <c r="V3335" s="9">
        <f t="shared" si="369"/>
        <v>42170.676851851851</v>
      </c>
      <c r="W3335">
        <f t="shared" si="370"/>
        <v>22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 s="5">
        <f t="shared" si="365"/>
        <v>116.65</v>
      </c>
      <c r="Q3336" s="5" t="str">
        <f t="shared" si="366"/>
        <v>theater</v>
      </c>
      <c r="R3336" s="5" t="str">
        <f t="shared" si="367"/>
        <v>plays</v>
      </c>
      <c r="S3336" t="s">
        <v>8317</v>
      </c>
      <c r="T3336" t="s">
        <v>8318</v>
      </c>
      <c r="U3336" s="9">
        <f t="shared" si="368"/>
        <v>42185.521087962959</v>
      </c>
      <c r="V3336" s="9">
        <f t="shared" si="369"/>
        <v>42215.521087962959</v>
      </c>
      <c r="W3336">
        <f t="shared" si="370"/>
        <v>30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 s="5">
        <f t="shared" si="365"/>
        <v>79.62</v>
      </c>
      <c r="Q3337" s="5" t="str">
        <f t="shared" si="366"/>
        <v>theater</v>
      </c>
      <c r="R3337" s="5" t="str">
        <f t="shared" si="367"/>
        <v>plays</v>
      </c>
      <c r="S3337" t="s">
        <v>8317</v>
      </c>
      <c r="T3337" t="s">
        <v>8318</v>
      </c>
      <c r="U3337" s="9">
        <f t="shared" si="368"/>
        <v>41827.674143518518</v>
      </c>
      <c r="V3337" s="9">
        <f t="shared" si="369"/>
        <v>41854.958333333336</v>
      </c>
      <c r="W3337">
        <f t="shared" si="370"/>
        <v>27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 s="5">
        <f t="shared" si="365"/>
        <v>27.78</v>
      </c>
      <c r="Q3338" s="5" t="str">
        <f t="shared" si="366"/>
        <v>theater</v>
      </c>
      <c r="R3338" s="5" t="str">
        <f t="shared" si="367"/>
        <v>plays</v>
      </c>
      <c r="S3338" t="s">
        <v>8317</v>
      </c>
      <c r="T3338" t="s">
        <v>8318</v>
      </c>
      <c r="U3338" s="9">
        <f t="shared" si="368"/>
        <v>42437.398680555561</v>
      </c>
      <c r="V3338" s="9">
        <f t="shared" si="369"/>
        <v>42465.35701388889</v>
      </c>
      <c r="W3338">
        <f t="shared" si="370"/>
        <v>28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 s="5">
        <f t="shared" si="365"/>
        <v>81.03</v>
      </c>
      <c r="Q3339" s="5" t="str">
        <f t="shared" si="366"/>
        <v>theater</v>
      </c>
      <c r="R3339" s="5" t="str">
        <f t="shared" si="367"/>
        <v>plays</v>
      </c>
      <c r="S3339" t="s">
        <v>8317</v>
      </c>
      <c r="T3339" t="s">
        <v>8318</v>
      </c>
      <c r="U3339" s="9">
        <f t="shared" si="368"/>
        <v>41901.282025462962</v>
      </c>
      <c r="V3339" s="9">
        <f t="shared" si="369"/>
        <v>41922.875</v>
      </c>
      <c r="W3339">
        <f t="shared" si="370"/>
        <v>21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 s="5">
        <f t="shared" si="365"/>
        <v>136.85</v>
      </c>
      <c r="Q3340" s="5" t="str">
        <f t="shared" si="366"/>
        <v>theater</v>
      </c>
      <c r="R3340" s="5" t="str">
        <f t="shared" si="367"/>
        <v>plays</v>
      </c>
      <c r="S3340" t="s">
        <v>8317</v>
      </c>
      <c r="T3340" t="s">
        <v>8318</v>
      </c>
      <c r="U3340" s="9">
        <f t="shared" si="368"/>
        <v>42769.574999999997</v>
      </c>
      <c r="V3340" s="9">
        <f t="shared" si="369"/>
        <v>42790.574999999997</v>
      </c>
      <c r="W3340">
        <f t="shared" si="370"/>
        <v>21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 s="5">
        <f t="shared" si="365"/>
        <v>177.62</v>
      </c>
      <c r="Q3341" s="5" t="str">
        <f t="shared" si="366"/>
        <v>theater</v>
      </c>
      <c r="R3341" s="5" t="str">
        <f t="shared" si="367"/>
        <v>plays</v>
      </c>
      <c r="S3341" t="s">
        <v>8317</v>
      </c>
      <c r="T3341" t="s">
        <v>8318</v>
      </c>
      <c r="U3341" s="9">
        <f t="shared" si="368"/>
        <v>42549.665717592594</v>
      </c>
      <c r="V3341" s="9">
        <f t="shared" si="369"/>
        <v>42579.665717592594</v>
      </c>
      <c r="W3341">
        <f t="shared" si="370"/>
        <v>30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 s="5">
        <f t="shared" si="365"/>
        <v>109.08</v>
      </c>
      <c r="Q3342" s="5" t="str">
        <f t="shared" si="366"/>
        <v>theater</v>
      </c>
      <c r="R3342" s="5" t="str">
        <f t="shared" si="367"/>
        <v>plays</v>
      </c>
      <c r="S3342" t="s">
        <v>8317</v>
      </c>
      <c r="T3342" t="s">
        <v>8318</v>
      </c>
      <c r="U3342" s="9">
        <f t="shared" si="368"/>
        <v>42685.974004629628</v>
      </c>
      <c r="V3342" s="9">
        <f t="shared" si="369"/>
        <v>42710.974004629628</v>
      </c>
      <c r="W3342">
        <f t="shared" si="370"/>
        <v>25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 s="5">
        <f t="shared" si="365"/>
        <v>119.64</v>
      </c>
      <c r="Q3343" s="5" t="str">
        <f t="shared" si="366"/>
        <v>theater</v>
      </c>
      <c r="R3343" s="5" t="str">
        <f t="shared" si="367"/>
        <v>plays</v>
      </c>
      <c r="S3343" t="s">
        <v>8317</v>
      </c>
      <c r="T3343" t="s">
        <v>8318</v>
      </c>
      <c r="U3343" s="9">
        <f t="shared" si="368"/>
        <v>42510.798854166671</v>
      </c>
      <c r="V3343" s="9">
        <f t="shared" si="369"/>
        <v>42533.708333333328</v>
      </c>
      <c r="W3343">
        <f t="shared" si="370"/>
        <v>23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 s="5">
        <f t="shared" si="365"/>
        <v>78.209999999999994</v>
      </c>
      <c r="Q3344" s="5" t="str">
        <f t="shared" si="366"/>
        <v>theater</v>
      </c>
      <c r="R3344" s="5" t="str">
        <f t="shared" si="367"/>
        <v>plays</v>
      </c>
      <c r="S3344" t="s">
        <v>8317</v>
      </c>
      <c r="T3344" t="s">
        <v>8318</v>
      </c>
      <c r="U3344" s="9">
        <f t="shared" si="368"/>
        <v>42062.296412037031</v>
      </c>
      <c r="V3344" s="9">
        <f t="shared" si="369"/>
        <v>42095.207638888889</v>
      </c>
      <c r="W3344">
        <f t="shared" si="370"/>
        <v>33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 s="5">
        <f t="shared" si="365"/>
        <v>52.17</v>
      </c>
      <c r="Q3345" s="5" t="str">
        <f t="shared" si="366"/>
        <v>theater</v>
      </c>
      <c r="R3345" s="5" t="str">
        <f t="shared" si="367"/>
        <v>plays</v>
      </c>
      <c r="S3345" t="s">
        <v>8317</v>
      </c>
      <c r="T3345" t="s">
        <v>8318</v>
      </c>
      <c r="U3345" s="9">
        <f t="shared" si="368"/>
        <v>42452.916481481487</v>
      </c>
      <c r="V3345" s="9">
        <f t="shared" si="369"/>
        <v>42473.554166666669</v>
      </c>
      <c r="W3345">
        <f t="shared" si="370"/>
        <v>21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 s="5">
        <f t="shared" si="365"/>
        <v>114.13</v>
      </c>
      <c r="Q3346" s="5" t="str">
        <f t="shared" si="366"/>
        <v>theater</v>
      </c>
      <c r="R3346" s="5" t="str">
        <f t="shared" si="367"/>
        <v>plays</v>
      </c>
      <c r="S3346" t="s">
        <v>8317</v>
      </c>
      <c r="T3346" t="s">
        <v>8318</v>
      </c>
      <c r="U3346" s="9">
        <f t="shared" si="368"/>
        <v>41851.200150462959</v>
      </c>
      <c r="V3346" s="9">
        <f t="shared" si="369"/>
        <v>41881.200150462959</v>
      </c>
      <c r="W3346">
        <f t="shared" si="370"/>
        <v>30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 s="5">
        <f t="shared" si="365"/>
        <v>50</v>
      </c>
      <c r="Q3347" s="5" t="str">
        <f t="shared" si="366"/>
        <v>theater</v>
      </c>
      <c r="R3347" s="5" t="str">
        <f t="shared" si="367"/>
        <v>plays</v>
      </c>
      <c r="S3347" t="s">
        <v>8317</v>
      </c>
      <c r="T3347" t="s">
        <v>8318</v>
      </c>
      <c r="U3347" s="9">
        <f t="shared" si="368"/>
        <v>42053.106111111112</v>
      </c>
      <c r="V3347" s="9">
        <f t="shared" si="369"/>
        <v>42112.025694444441</v>
      </c>
      <c r="W3347">
        <f t="shared" si="370"/>
        <v>59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 s="5">
        <f t="shared" si="365"/>
        <v>91.67</v>
      </c>
      <c r="Q3348" s="5" t="str">
        <f t="shared" si="366"/>
        <v>theater</v>
      </c>
      <c r="R3348" s="5" t="str">
        <f t="shared" si="367"/>
        <v>plays</v>
      </c>
      <c r="S3348" t="s">
        <v>8317</v>
      </c>
      <c r="T3348" t="s">
        <v>8318</v>
      </c>
      <c r="U3348" s="9">
        <f t="shared" si="368"/>
        <v>42054.024421296301</v>
      </c>
      <c r="V3348" s="9">
        <f t="shared" si="369"/>
        <v>42061.024421296301</v>
      </c>
      <c r="W3348">
        <f t="shared" si="370"/>
        <v>7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 s="5">
        <f t="shared" si="365"/>
        <v>108.59</v>
      </c>
      <c r="Q3349" s="5" t="str">
        <f t="shared" si="366"/>
        <v>theater</v>
      </c>
      <c r="R3349" s="5" t="str">
        <f t="shared" si="367"/>
        <v>plays</v>
      </c>
      <c r="S3349" t="s">
        <v>8317</v>
      </c>
      <c r="T3349" t="s">
        <v>8318</v>
      </c>
      <c r="U3349" s="9">
        <f t="shared" si="368"/>
        <v>42484.551550925928</v>
      </c>
      <c r="V3349" s="9">
        <f t="shared" si="369"/>
        <v>42498.875</v>
      </c>
      <c r="W3349">
        <f t="shared" si="370"/>
        <v>14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 s="5">
        <f t="shared" si="365"/>
        <v>69.819999999999993</v>
      </c>
      <c r="Q3350" s="5" t="str">
        <f t="shared" si="366"/>
        <v>theater</v>
      </c>
      <c r="R3350" s="5" t="str">
        <f t="shared" si="367"/>
        <v>plays</v>
      </c>
      <c r="S3350" t="s">
        <v>8317</v>
      </c>
      <c r="T3350" t="s">
        <v>8318</v>
      </c>
      <c r="U3350" s="9">
        <f t="shared" si="368"/>
        <v>42466.558796296296</v>
      </c>
      <c r="V3350" s="9">
        <f t="shared" si="369"/>
        <v>42490.165972222225</v>
      </c>
      <c r="W3350">
        <f t="shared" si="370"/>
        <v>24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 s="5">
        <f t="shared" si="365"/>
        <v>109.57</v>
      </c>
      <c r="Q3351" s="5" t="str">
        <f t="shared" si="366"/>
        <v>theater</v>
      </c>
      <c r="R3351" s="5" t="str">
        <f t="shared" si="367"/>
        <v>plays</v>
      </c>
      <c r="S3351" t="s">
        <v>8317</v>
      </c>
      <c r="T3351" t="s">
        <v>8318</v>
      </c>
      <c r="U3351" s="9">
        <f t="shared" si="368"/>
        <v>42513.110787037032</v>
      </c>
      <c r="V3351" s="9">
        <f t="shared" si="369"/>
        <v>42534.708333333328</v>
      </c>
      <c r="W3351">
        <f t="shared" si="370"/>
        <v>21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 s="5">
        <f t="shared" si="365"/>
        <v>71.67</v>
      </c>
      <c r="Q3352" s="5" t="str">
        <f t="shared" si="366"/>
        <v>theater</v>
      </c>
      <c r="R3352" s="5" t="str">
        <f t="shared" si="367"/>
        <v>plays</v>
      </c>
      <c r="S3352" t="s">
        <v>8317</v>
      </c>
      <c r="T3352" t="s">
        <v>8318</v>
      </c>
      <c r="U3352" s="9">
        <f t="shared" si="368"/>
        <v>42302.701516203699</v>
      </c>
      <c r="V3352" s="9">
        <f t="shared" si="369"/>
        <v>42337.958333333328</v>
      </c>
      <c r="W3352">
        <f t="shared" si="370"/>
        <v>35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 s="5">
        <f t="shared" si="365"/>
        <v>93.61</v>
      </c>
      <c r="Q3353" s="5" t="str">
        <f t="shared" si="366"/>
        <v>theater</v>
      </c>
      <c r="R3353" s="5" t="str">
        <f t="shared" si="367"/>
        <v>plays</v>
      </c>
      <c r="S3353" t="s">
        <v>8317</v>
      </c>
      <c r="T3353" t="s">
        <v>8318</v>
      </c>
      <c r="U3353" s="9">
        <f t="shared" si="368"/>
        <v>41806.395428240743</v>
      </c>
      <c r="V3353" s="9">
        <f t="shared" si="369"/>
        <v>41843.458333333336</v>
      </c>
      <c r="W3353">
        <f t="shared" si="370"/>
        <v>37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 s="5">
        <f t="shared" si="365"/>
        <v>76.8</v>
      </c>
      <c r="Q3354" s="5" t="str">
        <f t="shared" si="366"/>
        <v>theater</v>
      </c>
      <c r="R3354" s="5" t="str">
        <f t="shared" si="367"/>
        <v>plays</v>
      </c>
      <c r="S3354" t="s">
        <v>8317</v>
      </c>
      <c r="T3354" t="s">
        <v>8318</v>
      </c>
      <c r="U3354" s="9">
        <f t="shared" si="368"/>
        <v>42495.992800925931</v>
      </c>
      <c r="V3354" s="9">
        <f t="shared" si="369"/>
        <v>42552.958333333328</v>
      </c>
      <c r="W3354">
        <f t="shared" si="370"/>
        <v>57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 s="5">
        <f t="shared" si="365"/>
        <v>35.799999999999997</v>
      </c>
      <c r="Q3355" s="5" t="str">
        <f t="shared" si="366"/>
        <v>theater</v>
      </c>
      <c r="R3355" s="5" t="str">
        <f t="shared" si="367"/>
        <v>plays</v>
      </c>
      <c r="S3355" t="s">
        <v>8317</v>
      </c>
      <c r="T3355" t="s">
        <v>8318</v>
      </c>
      <c r="U3355" s="9">
        <f t="shared" si="368"/>
        <v>42479.432291666672</v>
      </c>
      <c r="V3355" s="9">
        <f t="shared" si="369"/>
        <v>42492.958333333328</v>
      </c>
      <c r="W3355">
        <f t="shared" si="370"/>
        <v>13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 s="5">
        <f t="shared" si="365"/>
        <v>55.6</v>
      </c>
      <c r="Q3356" s="5" t="str">
        <f t="shared" si="366"/>
        <v>theater</v>
      </c>
      <c r="R3356" s="5" t="str">
        <f t="shared" si="367"/>
        <v>plays</v>
      </c>
      <c r="S3356" t="s">
        <v>8317</v>
      </c>
      <c r="T3356" t="s">
        <v>8318</v>
      </c>
      <c r="U3356" s="9">
        <f t="shared" si="368"/>
        <v>42270.7269212963</v>
      </c>
      <c r="V3356" s="9">
        <f t="shared" si="369"/>
        <v>42306.167361111111</v>
      </c>
      <c r="W3356">
        <f t="shared" si="370"/>
        <v>36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 s="5">
        <f t="shared" si="365"/>
        <v>147.33000000000001</v>
      </c>
      <c r="Q3357" s="5" t="str">
        <f t="shared" si="366"/>
        <v>theater</v>
      </c>
      <c r="R3357" s="5" t="str">
        <f t="shared" si="367"/>
        <v>plays</v>
      </c>
      <c r="S3357" t="s">
        <v>8317</v>
      </c>
      <c r="T3357" t="s">
        <v>8318</v>
      </c>
      <c r="U3357" s="9">
        <f t="shared" si="368"/>
        <v>42489.619525462964</v>
      </c>
      <c r="V3357" s="9">
        <f t="shared" si="369"/>
        <v>42500.470138888893</v>
      </c>
      <c r="W3357">
        <f t="shared" si="370"/>
        <v>11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 s="5">
        <f t="shared" si="365"/>
        <v>56.33</v>
      </c>
      <c r="Q3358" s="5" t="str">
        <f t="shared" si="366"/>
        <v>theater</v>
      </c>
      <c r="R3358" s="5" t="str">
        <f t="shared" si="367"/>
        <v>plays</v>
      </c>
      <c r="S3358" t="s">
        <v>8317</v>
      </c>
      <c r="T3358" t="s">
        <v>8318</v>
      </c>
      <c r="U3358" s="9">
        <f t="shared" si="368"/>
        <v>42536.815648148149</v>
      </c>
      <c r="V3358" s="9">
        <f t="shared" si="369"/>
        <v>42566.815648148149</v>
      </c>
      <c r="W3358">
        <f t="shared" si="370"/>
        <v>30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 s="5">
        <f t="shared" si="365"/>
        <v>96.19</v>
      </c>
      <c r="Q3359" s="5" t="str">
        <f t="shared" si="366"/>
        <v>theater</v>
      </c>
      <c r="R3359" s="5" t="str">
        <f t="shared" si="367"/>
        <v>plays</v>
      </c>
      <c r="S3359" t="s">
        <v>8317</v>
      </c>
      <c r="T3359" t="s">
        <v>8318</v>
      </c>
      <c r="U3359" s="9">
        <f t="shared" si="368"/>
        <v>41822.417939814812</v>
      </c>
      <c r="V3359" s="9">
        <f t="shared" si="369"/>
        <v>41852.417939814812</v>
      </c>
      <c r="W3359">
        <f t="shared" si="370"/>
        <v>30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 s="5">
        <f t="shared" si="365"/>
        <v>63.57</v>
      </c>
      <c r="Q3360" s="5" t="str">
        <f t="shared" si="366"/>
        <v>theater</v>
      </c>
      <c r="R3360" s="5" t="str">
        <f t="shared" si="367"/>
        <v>plays</v>
      </c>
      <c r="S3360" t="s">
        <v>8317</v>
      </c>
      <c r="T3360" t="s">
        <v>8318</v>
      </c>
      <c r="U3360" s="9">
        <f t="shared" si="368"/>
        <v>41932.311099537037</v>
      </c>
      <c r="V3360" s="9">
        <f t="shared" si="369"/>
        <v>41962.352766203709</v>
      </c>
      <c r="W3360">
        <f t="shared" si="370"/>
        <v>30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 s="5">
        <f t="shared" si="365"/>
        <v>184.78</v>
      </c>
      <c r="Q3361" s="5" t="str">
        <f t="shared" si="366"/>
        <v>theater</v>
      </c>
      <c r="R3361" s="5" t="str">
        <f t="shared" si="367"/>
        <v>plays</v>
      </c>
      <c r="S3361" t="s">
        <v>8317</v>
      </c>
      <c r="T3361" t="s">
        <v>8318</v>
      </c>
      <c r="U3361" s="9">
        <f t="shared" si="368"/>
        <v>42746.057106481487</v>
      </c>
      <c r="V3361" s="9">
        <f t="shared" si="369"/>
        <v>42791.057106481487</v>
      </c>
      <c r="W3361">
        <f t="shared" si="370"/>
        <v>45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 s="5">
        <f t="shared" si="365"/>
        <v>126.72</v>
      </c>
      <c r="Q3362" s="5" t="str">
        <f t="shared" si="366"/>
        <v>theater</v>
      </c>
      <c r="R3362" s="5" t="str">
        <f t="shared" si="367"/>
        <v>plays</v>
      </c>
      <c r="S3362" t="s">
        <v>8317</v>
      </c>
      <c r="T3362" t="s">
        <v>8318</v>
      </c>
      <c r="U3362" s="9">
        <f t="shared" si="368"/>
        <v>42697.082673611112</v>
      </c>
      <c r="V3362" s="9">
        <f t="shared" si="369"/>
        <v>42718.665972222225</v>
      </c>
      <c r="W3362">
        <f t="shared" si="370"/>
        <v>21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 s="5">
        <f t="shared" si="365"/>
        <v>83.43</v>
      </c>
      <c r="Q3363" s="5" t="str">
        <f t="shared" si="366"/>
        <v>theater</v>
      </c>
      <c r="R3363" s="5" t="str">
        <f t="shared" si="367"/>
        <v>plays</v>
      </c>
      <c r="S3363" t="s">
        <v>8317</v>
      </c>
      <c r="T3363" t="s">
        <v>8318</v>
      </c>
      <c r="U3363" s="9">
        <f t="shared" si="368"/>
        <v>41866.025347222225</v>
      </c>
      <c r="V3363" s="9">
        <f t="shared" si="369"/>
        <v>41883.665972222225</v>
      </c>
      <c r="W3363">
        <f t="shared" si="370"/>
        <v>17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 s="5">
        <f t="shared" si="365"/>
        <v>54.5</v>
      </c>
      <c r="Q3364" s="5" t="str">
        <f t="shared" si="366"/>
        <v>theater</v>
      </c>
      <c r="R3364" s="5" t="str">
        <f t="shared" si="367"/>
        <v>plays</v>
      </c>
      <c r="S3364" t="s">
        <v>8317</v>
      </c>
      <c r="T3364" t="s">
        <v>8318</v>
      </c>
      <c r="U3364" s="9">
        <f t="shared" si="368"/>
        <v>42056.091631944444</v>
      </c>
      <c r="V3364" s="9">
        <f t="shared" si="369"/>
        <v>42070.204861111109</v>
      </c>
      <c r="W3364">
        <f t="shared" si="370"/>
        <v>14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 s="5">
        <f t="shared" si="365"/>
        <v>302.31</v>
      </c>
      <c r="Q3365" s="5" t="str">
        <f t="shared" si="366"/>
        <v>theater</v>
      </c>
      <c r="R3365" s="5" t="str">
        <f t="shared" si="367"/>
        <v>plays</v>
      </c>
      <c r="S3365" t="s">
        <v>8317</v>
      </c>
      <c r="T3365" t="s">
        <v>8318</v>
      </c>
      <c r="U3365" s="9">
        <f t="shared" si="368"/>
        <v>41851.771354166667</v>
      </c>
      <c r="V3365" s="9">
        <f t="shared" si="369"/>
        <v>41870.666666666664</v>
      </c>
      <c r="W3365">
        <f t="shared" si="370"/>
        <v>19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 s="5">
        <f t="shared" si="365"/>
        <v>44.14</v>
      </c>
      <c r="Q3366" s="5" t="str">
        <f t="shared" si="366"/>
        <v>theater</v>
      </c>
      <c r="R3366" s="5" t="str">
        <f t="shared" si="367"/>
        <v>plays</v>
      </c>
      <c r="S3366" t="s">
        <v>8317</v>
      </c>
      <c r="T3366" t="s">
        <v>8318</v>
      </c>
      <c r="U3366" s="9">
        <f t="shared" si="368"/>
        <v>42422.977418981478</v>
      </c>
      <c r="V3366" s="9">
        <f t="shared" si="369"/>
        <v>42444.875</v>
      </c>
      <c r="W3366">
        <f t="shared" si="370"/>
        <v>22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 s="5">
        <f t="shared" si="365"/>
        <v>866.67</v>
      </c>
      <c r="Q3367" s="5" t="str">
        <f t="shared" si="366"/>
        <v>theater</v>
      </c>
      <c r="R3367" s="5" t="str">
        <f t="shared" si="367"/>
        <v>plays</v>
      </c>
      <c r="S3367" t="s">
        <v>8317</v>
      </c>
      <c r="T3367" t="s">
        <v>8318</v>
      </c>
      <c r="U3367" s="9">
        <f t="shared" si="368"/>
        <v>42321.101759259262</v>
      </c>
      <c r="V3367" s="9">
        <f t="shared" si="369"/>
        <v>42351.101759259262</v>
      </c>
      <c r="W3367">
        <f t="shared" si="370"/>
        <v>30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 s="5">
        <f t="shared" si="365"/>
        <v>61.39</v>
      </c>
      <c r="Q3368" s="5" t="str">
        <f t="shared" si="366"/>
        <v>theater</v>
      </c>
      <c r="R3368" s="5" t="str">
        <f t="shared" si="367"/>
        <v>plays</v>
      </c>
      <c r="S3368" t="s">
        <v>8317</v>
      </c>
      <c r="T3368" t="s">
        <v>8318</v>
      </c>
      <c r="U3368" s="9">
        <f t="shared" si="368"/>
        <v>42107.067557870367</v>
      </c>
      <c r="V3368" s="9">
        <f t="shared" si="369"/>
        <v>42137.067557870367</v>
      </c>
      <c r="W3368">
        <f t="shared" si="370"/>
        <v>30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 s="5">
        <f t="shared" si="365"/>
        <v>29.67</v>
      </c>
      <c r="Q3369" s="5" t="str">
        <f t="shared" si="366"/>
        <v>theater</v>
      </c>
      <c r="R3369" s="5" t="str">
        <f t="shared" si="367"/>
        <v>plays</v>
      </c>
      <c r="S3369" t="s">
        <v>8317</v>
      </c>
      <c r="T3369" t="s">
        <v>8318</v>
      </c>
      <c r="U3369" s="9">
        <f t="shared" si="368"/>
        <v>42192.933958333335</v>
      </c>
      <c r="V3369" s="9">
        <f t="shared" si="369"/>
        <v>42217.933958333335</v>
      </c>
      <c r="W3369">
        <f t="shared" si="370"/>
        <v>25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 s="5">
        <f t="shared" si="365"/>
        <v>45.48</v>
      </c>
      <c r="Q3370" s="5" t="str">
        <f t="shared" si="366"/>
        <v>theater</v>
      </c>
      <c r="R3370" s="5" t="str">
        <f t="shared" si="367"/>
        <v>plays</v>
      </c>
      <c r="S3370" t="s">
        <v>8317</v>
      </c>
      <c r="T3370" t="s">
        <v>8318</v>
      </c>
      <c r="U3370" s="9">
        <f t="shared" si="368"/>
        <v>41969.199756944443</v>
      </c>
      <c r="V3370" s="9">
        <f t="shared" si="369"/>
        <v>42005.208333333328</v>
      </c>
      <c r="W3370">
        <f t="shared" si="370"/>
        <v>36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 s="5">
        <f t="shared" si="365"/>
        <v>96.2</v>
      </c>
      <c r="Q3371" s="5" t="str">
        <f t="shared" si="366"/>
        <v>theater</v>
      </c>
      <c r="R3371" s="5" t="str">
        <f t="shared" si="367"/>
        <v>plays</v>
      </c>
      <c r="S3371" t="s">
        <v>8317</v>
      </c>
      <c r="T3371" t="s">
        <v>8318</v>
      </c>
      <c r="U3371" s="9">
        <f t="shared" si="368"/>
        <v>42690.041435185187</v>
      </c>
      <c r="V3371" s="9">
        <f t="shared" si="369"/>
        <v>42750.041435185187</v>
      </c>
      <c r="W3371">
        <f t="shared" si="370"/>
        <v>60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 s="5">
        <f t="shared" si="365"/>
        <v>67.92</v>
      </c>
      <c r="Q3372" s="5" t="str">
        <f t="shared" si="366"/>
        <v>theater</v>
      </c>
      <c r="R3372" s="5" t="str">
        <f t="shared" si="367"/>
        <v>plays</v>
      </c>
      <c r="S3372" t="s">
        <v>8317</v>
      </c>
      <c r="T3372" t="s">
        <v>8318</v>
      </c>
      <c r="U3372" s="9">
        <f t="shared" si="368"/>
        <v>42690.334317129629</v>
      </c>
      <c r="V3372" s="9">
        <f t="shared" si="369"/>
        <v>42721.333333333328</v>
      </c>
      <c r="W3372">
        <f t="shared" si="370"/>
        <v>31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 s="5">
        <f t="shared" si="365"/>
        <v>30.78</v>
      </c>
      <c r="Q3373" s="5" t="str">
        <f t="shared" si="366"/>
        <v>theater</v>
      </c>
      <c r="R3373" s="5" t="str">
        <f t="shared" si="367"/>
        <v>plays</v>
      </c>
      <c r="S3373" t="s">
        <v>8317</v>
      </c>
      <c r="T3373" t="s">
        <v>8318</v>
      </c>
      <c r="U3373" s="9">
        <f t="shared" si="368"/>
        <v>42312.874594907407</v>
      </c>
      <c r="V3373" s="9">
        <f t="shared" si="369"/>
        <v>42340.874594907407</v>
      </c>
      <c r="W3373">
        <f t="shared" si="370"/>
        <v>28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 s="5">
        <f t="shared" si="365"/>
        <v>38.33</v>
      </c>
      <c r="Q3374" s="5" t="str">
        <f t="shared" si="366"/>
        <v>theater</v>
      </c>
      <c r="R3374" s="5" t="str">
        <f t="shared" si="367"/>
        <v>plays</v>
      </c>
      <c r="S3374" t="s">
        <v>8317</v>
      </c>
      <c r="T3374" t="s">
        <v>8318</v>
      </c>
      <c r="U3374" s="9">
        <f t="shared" si="368"/>
        <v>41855.548101851848</v>
      </c>
      <c r="V3374" s="9">
        <f t="shared" si="369"/>
        <v>41876.207638888889</v>
      </c>
      <c r="W3374">
        <f t="shared" si="370"/>
        <v>21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 s="5">
        <f t="shared" si="365"/>
        <v>66.83</v>
      </c>
      <c r="Q3375" s="5" t="str">
        <f t="shared" si="366"/>
        <v>theater</v>
      </c>
      <c r="R3375" s="5" t="str">
        <f t="shared" si="367"/>
        <v>plays</v>
      </c>
      <c r="S3375" t="s">
        <v>8317</v>
      </c>
      <c r="T3375" t="s">
        <v>8318</v>
      </c>
      <c r="U3375" s="9">
        <f t="shared" si="368"/>
        <v>42179.854629629626</v>
      </c>
      <c r="V3375" s="9">
        <f t="shared" si="369"/>
        <v>42203.666666666672</v>
      </c>
      <c r="W3375">
        <f t="shared" si="370"/>
        <v>24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 s="5">
        <f t="shared" si="365"/>
        <v>71.73</v>
      </c>
      <c r="Q3376" s="5" t="str">
        <f t="shared" si="366"/>
        <v>theater</v>
      </c>
      <c r="R3376" s="5" t="str">
        <f t="shared" si="367"/>
        <v>plays</v>
      </c>
      <c r="S3376" t="s">
        <v>8317</v>
      </c>
      <c r="T3376" t="s">
        <v>8318</v>
      </c>
      <c r="U3376" s="9">
        <f t="shared" si="368"/>
        <v>42275.731666666667</v>
      </c>
      <c r="V3376" s="9">
        <f t="shared" si="369"/>
        <v>42305.731666666667</v>
      </c>
      <c r="W3376">
        <f t="shared" si="370"/>
        <v>30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 s="5">
        <f t="shared" si="365"/>
        <v>176.47</v>
      </c>
      <c r="Q3377" s="5" t="str">
        <f t="shared" si="366"/>
        <v>theater</v>
      </c>
      <c r="R3377" s="5" t="str">
        <f t="shared" si="367"/>
        <v>plays</v>
      </c>
      <c r="S3377" t="s">
        <v>8317</v>
      </c>
      <c r="T3377" t="s">
        <v>8318</v>
      </c>
      <c r="U3377" s="9">
        <f t="shared" si="368"/>
        <v>41765.610798611109</v>
      </c>
      <c r="V3377" s="9">
        <f t="shared" si="369"/>
        <v>41777.610798611109</v>
      </c>
      <c r="W3377">
        <f t="shared" si="370"/>
        <v>12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 s="5">
        <f t="shared" si="365"/>
        <v>421.11</v>
      </c>
      <c r="Q3378" s="5" t="str">
        <f t="shared" si="366"/>
        <v>theater</v>
      </c>
      <c r="R3378" s="5" t="str">
        <f t="shared" si="367"/>
        <v>plays</v>
      </c>
      <c r="S3378" t="s">
        <v>8317</v>
      </c>
      <c r="T3378" t="s">
        <v>8318</v>
      </c>
      <c r="U3378" s="9">
        <f t="shared" si="368"/>
        <v>42059.701319444444</v>
      </c>
      <c r="V3378" s="9">
        <f t="shared" si="369"/>
        <v>42119.659652777773</v>
      </c>
      <c r="W3378">
        <f t="shared" si="370"/>
        <v>60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 s="5">
        <f t="shared" si="365"/>
        <v>104.99</v>
      </c>
      <c r="Q3379" s="5" t="str">
        <f t="shared" si="366"/>
        <v>theater</v>
      </c>
      <c r="R3379" s="5" t="str">
        <f t="shared" si="367"/>
        <v>plays</v>
      </c>
      <c r="S3379" t="s">
        <v>8317</v>
      </c>
      <c r="T3379" t="s">
        <v>8318</v>
      </c>
      <c r="U3379" s="9">
        <f t="shared" si="368"/>
        <v>42053.732627314821</v>
      </c>
      <c r="V3379" s="9">
        <f t="shared" si="369"/>
        <v>42083.705555555556</v>
      </c>
      <c r="W3379">
        <f t="shared" si="370"/>
        <v>30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 s="5">
        <f t="shared" si="365"/>
        <v>28.19</v>
      </c>
      <c r="Q3380" s="5" t="str">
        <f t="shared" si="366"/>
        <v>theater</v>
      </c>
      <c r="R3380" s="5" t="str">
        <f t="shared" si="367"/>
        <v>plays</v>
      </c>
      <c r="S3380" t="s">
        <v>8317</v>
      </c>
      <c r="T3380" t="s">
        <v>8318</v>
      </c>
      <c r="U3380" s="9">
        <f t="shared" si="368"/>
        <v>41858.355393518519</v>
      </c>
      <c r="V3380" s="9">
        <f t="shared" si="369"/>
        <v>41882.547222222223</v>
      </c>
      <c r="W3380">
        <f t="shared" si="370"/>
        <v>24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 s="5">
        <f t="shared" si="365"/>
        <v>54.55</v>
      </c>
      <c r="Q3381" s="5" t="str">
        <f t="shared" si="366"/>
        <v>theater</v>
      </c>
      <c r="R3381" s="5" t="str">
        <f t="shared" si="367"/>
        <v>plays</v>
      </c>
      <c r="S3381" t="s">
        <v>8317</v>
      </c>
      <c r="T3381" t="s">
        <v>8318</v>
      </c>
      <c r="U3381" s="9">
        <f t="shared" si="368"/>
        <v>42225.513888888891</v>
      </c>
      <c r="V3381" s="9">
        <f t="shared" si="369"/>
        <v>42242.958333333328</v>
      </c>
      <c r="W3381">
        <f t="shared" si="370"/>
        <v>17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 s="5">
        <f t="shared" si="365"/>
        <v>111.89</v>
      </c>
      <c r="Q3382" s="5" t="str">
        <f t="shared" si="366"/>
        <v>theater</v>
      </c>
      <c r="R3382" s="5" t="str">
        <f t="shared" si="367"/>
        <v>plays</v>
      </c>
      <c r="S3382" t="s">
        <v>8317</v>
      </c>
      <c r="T3382" t="s">
        <v>8318</v>
      </c>
      <c r="U3382" s="9">
        <f t="shared" si="368"/>
        <v>41937.95344907407</v>
      </c>
      <c r="V3382" s="9">
        <f t="shared" si="369"/>
        <v>41972.995115740734</v>
      </c>
      <c r="W3382">
        <f t="shared" si="370"/>
        <v>35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 s="5">
        <f t="shared" si="365"/>
        <v>85.21</v>
      </c>
      <c r="Q3383" s="5" t="str">
        <f t="shared" si="366"/>
        <v>theater</v>
      </c>
      <c r="R3383" s="5" t="str">
        <f t="shared" si="367"/>
        <v>plays</v>
      </c>
      <c r="S3383" t="s">
        <v>8317</v>
      </c>
      <c r="T3383" t="s">
        <v>8318</v>
      </c>
      <c r="U3383" s="9">
        <f t="shared" si="368"/>
        <v>42044.184988425928</v>
      </c>
      <c r="V3383" s="9">
        <f t="shared" si="369"/>
        <v>42074.143321759257</v>
      </c>
      <c r="W3383">
        <f t="shared" si="370"/>
        <v>30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 s="5">
        <f t="shared" si="365"/>
        <v>76.650000000000006</v>
      </c>
      <c r="Q3384" s="5" t="str">
        <f t="shared" si="366"/>
        <v>theater</v>
      </c>
      <c r="R3384" s="5" t="str">
        <f t="shared" si="367"/>
        <v>plays</v>
      </c>
      <c r="S3384" t="s">
        <v>8317</v>
      </c>
      <c r="T3384" t="s">
        <v>8318</v>
      </c>
      <c r="U3384" s="9">
        <f t="shared" si="368"/>
        <v>42559.431203703702</v>
      </c>
      <c r="V3384" s="9">
        <f t="shared" si="369"/>
        <v>42583.957638888889</v>
      </c>
      <c r="W3384">
        <f t="shared" si="370"/>
        <v>24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 s="5">
        <f t="shared" si="365"/>
        <v>65.17</v>
      </c>
      <c r="Q3385" s="5" t="str">
        <f t="shared" si="366"/>
        <v>theater</v>
      </c>
      <c r="R3385" s="5" t="str">
        <f t="shared" si="367"/>
        <v>plays</v>
      </c>
      <c r="S3385" t="s">
        <v>8317</v>
      </c>
      <c r="T3385" t="s">
        <v>8318</v>
      </c>
      <c r="U3385" s="9">
        <f t="shared" si="368"/>
        <v>42524.782638888893</v>
      </c>
      <c r="V3385" s="9">
        <f t="shared" si="369"/>
        <v>42544.782638888893</v>
      </c>
      <c r="W3385">
        <f t="shared" si="370"/>
        <v>20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 s="5">
        <f t="shared" si="365"/>
        <v>93.76</v>
      </c>
      <c r="Q3386" s="5" t="str">
        <f t="shared" si="366"/>
        <v>theater</v>
      </c>
      <c r="R3386" s="5" t="str">
        <f t="shared" si="367"/>
        <v>plays</v>
      </c>
      <c r="S3386" t="s">
        <v>8317</v>
      </c>
      <c r="T3386" t="s">
        <v>8318</v>
      </c>
      <c r="U3386" s="9">
        <f t="shared" si="368"/>
        <v>42292.087592592594</v>
      </c>
      <c r="V3386" s="9">
        <f t="shared" si="369"/>
        <v>42329.125</v>
      </c>
      <c r="W3386">
        <f t="shared" si="370"/>
        <v>37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 s="5">
        <f t="shared" si="365"/>
        <v>133.33000000000001</v>
      </c>
      <c r="Q3387" s="5" t="str">
        <f t="shared" si="366"/>
        <v>theater</v>
      </c>
      <c r="R3387" s="5" t="str">
        <f t="shared" si="367"/>
        <v>plays</v>
      </c>
      <c r="S3387" t="s">
        <v>8317</v>
      </c>
      <c r="T3387" t="s">
        <v>8318</v>
      </c>
      <c r="U3387" s="9">
        <f t="shared" si="368"/>
        <v>41953.8675</v>
      </c>
      <c r="V3387" s="9">
        <f t="shared" si="369"/>
        <v>41983.8675</v>
      </c>
      <c r="W3387">
        <f t="shared" si="370"/>
        <v>30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 s="5">
        <f t="shared" si="365"/>
        <v>51.22</v>
      </c>
      <c r="Q3388" s="5" t="str">
        <f t="shared" si="366"/>
        <v>theater</v>
      </c>
      <c r="R3388" s="5" t="str">
        <f t="shared" si="367"/>
        <v>plays</v>
      </c>
      <c r="S3388" t="s">
        <v>8317</v>
      </c>
      <c r="T3388" t="s">
        <v>8318</v>
      </c>
      <c r="U3388" s="9">
        <f t="shared" si="368"/>
        <v>41946.644745370373</v>
      </c>
      <c r="V3388" s="9">
        <f t="shared" si="369"/>
        <v>41976.644745370373</v>
      </c>
      <c r="W3388">
        <f t="shared" si="370"/>
        <v>30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 s="5">
        <f t="shared" si="365"/>
        <v>100.17</v>
      </c>
      <c r="Q3389" s="5" t="str">
        <f t="shared" si="366"/>
        <v>theater</v>
      </c>
      <c r="R3389" s="5" t="str">
        <f t="shared" si="367"/>
        <v>plays</v>
      </c>
      <c r="S3389" t="s">
        <v>8317</v>
      </c>
      <c r="T3389" t="s">
        <v>8318</v>
      </c>
      <c r="U3389" s="9">
        <f t="shared" si="368"/>
        <v>41947.762592592589</v>
      </c>
      <c r="V3389" s="9">
        <f t="shared" si="369"/>
        <v>41987.762592592597</v>
      </c>
      <c r="W3389">
        <f t="shared" si="370"/>
        <v>40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 s="5">
        <f t="shared" si="365"/>
        <v>34.6</v>
      </c>
      <c r="Q3390" s="5" t="str">
        <f t="shared" si="366"/>
        <v>theater</v>
      </c>
      <c r="R3390" s="5" t="str">
        <f t="shared" si="367"/>
        <v>plays</v>
      </c>
      <c r="S3390" t="s">
        <v>8317</v>
      </c>
      <c r="T3390" t="s">
        <v>8318</v>
      </c>
      <c r="U3390" s="9">
        <f t="shared" si="368"/>
        <v>42143.461122685185</v>
      </c>
      <c r="V3390" s="9">
        <f t="shared" si="369"/>
        <v>42173.461122685185</v>
      </c>
      <c r="W3390">
        <f t="shared" si="370"/>
        <v>30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 s="5">
        <f t="shared" si="365"/>
        <v>184.68</v>
      </c>
      <c r="Q3391" s="5" t="str">
        <f t="shared" si="366"/>
        <v>theater</v>
      </c>
      <c r="R3391" s="5" t="str">
        <f t="shared" si="367"/>
        <v>plays</v>
      </c>
      <c r="S3391" t="s">
        <v>8317</v>
      </c>
      <c r="T3391" t="s">
        <v>8318</v>
      </c>
      <c r="U3391" s="9">
        <f t="shared" si="368"/>
        <v>42494.563449074078</v>
      </c>
      <c r="V3391" s="9">
        <f t="shared" si="369"/>
        <v>42524.563449074078</v>
      </c>
      <c r="W3391">
        <f t="shared" si="370"/>
        <v>30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 s="5">
        <f t="shared" si="365"/>
        <v>69.819999999999993</v>
      </c>
      <c r="Q3392" s="5" t="str">
        <f t="shared" si="366"/>
        <v>theater</v>
      </c>
      <c r="R3392" s="5" t="str">
        <f t="shared" si="367"/>
        <v>plays</v>
      </c>
      <c r="S3392" t="s">
        <v>8317</v>
      </c>
      <c r="T3392" t="s">
        <v>8318</v>
      </c>
      <c r="U3392" s="9">
        <f t="shared" si="368"/>
        <v>41815.774826388886</v>
      </c>
      <c r="V3392" s="9">
        <f t="shared" si="369"/>
        <v>41830.774826388886</v>
      </c>
      <c r="W3392">
        <f t="shared" si="370"/>
        <v>15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 s="5">
        <f t="shared" si="365"/>
        <v>61.94</v>
      </c>
      <c r="Q3393" s="5" t="str">
        <f t="shared" si="366"/>
        <v>theater</v>
      </c>
      <c r="R3393" s="5" t="str">
        <f t="shared" si="367"/>
        <v>plays</v>
      </c>
      <c r="S3393" t="s">
        <v>8317</v>
      </c>
      <c r="T3393" t="s">
        <v>8318</v>
      </c>
      <c r="U3393" s="9">
        <f t="shared" si="368"/>
        <v>41830.545694444445</v>
      </c>
      <c r="V3393" s="9">
        <f t="shared" si="369"/>
        <v>41859.936111111114</v>
      </c>
      <c r="W3393">
        <f t="shared" si="370"/>
        <v>29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71">ROUND((E3394/D3394)*100,0)</f>
        <v>100</v>
      </c>
      <c r="P3394" s="5">
        <f t="shared" ref="P3394:P3457" si="372">ROUND((E3394/L3394),2)</f>
        <v>41.67</v>
      </c>
      <c r="Q3394" s="5" t="str">
        <f t="shared" ref="Q3394:Q3457" si="373">LEFT(N3394,SEARCH("/",N3394)-1)</f>
        <v>theater</v>
      </c>
      <c r="R3394" s="5" t="str">
        <f t="shared" ref="R3394:R3457" si="374">RIGHT(N3394,LEN(N3394)-SEARCH("/",N3394))</f>
        <v>plays</v>
      </c>
      <c r="S3394" t="s">
        <v>8317</v>
      </c>
      <c r="T3394" t="s">
        <v>8318</v>
      </c>
      <c r="U3394" s="9">
        <f t="shared" ref="U3394:U3457" si="375">(((J3394/60)/60)/24)+DATE(1970,1,1)</f>
        <v>42446.845543981486</v>
      </c>
      <c r="V3394" s="9">
        <f t="shared" ref="V3394:V3457" si="376">(((I3394/60)/60)/24)+DATE(1970,1,1)</f>
        <v>42496.845543981486</v>
      </c>
      <c r="W3394">
        <f t="shared" si="370"/>
        <v>50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71"/>
        <v>106</v>
      </c>
      <c r="P3395" s="5">
        <f t="shared" si="372"/>
        <v>36.07</v>
      </c>
      <c r="Q3395" s="5" t="str">
        <f t="shared" si="373"/>
        <v>theater</v>
      </c>
      <c r="R3395" s="5" t="str">
        <f t="shared" si="374"/>
        <v>plays</v>
      </c>
      <c r="S3395" t="s">
        <v>8317</v>
      </c>
      <c r="T3395" t="s">
        <v>8318</v>
      </c>
      <c r="U3395" s="9">
        <f t="shared" si="375"/>
        <v>41923.921643518523</v>
      </c>
      <c r="V3395" s="9">
        <f t="shared" si="376"/>
        <v>41949.031944444447</v>
      </c>
      <c r="W3395">
        <f t="shared" ref="W3395:W3458" si="377">DATEDIF(U3395,V3395,"d")</f>
        <v>26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 s="5">
        <f t="shared" si="372"/>
        <v>29</v>
      </c>
      <c r="Q3396" s="5" t="str">
        <f t="shared" si="373"/>
        <v>theater</v>
      </c>
      <c r="R3396" s="5" t="str">
        <f t="shared" si="374"/>
        <v>plays</v>
      </c>
      <c r="S3396" t="s">
        <v>8317</v>
      </c>
      <c r="T3396" t="s">
        <v>8318</v>
      </c>
      <c r="U3396" s="9">
        <f t="shared" si="375"/>
        <v>41817.59542824074</v>
      </c>
      <c r="V3396" s="9">
        <f t="shared" si="376"/>
        <v>41847.59542824074</v>
      </c>
      <c r="W3396">
        <f t="shared" si="377"/>
        <v>30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 s="5">
        <f t="shared" si="372"/>
        <v>24.21</v>
      </c>
      <c r="Q3397" s="5" t="str">
        <f t="shared" si="373"/>
        <v>theater</v>
      </c>
      <c r="R3397" s="5" t="str">
        <f t="shared" si="374"/>
        <v>plays</v>
      </c>
      <c r="S3397" t="s">
        <v>8317</v>
      </c>
      <c r="T3397" t="s">
        <v>8318</v>
      </c>
      <c r="U3397" s="9">
        <f t="shared" si="375"/>
        <v>42140.712314814817</v>
      </c>
      <c r="V3397" s="9">
        <f t="shared" si="376"/>
        <v>42154.756944444445</v>
      </c>
      <c r="W3397">
        <f t="shared" si="377"/>
        <v>14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 s="5">
        <f t="shared" si="372"/>
        <v>55.89</v>
      </c>
      <c r="Q3398" s="5" t="str">
        <f t="shared" si="373"/>
        <v>theater</v>
      </c>
      <c r="R3398" s="5" t="str">
        <f t="shared" si="374"/>
        <v>plays</v>
      </c>
      <c r="S3398" t="s">
        <v>8317</v>
      </c>
      <c r="T3398" t="s">
        <v>8318</v>
      </c>
      <c r="U3398" s="9">
        <f t="shared" si="375"/>
        <v>41764.44663194444</v>
      </c>
      <c r="V3398" s="9">
        <f t="shared" si="376"/>
        <v>41791.165972222225</v>
      </c>
      <c r="W3398">
        <f t="shared" si="377"/>
        <v>27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 s="5">
        <f t="shared" si="372"/>
        <v>11.67</v>
      </c>
      <c r="Q3399" s="5" t="str">
        <f t="shared" si="373"/>
        <v>theater</v>
      </c>
      <c r="R3399" s="5" t="str">
        <f t="shared" si="374"/>
        <v>plays</v>
      </c>
      <c r="S3399" t="s">
        <v>8317</v>
      </c>
      <c r="T3399" t="s">
        <v>8318</v>
      </c>
      <c r="U3399" s="9">
        <f t="shared" si="375"/>
        <v>42378.478344907402</v>
      </c>
      <c r="V3399" s="9">
        <f t="shared" si="376"/>
        <v>42418.916666666672</v>
      </c>
      <c r="W3399">
        <f t="shared" si="377"/>
        <v>40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 s="5">
        <f t="shared" si="372"/>
        <v>68.349999999999994</v>
      </c>
      <c r="Q3400" s="5" t="str">
        <f t="shared" si="373"/>
        <v>theater</v>
      </c>
      <c r="R3400" s="5" t="str">
        <f t="shared" si="374"/>
        <v>plays</v>
      </c>
      <c r="S3400" t="s">
        <v>8317</v>
      </c>
      <c r="T3400" t="s">
        <v>8318</v>
      </c>
      <c r="U3400" s="9">
        <f t="shared" si="375"/>
        <v>41941.75203703704</v>
      </c>
      <c r="V3400" s="9">
        <f t="shared" si="376"/>
        <v>41964.708333333328</v>
      </c>
      <c r="W3400">
        <f t="shared" si="377"/>
        <v>23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 s="5">
        <f t="shared" si="372"/>
        <v>27.07</v>
      </c>
      <c r="Q3401" s="5" t="str">
        <f t="shared" si="373"/>
        <v>theater</v>
      </c>
      <c r="R3401" s="5" t="str">
        <f t="shared" si="374"/>
        <v>plays</v>
      </c>
      <c r="S3401" t="s">
        <v>8317</v>
      </c>
      <c r="T3401" t="s">
        <v>8318</v>
      </c>
      <c r="U3401" s="9">
        <f t="shared" si="375"/>
        <v>42026.920428240745</v>
      </c>
      <c r="V3401" s="9">
        <f t="shared" si="376"/>
        <v>42056.920428240745</v>
      </c>
      <c r="W3401">
        <f t="shared" si="377"/>
        <v>30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 s="5">
        <f t="shared" si="372"/>
        <v>118.13</v>
      </c>
      <c r="Q3402" s="5" t="str">
        <f t="shared" si="373"/>
        <v>theater</v>
      </c>
      <c r="R3402" s="5" t="str">
        <f t="shared" si="374"/>
        <v>plays</v>
      </c>
      <c r="S3402" t="s">
        <v>8317</v>
      </c>
      <c r="T3402" t="s">
        <v>8318</v>
      </c>
      <c r="U3402" s="9">
        <f t="shared" si="375"/>
        <v>41834.953865740739</v>
      </c>
      <c r="V3402" s="9">
        <f t="shared" si="376"/>
        <v>41879.953865740739</v>
      </c>
      <c r="W3402">
        <f t="shared" si="377"/>
        <v>45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 s="5">
        <f t="shared" si="372"/>
        <v>44.76</v>
      </c>
      <c r="Q3403" s="5" t="str">
        <f t="shared" si="373"/>
        <v>theater</v>
      </c>
      <c r="R3403" s="5" t="str">
        <f t="shared" si="374"/>
        <v>plays</v>
      </c>
      <c r="S3403" t="s">
        <v>8317</v>
      </c>
      <c r="T3403" t="s">
        <v>8318</v>
      </c>
      <c r="U3403" s="9">
        <f t="shared" si="375"/>
        <v>42193.723912037036</v>
      </c>
      <c r="V3403" s="9">
        <f t="shared" si="376"/>
        <v>42223.723912037036</v>
      </c>
      <c r="W3403">
        <f t="shared" si="377"/>
        <v>30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 s="5">
        <f t="shared" si="372"/>
        <v>99.79</v>
      </c>
      <c r="Q3404" s="5" t="str">
        <f t="shared" si="373"/>
        <v>theater</v>
      </c>
      <c r="R3404" s="5" t="str">
        <f t="shared" si="374"/>
        <v>plays</v>
      </c>
      <c r="S3404" t="s">
        <v>8317</v>
      </c>
      <c r="T3404" t="s">
        <v>8318</v>
      </c>
      <c r="U3404" s="9">
        <f t="shared" si="375"/>
        <v>42290.61855324074</v>
      </c>
      <c r="V3404" s="9">
        <f t="shared" si="376"/>
        <v>42320.104861111111</v>
      </c>
      <c r="W3404">
        <f t="shared" si="377"/>
        <v>30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 s="5">
        <f t="shared" si="372"/>
        <v>117.65</v>
      </c>
      <c r="Q3405" s="5" t="str">
        <f t="shared" si="373"/>
        <v>theater</v>
      </c>
      <c r="R3405" s="5" t="str">
        <f t="shared" si="374"/>
        <v>plays</v>
      </c>
      <c r="S3405" t="s">
        <v>8317</v>
      </c>
      <c r="T3405" t="s">
        <v>8318</v>
      </c>
      <c r="U3405" s="9">
        <f t="shared" si="375"/>
        <v>42150.462083333332</v>
      </c>
      <c r="V3405" s="9">
        <f t="shared" si="376"/>
        <v>42180.462083333332</v>
      </c>
      <c r="W3405">
        <f t="shared" si="377"/>
        <v>30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 s="5">
        <f t="shared" si="372"/>
        <v>203.33</v>
      </c>
      <c r="Q3406" s="5" t="str">
        <f t="shared" si="373"/>
        <v>theater</v>
      </c>
      <c r="R3406" s="5" t="str">
        <f t="shared" si="374"/>
        <v>plays</v>
      </c>
      <c r="S3406" t="s">
        <v>8317</v>
      </c>
      <c r="T3406" t="s">
        <v>8318</v>
      </c>
      <c r="U3406" s="9">
        <f t="shared" si="375"/>
        <v>42152.503495370373</v>
      </c>
      <c r="V3406" s="9">
        <f t="shared" si="376"/>
        <v>42172.503495370373</v>
      </c>
      <c r="W3406">
        <f t="shared" si="377"/>
        <v>20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 s="5">
        <f t="shared" si="372"/>
        <v>28.32</v>
      </c>
      <c r="Q3407" s="5" t="str">
        <f t="shared" si="373"/>
        <v>theater</v>
      </c>
      <c r="R3407" s="5" t="str">
        <f t="shared" si="374"/>
        <v>plays</v>
      </c>
      <c r="S3407" t="s">
        <v>8317</v>
      </c>
      <c r="T3407" t="s">
        <v>8318</v>
      </c>
      <c r="U3407" s="9">
        <f t="shared" si="375"/>
        <v>42410.017199074078</v>
      </c>
      <c r="V3407" s="9">
        <f t="shared" si="376"/>
        <v>42430.999305555553</v>
      </c>
      <c r="W3407">
        <f t="shared" si="377"/>
        <v>20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 s="5">
        <f t="shared" si="372"/>
        <v>110.23</v>
      </c>
      <c r="Q3408" s="5" t="str">
        <f t="shared" si="373"/>
        <v>theater</v>
      </c>
      <c r="R3408" s="5" t="str">
        <f t="shared" si="374"/>
        <v>plays</v>
      </c>
      <c r="S3408" t="s">
        <v>8317</v>
      </c>
      <c r="T3408" t="s">
        <v>8318</v>
      </c>
      <c r="U3408" s="9">
        <f t="shared" si="375"/>
        <v>41791.492777777778</v>
      </c>
      <c r="V3408" s="9">
        <f t="shared" si="376"/>
        <v>41836.492777777778</v>
      </c>
      <c r="W3408">
        <f t="shared" si="377"/>
        <v>45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 s="5">
        <f t="shared" si="372"/>
        <v>31.97</v>
      </c>
      <c r="Q3409" s="5" t="str">
        <f t="shared" si="373"/>
        <v>theater</v>
      </c>
      <c r="R3409" s="5" t="str">
        <f t="shared" si="374"/>
        <v>plays</v>
      </c>
      <c r="S3409" t="s">
        <v>8317</v>
      </c>
      <c r="T3409" t="s">
        <v>8318</v>
      </c>
      <c r="U3409" s="9">
        <f t="shared" si="375"/>
        <v>41796.422326388885</v>
      </c>
      <c r="V3409" s="9">
        <f t="shared" si="376"/>
        <v>41826.422326388885</v>
      </c>
      <c r="W3409">
        <f t="shared" si="377"/>
        <v>30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 s="5">
        <f t="shared" si="372"/>
        <v>58.61</v>
      </c>
      <c r="Q3410" s="5" t="str">
        <f t="shared" si="373"/>
        <v>theater</v>
      </c>
      <c r="R3410" s="5" t="str">
        <f t="shared" si="374"/>
        <v>plays</v>
      </c>
      <c r="S3410" t="s">
        <v>8317</v>
      </c>
      <c r="T3410" t="s">
        <v>8318</v>
      </c>
      <c r="U3410" s="9">
        <f t="shared" si="375"/>
        <v>41808.991944444446</v>
      </c>
      <c r="V3410" s="9">
        <f t="shared" si="376"/>
        <v>41838.991944444446</v>
      </c>
      <c r="W3410">
        <f t="shared" si="377"/>
        <v>30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 s="5">
        <f t="shared" si="372"/>
        <v>29.43</v>
      </c>
      <c r="Q3411" s="5" t="str">
        <f t="shared" si="373"/>
        <v>theater</v>
      </c>
      <c r="R3411" s="5" t="str">
        <f t="shared" si="374"/>
        <v>plays</v>
      </c>
      <c r="S3411" t="s">
        <v>8317</v>
      </c>
      <c r="T3411" t="s">
        <v>8318</v>
      </c>
      <c r="U3411" s="9">
        <f t="shared" si="375"/>
        <v>42544.814328703709</v>
      </c>
      <c r="V3411" s="9">
        <f t="shared" si="376"/>
        <v>42582.873611111107</v>
      </c>
      <c r="W3411">
        <f t="shared" si="377"/>
        <v>38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 s="5">
        <f t="shared" si="372"/>
        <v>81.38</v>
      </c>
      <c r="Q3412" s="5" t="str">
        <f t="shared" si="373"/>
        <v>theater</v>
      </c>
      <c r="R3412" s="5" t="str">
        <f t="shared" si="374"/>
        <v>plays</v>
      </c>
      <c r="S3412" t="s">
        <v>8317</v>
      </c>
      <c r="T3412" t="s">
        <v>8318</v>
      </c>
      <c r="U3412" s="9">
        <f t="shared" si="375"/>
        <v>42500.041550925926</v>
      </c>
      <c r="V3412" s="9">
        <f t="shared" si="376"/>
        <v>42527.291666666672</v>
      </c>
      <c r="W3412">
        <f t="shared" si="377"/>
        <v>27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 s="5">
        <f t="shared" si="372"/>
        <v>199.17</v>
      </c>
      <c r="Q3413" s="5" t="str">
        <f t="shared" si="373"/>
        <v>theater</v>
      </c>
      <c r="R3413" s="5" t="str">
        <f t="shared" si="374"/>
        <v>plays</v>
      </c>
      <c r="S3413" t="s">
        <v>8317</v>
      </c>
      <c r="T3413" t="s">
        <v>8318</v>
      </c>
      <c r="U3413" s="9">
        <f t="shared" si="375"/>
        <v>42265.022824074069</v>
      </c>
      <c r="V3413" s="9">
        <f t="shared" si="376"/>
        <v>42285.022824074069</v>
      </c>
      <c r="W3413">
        <f t="shared" si="377"/>
        <v>20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 s="5">
        <f t="shared" si="372"/>
        <v>115.38</v>
      </c>
      <c r="Q3414" s="5" t="str">
        <f t="shared" si="373"/>
        <v>theater</v>
      </c>
      <c r="R3414" s="5" t="str">
        <f t="shared" si="374"/>
        <v>plays</v>
      </c>
      <c r="S3414" t="s">
        <v>8317</v>
      </c>
      <c r="T3414" t="s">
        <v>8318</v>
      </c>
      <c r="U3414" s="9">
        <f t="shared" si="375"/>
        <v>41879.959050925929</v>
      </c>
      <c r="V3414" s="9">
        <f t="shared" si="376"/>
        <v>41909.959050925929</v>
      </c>
      <c r="W3414">
        <f t="shared" si="377"/>
        <v>30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 s="5">
        <f t="shared" si="372"/>
        <v>46.43</v>
      </c>
      <c r="Q3415" s="5" t="str">
        <f t="shared" si="373"/>
        <v>theater</v>
      </c>
      <c r="R3415" s="5" t="str">
        <f t="shared" si="374"/>
        <v>plays</v>
      </c>
      <c r="S3415" t="s">
        <v>8317</v>
      </c>
      <c r="T3415" t="s">
        <v>8318</v>
      </c>
      <c r="U3415" s="9">
        <f t="shared" si="375"/>
        <v>42053.733078703706</v>
      </c>
      <c r="V3415" s="9">
        <f t="shared" si="376"/>
        <v>42063.207638888889</v>
      </c>
      <c r="W3415">
        <f t="shared" si="377"/>
        <v>10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 s="5">
        <f t="shared" si="372"/>
        <v>70.569999999999993</v>
      </c>
      <c r="Q3416" s="5" t="str">
        <f t="shared" si="373"/>
        <v>theater</v>
      </c>
      <c r="R3416" s="5" t="str">
        <f t="shared" si="374"/>
        <v>plays</v>
      </c>
      <c r="S3416" t="s">
        <v>8317</v>
      </c>
      <c r="T3416" t="s">
        <v>8318</v>
      </c>
      <c r="U3416" s="9">
        <f t="shared" si="375"/>
        <v>42675.832465277781</v>
      </c>
      <c r="V3416" s="9">
        <f t="shared" si="376"/>
        <v>42705.332638888889</v>
      </c>
      <c r="W3416">
        <f t="shared" si="377"/>
        <v>30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 s="5">
        <f t="shared" si="372"/>
        <v>22.22</v>
      </c>
      <c r="Q3417" s="5" t="str">
        <f t="shared" si="373"/>
        <v>theater</v>
      </c>
      <c r="R3417" s="5" t="str">
        <f t="shared" si="374"/>
        <v>plays</v>
      </c>
      <c r="S3417" t="s">
        <v>8317</v>
      </c>
      <c r="T3417" t="s">
        <v>8318</v>
      </c>
      <c r="U3417" s="9">
        <f t="shared" si="375"/>
        <v>42467.144166666665</v>
      </c>
      <c r="V3417" s="9">
        <f t="shared" si="376"/>
        <v>42477.979166666672</v>
      </c>
      <c r="W3417">
        <f t="shared" si="377"/>
        <v>10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 s="5">
        <f t="shared" si="372"/>
        <v>159.47</v>
      </c>
      <c r="Q3418" s="5" t="str">
        <f t="shared" si="373"/>
        <v>theater</v>
      </c>
      <c r="R3418" s="5" t="str">
        <f t="shared" si="374"/>
        <v>plays</v>
      </c>
      <c r="S3418" t="s">
        <v>8317</v>
      </c>
      <c r="T3418" t="s">
        <v>8318</v>
      </c>
      <c r="U3418" s="9">
        <f t="shared" si="375"/>
        <v>42089.412557870368</v>
      </c>
      <c r="V3418" s="9">
        <f t="shared" si="376"/>
        <v>42117.770833333328</v>
      </c>
      <c r="W3418">
        <f t="shared" si="377"/>
        <v>28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 s="5">
        <f t="shared" si="372"/>
        <v>37.78</v>
      </c>
      <c r="Q3419" s="5" t="str">
        <f t="shared" si="373"/>
        <v>theater</v>
      </c>
      <c r="R3419" s="5" t="str">
        <f t="shared" si="374"/>
        <v>plays</v>
      </c>
      <c r="S3419" t="s">
        <v>8317</v>
      </c>
      <c r="T3419" t="s">
        <v>8318</v>
      </c>
      <c r="U3419" s="9">
        <f t="shared" si="375"/>
        <v>41894.91375</v>
      </c>
      <c r="V3419" s="9">
        <f t="shared" si="376"/>
        <v>41938.029861111114</v>
      </c>
      <c r="W3419">
        <f t="shared" si="377"/>
        <v>44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 s="5">
        <f t="shared" si="372"/>
        <v>72.05</v>
      </c>
      <c r="Q3420" s="5" t="str">
        <f t="shared" si="373"/>
        <v>theater</v>
      </c>
      <c r="R3420" s="5" t="str">
        <f t="shared" si="374"/>
        <v>plays</v>
      </c>
      <c r="S3420" t="s">
        <v>8317</v>
      </c>
      <c r="T3420" t="s">
        <v>8318</v>
      </c>
      <c r="U3420" s="9">
        <f t="shared" si="375"/>
        <v>41752.83457175926</v>
      </c>
      <c r="V3420" s="9">
        <f t="shared" si="376"/>
        <v>41782.83457175926</v>
      </c>
      <c r="W3420">
        <f t="shared" si="377"/>
        <v>30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 s="5">
        <f t="shared" si="372"/>
        <v>63.7</v>
      </c>
      <c r="Q3421" s="5" t="str">
        <f t="shared" si="373"/>
        <v>theater</v>
      </c>
      <c r="R3421" s="5" t="str">
        <f t="shared" si="374"/>
        <v>plays</v>
      </c>
      <c r="S3421" t="s">
        <v>8317</v>
      </c>
      <c r="T3421" t="s">
        <v>8318</v>
      </c>
      <c r="U3421" s="9">
        <f t="shared" si="375"/>
        <v>42448.821585648147</v>
      </c>
      <c r="V3421" s="9">
        <f t="shared" si="376"/>
        <v>42466.895833333328</v>
      </c>
      <c r="W3421">
        <f t="shared" si="377"/>
        <v>18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 s="5">
        <f t="shared" si="372"/>
        <v>28.41</v>
      </c>
      <c r="Q3422" s="5" t="str">
        <f t="shared" si="373"/>
        <v>theater</v>
      </c>
      <c r="R3422" s="5" t="str">
        <f t="shared" si="374"/>
        <v>plays</v>
      </c>
      <c r="S3422" t="s">
        <v>8317</v>
      </c>
      <c r="T3422" t="s">
        <v>8318</v>
      </c>
      <c r="U3422" s="9">
        <f t="shared" si="375"/>
        <v>42405.090300925927</v>
      </c>
      <c r="V3422" s="9">
        <f t="shared" si="376"/>
        <v>42414</v>
      </c>
      <c r="W3422">
        <f t="shared" si="377"/>
        <v>9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 s="5">
        <f t="shared" si="372"/>
        <v>103.21</v>
      </c>
      <c r="Q3423" s="5" t="str">
        <f t="shared" si="373"/>
        <v>theater</v>
      </c>
      <c r="R3423" s="5" t="str">
        <f t="shared" si="374"/>
        <v>plays</v>
      </c>
      <c r="S3423" t="s">
        <v>8317</v>
      </c>
      <c r="T3423" t="s">
        <v>8318</v>
      </c>
      <c r="U3423" s="9">
        <f t="shared" si="375"/>
        <v>42037.791238425925</v>
      </c>
      <c r="V3423" s="9">
        <f t="shared" si="376"/>
        <v>42067.791238425925</v>
      </c>
      <c r="W3423">
        <f t="shared" si="377"/>
        <v>30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 s="5">
        <f t="shared" si="372"/>
        <v>71.150000000000006</v>
      </c>
      <c r="Q3424" s="5" t="str">
        <f t="shared" si="373"/>
        <v>theater</v>
      </c>
      <c r="R3424" s="5" t="str">
        <f t="shared" si="374"/>
        <v>plays</v>
      </c>
      <c r="S3424" t="s">
        <v>8317</v>
      </c>
      <c r="T3424" t="s">
        <v>8318</v>
      </c>
      <c r="U3424" s="9">
        <f t="shared" si="375"/>
        <v>42323.562222222223</v>
      </c>
      <c r="V3424" s="9">
        <f t="shared" si="376"/>
        <v>42352</v>
      </c>
      <c r="W3424">
        <f t="shared" si="377"/>
        <v>29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 s="5">
        <f t="shared" si="372"/>
        <v>35</v>
      </c>
      <c r="Q3425" s="5" t="str">
        <f t="shared" si="373"/>
        <v>theater</v>
      </c>
      <c r="R3425" s="5" t="str">
        <f t="shared" si="374"/>
        <v>plays</v>
      </c>
      <c r="S3425" t="s">
        <v>8317</v>
      </c>
      <c r="T3425" t="s">
        <v>8318</v>
      </c>
      <c r="U3425" s="9">
        <f t="shared" si="375"/>
        <v>42088.911354166667</v>
      </c>
      <c r="V3425" s="9">
        <f t="shared" si="376"/>
        <v>42118.911354166667</v>
      </c>
      <c r="W3425">
        <f t="shared" si="377"/>
        <v>30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 s="5">
        <f t="shared" si="372"/>
        <v>81.78</v>
      </c>
      <c r="Q3426" s="5" t="str">
        <f t="shared" si="373"/>
        <v>theater</v>
      </c>
      <c r="R3426" s="5" t="str">
        <f t="shared" si="374"/>
        <v>plays</v>
      </c>
      <c r="S3426" t="s">
        <v>8317</v>
      </c>
      <c r="T3426" t="s">
        <v>8318</v>
      </c>
      <c r="U3426" s="9">
        <f t="shared" si="375"/>
        <v>42018.676898148144</v>
      </c>
      <c r="V3426" s="9">
        <f t="shared" si="376"/>
        <v>42040.290972222225</v>
      </c>
      <c r="W3426">
        <f t="shared" si="377"/>
        <v>22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 s="5">
        <f t="shared" si="372"/>
        <v>297.02999999999997</v>
      </c>
      <c r="Q3427" s="5" t="str">
        <f t="shared" si="373"/>
        <v>theater</v>
      </c>
      <c r="R3427" s="5" t="str">
        <f t="shared" si="374"/>
        <v>plays</v>
      </c>
      <c r="S3427" t="s">
        <v>8317</v>
      </c>
      <c r="T3427" t="s">
        <v>8318</v>
      </c>
      <c r="U3427" s="9">
        <f t="shared" si="375"/>
        <v>41884.617314814815</v>
      </c>
      <c r="V3427" s="9">
        <f t="shared" si="376"/>
        <v>41916.617314814815</v>
      </c>
      <c r="W3427">
        <f t="shared" si="377"/>
        <v>32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 s="5">
        <f t="shared" si="372"/>
        <v>46.61</v>
      </c>
      <c r="Q3428" s="5" t="str">
        <f t="shared" si="373"/>
        <v>theater</v>
      </c>
      <c r="R3428" s="5" t="str">
        <f t="shared" si="374"/>
        <v>plays</v>
      </c>
      <c r="S3428" t="s">
        <v>8317</v>
      </c>
      <c r="T3428" t="s">
        <v>8318</v>
      </c>
      <c r="U3428" s="9">
        <f t="shared" si="375"/>
        <v>41884.056747685187</v>
      </c>
      <c r="V3428" s="9">
        <f t="shared" si="376"/>
        <v>41903.083333333336</v>
      </c>
      <c r="W3428">
        <f t="shared" si="377"/>
        <v>19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 s="5">
        <f t="shared" si="372"/>
        <v>51.72</v>
      </c>
      <c r="Q3429" s="5" t="str">
        <f t="shared" si="373"/>
        <v>theater</v>
      </c>
      <c r="R3429" s="5" t="str">
        <f t="shared" si="374"/>
        <v>plays</v>
      </c>
      <c r="S3429" t="s">
        <v>8317</v>
      </c>
      <c r="T3429" t="s">
        <v>8318</v>
      </c>
      <c r="U3429" s="9">
        <f t="shared" si="375"/>
        <v>41792.645277777774</v>
      </c>
      <c r="V3429" s="9">
        <f t="shared" si="376"/>
        <v>41822.645277777774</v>
      </c>
      <c r="W3429">
        <f t="shared" si="377"/>
        <v>30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 s="5">
        <f t="shared" si="372"/>
        <v>40.29</v>
      </c>
      <c r="Q3430" s="5" t="str">
        <f t="shared" si="373"/>
        <v>theater</v>
      </c>
      <c r="R3430" s="5" t="str">
        <f t="shared" si="374"/>
        <v>plays</v>
      </c>
      <c r="S3430" t="s">
        <v>8317</v>
      </c>
      <c r="T3430" t="s">
        <v>8318</v>
      </c>
      <c r="U3430" s="9">
        <f t="shared" si="375"/>
        <v>42038.720451388886</v>
      </c>
      <c r="V3430" s="9">
        <f t="shared" si="376"/>
        <v>42063.708333333328</v>
      </c>
      <c r="W3430">
        <f t="shared" si="377"/>
        <v>25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 s="5">
        <f t="shared" si="372"/>
        <v>16.25</v>
      </c>
      <c r="Q3431" s="5" t="str">
        <f t="shared" si="373"/>
        <v>theater</v>
      </c>
      <c r="R3431" s="5" t="str">
        <f t="shared" si="374"/>
        <v>plays</v>
      </c>
      <c r="S3431" t="s">
        <v>8317</v>
      </c>
      <c r="T3431" t="s">
        <v>8318</v>
      </c>
      <c r="U3431" s="9">
        <f t="shared" si="375"/>
        <v>42662.021539351852</v>
      </c>
      <c r="V3431" s="9">
        <f t="shared" si="376"/>
        <v>42676.021539351852</v>
      </c>
      <c r="W3431">
        <f t="shared" si="377"/>
        <v>14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 s="5">
        <f t="shared" si="372"/>
        <v>30.15</v>
      </c>
      <c r="Q3432" s="5" t="str">
        <f t="shared" si="373"/>
        <v>theater</v>
      </c>
      <c r="R3432" s="5" t="str">
        <f t="shared" si="374"/>
        <v>plays</v>
      </c>
      <c r="S3432" t="s">
        <v>8317</v>
      </c>
      <c r="T3432" t="s">
        <v>8318</v>
      </c>
      <c r="U3432" s="9">
        <f t="shared" si="375"/>
        <v>41820.945613425924</v>
      </c>
      <c r="V3432" s="9">
        <f t="shared" si="376"/>
        <v>41850.945613425924</v>
      </c>
      <c r="W3432">
        <f t="shared" si="377"/>
        <v>30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 s="5">
        <f t="shared" si="372"/>
        <v>95.24</v>
      </c>
      <c r="Q3433" s="5" t="str">
        <f t="shared" si="373"/>
        <v>theater</v>
      </c>
      <c r="R3433" s="5" t="str">
        <f t="shared" si="374"/>
        <v>plays</v>
      </c>
      <c r="S3433" t="s">
        <v>8317</v>
      </c>
      <c r="T3433" t="s">
        <v>8318</v>
      </c>
      <c r="U3433" s="9">
        <f t="shared" si="375"/>
        <v>41839.730937500004</v>
      </c>
      <c r="V3433" s="9">
        <f t="shared" si="376"/>
        <v>41869.730937500004</v>
      </c>
      <c r="W3433">
        <f t="shared" si="377"/>
        <v>30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 s="5">
        <f t="shared" si="372"/>
        <v>52.21</v>
      </c>
      <c r="Q3434" s="5" t="str">
        <f t="shared" si="373"/>
        <v>theater</v>
      </c>
      <c r="R3434" s="5" t="str">
        <f t="shared" si="374"/>
        <v>plays</v>
      </c>
      <c r="S3434" t="s">
        <v>8317</v>
      </c>
      <c r="T3434" t="s">
        <v>8318</v>
      </c>
      <c r="U3434" s="9">
        <f t="shared" si="375"/>
        <v>42380.581180555557</v>
      </c>
      <c r="V3434" s="9">
        <f t="shared" si="376"/>
        <v>42405.916666666672</v>
      </c>
      <c r="W3434">
        <f t="shared" si="377"/>
        <v>25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 s="5">
        <f t="shared" si="372"/>
        <v>134.15</v>
      </c>
      <c r="Q3435" s="5" t="str">
        <f t="shared" si="373"/>
        <v>theater</v>
      </c>
      <c r="R3435" s="5" t="str">
        <f t="shared" si="374"/>
        <v>plays</v>
      </c>
      <c r="S3435" t="s">
        <v>8317</v>
      </c>
      <c r="T3435" t="s">
        <v>8318</v>
      </c>
      <c r="U3435" s="9">
        <f t="shared" si="375"/>
        <v>41776.063136574077</v>
      </c>
      <c r="V3435" s="9">
        <f t="shared" si="376"/>
        <v>41807.125</v>
      </c>
      <c r="W3435">
        <f t="shared" si="377"/>
        <v>31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 s="5">
        <f t="shared" si="372"/>
        <v>62.83</v>
      </c>
      <c r="Q3436" s="5" t="str">
        <f t="shared" si="373"/>
        <v>theater</v>
      </c>
      <c r="R3436" s="5" t="str">
        <f t="shared" si="374"/>
        <v>plays</v>
      </c>
      <c r="S3436" t="s">
        <v>8317</v>
      </c>
      <c r="T3436" t="s">
        <v>8318</v>
      </c>
      <c r="U3436" s="9">
        <f t="shared" si="375"/>
        <v>41800.380428240744</v>
      </c>
      <c r="V3436" s="9">
        <f t="shared" si="376"/>
        <v>41830.380428240744</v>
      </c>
      <c r="W3436">
        <f t="shared" si="377"/>
        <v>30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 s="5">
        <f t="shared" si="372"/>
        <v>58.95</v>
      </c>
      <c r="Q3437" s="5" t="str">
        <f t="shared" si="373"/>
        <v>theater</v>
      </c>
      <c r="R3437" s="5" t="str">
        <f t="shared" si="374"/>
        <v>plays</v>
      </c>
      <c r="S3437" t="s">
        <v>8317</v>
      </c>
      <c r="T3437" t="s">
        <v>8318</v>
      </c>
      <c r="U3437" s="9">
        <f t="shared" si="375"/>
        <v>42572.61681712963</v>
      </c>
      <c r="V3437" s="9">
        <f t="shared" si="376"/>
        <v>42589.125</v>
      </c>
      <c r="W3437">
        <f t="shared" si="377"/>
        <v>17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 s="5">
        <f t="shared" si="372"/>
        <v>143.11000000000001</v>
      </c>
      <c r="Q3438" s="5" t="str">
        <f t="shared" si="373"/>
        <v>theater</v>
      </c>
      <c r="R3438" s="5" t="str">
        <f t="shared" si="374"/>
        <v>plays</v>
      </c>
      <c r="S3438" t="s">
        <v>8317</v>
      </c>
      <c r="T3438" t="s">
        <v>8318</v>
      </c>
      <c r="U3438" s="9">
        <f t="shared" si="375"/>
        <v>41851.541585648149</v>
      </c>
      <c r="V3438" s="9">
        <f t="shared" si="376"/>
        <v>41872.686111111114</v>
      </c>
      <c r="W3438">
        <f t="shared" si="377"/>
        <v>21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 s="5">
        <f t="shared" si="372"/>
        <v>84.17</v>
      </c>
      <c r="Q3439" s="5" t="str">
        <f t="shared" si="373"/>
        <v>theater</v>
      </c>
      <c r="R3439" s="5" t="str">
        <f t="shared" si="374"/>
        <v>plays</v>
      </c>
      <c r="S3439" t="s">
        <v>8317</v>
      </c>
      <c r="T3439" t="s">
        <v>8318</v>
      </c>
      <c r="U3439" s="9">
        <f t="shared" si="375"/>
        <v>42205.710879629631</v>
      </c>
      <c r="V3439" s="9">
        <f t="shared" si="376"/>
        <v>42235.710879629631</v>
      </c>
      <c r="W3439">
        <f t="shared" si="377"/>
        <v>30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 s="5">
        <f t="shared" si="372"/>
        <v>186.07</v>
      </c>
      <c r="Q3440" s="5" t="str">
        <f t="shared" si="373"/>
        <v>theater</v>
      </c>
      <c r="R3440" s="5" t="str">
        <f t="shared" si="374"/>
        <v>plays</v>
      </c>
      <c r="S3440" t="s">
        <v>8317</v>
      </c>
      <c r="T3440" t="s">
        <v>8318</v>
      </c>
      <c r="U3440" s="9">
        <f t="shared" si="375"/>
        <v>42100.927858796291</v>
      </c>
      <c r="V3440" s="9">
        <f t="shared" si="376"/>
        <v>42126.875</v>
      </c>
      <c r="W3440">
        <f t="shared" si="377"/>
        <v>26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 s="5">
        <f t="shared" si="372"/>
        <v>89.79</v>
      </c>
      <c r="Q3441" s="5" t="str">
        <f t="shared" si="373"/>
        <v>theater</v>
      </c>
      <c r="R3441" s="5" t="str">
        <f t="shared" si="374"/>
        <v>plays</v>
      </c>
      <c r="S3441" t="s">
        <v>8317</v>
      </c>
      <c r="T3441" t="s">
        <v>8318</v>
      </c>
      <c r="U3441" s="9">
        <f t="shared" si="375"/>
        <v>42374.911226851851</v>
      </c>
      <c r="V3441" s="9">
        <f t="shared" si="376"/>
        <v>42388.207638888889</v>
      </c>
      <c r="W3441">
        <f t="shared" si="377"/>
        <v>14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 s="5">
        <f t="shared" si="372"/>
        <v>64.16</v>
      </c>
      <c r="Q3442" s="5" t="str">
        <f t="shared" si="373"/>
        <v>theater</v>
      </c>
      <c r="R3442" s="5" t="str">
        <f t="shared" si="374"/>
        <v>plays</v>
      </c>
      <c r="S3442" t="s">
        <v>8317</v>
      </c>
      <c r="T3442" t="s">
        <v>8318</v>
      </c>
      <c r="U3442" s="9">
        <f t="shared" si="375"/>
        <v>41809.12300925926</v>
      </c>
      <c r="V3442" s="9">
        <f t="shared" si="376"/>
        <v>41831.677083333336</v>
      </c>
      <c r="W3442">
        <f t="shared" si="377"/>
        <v>22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 s="5">
        <f t="shared" si="372"/>
        <v>59.65</v>
      </c>
      <c r="Q3443" s="5" t="str">
        <f t="shared" si="373"/>
        <v>theater</v>
      </c>
      <c r="R3443" s="5" t="str">
        <f t="shared" si="374"/>
        <v>plays</v>
      </c>
      <c r="S3443" t="s">
        <v>8317</v>
      </c>
      <c r="T3443" t="s">
        <v>8318</v>
      </c>
      <c r="U3443" s="9">
        <f t="shared" si="375"/>
        <v>42294.429641203707</v>
      </c>
      <c r="V3443" s="9">
        <f t="shared" si="376"/>
        <v>42321.845138888893</v>
      </c>
      <c r="W3443">
        <f t="shared" si="377"/>
        <v>27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 s="5">
        <f t="shared" si="372"/>
        <v>31.25</v>
      </c>
      <c r="Q3444" s="5" t="str">
        <f t="shared" si="373"/>
        <v>theater</v>
      </c>
      <c r="R3444" s="5" t="str">
        <f t="shared" si="374"/>
        <v>plays</v>
      </c>
      <c r="S3444" t="s">
        <v>8317</v>
      </c>
      <c r="T3444" t="s">
        <v>8318</v>
      </c>
      <c r="U3444" s="9">
        <f t="shared" si="375"/>
        <v>42124.841111111105</v>
      </c>
      <c r="V3444" s="9">
        <f t="shared" si="376"/>
        <v>42154.841111111105</v>
      </c>
      <c r="W3444">
        <f t="shared" si="377"/>
        <v>30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 s="5">
        <f t="shared" si="372"/>
        <v>41.22</v>
      </c>
      <c r="Q3445" s="5" t="str">
        <f t="shared" si="373"/>
        <v>theater</v>
      </c>
      <c r="R3445" s="5" t="str">
        <f t="shared" si="374"/>
        <v>plays</v>
      </c>
      <c r="S3445" t="s">
        <v>8317</v>
      </c>
      <c r="T3445" t="s">
        <v>8318</v>
      </c>
      <c r="U3445" s="9">
        <f t="shared" si="375"/>
        <v>41861.524837962963</v>
      </c>
      <c r="V3445" s="9">
        <f t="shared" si="376"/>
        <v>41891.524837962963</v>
      </c>
      <c r="W3445">
        <f t="shared" si="377"/>
        <v>30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 s="5">
        <f t="shared" si="372"/>
        <v>43.35</v>
      </c>
      <c r="Q3446" s="5" t="str">
        <f t="shared" si="373"/>
        <v>theater</v>
      </c>
      <c r="R3446" s="5" t="str">
        <f t="shared" si="374"/>
        <v>plays</v>
      </c>
      <c r="S3446" t="s">
        <v>8317</v>
      </c>
      <c r="T3446" t="s">
        <v>8318</v>
      </c>
      <c r="U3446" s="9">
        <f t="shared" si="375"/>
        <v>42521.291504629626</v>
      </c>
      <c r="V3446" s="9">
        <f t="shared" si="376"/>
        <v>42529.582638888889</v>
      </c>
      <c r="W3446">
        <f t="shared" si="377"/>
        <v>8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 s="5">
        <f t="shared" si="372"/>
        <v>64.52</v>
      </c>
      <c r="Q3447" s="5" t="str">
        <f t="shared" si="373"/>
        <v>theater</v>
      </c>
      <c r="R3447" s="5" t="str">
        <f t="shared" si="374"/>
        <v>plays</v>
      </c>
      <c r="S3447" t="s">
        <v>8317</v>
      </c>
      <c r="T3447" t="s">
        <v>8318</v>
      </c>
      <c r="U3447" s="9">
        <f t="shared" si="375"/>
        <v>42272.530509259261</v>
      </c>
      <c r="V3447" s="9">
        <f t="shared" si="376"/>
        <v>42300.530509259261</v>
      </c>
      <c r="W3447">
        <f t="shared" si="377"/>
        <v>28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 s="5">
        <f t="shared" si="372"/>
        <v>43.28</v>
      </c>
      <c r="Q3448" s="5" t="str">
        <f t="shared" si="373"/>
        <v>theater</v>
      </c>
      <c r="R3448" s="5" t="str">
        <f t="shared" si="374"/>
        <v>plays</v>
      </c>
      <c r="S3448" t="s">
        <v>8317</v>
      </c>
      <c r="T3448" t="s">
        <v>8318</v>
      </c>
      <c r="U3448" s="9">
        <f t="shared" si="375"/>
        <v>42016.832465277781</v>
      </c>
      <c r="V3448" s="9">
        <f t="shared" si="376"/>
        <v>42040.513888888891</v>
      </c>
      <c r="W3448">
        <f t="shared" si="377"/>
        <v>24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 s="5">
        <f t="shared" si="372"/>
        <v>77</v>
      </c>
      <c r="Q3449" s="5" t="str">
        <f t="shared" si="373"/>
        <v>theater</v>
      </c>
      <c r="R3449" s="5" t="str">
        <f t="shared" si="374"/>
        <v>plays</v>
      </c>
      <c r="S3449" t="s">
        <v>8317</v>
      </c>
      <c r="T3449" t="s">
        <v>8318</v>
      </c>
      <c r="U3449" s="9">
        <f t="shared" si="375"/>
        <v>42402.889027777783</v>
      </c>
      <c r="V3449" s="9">
        <f t="shared" si="376"/>
        <v>42447.847361111111</v>
      </c>
      <c r="W3449">
        <f t="shared" si="377"/>
        <v>45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 s="5">
        <f t="shared" si="372"/>
        <v>51.22</v>
      </c>
      <c r="Q3450" s="5" t="str">
        <f t="shared" si="373"/>
        <v>theater</v>
      </c>
      <c r="R3450" s="5" t="str">
        <f t="shared" si="374"/>
        <v>plays</v>
      </c>
      <c r="S3450" t="s">
        <v>8317</v>
      </c>
      <c r="T3450" t="s">
        <v>8318</v>
      </c>
      <c r="U3450" s="9">
        <f t="shared" si="375"/>
        <v>41960.119085648148</v>
      </c>
      <c r="V3450" s="9">
        <f t="shared" si="376"/>
        <v>41990.119085648148</v>
      </c>
      <c r="W3450">
        <f t="shared" si="377"/>
        <v>30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 s="5">
        <f t="shared" si="372"/>
        <v>68.25</v>
      </c>
      <c r="Q3451" s="5" t="str">
        <f t="shared" si="373"/>
        <v>theater</v>
      </c>
      <c r="R3451" s="5" t="str">
        <f t="shared" si="374"/>
        <v>plays</v>
      </c>
      <c r="S3451" t="s">
        <v>8317</v>
      </c>
      <c r="T3451" t="s">
        <v>8318</v>
      </c>
      <c r="U3451" s="9">
        <f t="shared" si="375"/>
        <v>42532.052523148144</v>
      </c>
      <c r="V3451" s="9">
        <f t="shared" si="376"/>
        <v>42560.166666666672</v>
      </c>
      <c r="W3451">
        <f t="shared" si="377"/>
        <v>28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 s="5">
        <f t="shared" si="372"/>
        <v>19.489999999999998</v>
      </c>
      <c r="Q3452" s="5" t="str">
        <f t="shared" si="373"/>
        <v>theater</v>
      </c>
      <c r="R3452" s="5" t="str">
        <f t="shared" si="374"/>
        <v>plays</v>
      </c>
      <c r="S3452" t="s">
        <v>8317</v>
      </c>
      <c r="T3452" t="s">
        <v>8318</v>
      </c>
      <c r="U3452" s="9">
        <f t="shared" si="375"/>
        <v>42036.704525462963</v>
      </c>
      <c r="V3452" s="9">
        <f t="shared" si="376"/>
        <v>42096.662858796291</v>
      </c>
      <c r="W3452">
        <f t="shared" si="377"/>
        <v>60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 s="5">
        <f t="shared" si="372"/>
        <v>41.13</v>
      </c>
      <c r="Q3453" s="5" t="str">
        <f t="shared" si="373"/>
        <v>theater</v>
      </c>
      <c r="R3453" s="5" t="str">
        <f t="shared" si="374"/>
        <v>plays</v>
      </c>
      <c r="S3453" t="s">
        <v>8317</v>
      </c>
      <c r="T3453" t="s">
        <v>8318</v>
      </c>
      <c r="U3453" s="9">
        <f t="shared" si="375"/>
        <v>42088.723692129628</v>
      </c>
      <c r="V3453" s="9">
        <f t="shared" si="376"/>
        <v>42115.723692129628</v>
      </c>
      <c r="W3453">
        <f t="shared" si="377"/>
        <v>27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 s="5">
        <f t="shared" si="372"/>
        <v>41.41</v>
      </c>
      <c r="Q3454" s="5" t="str">
        <f t="shared" si="373"/>
        <v>theater</v>
      </c>
      <c r="R3454" s="5" t="str">
        <f t="shared" si="374"/>
        <v>plays</v>
      </c>
      <c r="S3454" t="s">
        <v>8317</v>
      </c>
      <c r="T3454" t="s">
        <v>8318</v>
      </c>
      <c r="U3454" s="9">
        <f t="shared" si="375"/>
        <v>41820.639189814814</v>
      </c>
      <c r="V3454" s="9">
        <f t="shared" si="376"/>
        <v>41843.165972222225</v>
      </c>
      <c r="W3454">
        <f t="shared" si="377"/>
        <v>23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 s="5">
        <f t="shared" si="372"/>
        <v>27.5</v>
      </c>
      <c r="Q3455" s="5" t="str">
        <f t="shared" si="373"/>
        <v>theater</v>
      </c>
      <c r="R3455" s="5" t="str">
        <f t="shared" si="374"/>
        <v>plays</v>
      </c>
      <c r="S3455" t="s">
        <v>8317</v>
      </c>
      <c r="T3455" t="s">
        <v>8318</v>
      </c>
      <c r="U3455" s="9">
        <f t="shared" si="375"/>
        <v>42535.97865740741</v>
      </c>
      <c r="V3455" s="9">
        <f t="shared" si="376"/>
        <v>42595.97865740741</v>
      </c>
      <c r="W3455">
        <f t="shared" si="377"/>
        <v>60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 s="5">
        <f t="shared" si="372"/>
        <v>33.57</v>
      </c>
      <c r="Q3456" s="5" t="str">
        <f t="shared" si="373"/>
        <v>theater</v>
      </c>
      <c r="R3456" s="5" t="str">
        <f t="shared" si="374"/>
        <v>plays</v>
      </c>
      <c r="S3456" t="s">
        <v>8317</v>
      </c>
      <c r="T3456" t="s">
        <v>8318</v>
      </c>
      <c r="U3456" s="9">
        <f t="shared" si="375"/>
        <v>41821.698599537034</v>
      </c>
      <c r="V3456" s="9">
        <f t="shared" si="376"/>
        <v>41851.698599537034</v>
      </c>
      <c r="W3456">
        <f t="shared" si="377"/>
        <v>30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 s="5">
        <f t="shared" si="372"/>
        <v>145.87</v>
      </c>
      <c r="Q3457" s="5" t="str">
        <f t="shared" si="373"/>
        <v>theater</v>
      </c>
      <c r="R3457" s="5" t="str">
        <f t="shared" si="374"/>
        <v>plays</v>
      </c>
      <c r="S3457" t="s">
        <v>8317</v>
      </c>
      <c r="T3457" t="s">
        <v>8318</v>
      </c>
      <c r="U3457" s="9">
        <f t="shared" si="375"/>
        <v>42626.7503125</v>
      </c>
      <c r="V3457" s="9">
        <f t="shared" si="376"/>
        <v>42656.7503125</v>
      </c>
      <c r="W3457">
        <f t="shared" si="377"/>
        <v>30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78">ROUND((E3458/D3458)*100,0)</f>
        <v>191</v>
      </c>
      <c r="P3458" s="5">
        <f t="shared" ref="P3458:P3521" si="379">ROUND((E3458/L3458),2)</f>
        <v>358.69</v>
      </c>
      <c r="Q3458" s="5" t="str">
        <f t="shared" ref="Q3458:Q3521" si="380">LEFT(N3458,SEARCH("/",N3458)-1)</f>
        <v>theater</v>
      </c>
      <c r="R3458" s="5" t="str">
        <f t="shared" ref="R3458:R3521" si="381">RIGHT(N3458,LEN(N3458)-SEARCH("/",N3458))</f>
        <v>plays</v>
      </c>
      <c r="S3458" t="s">
        <v>8317</v>
      </c>
      <c r="T3458" t="s">
        <v>8318</v>
      </c>
      <c r="U3458" s="9">
        <f t="shared" ref="U3458:U3521" si="382">(((J3458/60)/60)/24)+DATE(1970,1,1)</f>
        <v>41821.205636574072</v>
      </c>
      <c r="V3458" s="9">
        <f t="shared" ref="V3458:V3521" si="383">(((I3458/60)/60)/24)+DATE(1970,1,1)</f>
        <v>41852.290972222225</v>
      </c>
      <c r="W3458">
        <f t="shared" si="377"/>
        <v>31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78"/>
        <v>140</v>
      </c>
      <c r="P3459" s="5">
        <f t="shared" si="379"/>
        <v>50.98</v>
      </c>
      <c r="Q3459" s="5" t="str">
        <f t="shared" si="380"/>
        <v>theater</v>
      </c>
      <c r="R3459" s="5" t="str">
        <f t="shared" si="381"/>
        <v>plays</v>
      </c>
      <c r="S3459" t="s">
        <v>8317</v>
      </c>
      <c r="T3459" t="s">
        <v>8318</v>
      </c>
      <c r="U3459" s="9">
        <f t="shared" si="382"/>
        <v>42016.706678240742</v>
      </c>
      <c r="V3459" s="9">
        <f t="shared" si="383"/>
        <v>42047.249305555553</v>
      </c>
      <c r="W3459">
        <f t="shared" ref="W3459:W3522" si="384">DATEDIF(U3459,V3459,"d")</f>
        <v>31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 s="5">
        <f t="shared" si="379"/>
        <v>45.04</v>
      </c>
      <c r="Q3460" s="5" t="str">
        <f t="shared" si="380"/>
        <v>theater</v>
      </c>
      <c r="R3460" s="5" t="str">
        <f t="shared" si="381"/>
        <v>plays</v>
      </c>
      <c r="S3460" t="s">
        <v>8317</v>
      </c>
      <c r="T3460" t="s">
        <v>8318</v>
      </c>
      <c r="U3460" s="9">
        <f t="shared" si="382"/>
        <v>42011.202581018515</v>
      </c>
      <c r="V3460" s="9">
        <f t="shared" si="383"/>
        <v>42038.185416666667</v>
      </c>
      <c r="W3460">
        <f t="shared" si="384"/>
        <v>27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 s="5">
        <f t="shared" si="379"/>
        <v>17.53</v>
      </c>
      <c r="Q3461" s="5" t="str">
        <f t="shared" si="380"/>
        <v>theater</v>
      </c>
      <c r="R3461" s="5" t="str">
        <f t="shared" si="381"/>
        <v>plays</v>
      </c>
      <c r="S3461" t="s">
        <v>8317</v>
      </c>
      <c r="T3461" t="s">
        <v>8318</v>
      </c>
      <c r="U3461" s="9">
        <f t="shared" si="382"/>
        <v>42480.479861111111</v>
      </c>
      <c r="V3461" s="9">
        <f t="shared" si="383"/>
        <v>42510.479861111111</v>
      </c>
      <c r="W3461">
        <f t="shared" si="384"/>
        <v>30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 s="5">
        <f t="shared" si="379"/>
        <v>50</v>
      </c>
      <c r="Q3462" s="5" t="str">
        <f t="shared" si="380"/>
        <v>theater</v>
      </c>
      <c r="R3462" s="5" t="str">
        <f t="shared" si="381"/>
        <v>plays</v>
      </c>
      <c r="S3462" t="s">
        <v>8317</v>
      </c>
      <c r="T3462" t="s">
        <v>8318</v>
      </c>
      <c r="U3462" s="9">
        <f t="shared" si="382"/>
        <v>41852.527222222219</v>
      </c>
      <c r="V3462" s="9">
        <f t="shared" si="383"/>
        <v>41866.527222222219</v>
      </c>
      <c r="W3462">
        <f t="shared" si="384"/>
        <v>14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 s="5">
        <f t="shared" si="379"/>
        <v>57.92</v>
      </c>
      <c r="Q3463" s="5" t="str">
        <f t="shared" si="380"/>
        <v>theater</v>
      </c>
      <c r="R3463" s="5" t="str">
        <f t="shared" si="381"/>
        <v>plays</v>
      </c>
      <c r="S3463" t="s">
        <v>8317</v>
      </c>
      <c r="T3463" t="s">
        <v>8318</v>
      </c>
      <c r="U3463" s="9">
        <f t="shared" si="382"/>
        <v>42643.632858796293</v>
      </c>
      <c r="V3463" s="9">
        <f t="shared" si="383"/>
        <v>42672.125</v>
      </c>
      <c r="W3463">
        <f t="shared" si="384"/>
        <v>29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 s="5">
        <f t="shared" si="379"/>
        <v>29.71</v>
      </c>
      <c r="Q3464" s="5" t="str">
        <f t="shared" si="380"/>
        <v>theater</v>
      </c>
      <c r="R3464" s="5" t="str">
        <f t="shared" si="381"/>
        <v>plays</v>
      </c>
      <c r="S3464" t="s">
        <v>8317</v>
      </c>
      <c r="T3464" t="s">
        <v>8318</v>
      </c>
      <c r="U3464" s="9">
        <f t="shared" si="382"/>
        <v>42179.898472222223</v>
      </c>
      <c r="V3464" s="9">
        <f t="shared" si="383"/>
        <v>42195.75</v>
      </c>
      <c r="W3464">
        <f t="shared" si="384"/>
        <v>16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 s="5">
        <f t="shared" si="379"/>
        <v>90.68</v>
      </c>
      <c r="Q3465" s="5" t="str">
        <f t="shared" si="380"/>
        <v>theater</v>
      </c>
      <c r="R3465" s="5" t="str">
        <f t="shared" si="381"/>
        <v>plays</v>
      </c>
      <c r="S3465" t="s">
        <v>8317</v>
      </c>
      <c r="T3465" t="s">
        <v>8318</v>
      </c>
      <c r="U3465" s="9">
        <f t="shared" si="382"/>
        <v>42612.918807870374</v>
      </c>
      <c r="V3465" s="9">
        <f t="shared" si="383"/>
        <v>42654.165972222225</v>
      </c>
      <c r="W3465">
        <f t="shared" si="384"/>
        <v>42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 s="5">
        <f t="shared" si="379"/>
        <v>55.01</v>
      </c>
      <c r="Q3466" s="5" t="str">
        <f t="shared" si="380"/>
        <v>theater</v>
      </c>
      <c r="R3466" s="5" t="str">
        <f t="shared" si="381"/>
        <v>plays</v>
      </c>
      <c r="S3466" t="s">
        <v>8317</v>
      </c>
      <c r="T3466" t="s">
        <v>8318</v>
      </c>
      <c r="U3466" s="9">
        <f t="shared" si="382"/>
        <v>42575.130057870367</v>
      </c>
      <c r="V3466" s="9">
        <f t="shared" si="383"/>
        <v>42605.130057870367</v>
      </c>
      <c r="W3466">
        <f t="shared" si="384"/>
        <v>30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 s="5">
        <f t="shared" si="379"/>
        <v>57.22</v>
      </c>
      <c r="Q3467" s="5" t="str">
        <f t="shared" si="380"/>
        <v>theater</v>
      </c>
      <c r="R3467" s="5" t="str">
        <f t="shared" si="381"/>
        <v>plays</v>
      </c>
      <c r="S3467" t="s">
        <v>8317</v>
      </c>
      <c r="T3467" t="s">
        <v>8318</v>
      </c>
      <c r="U3467" s="9">
        <f t="shared" si="382"/>
        <v>42200.625833333332</v>
      </c>
      <c r="V3467" s="9">
        <f t="shared" si="383"/>
        <v>42225.666666666672</v>
      </c>
      <c r="W3467">
        <f t="shared" si="384"/>
        <v>25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 s="5">
        <f t="shared" si="379"/>
        <v>72.95</v>
      </c>
      <c r="Q3468" s="5" t="str">
        <f t="shared" si="380"/>
        <v>theater</v>
      </c>
      <c r="R3468" s="5" t="str">
        <f t="shared" si="381"/>
        <v>plays</v>
      </c>
      <c r="S3468" t="s">
        <v>8317</v>
      </c>
      <c r="T3468" t="s">
        <v>8318</v>
      </c>
      <c r="U3468" s="9">
        <f t="shared" si="382"/>
        <v>42420.019097222219</v>
      </c>
      <c r="V3468" s="9">
        <f t="shared" si="383"/>
        <v>42479.977430555555</v>
      </c>
      <c r="W3468">
        <f t="shared" si="384"/>
        <v>59</v>
      </c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 s="5">
        <f t="shared" si="379"/>
        <v>64.47</v>
      </c>
      <c r="Q3469" s="5" t="str">
        <f t="shared" si="380"/>
        <v>theater</v>
      </c>
      <c r="R3469" s="5" t="str">
        <f t="shared" si="381"/>
        <v>plays</v>
      </c>
      <c r="S3469" t="s">
        <v>8317</v>
      </c>
      <c r="T3469" t="s">
        <v>8318</v>
      </c>
      <c r="U3469" s="9">
        <f t="shared" si="382"/>
        <v>42053.671666666662</v>
      </c>
      <c r="V3469" s="9">
        <f t="shared" si="383"/>
        <v>42083.630000000005</v>
      </c>
      <c r="W3469">
        <f t="shared" si="384"/>
        <v>30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 s="5">
        <f t="shared" si="379"/>
        <v>716.35</v>
      </c>
      <c r="Q3470" s="5" t="str">
        <f t="shared" si="380"/>
        <v>theater</v>
      </c>
      <c r="R3470" s="5" t="str">
        <f t="shared" si="381"/>
        <v>plays</v>
      </c>
      <c r="S3470" t="s">
        <v>8317</v>
      </c>
      <c r="T3470" t="s">
        <v>8318</v>
      </c>
      <c r="U3470" s="9">
        <f t="shared" si="382"/>
        <v>42605.765381944439</v>
      </c>
      <c r="V3470" s="9">
        <f t="shared" si="383"/>
        <v>42634.125</v>
      </c>
      <c r="W3470">
        <f t="shared" si="384"/>
        <v>29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 s="5">
        <f t="shared" si="379"/>
        <v>50.4</v>
      </c>
      <c r="Q3471" s="5" t="str">
        <f t="shared" si="380"/>
        <v>theater</v>
      </c>
      <c r="R3471" s="5" t="str">
        <f t="shared" si="381"/>
        <v>plays</v>
      </c>
      <c r="S3471" t="s">
        <v>8317</v>
      </c>
      <c r="T3471" t="s">
        <v>8318</v>
      </c>
      <c r="U3471" s="9">
        <f t="shared" si="382"/>
        <v>42458.641724537039</v>
      </c>
      <c r="V3471" s="9">
        <f t="shared" si="383"/>
        <v>42488.641724537039</v>
      </c>
      <c r="W3471">
        <f t="shared" si="384"/>
        <v>30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 s="5">
        <f t="shared" si="379"/>
        <v>41.67</v>
      </c>
      <c r="Q3472" s="5" t="str">
        <f t="shared" si="380"/>
        <v>theater</v>
      </c>
      <c r="R3472" s="5" t="str">
        <f t="shared" si="381"/>
        <v>plays</v>
      </c>
      <c r="S3472" t="s">
        <v>8317</v>
      </c>
      <c r="T3472" t="s">
        <v>8318</v>
      </c>
      <c r="U3472" s="9">
        <f t="shared" si="382"/>
        <v>42529.022013888884</v>
      </c>
      <c r="V3472" s="9">
        <f t="shared" si="383"/>
        <v>42566.901388888888</v>
      </c>
      <c r="W3472">
        <f t="shared" si="384"/>
        <v>37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 s="5">
        <f t="shared" si="379"/>
        <v>35.770000000000003</v>
      </c>
      <c r="Q3473" s="5" t="str">
        <f t="shared" si="380"/>
        <v>theater</v>
      </c>
      <c r="R3473" s="5" t="str">
        <f t="shared" si="381"/>
        <v>plays</v>
      </c>
      <c r="S3473" t="s">
        <v>8317</v>
      </c>
      <c r="T3473" t="s">
        <v>8318</v>
      </c>
      <c r="U3473" s="9">
        <f t="shared" si="382"/>
        <v>41841.820486111108</v>
      </c>
      <c r="V3473" s="9">
        <f t="shared" si="383"/>
        <v>41882.833333333336</v>
      </c>
      <c r="W3473">
        <f t="shared" si="384"/>
        <v>41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 s="5">
        <f t="shared" si="379"/>
        <v>88.74</v>
      </c>
      <c r="Q3474" s="5" t="str">
        <f t="shared" si="380"/>
        <v>theater</v>
      </c>
      <c r="R3474" s="5" t="str">
        <f t="shared" si="381"/>
        <v>plays</v>
      </c>
      <c r="S3474" t="s">
        <v>8317</v>
      </c>
      <c r="T3474" t="s">
        <v>8318</v>
      </c>
      <c r="U3474" s="9">
        <f t="shared" si="382"/>
        <v>41928.170497685183</v>
      </c>
      <c r="V3474" s="9">
        <f t="shared" si="383"/>
        <v>41949.249305555553</v>
      </c>
      <c r="W3474">
        <f t="shared" si="384"/>
        <v>21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 s="5">
        <f t="shared" si="379"/>
        <v>148.47999999999999</v>
      </c>
      <c r="Q3475" s="5" t="str">
        <f t="shared" si="380"/>
        <v>theater</v>
      </c>
      <c r="R3475" s="5" t="str">
        <f t="shared" si="381"/>
        <v>plays</v>
      </c>
      <c r="S3475" t="s">
        <v>8317</v>
      </c>
      <c r="T3475" t="s">
        <v>8318</v>
      </c>
      <c r="U3475" s="9">
        <f t="shared" si="382"/>
        <v>42062.834444444445</v>
      </c>
      <c r="V3475" s="9">
        <f t="shared" si="383"/>
        <v>42083.852083333331</v>
      </c>
      <c r="W3475">
        <f t="shared" si="384"/>
        <v>21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 s="5">
        <f t="shared" si="379"/>
        <v>51.79</v>
      </c>
      <c r="Q3476" s="5" t="str">
        <f t="shared" si="380"/>
        <v>theater</v>
      </c>
      <c r="R3476" s="5" t="str">
        <f t="shared" si="381"/>
        <v>plays</v>
      </c>
      <c r="S3476" t="s">
        <v>8317</v>
      </c>
      <c r="T3476" t="s">
        <v>8318</v>
      </c>
      <c r="U3476" s="9">
        <f t="shared" si="382"/>
        <v>42541.501516203702</v>
      </c>
      <c r="V3476" s="9">
        <f t="shared" si="383"/>
        <v>42571.501516203702</v>
      </c>
      <c r="W3476">
        <f t="shared" si="384"/>
        <v>30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 s="5">
        <f t="shared" si="379"/>
        <v>20</v>
      </c>
      <c r="Q3477" s="5" t="str">
        <f t="shared" si="380"/>
        <v>theater</v>
      </c>
      <c r="R3477" s="5" t="str">
        <f t="shared" si="381"/>
        <v>plays</v>
      </c>
      <c r="S3477" t="s">
        <v>8317</v>
      </c>
      <c r="T3477" t="s">
        <v>8318</v>
      </c>
      <c r="U3477" s="9">
        <f t="shared" si="382"/>
        <v>41918.880833333329</v>
      </c>
      <c r="V3477" s="9">
        <f t="shared" si="383"/>
        <v>41946</v>
      </c>
      <c r="W3477">
        <f t="shared" si="384"/>
        <v>28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 s="5">
        <f t="shared" si="379"/>
        <v>52</v>
      </c>
      <c r="Q3478" s="5" t="str">
        <f t="shared" si="380"/>
        <v>theater</v>
      </c>
      <c r="R3478" s="5" t="str">
        <f t="shared" si="381"/>
        <v>plays</v>
      </c>
      <c r="S3478" t="s">
        <v>8317</v>
      </c>
      <c r="T3478" t="s">
        <v>8318</v>
      </c>
      <c r="U3478" s="9">
        <f t="shared" si="382"/>
        <v>41921.279976851853</v>
      </c>
      <c r="V3478" s="9">
        <f t="shared" si="383"/>
        <v>41939.125</v>
      </c>
      <c r="W3478">
        <f t="shared" si="384"/>
        <v>18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 s="5">
        <f t="shared" si="379"/>
        <v>53.23</v>
      </c>
      <c r="Q3479" s="5" t="str">
        <f t="shared" si="380"/>
        <v>theater</v>
      </c>
      <c r="R3479" s="5" t="str">
        <f t="shared" si="381"/>
        <v>plays</v>
      </c>
      <c r="S3479" t="s">
        <v>8317</v>
      </c>
      <c r="T3479" t="s">
        <v>8318</v>
      </c>
      <c r="U3479" s="9">
        <f t="shared" si="382"/>
        <v>42128.736608796295</v>
      </c>
      <c r="V3479" s="9">
        <f t="shared" si="383"/>
        <v>42141.125</v>
      </c>
      <c r="W3479">
        <f t="shared" si="384"/>
        <v>13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 s="5">
        <f t="shared" si="379"/>
        <v>39.6</v>
      </c>
      <c r="Q3480" s="5" t="str">
        <f t="shared" si="380"/>
        <v>theater</v>
      </c>
      <c r="R3480" s="5" t="str">
        <f t="shared" si="381"/>
        <v>plays</v>
      </c>
      <c r="S3480" t="s">
        <v>8317</v>
      </c>
      <c r="T3480" t="s">
        <v>8318</v>
      </c>
      <c r="U3480" s="9">
        <f t="shared" si="382"/>
        <v>42053.916921296302</v>
      </c>
      <c r="V3480" s="9">
        <f t="shared" si="383"/>
        <v>42079.875</v>
      </c>
      <c r="W3480">
        <f t="shared" si="384"/>
        <v>26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 s="5">
        <f t="shared" si="379"/>
        <v>34.25</v>
      </c>
      <c r="Q3481" s="5" t="str">
        <f t="shared" si="380"/>
        <v>theater</v>
      </c>
      <c r="R3481" s="5" t="str">
        <f t="shared" si="381"/>
        <v>plays</v>
      </c>
      <c r="S3481" t="s">
        <v>8317</v>
      </c>
      <c r="T3481" t="s">
        <v>8318</v>
      </c>
      <c r="U3481" s="9">
        <f t="shared" si="382"/>
        <v>41781.855092592588</v>
      </c>
      <c r="V3481" s="9">
        <f t="shared" si="383"/>
        <v>41811.855092592588</v>
      </c>
      <c r="W3481">
        <f t="shared" si="384"/>
        <v>30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 s="5">
        <f t="shared" si="379"/>
        <v>164.62</v>
      </c>
      <c r="Q3482" s="5" t="str">
        <f t="shared" si="380"/>
        <v>theater</v>
      </c>
      <c r="R3482" s="5" t="str">
        <f t="shared" si="381"/>
        <v>plays</v>
      </c>
      <c r="S3482" t="s">
        <v>8317</v>
      </c>
      <c r="T3482" t="s">
        <v>8318</v>
      </c>
      <c r="U3482" s="9">
        <f t="shared" si="382"/>
        <v>42171.317442129628</v>
      </c>
      <c r="V3482" s="9">
        <f t="shared" si="383"/>
        <v>42195.875</v>
      </c>
      <c r="W3482">
        <f t="shared" si="384"/>
        <v>24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 s="5">
        <f t="shared" si="379"/>
        <v>125.05</v>
      </c>
      <c r="Q3483" s="5" t="str">
        <f t="shared" si="380"/>
        <v>theater</v>
      </c>
      <c r="R3483" s="5" t="str">
        <f t="shared" si="381"/>
        <v>plays</v>
      </c>
      <c r="S3483" t="s">
        <v>8317</v>
      </c>
      <c r="T3483" t="s">
        <v>8318</v>
      </c>
      <c r="U3483" s="9">
        <f t="shared" si="382"/>
        <v>41989.24754629629</v>
      </c>
      <c r="V3483" s="9">
        <f t="shared" si="383"/>
        <v>42006.24754629629</v>
      </c>
      <c r="W3483">
        <f t="shared" si="384"/>
        <v>17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 s="5">
        <f t="shared" si="379"/>
        <v>51.88</v>
      </c>
      <c r="Q3484" s="5" t="str">
        <f t="shared" si="380"/>
        <v>theater</v>
      </c>
      <c r="R3484" s="5" t="str">
        <f t="shared" si="381"/>
        <v>plays</v>
      </c>
      <c r="S3484" t="s">
        <v>8317</v>
      </c>
      <c r="T3484" t="s">
        <v>8318</v>
      </c>
      <c r="U3484" s="9">
        <f t="shared" si="382"/>
        <v>41796.771597222221</v>
      </c>
      <c r="V3484" s="9">
        <f t="shared" si="383"/>
        <v>41826.771597222221</v>
      </c>
      <c r="W3484">
        <f t="shared" si="384"/>
        <v>30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 s="5">
        <f t="shared" si="379"/>
        <v>40.29</v>
      </c>
      <c r="Q3485" s="5" t="str">
        <f t="shared" si="380"/>
        <v>theater</v>
      </c>
      <c r="R3485" s="5" t="str">
        <f t="shared" si="381"/>
        <v>plays</v>
      </c>
      <c r="S3485" t="s">
        <v>8317</v>
      </c>
      <c r="T3485" t="s">
        <v>8318</v>
      </c>
      <c r="U3485" s="9">
        <f t="shared" si="382"/>
        <v>41793.668761574074</v>
      </c>
      <c r="V3485" s="9">
        <f t="shared" si="383"/>
        <v>41823.668761574074</v>
      </c>
      <c r="W3485">
        <f t="shared" si="384"/>
        <v>30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 s="5">
        <f t="shared" si="379"/>
        <v>64.91</v>
      </c>
      <c r="Q3486" s="5" t="str">
        <f t="shared" si="380"/>
        <v>theater</v>
      </c>
      <c r="R3486" s="5" t="str">
        <f t="shared" si="381"/>
        <v>plays</v>
      </c>
      <c r="S3486" t="s">
        <v>8317</v>
      </c>
      <c r="T3486" t="s">
        <v>8318</v>
      </c>
      <c r="U3486" s="9">
        <f t="shared" si="382"/>
        <v>42506.760405092587</v>
      </c>
      <c r="V3486" s="9">
        <f t="shared" si="383"/>
        <v>42536.760405092587</v>
      </c>
      <c r="W3486">
        <f t="shared" si="384"/>
        <v>30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 s="5">
        <f t="shared" si="379"/>
        <v>55.33</v>
      </c>
      <c r="Q3487" s="5" t="str">
        <f t="shared" si="380"/>
        <v>theater</v>
      </c>
      <c r="R3487" s="5" t="str">
        <f t="shared" si="381"/>
        <v>plays</v>
      </c>
      <c r="S3487" t="s">
        <v>8317</v>
      </c>
      <c r="T3487" t="s">
        <v>8318</v>
      </c>
      <c r="U3487" s="9">
        <f t="shared" si="382"/>
        <v>42372.693055555559</v>
      </c>
      <c r="V3487" s="9">
        <f t="shared" si="383"/>
        <v>42402.693055555559</v>
      </c>
      <c r="W3487">
        <f t="shared" si="384"/>
        <v>30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 s="5">
        <f t="shared" si="379"/>
        <v>83.14</v>
      </c>
      <c r="Q3488" s="5" t="str">
        <f t="shared" si="380"/>
        <v>theater</v>
      </c>
      <c r="R3488" s="5" t="str">
        <f t="shared" si="381"/>
        <v>plays</v>
      </c>
      <c r="S3488" t="s">
        <v>8317</v>
      </c>
      <c r="T3488" t="s">
        <v>8318</v>
      </c>
      <c r="U3488" s="9">
        <f t="shared" si="382"/>
        <v>42126.87501157407</v>
      </c>
      <c r="V3488" s="9">
        <f t="shared" si="383"/>
        <v>42158.290972222225</v>
      </c>
      <c r="W3488">
        <f t="shared" si="384"/>
        <v>32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 s="5">
        <f t="shared" si="379"/>
        <v>38.71</v>
      </c>
      <c r="Q3489" s="5" t="str">
        <f t="shared" si="380"/>
        <v>theater</v>
      </c>
      <c r="R3489" s="5" t="str">
        <f t="shared" si="381"/>
        <v>plays</v>
      </c>
      <c r="S3489" t="s">
        <v>8317</v>
      </c>
      <c r="T3489" t="s">
        <v>8318</v>
      </c>
      <c r="U3489" s="9">
        <f t="shared" si="382"/>
        <v>42149.940416666665</v>
      </c>
      <c r="V3489" s="9">
        <f t="shared" si="383"/>
        <v>42179.940416666665</v>
      </c>
      <c r="W3489">
        <f t="shared" si="384"/>
        <v>30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 s="5">
        <f t="shared" si="379"/>
        <v>125.38</v>
      </c>
      <c r="Q3490" s="5" t="str">
        <f t="shared" si="380"/>
        <v>theater</v>
      </c>
      <c r="R3490" s="5" t="str">
        <f t="shared" si="381"/>
        <v>plays</v>
      </c>
      <c r="S3490" t="s">
        <v>8317</v>
      </c>
      <c r="T3490" t="s">
        <v>8318</v>
      </c>
      <c r="U3490" s="9">
        <f t="shared" si="382"/>
        <v>42087.768055555556</v>
      </c>
      <c r="V3490" s="9">
        <f t="shared" si="383"/>
        <v>42111.666666666672</v>
      </c>
      <c r="W3490">
        <f t="shared" si="384"/>
        <v>24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 s="5">
        <f t="shared" si="379"/>
        <v>78.260000000000005</v>
      </c>
      <c r="Q3491" s="5" t="str">
        <f t="shared" si="380"/>
        <v>theater</v>
      </c>
      <c r="R3491" s="5" t="str">
        <f t="shared" si="381"/>
        <v>plays</v>
      </c>
      <c r="S3491" t="s">
        <v>8317</v>
      </c>
      <c r="T3491" t="s">
        <v>8318</v>
      </c>
      <c r="U3491" s="9">
        <f t="shared" si="382"/>
        <v>41753.635775462964</v>
      </c>
      <c r="V3491" s="9">
        <f t="shared" si="383"/>
        <v>41783.875</v>
      </c>
      <c r="W3491">
        <f t="shared" si="384"/>
        <v>30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 s="5">
        <f t="shared" si="379"/>
        <v>47.22</v>
      </c>
      <c r="Q3492" s="5" t="str">
        <f t="shared" si="380"/>
        <v>theater</v>
      </c>
      <c r="R3492" s="5" t="str">
        <f t="shared" si="381"/>
        <v>plays</v>
      </c>
      <c r="S3492" t="s">
        <v>8317</v>
      </c>
      <c r="T3492" t="s">
        <v>8318</v>
      </c>
      <c r="U3492" s="9">
        <f t="shared" si="382"/>
        <v>42443.802361111113</v>
      </c>
      <c r="V3492" s="9">
        <f t="shared" si="383"/>
        <v>42473.802361111113</v>
      </c>
      <c r="W3492">
        <f t="shared" si="384"/>
        <v>30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 s="5">
        <f t="shared" si="379"/>
        <v>79.099999999999994</v>
      </c>
      <c r="Q3493" s="5" t="str">
        <f t="shared" si="380"/>
        <v>theater</v>
      </c>
      <c r="R3493" s="5" t="str">
        <f t="shared" si="381"/>
        <v>plays</v>
      </c>
      <c r="S3493" t="s">
        <v>8317</v>
      </c>
      <c r="T3493" t="s">
        <v>8318</v>
      </c>
      <c r="U3493" s="9">
        <f t="shared" si="382"/>
        <v>42121.249814814815</v>
      </c>
      <c r="V3493" s="9">
        <f t="shared" si="383"/>
        <v>42142.249814814815</v>
      </c>
      <c r="W3493">
        <f t="shared" si="384"/>
        <v>21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 s="5">
        <f t="shared" si="379"/>
        <v>114.29</v>
      </c>
      <c r="Q3494" s="5" t="str">
        <f t="shared" si="380"/>
        <v>theater</v>
      </c>
      <c r="R3494" s="5" t="str">
        <f t="shared" si="381"/>
        <v>plays</v>
      </c>
      <c r="S3494" t="s">
        <v>8317</v>
      </c>
      <c r="T3494" t="s">
        <v>8318</v>
      </c>
      <c r="U3494" s="9">
        <f t="shared" si="382"/>
        <v>42268.009224537032</v>
      </c>
      <c r="V3494" s="9">
        <f t="shared" si="383"/>
        <v>42303.009224537032</v>
      </c>
      <c r="W3494">
        <f t="shared" si="384"/>
        <v>35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 s="5">
        <f t="shared" si="379"/>
        <v>51.72</v>
      </c>
      <c r="Q3495" s="5" t="str">
        <f t="shared" si="380"/>
        <v>theater</v>
      </c>
      <c r="R3495" s="5" t="str">
        <f t="shared" si="381"/>
        <v>plays</v>
      </c>
      <c r="S3495" t="s">
        <v>8317</v>
      </c>
      <c r="T3495" t="s">
        <v>8318</v>
      </c>
      <c r="U3495" s="9">
        <f t="shared" si="382"/>
        <v>41848.866157407407</v>
      </c>
      <c r="V3495" s="9">
        <f t="shared" si="383"/>
        <v>41868.21597222222</v>
      </c>
      <c r="W3495">
        <f t="shared" si="384"/>
        <v>20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 s="5">
        <f t="shared" si="379"/>
        <v>30.77</v>
      </c>
      <c r="Q3496" s="5" t="str">
        <f t="shared" si="380"/>
        <v>theater</v>
      </c>
      <c r="R3496" s="5" t="str">
        <f t="shared" si="381"/>
        <v>plays</v>
      </c>
      <c r="S3496" t="s">
        <v>8317</v>
      </c>
      <c r="T3496" t="s">
        <v>8318</v>
      </c>
      <c r="U3496" s="9">
        <f t="shared" si="382"/>
        <v>42689.214988425927</v>
      </c>
      <c r="V3496" s="9">
        <f t="shared" si="383"/>
        <v>42700.25</v>
      </c>
      <c r="W3496">
        <f t="shared" si="384"/>
        <v>11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 s="5">
        <f t="shared" si="379"/>
        <v>74.209999999999994</v>
      </c>
      <c r="Q3497" s="5" t="str">
        <f t="shared" si="380"/>
        <v>theater</v>
      </c>
      <c r="R3497" s="5" t="str">
        <f t="shared" si="381"/>
        <v>plays</v>
      </c>
      <c r="S3497" t="s">
        <v>8317</v>
      </c>
      <c r="T3497" t="s">
        <v>8318</v>
      </c>
      <c r="U3497" s="9">
        <f t="shared" si="382"/>
        <v>41915.762835648151</v>
      </c>
      <c r="V3497" s="9">
        <f t="shared" si="383"/>
        <v>41944.720833333333</v>
      </c>
      <c r="W3497">
        <f t="shared" si="384"/>
        <v>29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 s="5">
        <f t="shared" si="379"/>
        <v>47.85</v>
      </c>
      <c r="Q3498" s="5" t="str">
        <f t="shared" si="380"/>
        <v>theater</v>
      </c>
      <c r="R3498" s="5" t="str">
        <f t="shared" si="381"/>
        <v>plays</v>
      </c>
      <c r="S3498" t="s">
        <v>8317</v>
      </c>
      <c r="T3498" t="s">
        <v>8318</v>
      </c>
      <c r="U3498" s="9">
        <f t="shared" si="382"/>
        <v>42584.846828703703</v>
      </c>
      <c r="V3498" s="9">
        <f t="shared" si="383"/>
        <v>42624.846828703703</v>
      </c>
      <c r="W3498">
        <f t="shared" si="384"/>
        <v>40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 s="5">
        <f t="shared" si="379"/>
        <v>34.409999999999997</v>
      </c>
      <c r="Q3499" s="5" t="str">
        <f t="shared" si="380"/>
        <v>theater</v>
      </c>
      <c r="R3499" s="5" t="str">
        <f t="shared" si="381"/>
        <v>plays</v>
      </c>
      <c r="S3499" t="s">
        <v>8317</v>
      </c>
      <c r="T3499" t="s">
        <v>8318</v>
      </c>
      <c r="U3499" s="9">
        <f t="shared" si="382"/>
        <v>42511.741944444439</v>
      </c>
      <c r="V3499" s="9">
        <f t="shared" si="383"/>
        <v>42523.916666666672</v>
      </c>
      <c r="W3499">
        <f t="shared" si="384"/>
        <v>12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 s="5">
        <f t="shared" si="379"/>
        <v>40.24</v>
      </c>
      <c r="Q3500" s="5" t="str">
        <f t="shared" si="380"/>
        <v>theater</v>
      </c>
      <c r="R3500" s="5" t="str">
        <f t="shared" si="381"/>
        <v>plays</v>
      </c>
      <c r="S3500" t="s">
        <v>8317</v>
      </c>
      <c r="T3500" t="s">
        <v>8318</v>
      </c>
      <c r="U3500" s="9">
        <f t="shared" si="382"/>
        <v>42459.15861111111</v>
      </c>
      <c r="V3500" s="9">
        <f t="shared" si="383"/>
        <v>42518.905555555553</v>
      </c>
      <c r="W3500">
        <f t="shared" si="384"/>
        <v>59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 s="5">
        <f t="shared" si="379"/>
        <v>60.29</v>
      </c>
      <c r="Q3501" s="5" t="str">
        <f t="shared" si="380"/>
        <v>theater</v>
      </c>
      <c r="R3501" s="5" t="str">
        <f t="shared" si="381"/>
        <v>plays</v>
      </c>
      <c r="S3501" t="s">
        <v>8317</v>
      </c>
      <c r="T3501" t="s">
        <v>8318</v>
      </c>
      <c r="U3501" s="9">
        <f t="shared" si="382"/>
        <v>42132.036168981482</v>
      </c>
      <c r="V3501" s="9">
        <f t="shared" si="383"/>
        <v>42186.290972222225</v>
      </c>
      <c r="W3501">
        <f t="shared" si="384"/>
        <v>54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 s="5">
        <f t="shared" si="379"/>
        <v>25.31</v>
      </c>
      <c r="Q3502" s="5" t="str">
        <f t="shared" si="380"/>
        <v>theater</v>
      </c>
      <c r="R3502" s="5" t="str">
        <f t="shared" si="381"/>
        <v>plays</v>
      </c>
      <c r="S3502" t="s">
        <v>8317</v>
      </c>
      <c r="T3502" t="s">
        <v>8318</v>
      </c>
      <c r="U3502" s="9">
        <f t="shared" si="382"/>
        <v>42419.91942129629</v>
      </c>
      <c r="V3502" s="9">
        <f t="shared" si="383"/>
        <v>42436.207638888889</v>
      </c>
      <c r="W3502">
        <f t="shared" si="384"/>
        <v>17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 s="5">
        <f t="shared" si="379"/>
        <v>35.950000000000003</v>
      </c>
      <c r="Q3503" s="5" t="str">
        <f t="shared" si="380"/>
        <v>theater</v>
      </c>
      <c r="R3503" s="5" t="str">
        <f t="shared" si="381"/>
        <v>plays</v>
      </c>
      <c r="S3503" t="s">
        <v>8317</v>
      </c>
      <c r="T3503" t="s">
        <v>8318</v>
      </c>
      <c r="U3503" s="9">
        <f t="shared" si="382"/>
        <v>42233.763831018514</v>
      </c>
      <c r="V3503" s="9">
        <f t="shared" si="383"/>
        <v>42258.763831018514</v>
      </c>
      <c r="W3503">
        <f t="shared" si="384"/>
        <v>25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 s="5">
        <f t="shared" si="379"/>
        <v>136</v>
      </c>
      <c r="Q3504" s="5" t="str">
        <f t="shared" si="380"/>
        <v>theater</v>
      </c>
      <c r="R3504" s="5" t="str">
        <f t="shared" si="381"/>
        <v>plays</v>
      </c>
      <c r="S3504" t="s">
        <v>8317</v>
      </c>
      <c r="T3504" t="s">
        <v>8318</v>
      </c>
      <c r="U3504" s="9">
        <f t="shared" si="382"/>
        <v>42430.839398148149</v>
      </c>
      <c r="V3504" s="9">
        <f t="shared" si="383"/>
        <v>42445.165972222225</v>
      </c>
      <c r="W3504">
        <f t="shared" si="384"/>
        <v>15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 s="5">
        <f t="shared" si="379"/>
        <v>70.760000000000005</v>
      </c>
      <c r="Q3505" s="5" t="str">
        <f t="shared" si="380"/>
        <v>theater</v>
      </c>
      <c r="R3505" s="5" t="str">
        <f t="shared" si="381"/>
        <v>plays</v>
      </c>
      <c r="S3505" t="s">
        <v>8317</v>
      </c>
      <c r="T3505" t="s">
        <v>8318</v>
      </c>
      <c r="U3505" s="9">
        <f t="shared" si="382"/>
        <v>42545.478333333333</v>
      </c>
      <c r="V3505" s="9">
        <f t="shared" si="383"/>
        <v>42575.478333333333</v>
      </c>
      <c r="W3505">
        <f t="shared" si="384"/>
        <v>30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 s="5">
        <f t="shared" si="379"/>
        <v>125</v>
      </c>
      <c r="Q3506" s="5" t="str">
        <f t="shared" si="380"/>
        <v>theater</v>
      </c>
      <c r="R3506" s="5" t="str">
        <f t="shared" si="381"/>
        <v>plays</v>
      </c>
      <c r="S3506" t="s">
        <v>8317</v>
      </c>
      <c r="T3506" t="s">
        <v>8318</v>
      </c>
      <c r="U3506" s="9">
        <f t="shared" si="382"/>
        <v>42297.748738425929</v>
      </c>
      <c r="V3506" s="9">
        <f t="shared" si="383"/>
        <v>42327.790405092594</v>
      </c>
      <c r="W3506">
        <f t="shared" si="384"/>
        <v>30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 s="5">
        <f t="shared" si="379"/>
        <v>66.510000000000005</v>
      </c>
      <c r="Q3507" s="5" t="str">
        <f t="shared" si="380"/>
        <v>theater</v>
      </c>
      <c r="R3507" s="5" t="str">
        <f t="shared" si="381"/>
        <v>plays</v>
      </c>
      <c r="S3507" t="s">
        <v>8317</v>
      </c>
      <c r="T3507" t="s">
        <v>8318</v>
      </c>
      <c r="U3507" s="9">
        <f t="shared" si="382"/>
        <v>41760.935706018521</v>
      </c>
      <c r="V3507" s="9">
        <f t="shared" si="383"/>
        <v>41772.166666666664</v>
      </c>
      <c r="W3507">
        <f t="shared" si="384"/>
        <v>12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 s="5">
        <f t="shared" si="379"/>
        <v>105</v>
      </c>
      <c r="Q3508" s="5" t="str">
        <f t="shared" si="380"/>
        <v>theater</v>
      </c>
      <c r="R3508" s="5" t="str">
        <f t="shared" si="381"/>
        <v>plays</v>
      </c>
      <c r="S3508" t="s">
        <v>8317</v>
      </c>
      <c r="T3508" t="s">
        <v>8318</v>
      </c>
      <c r="U3508" s="9">
        <f t="shared" si="382"/>
        <v>41829.734259259261</v>
      </c>
      <c r="V3508" s="9">
        <f t="shared" si="383"/>
        <v>41874.734259259261</v>
      </c>
      <c r="W3508">
        <f t="shared" si="384"/>
        <v>45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 s="5">
        <f t="shared" si="379"/>
        <v>145</v>
      </c>
      <c r="Q3509" s="5" t="str">
        <f t="shared" si="380"/>
        <v>theater</v>
      </c>
      <c r="R3509" s="5" t="str">
        <f t="shared" si="381"/>
        <v>plays</v>
      </c>
      <c r="S3509" t="s">
        <v>8317</v>
      </c>
      <c r="T3509" t="s">
        <v>8318</v>
      </c>
      <c r="U3509" s="9">
        <f t="shared" si="382"/>
        <v>42491.92288194444</v>
      </c>
      <c r="V3509" s="9">
        <f t="shared" si="383"/>
        <v>42521.92288194444</v>
      </c>
      <c r="W3509">
        <f t="shared" si="384"/>
        <v>30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 s="5">
        <f t="shared" si="379"/>
        <v>12</v>
      </c>
      <c r="Q3510" s="5" t="str">
        <f t="shared" si="380"/>
        <v>theater</v>
      </c>
      <c r="R3510" s="5" t="str">
        <f t="shared" si="381"/>
        <v>plays</v>
      </c>
      <c r="S3510" t="s">
        <v>8317</v>
      </c>
      <c r="T3510" t="s">
        <v>8318</v>
      </c>
      <c r="U3510" s="9">
        <f t="shared" si="382"/>
        <v>42477.729780092588</v>
      </c>
      <c r="V3510" s="9">
        <f t="shared" si="383"/>
        <v>42500.875</v>
      </c>
      <c r="W3510">
        <f t="shared" si="384"/>
        <v>23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 s="5">
        <f t="shared" si="379"/>
        <v>96.67</v>
      </c>
      <c r="Q3511" s="5" t="str">
        <f t="shared" si="380"/>
        <v>theater</v>
      </c>
      <c r="R3511" s="5" t="str">
        <f t="shared" si="381"/>
        <v>plays</v>
      </c>
      <c r="S3511" t="s">
        <v>8317</v>
      </c>
      <c r="T3511" t="s">
        <v>8318</v>
      </c>
      <c r="U3511" s="9">
        <f t="shared" si="382"/>
        <v>41950.859560185185</v>
      </c>
      <c r="V3511" s="9">
        <f t="shared" si="383"/>
        <v>41964.204861111109</v>
      </c>
      <c r="W3511">
        <f t="shared" si="384"/>
        <v>14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 s="5">
        <f t="shared" si="379"/>
        <v>60.33</v>
      </c>
      <c r="Q3512" s="5" t="str">
        <f t="shared" si="380"/>
        <v>theater</v>
      </c>
      <c r="R3512" s="5" t="str">
        <f t="shared" si="381"/>
        <v>plays</v>
      </c>
      <c r="S3512" t="s">
        <v>8317</v>
      </c>
      <c r="T3512" t="s">
        <v>8318</v>
      </c>
      <c r="U3512" s="9">
        <f t="shared" si="382"/>
        <v>41802.62090277778</v>
      </c>
      <c r="V3512" s="9">
        <f t="shared" si="383"/>
        <v>41822.62090277778</v>
      </c>
      <c r="W3512">
        <f t="shared" si="384"/>
        <v>20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 s="5">
        <f t="shared" si="379"/>
        <v>79.89</v>
      </c>
      <c r="Q3513" s="5" t="str">
        <f t="shared" si="380"/>
        <v>theater</v>
      </c>
      <c r="R3513" s="5" t="str">
        <f t="shared" si="381"/>
        <v>plays</v>
      </c>
      <c r="S3513" t="s">
        <v>8317</v>
      </c>
      <c r="T3513" t="s">
        <v>8318</v>
      </c>
      <c r="U3513" s="9">
        <f t="shared" si="382"/>
        <v>41927.873784722222</v>
      </c>
      <c r="V3513" s="9">
        <f t="shared" si="383"/>
        <v>41950.770833333336</v>
      </c>
      <c r="W3513">
        <f t="shared" si="384"/>
        <v>23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 s="5">
        <f t="shared" si="379"/>
        <v>58.82</v>
      </c>
      <c r="Q3514" s="5" t="str">
        <f t="shared" si="380"/>
        <v>theater</v>
      </c>
      <c r="R3514" s="5" t="str">
        <f t="shared" si="381"/>
        <v>plays</v>
      </c>
      <c r="S3514" t="s">
        <v>8317</v>
      </c>
      <c r="T3514" t="s">
        <v>8318</v>
      </c>
      <c r="U3514" s="9">
        <f t="shared" si="382"/>
        <v>42057.536944444444</v>
      </c>
      <c r="V3514" s="9">
        <f t="shared" si="383"/>
        <v>42117.49527777778</v>
      </c>
      <c r="W3514">
        <f t="shared" si="384"/>
        <v>60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 s="5">
        <f t="shared" si="379"/>
        <v>75.34</v>
      </c>
      <c r="Q3515" s="5" t="str">
        <f t="shared" si="380"/>
        <v>theater</v>
      </c>
      <c r="R3515" s="5" t="str">
        <f t="shared" si="381"/>
        <v>plays</v>
      </c>
      <c r="S3515" t="s">
        <v>8317</v>
      </c>
      <c r="T3515" t="s">
        <v>8318</v>
      </c>
      <c r="U3515" s="9">
        <f t="shared" si="382"/>
        <v>41781.096203703702</v>
      </c>
      <c r="V3515" s="9">
        <f t="shared" si="383"/>
        <v>41794.207638888889</v>
      </c>
      <c r="W3515">
        <f t="shared" si="384"/>
        <v>13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 s="5">
        <f t="shared" si="379"/>
        <v>55</v>
      </c>
      <c r="Q3516" s="5" t="str">
        <f t="shared" si="380"/>
        <v>theater</v>
      </c>
      <c r="R3516" s="5" t="str">
        <f t="shared" si="381"/>
        <v>plays</v>
      </c>
      <c r="S3516" t="s">
        <v>8317</v>
      </c>
      <c r="T3516" t="s">
        <v>8318</v>
      </c>
      <c r="U3516" s="9">
        <f t="shared" si="382"/>
        <v>42020.846666666665</v>
      </c>
      <c r="V3516" s="9">
        <f t="shared" si="383"/>
        <v>42037.207638888889</v>
      </c>
      <c r="W3516">
        <f t="shared" si="384"/>
        <v>17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 s="5">
        <f t="shared" si="379"/>
        <v>66.959999999999994</v>
      </c>
      <c r="Q3517" s="5" t="str">
        <f t="shared" si="380"/>
        <v>theater</v>
      </c>
      <c r="R3517" s="5" t="str">
        <f t="shared" si="381"/>
        <v>plays</v>
      </c>
      <c r="S3517" t="s">
        <v>8317</v>
      </c>
      <c r="T3517" t="s">
        <v>8318</v>
      </c>
      <c r="U3517" s="9">
        <f t="shared" si="382"/>
        <v>42125.772812499999</v>
      </c>
      <c r="V3517" s="9">
        <f t="shared" si="383"/>
        <v>42155.772812499999</v>
      </c>
      <c r="W3517">
        <f t="shared" si="384"/>
        <v>30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 s="5">
        <f t="shared" si="379"/>
        <v>227.27</v>
      </c>
      <c r="Q3518" s="5" t="str">
        <f t="shared" si="380"/>
        <v>theater</v>
      </c>
      <c r="R3518" s="5" t="str">
        <f t="shared" si="381"/>
        <v>plays</v>
      </c>
      <c r="S3518" t="s">
        <v>8317</v>
      </c>
      <c r="T3518" t="s">
        <v>8318</v>
      </c>
      <c r="U3518" s="9">
        <f t="shared" si="382"/>
        <v>41856.010069444441</v>
      </c>
      <c r="V3518" s="9">
        <f t="shared" si="383"/>
        <v>41890.125</v>
      </c>
      <c r="W3518">
        <f t="shared" si="384"/>
        <v>34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 s="5">
        <f t="shared" si="379"/>
        <v>307.69</v>
      </c>
      <c r="Q3519" s="5" t="str">
        <f t="shared" si="380"/>
        <v>theater</v>
      </c>
      <c r="R3519" s="5" t="str">
        <f t="shared" si="381"/>
        <v>plays</v>
      </c>
      <c r="S3519" t="s">
        <v>8317</v>
      </c>
      <c r="T3519" t="s">
        <v>8318</v>
      </c>
      <c r="U3519" s="9">
        <f t="shared" si="382"/>
        <v>41794.817523148151</v>
      </c>
      <c r="V3519" s="9">
        <f t="shared" si="383"/>
        <v>41824.458333333336</v>
      </c>
      <c r="W3519">
        <f t="shared" si="384"/>
        <v>30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 s="5">
        <f t="shared" si="379"/>
        <v>50.02</v>
      </c>
      <c r="Q3520" s="5" t="str">
        <f t="shared" si="380"/>
        <v>theater</v>
      </c>
      <c r="R3520" s="5" t="str">
        <f t="shared" si="381"/>
        <v>plays</v>
      </c>
      <c r="S3520" t="s">
        <v>8317</v>
      </c>
      <c r="T3520" t="s">
        <v>8318</v>
      </c>
      <c r="U3520" s="9">
        <f t="shared" si="382"/>
        <v>41893.783553240741</v>
      </c>
      <c r="V3520" s="9">
        <f t="shared" si="383"/>
        <v>41914.597916666666</v>
      </c>
      <c r="W3520">
        <f t="shared" si="384"/>
        <v>21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 s="5">
        <f t="shared" si="379"/>
        <v>72.39</v>
      </c>
      <c r="Q3521" s="5" t="str">
        <f t="shared" si="380"/>
        <v>theater</v>
      </c>
      <c r="R3521" s="5" t="str">
        <f t="shared" si="381"/>
        <v>plays</v>
      </c>
      <c r="S3521" t="s">
        <v>8317</v>
      </c>
      <c r="T3521" t="s">
        <v>8318</v>
      </c>
      <c r="U3521" s="9">
        <f t="shared" si="382"/>
        <v>42037.598958333328</v>
      </c>
      <c r="V3521" s="9">
        <f t="shared" si="383"/>
        <v>42067.598958333328</v>
      </c>
      <c r="W3521">
        <f t="shared" si="384"/>
        <v>30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85">ROUND((E3522/D3522)*100,0)</f>
        <v>101</v>
      </c>
      <c r="P3522" s="5">
        <f t="shared" ref="P3522:P3585" si="386">ROUND((E3522/L3522),2)</f>
        <v>95.95</v>
      </c>
      <c r="Q3522" s="5" t="str">
        <f t="shared" ref="Q3522:Q3585" si="387">LEFT(N3522,SEARCH("/",N3522)-1)</f>
        <v>theater</v>
      </c>
      <c r="R3522" s="5" t="str">
        <f t="shared" ref="R3522:R3585" si="388">RIGHT(N3522,LEN(N3522)-SEARCH("/",N3522))</f>
        <v>plays</v>
      </c>
      <c r="S3522" t="s">
        <v>8317</v>
      </c>
      <c r="T3522" t="s">
        <v>8318</v>
      </c>
      <c r="U3522" s="9">
        <f t="shared" ref="U3522:U3585" si="389">(((J3522/60)/60)/24)+DATE(1970,1,1)</f>
        <v>42227.824212962965</v>
      </c>
      <c r="V3522" s="9">
        <f t="shared" ref="V3522:V3585" si="390">(((I3522/60)/60)/24)+DATE(1970,1,1)</f>
        <v>42253.57430555555</v>
      </c>
      <c r="W3522">
        <f t="shared" si="384"/>
        <v>26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85"/>
        <v>169</v>
      </c>
      <c r="P3523" s="5">
        <f t="shared" si="386"/>
        <v>45.62</v>
      </c>
      <c r="Q3523" s="5" t="str">
        <f t="shared" si="387"/>
        <v>theater</v>
      </c>
      <c r="R3523" s="5" t="str">
        <f t="shared" si="388"/>
        <v>plays</v>
      </c>
      <c r="S3523" t="s">
        <v>8317</v>
      </c>
      <c r="T3523" t="s">
        <v>8318</v>
      </c>
      <c r="U3523" s="9">
        <f t="shared" si="389"/>
        <v>41881.361342592594</v>
      </c>
      <c r="V3523" s="9">
        <f t="shared" si="390"/>
        <v>41911.361342592594</v>
      </c>
      <c r="W3523">
        <f t="shared" ref="W3523:W3586" si="391">DATEDIF(U3523,V3523,"d")</f>
        <v>30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 s="5">
        <f t="shared" si="386"/>
        <v>41.03</v>
      </c>
      <c r="Q3524" s="5" t="str">
        <f t="shared" si="387"/>
        <v>theater</v>
      </c>
      <c r="R3524" s="5" t="str">
        <f t="shared" si="388"/>
        <v>plays</v>
      </c>
      <c r="S3524" t="s">
        <v>8317</v>
      </c>
      <c r="T3524" t="s">
        <v>8318</v>
      </c>
      <c r="U3524" s="9">
        <f t="shared" si="389"/>
        <v>42234.789884259255</v>
      </c>
      <c r="V3524" s="9">
        <f t="shared" si="390"/>
        <v>42262.420833333337</v>
      </c>
      <c r="W3524">
        <f t="shared" si="391"/>
        <v>28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 s="5">
        <f t="shared" si="386"/>
        <v>56.83</v>
      </c>
      <c r="Q3525" s="5" t="str">
        <f t="shared" si="387"/>
        <v>theater</v>
      </c>
      <c r="R3525" s="5" t="str">
        <f t="shared" si="388"/>
        <v>plays</v>
      </c>
      <c r="S3525" t="s">
        <v>8317</v>
      </c>
      <c r="T3525" t="s">
        <v>8318</v>
      </c>
      <c r="U3525" s="9">
        <f t="shared" si="389"/>
        <v>42581.397546296299</v>
      </c>
      <c r="V3525" s="9">
        <f t="shared" si="390"/>
        <v>42638.958333333328</v>
      </c>
      <c r="W3525">
        <f t="shared" si="391"/>
        <v>57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 s="5">
        <f t="shared" si="386"/>
        <v>137.24</v>
      </c>
      <c r="Q3526" s="5" t="str">
        <f t="shared" si="387"/>
        <v>theater</v>
      </c>
      <c r="R3526" s="5" t="str">
        <f t="shared" si="388"/>
        <v>plays</v>
      </c>
      <c r="S3526" t="s">
        <v>8317</v>
      </c>
      <c r="T3526" t="s">
        <v>8318</v>
      </c>
      <c r="U3526" s="9">
        <f t="shared" si="389"/>
        <v>41880.76357638889</v>
      </c>
      <c r="V3526" s="9">
        <f t="shared" si="390"/>
        <v>41895.166666666664</v>
      </c>
      <c r="W3526">
        <f t="shared" si="391"/>
        <v>15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 s="5">
        <f t="shared" si="386"/>
        <v>75.709999999999994</v>
      </c>
      <c r="Q3527" s="5" t="str">
        <f t="shared" si="387"/>
        <v>theater</v>
      </c>
      <c r="R3527" s="5" t="str">
        <f t="shared" si="388"/>
        <v>plays</v>
      </c>
      <c r="S3527" t="s">
        <v>8317</v>
      </c>
      <c r="T3527" t="s">
        <v>8318</v>
      </c>
      <c r="U3527" s="9">
        <f t="shared" si="389"/>
        <v>42214.6956712963</v>
      </c>
      <c r="V3527" s="9">
        <f t="shared" si="390"/>
        <v>42225.666666666672</v>
      </c>
      <c r="W3527">
        <f t="shared" si="391"/>
        <v>11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 s="5">
        <f t="shared" si="386"/>
        <v>99</v>
      </c>
      <c r="Q3528" s="5" t="str">
        <f t="shared" si="387"/>
        <v>theater</v>
      </c>
      <c r="R3528" s="5" t="str">
        <f t="shared" si="388"/>
        <v>plays</v>
      </c>
      <c r="S3528" t="s">
        <v>8317</v>
      </c>
      <c r="T3528" t="s">
        <v>8318</v>
      </c>
      <c r="U3528" s="9">
        <f t="shared" si="389"/>
        <v>42460.335312499999</v>
      </c>
      <c r="V3528" s="9">
        <f t="shared" si="390"/>
        <v>42488.249305555553</v>
      </c>
      <c r="W3528">
        <f t="shared" si="391"/>
        <v>28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 s="5">
        <f t="shared" si="386"/>
        <v>81.569999999999993</v>
      </c>
      <c r="Q3529" s="5" t="str">
        <f t="shared" si="387"/>
        <v>theater</v>
      </c>
      <c r="R3529" s="5" t="str">
        <f t="shared" si="388"/>
        <v>plays</v>
      </c>
      <c r="S3529" t="s">
        <v>8317</v>
      </c>
      <c r="T3529" t="s">
        <v>8318</v>
      </c>
      <c r="U3529" s="9">
        <f t="shared" si="389"/>
        <v>42167.023206018523</v>
      </c>
      <c r="V3529" s="9">
        <f t="shared" si="390"/>
        <v>42196.165972222225</v>
      </c>
      <c r="W3529">
        <f t="shared" si="391"/>
        <v>29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 s="5">
        <f t="shared" si="386"/>
        <v>45.11</v>
      </c>
      <c r="Q3530" s="5" t="str">
        <f t="shared" si="387"/>
        <v>theater</v>
      </c>
      <c r="R3530" s="5" t="str">
        <f t="shared" si="388"/>
        <v>plays</v>
      </c>
      <c r="S3530" t="s">
        <v>8317</v>
      </c>
      <c r="T3530" t="s">
        <v>8318</v>
      </c>
      <c r="U3530" s="9">
        <f t="shared" si="389"/>
        <v>42733.50136574074</v>
      </c>
      <c r="V3530" s="9">
        <f t="shared" si="390"/>
        <v>42753.50136574074</v>
      </c>
      <c r="W3530">
        <f t="shared" si="391"/>
        <v>20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 s="5">
        <f t="shared" si="386"/>
        <v>36.67</v>
      </c>
      <c r="Q3531" s="5" t="str">
        <f t="shared" si="387"/>
        <v>theater</v>
      </c>
      <c r="R3531" s="5" t="str">
        <f t="shared" si="388"/>
        <v>plays</v>
      </c>
      <c r="S3531" t="s">
        <v>8317</v>
      </c>
      <c r="T3531" t="s">
        <v>8318</v>
      </c>
      <c r="U3531" s="9">
        <f t="shared" si="389"/>
        <v>42177.761782407411</v>
      </c>
      <c r="V3531" s="9">
        <f t="shared" si="390"/>
        <v>42198.041666666672</v>
      </c>
      <c r="W3531">
        <f t="shared" si="391"/>
        <v>21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 s="5">
        <f t="shared" si="386"/>
        <v>125</v>
      </c>
      <c r="Q3532" s="5" t="str">
        <f t="shared" si="387"/>
        <v>theater</v>
      </c>
      <c r="R3532" s="5" t="str">
        <f t="shared" si="388"/>
        <v>plays</v>
      </c>
      <c r="S3532" t="s">
        <v>8317</v>
      </c>
      <c r="T3532" t="s">
        <v>8318</v>
      </c>
      <c r="U3532" s="9">
        <f t="shared" si="389"/>
        <v>42442.623344907406</v>
      </c>
      <c r="V3532" s="9">
        <f t="shared" si="390"/>
        <v>42470.833333333328</v>
      </c>
      <c r="W3532">
        <f t="shared" si="391"/>
        <v>28</v>
      </c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 s="5">
        <f t="shared" si="386"/>
        <v>49.23</v>
      </c>
      <c r="Q3533" s="5" t="str">
        <f t="shared" si="387"/>
        <v>theater</v>
      </c>
      <c r="R3533" s="5" t="str">
        <f t="shared" si="388"/>
        <v>plays</v>
      </c>
      <c r="S3533" t="s">
        <v>8317</v>
      </c>
      <c r="T3533" t="s">
        <v>8318</v>
      </c>
      <c r="U3533" s="9">
        <f t="shared" si="389"/>
        <v>42521.654328703706</v>
      </c>
      <c r="V3533" s="9">
        <f t="shared" si="390"/>
        <v>42551.654328703706</v>
      </c>
      <c r="W3533">
        <f t="shared" si="391"/>
        <v>30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 s="5">
        <f t="shared" si="386"/>
        <v>42.3</v>
      </c>
      <c r="Q3534" s="5" t="str">
        <f t="shared" si="387"/>
        <v>theater</v>
      </c>
      <c r="R3534" s="5" t="str">
        <f t="shared" si="388"/>
        <v>plays</v>
      </c>
      <c r="S3534" t="s">
        <v>8317</v>
      </c>
      <c r="T3534" t="s">
        <v>8318</v>
      </c>
      <c r="U3534" s="9">
        <f t="shared" si="389"/>
        <v>41884.599849537037</v>
      </c>
      <c r="V3534" s="9">
        <f t="shared" si="390"/>
        <v>41900.165972222225</v>
      </c>
      <c r="W3534">
        <f t="shared" si="391"/>
        <v>16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 s="5">
        <f t="shared" si="386"/>
        <v>78.88</v>
      </c>
      <c r="Q3535" s="5" t="str">
        <f t="shared" si="387"/>
        <v>theater</v>
      </c>
      <c r="R3535" s="5" t="str">
        <f t="shared" si="388"/>
        <v>plays</v>
      </c>
      <c r="S3535" t="s">
        <v>8317</v>
      </c>
      <c r="T3535" t="s">
        <v>8318</v>
      </c>
      <c r="U3535" s="9">
        <f t="shared" si="389"/>
        <v>42289.761192129634</v>
      </c>
      <c r="V3535" s="9">
        <f t="shared" si="390"/>
        <v>42319.802858796291</v>
      </c>
      <c r="W3535">
        <f t="shared" si="391"/>
        <v>30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 s="5">
        <f t="shared" si="386"/>
        <v>38.28</v>
      </c>
      <c r="Q3536" s="5" t="str">
        <f t="shared" si="387"/>
        <v>theater</v>
      </c>
      <c r="R3536" s="5" t="str">
        <f t="shared" si="388"/>
        <v>plays</v>
      </c>
      <c r="S3536" t="s">
        <v>8317</v>
      </c>
      <c r="T3536" t="s">
        <v>8318</v>
      </c>
      <c r="U3536" s="9">
        <f t="shared" si="389"/>
        <v>42243.6252662037</v>
      </c>
      <c r="V3536" s="9">
        <f t="shared" si="390"/>
        <v>42278.6252662037</v>
      </c>
      <c r="W3536">
        <f t="shared" si="391"/>
        <v>35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 s="5">
        <f t="shared" si="386"/>
        <v>44.85</v>
      </c>
      <c r="Q3537" s="5" t="str">
        <f t="shared" si="387"/>
        <v>theater</v>
      </c>
      <c r="R3537" s="5" t="str">
        <f t="shared" si="388"/>
        <v>plays</v>
      </c>
      <c r="S3537" t="s">
        <v>8317</v>
      </c>
      <c r="T3537" t="s">
        <v>8318</v>
      </c>
      <c r="U3537" s="9">
        <f t="shared" si="389"/>
        <v>42248.640162037031</v>
      </c>
      <c r="V3537" s="9">
        <f t="shared" si="390"/>
        <v>42279.75</v>
      </c>
      <c r="W3537">
        <f t="shared" si="391"/>
        <v>31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 s="5">
        <f t="shared" si="386"/>
        <v>13.53</v>
      </c>
      <c r="Q3538" s="5" t="str">
        <f t="shared" si="387"/>
        <v>theater</v>
      </c>
      <c r="R3538" s="5" t="str">
        <f t="shared" si="388"/>
        <v>plays</v>
      </c>
      <c r="S3538" t="s">
        <v>8317</v>
      </c>
      <c r="T3538" t="s">
        <v>8318</v>
      </c>
      <c r="U3538" s="9">
        <f t="shared" si="389"/>
        <v>42328.727141203708</v>
      </c>
      <c r="V3538" s="9">
        <f t="shared" si="390"/>
        <v>42358.499305555553</v>
      </c>
      <c r="W3538">
        <f t="shared" si="391"/>
        <v>30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 s="5">
        <f t="shared" si="386"/>
        <v>43.5</v>
      </c>
      <c r="Q3539" s="5" t="str">
        <f t="shared" si="387"/>
        <v>theater</v>
      </c>
      <c r="R3539" s="5" t="str">
        <f t="shared" si="388"/>
        <v>plays</v>
      </c>
      <c r="S3539" t="s">
        <v>8317</v>
      </c>
      <c r="T3539" t="s">
        <v>8318</v>
      </c>
      <c r="U3539" s="9">
        <f t="shared" si="389"/>
        <v>41923.354351851849</v>
      </c>
      <c r="V3539" s="9">
        <f t="shared" si="390"/>
        <v>41960.332638888889</v>
      </c>
      <c r="W3539">
        <f t="shared" si="391"/>
        <v>37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 s="5">
        <f t="shared" si="386"/>
        <v>30.95</v>
      </c>
      <c r="Q3540" s="5" t="str">
        <f t="shared" si="387"/>
        <v>theater</v>
      </c>
      <c r="R3540" s="5" t="str">
        <f t="shared" si="388"/>
        <v>plays</v>
      </c>
      <c r="S3540" t="s">
        <v>8317</v>
      </c>
      <c r="T3540" t="s">
        <v>8318</v>
      </c>
      <c r="U3540" s="9">
        <f t="shared" si="389"/>
        <v>42571.420601851853</v>
      </c>
      <c r="V3540" s="9">
        <f t="shared" si="390"/>
        <v>42599.420601851853</v>
      </c>
      <c r="W3540">
        <f t="shared" si="391"/>
        <v>28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 s="5">
        <f t="shared" si="386"/>
        <v>55.23</v>
      </c>
      <c r="Q3541" s="5" t="str">
        <f t="shared" si="387"/>
        <v>theater</v>
      </c>
      <c r="R3541" s="5" t="str">
        <f t="shared" si="388"/>
        <v>plays</v>
      </c>
      <c r="S3541" t="s">
        <v>8317</v>
      </c>
      <c r="T3541" t="s">
        <v>8318</v>
      </c>
      <c r="U3541" s="9">
        <f t="shared" si="389"/>
        <v>42600.756041666667</v>
      </c>
      <c r="V3541" s="9">
        <f t="shared" si="390"/>
        <v>42621.756041666667</v>
      </c>
      <c r="W3541">
        <f t="shared" si="391"/>
        <v>21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 s="5">
        <f t="shared" si="386"/>
        <v>46.13</v>
      </c>
      <c r="Q3542" s="5" t="str">
        <f t="shared" si="387"/>
        <v>theater</v>
      </c>
      <c r="R3542" s="5" t="str">
        <f t="shared" si="388"/>
        <v>plays</v>
      </c>
      <c r="S3542" t="s">
        <v>8317</v>
      </c>
      <c r="T3542" t="s">
        <v>8318</v>
      </c>
      <c r="U3542" s="9">
        <f t="shared" si="389"/>
        <v>42517.003368055557</v>
      </c>
      <c r="V3542" s="9">
        <f t="shared" si="390"/>
        <v>42547.003368055557</v>
      </c>
      <c r="W3542">
        <f t="shared" si="391"/>
        <v>30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 s="5">
        <f t="shared" si="386"/>
        <v>39.380000000000003</v>
      </c>
      <c r="Q3543" s="5" t="str">
        <f t="shared" si="387"/>
        <v>theater</v>
      </c>
      <c r="R3543" s="5" t="str">
        <f t="shared" si="388"/>
        <v>plays</v>
      </c>
      <c r="S3543" t="s">
        <v>8317</v>
      </c>
      <c r="T3543" t="s">
        <v>8318</v>
      </c>
      <c r="U3543" s="9">
        <f t="shared" si="389"/>
        <v>42222.730034722219</v>
      </c>
      <c r="V3543" s="9">
        <f t="shared" si="390"/>
        <v>42247.730034722219</v>
      </c>
      <c r="W3543">
        <f t="shared" si="391"/>
        <v>25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 s="5">
        <f t="shared" si="386"/>
        <v>66.150000000000006</v>
      </c>
      <c r="Q3544" s="5" t="str">
        <f t="shared" si="387"/>
        <v>theater</v>
      </c>
      <c r="R3544" s="5" t="str">
        <f t="shared" si="388"/>
        <v>plays</v>
      </c>
      <c r="S3544" t="s">
        <v>8317</v>
      </c>
      <c r="T3544" t="s">
        <v>8318</v>
      </c>
      <c r="U3544" s="9">
        <f t="shared" si="389"/>
        <v>41829.599791666667</v>
      </c>
      <c r="V3544" s="9">
        <f t="shared" si="390"/>
        <v>41889.599791666667</v>
      </c>
      <c r="W3544">
        <f t="shared" si="391"/>
        <v>60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 s="5">
        <f t="shared" si="386"/>
        <v>54.14</v>
      </c>
      <c r="Q3545" s="5" t="str">
        <f t="shared" si="387"/>
        <v>theater</v>
      </c>
      <c r="R3545" s="5" t="str">
        <f t="shared" si="388"/>
        <v>plays</v>
      </c>
      <c r="S3545" t="s">
        <v>8317</v>
      </c>
      <c r="T3545" t="s">
        <v>8318</v>
      </c>
      <c r="U3545" s="9">
        <f t="shared" si="389"/>
        <v>42150.755312499998</v>
      </c>
      <c r="V3545" s="9">
        <f t="shared" si="390"/>
        <v>42180.755312499998</v>
      </c>
      <c r="W3545">
        <f t="shared" si="391"/>
        <v>30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 s="5">
        <f t="shared" si="386"/>
        <v>104.17</v>
      </c>
      <c r="Q3546" s="5" t="str">
        <f t="shared" si="387"/>
        <v>theater</v>
      </c>
      <c r="R3546" s="5" t="str">
        <f t="shared" si="388"/>
        <v>plays</v>
      </c>
      <c r="S3546" t="s">
        <v>8317</v>
      </c>
      <c r="T3546" t="s">
        <v>8318</v>
      </c>
      <c r="U3546" s="9">
        <f t="shared" si="389"/>
        <v>42040.831678240742</v>
      </c>
      <c r="V3546" s="9">
        <f t="shared" si="390"/>
        <v>42070.831678240742</v>
      </c>
      <c r="W3546">
        <f t="shared" si="391"/>
        <v>30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 s="5">
        <f t="shared" si="386"/>
        <v>31.38</v>
      </c>
      <c r="Q3547" s="5" t="str">
        <f t="shared" si="387"/>
        <v>theater</v>
      </c>
      <c r="R3547" s="5" t="str">
        <f t="shared" si="388"/>
        <v>plays</v>
      </c>
      <c r="S3547" t="s">
        <v>8317</v>
      </c>
      <c r="T3547" t="s">
        <v>8318</v>
      </c>
      <c r="U3547" s="9">
        <f t="shared" si="389"/>
        <v>42075.807395833333</v>
      </c>
      <c r="V3547" s="9">
        <f t="shared" si="390"/>
        <v>42105.807395833333</v>
      </c>
      <c r="W3547">
        <f t="shared" si="391"/>
        <v>30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 s="5">
        <f t="shared" si="386"/>
        <v>59.21</v>
      </c>
      <c r="Q3548" s="5" t="str">
        <f t="shared" si="387"/>
        <v>theater</v>
      </c>
      <c r="R3548" s="5" t="str">
        <f t="shared" si="388"/>
        <v>plays</v>
      </c>
      <c r="S3548" t="s">
        <v>8317</v>
      </c>
      <c r="T3548" t="s">
        <v>8318</v>
      </c>
      <c r="U3548" s="9">
        <f t="shared" si="389"/>
        <v>42073.660694444443</v>
      </c>
      <c r="V3548" s="9">
        <f t="shared" si="390"/>
        <v>42095.165972222225</v>
      </c>
      <c r="W3548">
        <f t="shared" si="391"/>
        <v>22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 s="5">
        <f t="shared" si="386"/>
        <v>119.18</v>
      </c>
      <c r="Q3549" s="5" t="str">
        <f t="shared" si="387"/>
        <v>theater</v>
      </c>
      <c r="R3549" s="5" t="str">
        <f t="shared" si="388"/>
        <v>plays</v>
      </c>
      <c r="S3549" t="s">
        <v>8317</v>
      </c>
      <c r="T3549" t="s">
        <v>8318</v>
      </c>
      <c r="U3549" s="9">
        <f t="shared" si="389"/>
        <v>42480.078715277778</v>
      </c>
      <c r="V3549" s="9">
        <f t="shared" si="390"/>
        <v>42504.165972222225</v>
      </c>
      <c r="W3549">
        <f t="shared" si="391"/>
        <v>24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 s="5">
        <f t="shared" si="386"/>
        <v>164.62</v>
      </c>
      <c r="Q3550" s="5" t="str">
        <f t="shared" si="387"/>
        <v>theater</v>
      </c>
      <c r="R3550" s="5" t="str">
        <f t="shared" si="388"/>
        <v>plays</v>
      </c>
      <c r="S3550" t="s">
        <v>8317</v>
      </c>
      <c r="T3550" t="s">
        <v>8318</v>
      </c>
      <c r="U3550" s="9">
        <f t="shared" si="389"/>
        <v>42411.942291666666</v>
      </c>
      <c r="V3550" s="9">
        <f t="shared" si="390"/>
        <v>42434.041666666672</v>
      </c>
      <c r="W3550">
        <f t="shared" si="391"/>
        <v>23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 s="5">
        <f t="shared" si="386"/>
        <v>24.29</v>
      </c>
      <c r="Q3551" s="5" t="str">
        <f t="shared" si="387"/>
        <v>theater</v>
      </c>
      <c r="R3551" s="5" t="str">
        <f t="shared" si="388"/>
        <v>plays</v>
      </c>
      <c r="S3551" t="s">
        <v>8317</v>
      </c>
      <c r="T3551" t="s">
        <v>8318</v>
      </c>
      <c r="U3551" s="9">
        <f t="shared" si="389"/>
        <v>42223.394363425927</v>
      </c>
      <c r="V3551" s="9">
        <f t="shared" si="390"/>
        <v>42251.394363425927</v>
      </c>
      <c r="W3551">
        <f t="shared" si="391"/>
        <v>28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 s="5">
        <f t="shared" si="386"/>
        <v>40.94</v>
      </c>
      <c r="Q3552" s="5" t="str">
        <f t="shared" si="387"/>
        <v>theater</v>
      </c>
      <c r="R3552" s="5" t="str">
        <f t="shared" si="388"/>
        <v>plays</v>
      </c>
      <c r="S3552" t="s">
        <v>8317</v>
      </c>
      <c r="T3552" t="s">
        <v>8318</v>
      </c>
      <c r="U3552" s="9">
        <f t="shared" si="389"/>
        <v>42462.893495370372</v>
      </c>
      <c r="V3552" s="9">
        <f t="shared" si="390"/>
        <v>42492.893495370372</v>
      </c>
      <c r="W3552">
        <f t="shared" si="391"/>
        <v>30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 s="5">
        <f t="shared" si="386"/>
        <v>61.1</v>
      </c>
      <c r="Q3553" s="5" t="str">
        <f t="shared" si="387"/>
        <v>theater</v>
      </c>
      <c r="R3553" s="5" t="str">
        <f t="shared" si="388"/>
        <v>plays</v>
      </c>
      <c r="S3553" t="s">
        <v>8317</v>
      </c>
      <c r="T3553" t="s">
        <v>8318</v>
      </c>
      <c r="U3553" s="9">
        <f t="shared" si="389"/>
        <v>41753.515856481477</v>
      </c>
      <c r="V3553" s="9">
        <f t="shared" si="390"/>
        <v>41781.921527777777</v>
      </c>
      <c r="W3553">
        <f t="shared" si="391"/>
        <v>28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 s="5">
        <f t="shared" si="386"/>
        <v>38.65</v>
      </c>
      <c r="Q3554" s="5" t="str">
        <f t="shared" si="387"/>
        <v>theater</v>
      </c>
      <c r="R3554" s="5" t="str">
        <f t="shared" si="388"/>
        <v>plays</v>
      </c>
      <c r="S3554" t="s">
        <v>8317</v>
      </c>
      <c r="T3554" t="s">
        <v>8318</v>
      </c>
      <c r="U3554" s="9">
        <f t="shared" si="389"/>
        <v>41788.587083333332</v>
      </c>
      <c r="V3554" s="9">
        <f t="shared" si="390"/>
        <v>41818.587083333332</v>
      </c>
      <c r="W3554">
        <f t="shared" si="391"/>
        <v>30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 s="5">
        <f t="shared" si="386"/>
        <v>56.2</v>
      </c>
      <c r="Q3555" s="5" t="str">
        <f t="shared" si="387"/>
        <v>theater</v>
      </c>
      <c r="R3555" s="5" t="str">
        <f t="shared" si="388"/>
        <v>plays</v>
      </c>
      <c r="S3555" t="s">
        <v>8317</v>
      </c>
      <c r="T3555" t="s">
        <v>8318</v>
      </c>
      <c r="U3555" s="9">
        <f t="shared" si="389"/>
        <v>42196.028703703705</v>
      </c>
      <c r="V3555" s="9">
        <f t="shared" si="390"/>
        <v>42228</v>
      </c>
      <c r="W3555">
        <f t="shared" si="391"/>
        <v>32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 s="5">
        <f t="shared" si="386"/>
        <v>107</v>
      </c>
      <c r="Q3556" s="5" t="str">
        <f t="shared" si="387"/>
        <v>theater</v>
      </c>
      <c r="R3556" s="5" t="str">
        <f t="shared" si="388"/>
        <v>plays</v>
      </c>
      <c r="S3556" t="s">
        <v>8317</v>
      </c>
      <c r="T3556" t="s">
        <v>8318</v>
      </c>
      <c r="U3556" s="9">
        <f t="shared" si="389"/>
        <v>42016.050451388888</v>
      </c>
      <c r="V3556" s="9">
        <f t="shared" si="390"/>
        <v>42046.708333333328</v>
      </c>
      <c r="W3556">
        <f t="shared" si="391"/>
        <v>30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 s="5">
        <f t="shared" si="386"/>
        <v>171.43</v>
      </c>
      <c r="Q3557" s="5" t="str">
        <f t="shared" si="387"/>
        <v>theater</v>
      </c>
      <c r="R3557" s="5" t="str">
        <f t="shared" si="388"/>
        <v>plays</v>
      </c>
      <c r="S3557" t="s">
        <v>8317</v>
      </c>
      <c r="T3557" t="s">
        <v>8318</v>
      </c>
      <c r="U3557" s="9">
        <f t="shared" si="389"/>
        <v>42661.442060185189</v>
      </c>
      <c r="V3557" s="9">
        <f t="shared" si="390"/>
        <v>42691.483726851846</v>
      </c>
      <c r="W3557">
        <f t="shared" si="391"/>
        <v>30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 s="5">
        <f t="shared" si="386"/>
        <v>110.5</v>
      </c>
      <c r="Q3558" s="5" t="str">
        <f t="shared" si="387"/>
        <v>theater</v>
      </c>
      <c r="R3558" s="5" t="str">
        <f t="shared" si="388"/>
        <v>plays</v>
      </c>
      <c r="S3558" t="s">
        <v>8317</v>
      </c>
      <c r="T3558" t="s">
        <v>8318</v>
      </c>
      <c r="U3558" s="9">
        <f t="shared" si="389"/>
        <v>41808.649583333332</v>
      </c>
      <c r="V3558" s="9">
        <f t="shared" si="390"/>
        <v>41868.649583333332</v>
      </c>
      <c r="W3558">
        <f t="shared" si="391"/>
        <v>60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 s="5">
        <f t="shared" si="386"/>
        <v>179.28</v>
      </c>
      <c r="Q3559" s="5" t="str">
        <f t="shared" si="387"/>
        <v>theater</v>
      </c>
      <c r="R3559" s="5" t="str">
        <f t="shared" si="388"/>
        <v>plays</v>
      </c>
      <c r="S3559" t="s">
        <v>8317</v>
      </c>
      <c r="T3559" t="s">
        <v>8318</v>
      </c>
      <c r="U3559" s="9">
        <f t="shared" si="389"/>
        <v>41730.276747685188</v>
      </c>
      <c r="V3559" s="9">
        <f t="shared" si="390"/>
        <v>41764.276747685188</v>
      </c>
      <c r="W3559">
        <f t="shared" si="391"/>
        <v>34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 s="5">
        <f t="shared" si="386"/>
        <v>22.91</v>
      </c>
      <c r="Q3560" s="5" t="str">
        <f t="shared" si="387"/>
        <v>theater</v>
      </c>
      <c r="R3560" s="5" t="str">
        <f t="shared" si="388"/>
        <v>plays</v>
      </c>
      <c r="S3560" t="s">
        <v>8317</v>
      </c>
      <c r="T3560" t="s">
        <v>8318</v>
      </c>
      <c r="U3560" s="9">
        <f t="shared" si="389"/>
        <v>42139.816840277781</v>
      </c>
      <c r="V3560" s="9">
        <f t="shared" si="390"/>
        <v>42181.875</v>
      </c>
      <c r="W3560">
        <f t="shared" si="391"/>
        <v>42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 s="5">
        <f t="shared" si="386"/>
        <v>43.13</v>
      </c>
      <c r="Q3561" s="5" t="str">
        <f t="shared" si="387"/>
        <v>theater</v>
      </c>
      <c r="R3561" s="5" t="str">
        <f t="shared" si="388"/>
        <v>plays</v>
      </c>
      <c r="S3561" t="s">
        <v>8317</v>
      </c>
      <c r="T3561" t="s">
        <v>8318</v>
      </c>
      <c r="U3561" s="9">
        <f t="shared" si="389"/>
        <v>42194.096157407403</v>
      </c>
      <c r="V3561" s="9">
        <f t="shared" si="390"/>
        <v>42216.373611111107</v>
      </c>
      <c r="W3561">
        <f t="shared" si="391"/>
        <v>22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 s="5">
        <f t="shared" si="386"/>
        <v>46.89</v>
      </c>
      <c r="Q3562" s="5" t="str">
        <f t="shared" si="387"/>
        <v>theater</v>
      </c>
      <c r="R3562" s="5" t="str">
        <f t="shared" si="388"/>
        <v>plays</v>
      </c>
      <c r="S3562" t="s">
        <v>8317</v>
      </c>
      <c r="T3562" t="s">
        <v>8318</v>
      </c>
      <c r="U3562" s="9">
        <f t="shared" si="389"/>
        <v>42115.889652777783</v>
      </c>
      <c r="V3562" s="9">
        <f t="shared" si="390"/>
        <v>42151.114583333328</v>
      </c>
      <c r="W3562">
        <f t="shared" si="391"/>
        <v>36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 s="5">
        <f t="shared" si="386"/>
        <v>47.41</v>
      </c>
      <c r="Q3563" s="5" t="str">
        <f t="shared" si="387"/>
        <v>theater</v>
      </c>
      <c r="R3563" s="5" t="str">
        <f t="shared" si="388"/>
        <v>plays</v>
      </c>
      <c r="S3563" t="s">
        <v>8317</v>
      </c>
      <c r="T3563" t="s">
        <v>8318</v>
      </c>
      <c r="U3563" s="9">
        <f t="shared" si="389"/>
        <v>42203.680300925931</v>
      </c>
      <c r="V3563" s="9">
        <f t="shared" si="390"/>
        <v>42221.774999999994</v>
      </c>
      <c r="W3563">
        <f t="shared" si="391"/>
        <v>18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 s="5">
        <f t="shared" si="386"/>
        <v>15.13</v>
      </c>
      <c r="Q3564" s="5" t="str">
        <f t="shared" si="387"/>
        <v>theater</v>
      </c>
      <c r="R3564" s="5" t="str">
        <f t="shared" si="388"/>
        <v>plays</v>
      </c>
      <c r="S3564" t="s">
        <v>8317</v>
      </c>
      <c r="T3564" t="s">
        <v>8318</v>
      </c>
      <c r="U3564" s="9">
        <f t="shared" si="389"/>
        <v>42433.761886574073</v>
      </c>
      <c r="V3564" s="9">
        <f t="shared" si="390"/>
        <v>42442.916666666672</v>
      </c>
      <c r="W3564">
        <f t="shared" si="391"/>
        <v>9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 s="5">
        <f t="shared" si="386"/>
        <v>21.1</v>
      </c>
      <c r="Q3565" s="5" t="str">
        <f t="shared" si="387"/>
        <v>theater</v>
      </c>
      <c r="R3565" s="5" t="str">
        <f t="shared" si="388"/>
        <v>plays</v>
      </c>
      <c r="S3565" t="s">
        <v>8317</v>
      </c>
      <c r="T3565" t="s">
        <v>8318</v>
      </c>
      <c r="U3565" s="9">
        <f t="shared" si="389"/>
        <v>42555.671944444446</v>
      </c>
      <c r="V3565" s="9">
        <f t="shared" si="390"/>
        <v>42583.791666666672</v>
      </c>
      <c r="W3565">
        <f t="shared" si="391"/>
        <v>28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 s="5">
        <f t="shared" si="386"/>
        <v>59.12</v>
      </c>
      <c r="Q3566" s="5" t="str">
        <f t="shared" si="387"/>
        <v>theater</v>
      </c>
      <c r="R3566" s="5" t="str">
        <f t="shared" si="388"/>
        <v>plays</v>
      </c>
      <c r="S3566" t="s">
        <v>8317</v>
      </c>
      <c r="T3566" t="s">
        <v>8318</v>
      </c>
      <c r="U3566" s="9">
        <f t="shared" si="389"/>
        <v>42236.623252314821</v>
      </c>
      <c r="V3566" s="9">
        <f t="shared" si="390"/>
        <v>42282.666666666672</v>
      </c>
      <c r="W3566">
        <f t="shared" si="391"/>
        <v>46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 s="5">
        <f t="shared" si="386"/>
        <v>97.92</v>
      </c>
      <c r="Q3567" s="5" t="str">
        <f t="shared" si="387"/>
        <v>theater</v>
      </c>
      <c r="R3567" s="5" t="str">
        <f t="shared" si="388"/>
        <v>plays</v>
      </c>
      <c r="S3567" t="s">
        <v>8317</v>
      </c>
      <c r="T3567" t="s">
        <v>8318</v>
      </c>
      <c r="U3567" s="9">
        <f t="shared" si="389"/>
        <v>41974.743148148147</v>
      </c>
      <c r="V3567" s="9">
        <f t="shared" si="390"/>
        <v>42004.743148148147</v>
      </c>
      <c r="W3567">
        <f t="shared" si="391"/>
        <v>30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 s="5">
        <f t="shared" si="386"/>
        <v>55.13</v>
      </c>
      <c r="Q3568" s="5" t="str">
        <f t="shared" si="387"/>
        <v>theater</v>
      </c>
      <c r="R3568" s="5" t="str">
        <f t="shared" si="388"/>
        <v>plays</v>
      </c>
      <c r="S3568" t="s">
        <v>8317</v>
      </c>
      <c r="T3568" t="s">
        <v>8318</v>
      </c>
      <c r="U3568" s="9">
        <f t="shared" si="389"/>
        <v>41997.507905092592</v>
      </c>
      <c r="V3568" s="9">
        <f t="shared" si="390"/>
        <v>42027.507905092592</v>
      </c>
      <c r="W3568">
        <f t="shared" si="391"/>
        <v>30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 s="5">
        <f t="shared" si="386"/>
        <v>26.54</v>
      </c>
      <c r="Q3569" s="5" t="str">
        <f t="shared" si="387"/>
        <v>theater</v>
      </c>
      <c r="R3569" s="5" t="str">
        <f t="shared" si="388"/>
        <v>plays</v>
      </c>
      <c r="S3569" t="s">
        <v>8317</v>
      </c>
      <c r="T3569" t="s">
        <v>8318</v>
      </c>
      <c r="U3569" s="9">
        <f t="shared" si="389"/>
        <v>42135.810694444444</v>
      </c>
      <c r="V3569" s="9">
        <f t="shared" si="390"/>
        <v>42165.810694444444</v>
      </c>
      <c r="W3569">
        <f t="shared" si="391"/>
        <v>30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 s="5">
        <f t="shared" si="386"/>
        <v>58.42</v>
      </c>
      <c r="Q3570" s="5" t="str">
        <f t="shared" si="387"/>
        <v>theater</v>
      </c>
      <c r="R3570" s="5" t="str">
        <f t="shared" si="388"/>
        <v>plays</v>
      </c>
      <c r="S3570" t="s">
        <v>8317</v>
      </c>
      <c r="T3570" t="s">
        <v>8318</v>
      </c>
      <c r="U3570" s="9">
        <f t="shared" si="389"/>
        <v>41869.740671296298</v>
      </c>
      <c r="V3570" s="9">
        <f t="shared" si="390"/>
        <v>41899.740671296298</v>
      </c>
      <c r="W3570">
        <f t="shared" si="391"/>
        <v>30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 s="5">
        <f t="shared" si="386"/>
        <v>122.54</v>
      </c>
      <c r="Q3571" s="5" t="str">
        <f t="shared" si="387"/>
        <v>theater</v>
      </c>
      <c r="R3571" s="5" t="str">
        <f t="shared" si="388"/>
        <v>plays</v>
      </c>
      <c r="S3571" t="s">
        <v>8317</v>
      </c>
      <c r="T3571" t="s">
        <v>8318</v>
      </c>
      <c r="U3571" s="9">
        <f t="shared" si="389"/>
        <v>41982.688611111109</v>
      </c>
      <c r="V3571" s="9">
        <f t="shared" si="390"/>
        <v>42012.688611111109</v>
      </c>
      <c r="W3571">
        <f t="shared" si="391"/>
        <v>30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 s="5">
        <f t="shared" si="386"/>
        <v>87.96</v>
      </c>
      <c r="Q3572" s="5" t="str">
        <f t="shared" si="387"/>
        <v>theater</v>
      </c>
      <c r="R3572" s="5" t="str">
        <f t="shared" si="388"/>
        <v>plays</v>
      </c>
      <c r="S3572" t="s">
        <v>8317</v>
      </c>
      <c r="T3572" t="s">
        <v>8318</v>
      </c>
      <c r="U3572" s="9">
        <f t="shared" si="389"/>
        <v>41976.331979166673</v>
      </c>
      <c r="V3572" s="9">
        <f t="shared" si="390"/>
        <v>42004.291666666672</v>
      </c>
      <c r="W3572">
        <f t="shared" si="391"/>
        <v>28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 s="5">
        <f t="shared" si="386"/>
        <v>73.239999999999995</v>
      </c>
      <c r="Q3573" s="5" t="str">
        <f t="shared" si="387"/>
        <v>theater</v>
      </c>
      <c r="R3573" s="5" t="str">
        <f t="shared" si="388"/>
        <v>plays</v>
      </c>
      <c r="S3573" t="s">
        <v>8317</v>
      </c>
      <c r="T3573" t="s">
        <v>8318</v>
      </c>
      <c r="U3573" s="9">
        <f t="shared" si="389"/>
        <v>41912.858946759261</v>
      </c>
      <c r="V3573" s="9">
        <f t="shared" si="390"/>
        <v>41942.858946759261</v>
      </c>
      <c r="W3573">
        <f t="shared" si="391"/>
        <v>30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 s="5">
        <f t="shared" si="386"/>
        <v>55.56</v>
      </c>
      <c r="Q3574" s="5" t="str">
        <f t="shared" si="387"/>
        <v>theater</v>
      </c>
      <c r="R3574" s="5" t="str">
        <f t="shared" si="388"/>
        <v>plays</v>
      </c>
      <c r="S3574" t="s">
        <v>8317</v>
      </c>
      <c r="T3574" t="s">
        <v>8318</v>
      </c>
      <c r="U3574" s="9">
        <f t="shared" si="389"/>
        <v>42146.570393518516</v>
      </c>
      <c r="V3574" s="9">
        <f t="shared" si="390"/>
        <v>42176.570393518516</v>
      </c>
      <c r="W3574">
        <f t="shared" si="391"/>
        <v>30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 s="5">
        <f t="shared" si="386"/>
        <v>39.54</v>
      </c>
      <c r="Q3575" s="5" t="str">
        <f t="shared" si="387"/>
        <v>theater</v>
      </c>
      <c r="R3575" s="5" t="str">
        <f t="shared" si="388"/>
        <v>plays</v>
      </c>
      <c r="S3575" t="s">
        <v>8317</v>
      </c>
      <c r="T3575" t="s">
        <v>8318</v>
      </c>
      <c r="U3575" s="9">
        <f t="shared" si="389"/>
        <v>41921.375532407408</v>
      </c>
      <c r="V3575" s="9">
        <f t="shared" si="390"/>
        <v>41951.417199074072</v>
      </c>
      <c r="W3575">
        <f t="shared" si="391"/>
        <v>30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 s="5">
        <f t="shared" si="386"/>
        <v>136.78</v>
      </c>
      <c r="Q3576" s="5" t="str">
        <f t="shared" si="387"/>
        <v>theater</v>
      </c>
      <c r="R3576" s="5" t="str">
        <f t="shared" si="388"/>
        <v>plays</v>
      </c>
      <c r="S3576" t="s">
        <v>8317</v>
      </c>
      <c r="T3576" t="s">
        <v>8318</v>
      </c>
      <c r="U3576" s="9">
        <f t="shared" si="389"/>
        <v>41926.942685185182</v>
      </c>
      <c r="V3576" s="9">
        <f t="shared" si="390"/>
        <v>41956.984351851846</v>
      </c>
      <c r="W3576">
        <f t="shared" si="391"/>
        <v>30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 s="5">
        <f t="shared" si="386"/>
        <v>99.34</v>
      </c>
      <c r="Q3577" s="5" t="str">
        <f t="shared" si="387"/>
        <v>theater</v>
      </c>
      <c r="R3577" s="5" t="str">
        <f t="shared" si="388"/>
        <v>plays</v>
      </c>
      <c r="S3577" t="s">
        <v>8317</v>
      </c>
      <c r="T3577" t="s">
        <v>8318</v>
      </c>
      <c r="U3577" s="9">
        <f t="shared" si="389"/>
        <v>42561.783877314811</v>
      </c>
      <c r="V3577" s="9">
        <f t="shared" si="390"/>
        <v>42593.165972222225</v>
      </c>
      <c r="W3577">
        <f t="shared" si="391"/>
        <v>32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 s="5">
        <f t="shared" si="386"/>
        <v>20</v>
      </c>
      <c r="Q3578" s="5" t="str">
        <f t="shared" si="387"/>
        <v>theater</v>
      </c>
      <c r="R3578" s="5" t="str">
        <f t="shared" si="388"/>
        <v>plays</v>
      </c>
      <c r="S3578" t="s">
        <v>8317</v>
      </c>
      <c r="T3578" t="s">
        <v>8318</v>
      </c>
      <c r="U3578" s="9">
        <f t="shared" si="389"/>
        <v>42649.54923611111</v>
      </c>
      <c r="V3578" s="9">
        <f t="shared" si="390"/>
        <v>42709.590902777782</v>
      </c>
      <c r="W3578">
        <f t="shared" si="391"/>
        <v>60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 s="5">
        <f t="shared" si="386"/>
        <v>28.89</v>
      </c>
      <c r="Q3579" s="5" t="str">
        <f t="shared" si="387"/>
        <v>theater</v>
      </c>
      <c r="R3579" s="5" t="str">
        <f t="shared" si="388"/>
        <v>plays</v>
      </c>
      <c r="S3579" t="s">
        <v>8317</v>
      </c>
      <c r="T3579" t="s">
        <v>8318</v>
      </c>
      <c r="U3579" s="9">
        <f t="shared" si="389"/>
        <v>42093.786840277782</v>
      </c>
      <c r="V3579" s="9">
        <f t="shared" si="390"/>
        <v>42120.26944444445</v>
      </c>
      <c r="W3579">
        <f t="shared" si="391"/>
        <v>27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 s="5">
        <f t="shared" si="386"/>
        <v>40.549999999999997</v>
      </c>
      <c r="Q3580" s="5" t="str">
        <f t="shared" si="387"/>
        <v>theater</v>
      </c>
      <c r="R3580" s="5" t="str">
        <f t="shared" si="388"/>
        <v>plays</v>
      </c>
      <c r="S3580" t="s">
        <v>8317</v>
      </c>
      <c r="T3580" t="s">
        <v>8318</v>
      </c>
      <c r="U3580" s="9">
        <f t="shared" si="389"/>
        <v>42460.733530092592</v>
      </c>
      <c r="V3580" s="9">
        <f t="shared" si="390"/>
        <v>42490.733530092592</v>
      </c>
      <c r="W3580">
        <f t="shared" si="391"/>
        <v>30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 s="5">
        <f t="shared" si="386"/>
        <v>35.71</v>
      </c>
      <c r="Q3581" s="5" t="str">
        <f t="shared" si="387"/>
        <v>theater</v>
      </c>
      <c r="R3581" s="5" t="str">
        <f t="shared" si="388"/>
        <v>plays</v>
      </c>
      <c r="S3581" t="s">
        <v>8317</v>
      </c>
      <c r="T3581" t="s">
        <v>8318</v>
      </c>
      <c r="U3581" s="9">
        <f t="shared" si="389"/>
        <v>42430.762222222227</v>
      </c>
      <c r="V3581" s="9">
        <f t="shared" si="390"/>
        <v>42460.720555555556</v>
      </c>
      <c r="W3581">
        <f t="shared" si="391"/>
        <v>30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 s="5">
        <f t="shared" si="386"/>
        <v>37.96</v>
      </c>
      <c r="Q3582" s="5" t="str">
        <f t="shared" si="387"/>
        <v>theater</v>
      </c>
      <c r="R3582" s="5" t="str">
        <f t="shared" si="388"/>
        <v>plays</v>
      </c>
      <c r="S3582" t="s">
        <v>8317</v>
      </c>
      <c r="T3582" t="s">
        <v>8318</v>
      </c>
      <c r="U3582" s="9">
        <f t="shared" si="389"/>
        <v>42026.176180555558</v>
      </c>
      <c r="V3582" s="9">
        <f t="shared" si="390"/>
        <v>42064.207638888889</v>
      </c>
      <c r="W3582">
        <f t="shared" si="391"/>
        <v>38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 s="5">
        <f t="shared" si="386"/>
        <v>33.33</v>
      </c>
      <c r="Q3583" s="5" t="str">
        <f t="shared" si="387"/>
        <v>theater</v>
      </c>
      <c r="R3583" s="5" t="str">
        <f t="shared" si="388"/>
        <v>plays</v>
      </c>
      <c r="S3583" t="s">
        <v>8317</v>
      </c>
      <c r="T3583" t="s">
        <v>8318</v>
      </c>
      <c r="U3583" s="9">
        <f t="shared" si="389"/>
        <v>41836.471180555556</v>
      </c>
      <c r="V3583" s="9">
        <f t="shared" si="390"/>
        <v>41850.471180555556</v>
      </c>
      <c r="W3583">
        <f t="shared" si="391"/>
        <v>14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 s="5">
        <f t="shared" si="386"/>
        <v>58.57</v>
      </c>
      <c r="Q3584" s="5" t="str">
        <f t="shared" si="387"/>
        <v>theater</v>
      </c>
      <c r="R3584" s="5" t="str">
        <f t="shared" si="388"/>
        <v>plays</v>
      </c>
      <c r="S3584" t="s">
        <v>8317</v>
      </c>
      <c r="T3584" t="s">
        <v>8318</v>
      </c>
      <c r="U3584" s="9">
        <f t="shared" si="389"/>
        <v>42451.095856481479</v>
      </c>
      <c r="V3584" s="9">
        <f t="shared" si="390"/>
        <v>42465.095856481479</v>
      </c>
      <c r="W3584">
        <f t="shared" si="391"/>
        <v>14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 s="5">
        <f t="shared" si="386"/>
        <v>135.63</v>
      </c>
      <c r="Q3585" s="5" t="str">
        <f t="shared" si="387"/>
        <v>theater</v>
      </c>
      <c r="R3585" s="5" t="str">
        <f t="shared" si="388"/>
        <v>plays</v>
      </c>
      <c r="S3585" t="s">
        <v>8317</v>
      </c>
      <c r="T3585" t="s">
        <v>8318</v>
      </c>
      <c r="U3585" s="9">
        <f t="shared" si="389"/>
        <v>42418.425983796296</v>
      </c>
      <c r="V3585" s="9">
        <f t="shared" si="390"/>
        <v>42478.384317129632</v>
      </c>
      <c r="W3585">
        <f t="shared" si="391"/>
        <v>60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92">ROUND((E3586/D3586)*100,0)</f>
        <v>116</v>
      </c>
      <c r="P3586" s="5">
        <f t="shared" ref="P3586:P3649" si="393">ROUND((E3586/L3586),2)</f>
        <v>30.94</v>
      </c>
      <c r="Q3586" s="5" t="str">
        <f t="shared" ref="Q3586:Q3649" si="394">LEFT(N3586,SEARCH("/",N3586)-1)</f>
        <v>theater</v>
      </c>
      <c r="R3586" s="5" t="str">
        <f t="shared" ref="R3586:R3649" si="395">RIGHT(N3586,LEN(N3586)-SEARCH("/",N3586))</f>
        <v>plays</v>
      </c>
      <c r="S3586" t="s">
        <v>8317</v>
      </c>
      <c r="T3586" t="s">
        <v>8318</v>
      </c>
      <c r="U3586" s="9">
        <f t="shared" ref="U3586:U3649" si="396">(((J3586/60)/60)/24)+DATE(1970,1,1)</f>
        <v>42168.316481481481</v>
      </c>
      <c r="V3586" s="9">
        <f t="shared" ref="V3586:V3649" si="397">(((I3586/60)/60)/24)+DATE(1970,1,1)</f>
        <v>42198.316481481481</v>
      </c>
      <c r="W3586">
        <f t="shared" si="391"/>
        <v>30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92"/>
        <v>119</v>
      </c>
      <c r="P3587" s="5">
        <f t="shared" si="393"/>
        <v>176.09</v>
      </c>
      <c r="Q3587" s="5" t="str">
        <f t="shared" si="394"/>
        <v>theater</v>
      </c>
      <c r="R3587" s="5" t="str">
        <f t="shared" si="395"/>
        <v>plays</v>
      </c>
      <c r="S3587" t="s">
        <v>8317</v>
      </c>
      <c r="T3587" t="s">
        <v>8318</v>
      </c>
      <c r="U3587" s="9">
        <f t="shared" si="396"/>
        <v>41964.716319444444</v>
      </c>
      <c r="V3587" s="9">
        <f t="shared" si="397"/>
        <v>41994.716319444444</v>
      </c>
      <c r="W3587">
        <f t="shared" ref="W3587:W3650" si="398">DATEDIF(U3587,V3587,"d")</f>
        <v>30</v>
      </c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 s="5">
        <f t="shared" si="393"/>
        <v>151.97999999999999</v>
      </c>
      <c r="Q3588" s="5" t="str">
        <f t="shared" si="394"/>
        <v>theater</v>
      </c>
      <c r="R3588" s="5" t="str">
        <f t="shared" si="395"/>
        <v>plays</v>
      </c>
      <c r="S3588" t="s">
        <v>8317</v>
      </c>
      <c r="T3588" t="s">
        <v>8318</v>
      </c>
      <c r="U3588" s="9">
        <f t="shared" si="396"/>
        <v>42576.697569444441</v>
      </c>
      <c r="V3588" s="9">
        <f t="shared" si="397"/>
        <v>42636.697569444441</v>
      </c>
      <c r="W3588">
        <f t="shared" si="398"/>
        <v>60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 s="5">
        <f t="shared" si="393"/>
        <v>22.61</v>
      </c>
      <c r="Q3589" s="5" t="str">
        <f t="shared" si="394"/>
        <v>theater</v>
      </c>
      <c r="R3589" s="5" t="str">
        <f t="shared" si="395"/>
        <v>plays</v>
      </c>
      <c r="S3589" t="s">
        <v>8317</v>
      </c>
      <c r="T3589" t="s">
        <v>8318</v>
      </c>
      <c r="U3589" s="9">
        <f t="shared" si="396"/>
        <v>42503.539976851855</v>
      </c>
      <c r="V3589" s="9">
        <f t="shared" si="397"/>
        <v>42548.791666666672</v>
      </c>
      <c r="W3589">
        <f t="shared" si="398"/>
        <v>45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 s="5">
        <f t="shared" si="393"/>
        <v>18.27</v>
      </c>
      <c r="Q3590" s="5" t="str">
        <f t="shared" si="394"/>
        <v>theater</v>
      </c>
      <c r="R3590" s="5" t="str">
        <f t="shared" si="395"/>
        <v>plays</v>
      </c>
      <c r="S3590" t="s">
        <v>8317</v>
      </c>
      <c r="T3590" t="s">
        <v>8318</v>
      </c>
      <c r="U3590" s="9">
        <f t="shared" si="396"/>
        <v>42101.828819444447</v>
      </c>
      <c r="V3590" s="9">
        <f t="shared" si="397"/>
        <v>42123.958333333328</v>
      </c>
      <c r="W3590">
        <f t="shared" si="398"/>
        <v>22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 s="5">
        <f t="shared" si="393"/>
        <v>82.26</v>
      </c>
      <c r="Q3591" s="5" t="str">
        <f t="shared" si="394"/>
        <v>theater</v>
      </c>
      <c r="R3591" s="5" t="str">
        <f t="shared" si="395"/>
        <v>plays</v>
      </c>
      <c r="S3591" t="s">
        <v>8317</v>
      </c>
      <c r="T3591" t="s">
        <v>8318</v>
      </c>
      <c r="U3591" s="9">
        <f t="shared" si="396"/>
        <v>42125.647534722222</v>
      </c>
      <c r="V3591" s="9">
        <f t="shared" si="397"/>
        <v>42150.647534722222</v>
      </c>
      <c r="W3591">
        <f t="shared" si="398"/>
        <v>25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 s="5">
        <f t="shared" si="393"/>
        <v>68.53</v>
      </c>
      <c r="Q3592" s="5" t="str">
        <f t="shared" si="394"/>
        <v>theater</v>
      </c>
      <c r="R3592" s="5" t="str">
        <f t="shared" si="395"/>
        <v>plays</v>
      </c>
      <c r="S3592" t="s">
        <v>8317</v>
      </c>
      <c r="T3592" t="s">
        <v>8318</v>
      </c>
      <c r="U3592" s="9">
        <f t="shared" si="396"/>
        <v>41902.333726851852</v>
      </c>
      <c r="V3592" s="9">
        <f t="shared" si="397"/>
        <v>41932.333726851852</v>
      </c>
      <c r="W3592">
        <f t="shared" si="398"/>
        <v>30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 s="5">
        <f t="shared" si="393"/>
        <v>68.06</v>
      </c>
      <c r="Q3593" s="5" t="str">
        <f t="shared" si="394"/>
        <v>theater</v>
      </c>
      <c r="R3593" s="5" t="str">
        <f t="shared" si="395"/>
        <v>plays</v>
      </c>
      <c r="S3593" t="s">
        <v>8317</v>
      </c>
      <c r="T3593" t="s">
        <v>8318</v>
      </c>
      <c r="U3593" s="9">
        <f t="shared" si="396"/>
        <v>42003.948425925926</v>
      </c>
      <c r="V3593" s="9">
        <f t="shared" si="397"/>
        <v>42028.207638888889</v>
      </c>
      <c r="W3593">
        <f t="shared" si="398"/>
        <v>25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 s="5">
        <f t="shared" si="393"/>
        <v>72.709999999999994</v>
      </c>
      <c r="Q3594" s="5" t="str">
        <f t="shared" si="394"/>
        <v>theater</v>
      </c>
      <c r="R3594" s="5" t="str">
        <f t="shared" si="395"/>
        <v>plays</v>
      </c>
      <c r="S3594" t="s">
        <v>8317</v>
      </c>
      <c r="T3594" t="s">
        <v>8318</v>
      </c>
      <c r="U3594" s="9">
        <f t="shared" si="396"/>
        <v>41988.829942129625</v>
      </c>
      <c r="V3594" s="9">
        <f t="shared" si="397"/>
        <v>42046.207638888889</v>
      </c>
      <c r="W3594">
        <f t="shared" si="398"/>
        <v>58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 s="5">
        <f t="shared" si="393"/>
        <v>77.19</v>
      </c>
      <c r="Q3595" s="5" t="str">
        <f t="shared" si="394"/>
        <v>theater</v>
      </c>
      <c r="R3595" s="5" t="str">
        <f t="shared" si="395"/>
        <v>plays</v>
      </c>
      <c r="S3595" t="s">
        <v>8317</v>
      </c>
      <c r="T3595" t="s">
        <v>8318</v>
      </c>
      <c r="U3595" s="9">
        <f t="shared" si="396"/>
        <v>41974.898599537039</v>
      </c>
      <c r="V3595" s="9">
        <f t="shared" si="397"/>
        <v>42009.851388888885</v>
      </c>
      <c r="W3595">
        <f t="shared" si="398"/>
        <v>35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 s="5">
        <f t="shared" si="393"/>
        <v>55.97</v>
      </c>
      <c r="Q3596" s="5" t="str">
        <f t="shared" si="394"/>
        <v>theater</v>
      </c>
      <c r="R3596" s="5" t="str">
        <f t="shared" si="395"/>
        <v>plays</v>
      </c>
      <c r="S3596" t="s">
        <v>8317</v>
      </c>
      <c r="T3596" t="s">
        <v>8318</v>
      </c>
      <c r="U3596" s="9">
        <f t="shared" si="396"/>
        <v>42592.066921296297</v>
      </c>
      <c r="V3596" s="9">
        <f t="shared" si="397"/>
        <v>42617.066921296297</v>
      </c>
      <c r="W3596">
        <f t="shared" si="398"/>
        <v>25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 s="5">
        <f t="shared" si="393"/>
        <v>49.69</v>
      </c>
      <c r="Q3597" s="5" t="str">
        <f t="shared" si="394"/>
        <v>theater</v>
      </c>
      <c r="R3597" s="5" t="str">
        <f t="shared" si="395"/>
        <v>plays</v>
      </c>
      <c r="S3597" t="s">
        <v>8317</v>
      </c>
      <c r="T3597" t="s">
        <v>8318</v>
      </c>
      <c r="U3597" s="9">
        <f t="shared" si="396"/>
        <v>42050.008368055554</v>
      </c>
      <c r="V3597" s="9">
        <f t="shared" si="397"/>
        <v>42076.290972222225</v>
      </c>
      <c r="W3597">
        <f t="shared" si="398"/>
        <v>26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 s="5">
        <f t="shared" si="393"/>
        <v>79</v>
      </c>
      <c r="Q3598" s="5" t="str">
        <f t="shared" si="394"/>
        <v>theater</v>
      </c>
      <c r="R3598" s="5" t="str">
        <f t="shared" si="395"/>
        <v>plays</v>
      </c>
      <c r="S3598" t="s">
        <v>8317</v>
      </c>
      <c r="T3598" t="s">
        <v>8318</v>
      </c>
      <c r="U3598" s="9">
        <f t="shared" si="396"/>
        <v>41856.715069444443</v>
      </c>
      <c r="V3598" s="9">
        <f t="shared" si="397"/>
        <v>41877.715069444443</v>
      </c>
      <c r="W3598">
        <f t="shared" si="398"/>
        <v>21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 s="5">
        <f t="shared" si="393"/>
        <v>77.73</v>
      </c>
      <c r="Q3599" s="5" t="str">
        <f t="shared" si="394"/>
        <v>theater</v>
      </c>
      <c r="R3599" s="5" t="str">
        <f t="shared" si="395"/>
        <v>plays</v>
      </c>
      <c r="S3599" t="s">
        <v>8317</v>
      </c>
      <c r="T3599" t="s">
        <v>8318</v>
      </c>
      <c r="U3599" s="9">
        <f t="shared" si="396"/>
        <v>42417.585532407407</v>
      </c>
      <c r="V3599" s="9">
        <f t="shared" si="397"/>
        <v>42432.249305555553</v>
      </c>
      <c r="W3599">
        <f t="shared" si="398"/>
        <v>15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 s="5">
        <f t="shared" si="393"/>
        <v>40.78</v>
      </c>
      <c r="Q3600" s="5" t="str">
        <f t="shared" si="394"/>
        <v>theater</v>
      </c>
      <c r="R3600" s="5" t="str">
        <f t="shared" si="395"/>
        <v>plays</v>
      </c>
      <c r="S3600" t="s">
        <v>8317</v>
      </c>
      <c r="T3600" t="s">
        <v>8318</v>
      </c>
      <c r="U3600" s="9">
        <f t="shared" si="396"/>
        <v>41866.79886574074</v>
      </c>
      <c r="V3600" s="9">
        <f t="shared" si="397"/>
        <v>41885.207638888889</v>
      </c>
      <c r="W3600">
        <f t="shared" si="398"/>
        <v>19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 s="5">
        <f t="shared" si="393"/>
        <v>59.41</v>
      </c>
      <c r="Q3601" s="5" t="str">
        <f t="shared" si="394"/>
        <v>theater</v>
      </c>
      <c r="R3601" s="5" t="str">
        <f t="shared" si="395"/>
        <v>plays</v>
      </c>
      <c r="S3601" t="s">
        <v>8317</v>
      </c>
      <c r="T3601" t="s">
        <v>8318</v>
      </c>
      <c r="U3601" s="9">
        <f t="shared" si="396"/>
        <v>42220.79487268519</v>
      </c>
      <c r="V3601" s="9">
        <f t="shared" si="397"/>
        <v>42246</v>
      </c>
      <c r="W3601">
        <f t="shared" si="398"/>
        <v>26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 s="5">
        <f t="shared" si="393"/>
        <v>3.25</v>
      </c>
      <c r="Q3602" s="5" t="str">
        <f t="shared" si="394"/>
        <v>theater</v>
      </c>
      <c r="R3602" s="5" t="str">
        <f t="shared" si="395"/>
        <v>plays</v>
      </c>
      <c r="S3602" t="s">
        <v>8317</v>
      </c>
      <c r="T3602" t="s">
        <v>8318</v>
      </c>
      <c r="U3602" s="9">
        <f t="shared" si="396"/>
        <v>42628.849120370374</v>
      </c>
      <c r="V3602" s="9">
        <f t="shared" si="397"/>
        <v>42656.849120370374</v>
      </c>
      <c r="W3602">
        <f t="shared" si="398"/>
        <v>28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 s="5">
        <f t="shared" si="393"/>
        <v>39.380000000000003</v>
      </c>
      <c r="Q3603" s="5" t="str">
        <f t="shared" si="394"/>
        <v>theater</v>
      </c>
      <c r="R3603" s="5" t="str">
        <f t="shared" si="395"/>
        <v>plays</v>
      </c>
      <c r="S3603" t="s">
        <v>8317</v>
      </c>
      <c r="T3603" t="s">
        <v>8318</v>
      </c>
      <c r="U3603" s="9">
        <f t="shared" si="396"/>
        <v>41990.99863425926</v>
      </c>
      <c r="V3603" s="9">
        <f t="shared" si="397"/>
        <v>42020.99863425926</v>
      </c>
      <c r="W3603">
        <f t="shared" si="398"/>
        <v>30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 s="5">
        <f t="shared" si="393"/>
        <v>81.67</v>
      </c>
      <c r="Q3604" s="5" t="str">
        <f t="shared" si="394"/>
        <v>theater</v>
      </c>
      <c r="R3604" s="5" t="str">
        <f t="shared" si="395"/>
        <v>plays</v>
      </c>
      <c r="S3604" t="s">
        <v>8317</v>
      </c>
      <c r="T3604" t="s">
        <v>8318</v>
      </c>
      <c r="U3604" s="9">
        <f t="shared" si="396"/>
        <v>42447.894432870366</v>
      </c>
      <c r="V3604" s="9">
        <f t="shared" si="397"/>
        <v>42507.894432870366</v>
      </c>
      <c r="W3604">
        <f t="shared" si="398"/>
        <v>60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 s="5">
        <f t="shared" si="393"/>
        <v>44.91</v>
      </c>
      <c r="Q3605" s="5" t="str">
        <f t="shared" si="394"/>
        <v>theater</v>
      </c>
      <c r="R3605" s="5" t="str">
        <f t="shared" si="395"/>
        <v>plays</v>
      </c>
      <c r="S3605" t="s">
        <v>8317</v>
      </c>
      <c r="T3605" t="s">
        <v>8318</v>
      </c>
      <c r="U3605" s="9">
        <f t="shared" si="396"/>
        <v>42283.864351851851</v>
      </c>
      <c r="V3605" s="9">
        <f t="shared" si="397"/>
        <v>42313.906018518523</v>
      </c>
      <c r="W3605">
        <f t="shared" si="398"/>
        <v>30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 s="5">
        <f t="shared" si="393"/>
        <v>49.06</v>
      </c>
      <c r="Q3606" s="5" t="str">
        <f t="shared" si="394"/>
        <v>theater</v>
      </c>
      <c r="R3606" s="5" t="str">
        <f t="shared" si="395"/>
        <v>plays</v>
      </c>
      <c r="S3606" t="s">
        <v>8317</v>
      </c>
      <c r="T3606" t="s">
        <v>8318</v>
      </c>
      <c r="U3606" s="9">
        <f t="shared" si="396"/>
        <v>42483.015694444446</v>
      </c>
      <c r="V3606" s="9">
        <f t="shared" si="397"/>
        <v>42489.290972222225</v>
      </c>
      <c r="W3606">
        <f t="shared" si="398"/>
        <v>6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 s="5">
        <f t="shared" si="393"/>
        <v>30.67</v>
      </c>
      <c r="Q3607" s="5" t="str">
        <f t="shared" si="394"/>
        <v>theater</v>
      </c>
      <c r="R3607" s="5" t="str">
        <f t="shared" si="395"/>
        <v>plays</v>
      </c>
      <c r="S3607" t="s">
        <v>8317</v>
      </c>
      <c r="T3607" t="s">
        <v>8318</v>
      </c>
      <c r="U3607" s="9">
        <f t="shared" si="396"/>
        <v>42383.793124999997</v>
      </c>
      <c r="V3607" s="9">
        <f t="shared" si="397"/>
        <v>42413.793124999997</v>
      </c>
      <c r="W3607">
        <f t="shared" si="398"/>
        <v>30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 s="5">
        <f t="shared" si="393"/>
        <v>61.06</v>
      </c>
      <c r="Q3608" s="5" t="str">
        <f t="shared" si="394"/>
        <v>theater</v>
      </c>
      <c r="R3608" s="5" t="str">
        <f t="shared" si="395"/>
        <v>plays</v>
      </c>
      <c r="S3608" t="s">
        <v>8317</v>
      </c>
      <c r="T3608" t="s">
        <v>8318</v>
      </c>
      <c r="U3608" s="9">
        <f t="shared" si="396"/>
        <v>42566.604826388888</v>
      </c>
      <c r="V3608" s="9">
        <f t="shared" si="397"/>
        <v>42596.604826388888</v>
      </c>
      <c r="W3608">
        <f t="shared" si="398"/>
        <v>30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 s="5">
        <f t="shared" si="393"/>
        <v>29</v>
      </c>
      <c r="Q3609" s="5" t="str">
        <f t="shared" si="394"/>
        <v>theater</v>
      </c>
      <c r="R3609" s="5" t="str">
        <f t="shared" si="395"/>
        <v>plays</v>
      </c>
      <c r="S3609" t="s">
        <v>8317</v>
      </c>
      <c r="T3609" t="s">
        <v>8318</v>
      </c>
      <c r="U3609" s="9">
        <f t="shared" si="396"/>
        <v>42338.963912037041</v>
      </c>
      <c r="V3609" s="9">
        <f t="shared" si="397"/>
        <v>42353</v>
      </c>
      <c r="W3609">
        <f t="shared" si="398"/>
        <v>15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 s="5">
        <f t="shared" si="393"/>
        <v>29.63</v>
      </c>
      <c r="Q3610" s="5" t="str">
        <f t="shared" si="394"/>
        <v>theater</v>
      </c>
      <c r="R3610" s="5" t="str">
        <f t="shared" si="395"/>
        <v>plays</v>
      </c>
      <c r="S3610" t="s">
        <v>8317</v>
      </c>
      <c r="T3610" t="s">
        <v>8318</v>
      </c>
      <c r="U3610" s="9">
        <f t="shared" si="396"/>
        <v>42506.709375000006</v>
      </c>
      <c r="V3610" s="9">
        <f t="shared" si="397"/>
        <v>42538.583333333328</v>
      </c>
      <c r="W3610">
        <f t="shared" si="398"/>
        <v>32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 s="5">
        <f t="shared" si="393"/>
        <v>143.1</v>
      </c>
      <c r="Q3611" s="5" t="str">
        <f t="shared" si="394"/>
        <v>theater</v>
      </c>
      <c r="R3611" s="5" t="str">
        <f t="shared" si="395"/>
        <v>plays</v>
      </c>
      <c r="S3611" t="s">
        <v>8317</v>
      </c>
      <c r="T3611" t="s">
        <v>8318</v>
      </c>
      <c r="U3611" s="9">
        <f t="shared" si="396"/>
        <v>42429.991724537031</v>
      </c>
      <c r="V3611" s="9">
        <f t="shared" si="397"/>
        <v>42459.950057870374</v>
      </c>
      <c r="W3611">
        <f t="shared" si="398"/>
        <v>30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 s="5">
        <f t="shared" si="393"/>
        <v>52.35</v>
      </c>
      <c r="Q3612" s="5" t="str">
        <f t="shared" si="394"/>
        <v>theater</v>
      </c>
      <c r="R3612" s="5" t="str">
        <f t="shared" si="395"/>
        <v>plays</v>
      </c>
      <c r="S3612" t="s">
        <v>8317</v>
      </c>
      <c r="T3612" t="s">
        <v>8318</v>
      </c>
      <c r="U3612" s="9">
        <f t="shared" si="396"/>
        <v>42203.432129629626</v>
      </c>
      <c r="V3612" s="9">
        <f t="shared" si="397"/>
        <v>42233.432129629626</v>
      </c>
      <c r="W3612">
        <f t="shared" si="398"/>
        <v>30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 s="5">
        <f t="shared" si="393"/>
        <v>66.67</v>
      </c>
      <c r="Q3613" s="5" t="str">
        <f t="shared" si="394"/>
        <v>theater</v>
      </c>
      <c r="R3613" s="5" t="str">
        <f t="shared" si="395"/>
        <v>plays</v>
      </c>
      <c r="S3613" t="s">
        <v>8317</v>
      </c>
      <c r="T3613" t="s">
        <v>8318</v>
      </c>
      <c r="U3613" s="9">
        <f t="shared" si="396"/>
        <v>42072.370381944449</v>
      </c>
      <c r="V3613" s="9">
        <f t="shared" si="397"/>
        <v>42102.370381944449</v>
      </c>
      <c r="W3613">
        <f t="shared" si="398"/>
        <v>30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 s="5">
        <f t="shared" si="393"/>
        <v>126.67</v>
      </c>
      <c r="Q3614" s="5" t="str">
        <f t="shared" si="394"/>
        <v>theater</v>
      </c>
      <c r="R3614" s="5" t="str">
        <f t="shared" si="395"/>
        <v>plays</v>
      </c>
      <c r="S3614" t="s">
        <v>8317</v>
      </c>
      <c r="T3614" t="s">
        <v>8318</v>
      </c>
      <c r="U3614" s="9">
        <f t="shared" si="396"/>
        <v>41789.726979166669</v>
      </c>
      <c r="V3614" s="9">
        <f t="shared" si="397"/>
        <v>41799.726979166669</v>
      </c>
      <c r="W3614">
        <f t="shared" si="398"/>
        <v>10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 s="5">
        <f t="shared" si="393"/>
        <v>62.5</v>
      </c>
      <c r="Q3615" s="5" t="str">
        <f t="shared" si="394"/>
        <v>theater</v>
      </c>
      <c r="R3615" s="5" t="str">
        <f t="shared" si="395"/>
        <v>plays</v>
      </c>
      <c r="S3615" t="s">
        <v>8317</v>
      </c>
      <c r="T3615" t="s">
        <v>8318</v>
      </c>
      <c r="U3615" s="9">
        <f t="shared" si="396"/>
        <v>41788.58997685185</v>
      </c>
      <c r="V3615" s="9">
        <f t="shared" si="397"/>
        <v>41818.58997685185</v>
      </c>
      <c r="W3615">
        <f t="shared" si="398"/>
        <v>30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 s="5">
        <f t="shared" si="393"/>
        <v>35.49</v>
      </c>
      <c r="Q3616" s="5" t="str">
        <f t="shared" si="394"/>
        <v>theater</v>
      </c>
      <c r="R3616" s="5" t="str">
        <f t="shared" si="395"/>
        <v>plays</v>
      </c>
      <c r="S3616" t="s">
        <v>8317</v>
      </c>
      <c r="T3616" t="s">
        <v>8318</v>
      </c>
      <c r="U3616" s="9">
        <f t="shared" si="396"/>
        <v>42144.041851851856</v>
      </c>
      <c r="V3616" s="9">
        <f t="shared" si="397"/>
        <v>42174.041851851856</v>
      </c>
      <c r="W3616">
        <f t="shared" si="398"/>
        <v>30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 s="5">
        <f t="shared" si="393"/>
        <v>37.08</v>
      </c>
      <c r="Q3617" s="5" t="str">
        <f t="shared" si="394"/>
        <v>theater</v>
      </c>
      <c r="R3617" s="5" t="str">
        <f t="shared" si="395"/>
        <v>plays</v>
      </c>
      <c r="S3617" t="s">
        <v>8317</v>
      </c>
      <c r="T3617" t="s">
        <v>8318</v>
      </c>
      <c r="U3617" s="9">
        <f t="shared" si="396"/>
        <v>42318.593703703707</v>
      </c>
      <c r="V3617" s="9">
        <f t="shared" si="397"/>
        <v>42348.593703703707</v>
      </c>
      <c r="W3617">
        <f t="shared" si="398"/>
        <v>30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 s="5">
        <f t="shared" si="393"/>
        <v>69.33</v>
      </c>
      <c r="Q3618" s="5" t="str">
        <f t="shared" si="394"/>
        <v>theater</v>
      </c>
      <c r="R3618" s="5" t="str">
        <f t="shared" si="395"/>
        <v>plays</v>
      </c>
      <c r="S3618" t="s">
        <v>8317</v>
      </c>
      <c r="T3618" t="s">
        <v>8318</v>
      </c>
      <c r="U3618" s="9">
        <f t="shared" si="396"/>
        <v>42052.949814814812</v>
      </c>
      <c r="V3618" s="9">
        <f t="shared" si="397"/>
        <v>42082.908148148148</v>
      </c>
      <c r="W3618">
        <f t="shared" si="398"/>
        <v>30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 s="5">
        <f t="shared" si="393"/>
        <v>17.25</v>
      </c>
      <c r="Q3619" s="5" t="str">
        <f t="shared" si="394"/>
        <v>theater</v>
      </c>
      <c r="R3619" s="5" t="str">
        <f t="shared" si="395"/>
        <v>plays</v>
      </c>
      <c r="S3619" t="s">
        <v>8317</v>
      </c>
      <c r="T3619" t="s">
        <v>8318</v>
      </c>
      <c r="U3619" s="9">
        <f t="shared" si="396"/>
        <v>42779.610289351855</v>
      </c>
      <c r="V3619" s="9">
        <f t="shared" si="397"/>
        <v>42794</v>
      </c>
      <c r="W3619">
        <f t="shared" si="398"/>
        <v>15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 s="5">
        <f t="shared" si="393"/>
        <v>36.07</v>
      </c>
      <c r="Q3620" s="5" t="str">
        <f t="shared" si="394"/>
        <v>theater</v>
      </c>
      <c r="R3620" s="5" t="str">
        <f t="shared" si="395"/>
        <v>plays</v>
      </c>
      <c r="S3620" t="s">
        <v>8317</v>
      </c>
      <c r="T3620" t="s">
        <v>8318</v>
      </c>
      <c r="U3620" s="9">
        <f t="shared" si="396"/>
        <v>42128.627893518518</v>
      </c>
      <c r="V3620" s="9">
        <f t="shared" si="397"/>
        <v>42158.627893518518</v>
      </c>
      <c r="W3620">
        <f t="shared" si="398"/>
        <v>30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 s="5">
        <f t="shared" si="393"/>
        <v>66.47</v>
      </c>
      <c r="Q3621" s="5" t="str">
        <f t="shared" si="394"/>
        <v>theater</v>
      </c>
      <c r="R3621" s="5" t="str">
        <f t="shared" si="395"/>
        <v>plays</v>
      </c>
      <c r="S3621" t="s">
        <v>8317</v>
      </c>
      <c r="T3621" t="s">
        <v>8318</v>
      </c>
      <c r="U3621" s="9">
        <f t="shared" si="396"/>
        <v>42661.132245370376</v>
      </c>
      <c r="V3621" s="9">
        <f t="shared" si="397"/>
        <v>42693.916666666672</v>
      </c>
      <c r="W3621">
        <f t="shared" si="398"/>
        <v>32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 s="5">
        <f t="shared" si="393"/>
        <v>56.07</v>
      </c>
      <c r="Q3622" s="5" t="str">
        <f t="shared" si="394"/>
        <v>theater</v>
      </c>
      <c r="R3622" s="5" t="str">
        <f t="shared" si="395"/>
        <v>plays</v>
      </c>
      <c r="S3622" t="s">
        <v>8317</v>
      </c>
      <c r="T3622" t="s">
        <v>8318</v>
      </c>
      <c r="U3622" s="9">
        <f t="shared" si="396"/>
        <v>42037.938206018516</v>
      </c>
      <c r="V3622" s="9">
        <f t="shared" si="397"/>
        <v>42068.166666666672</v>
      </c>
      <c r="W3622">
        <f t="shared" si="398"/>
        <v>31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 s="5">
        <f t="shared" si="393"/>
        <v>47.03</v>
      </c>
      <c r="Q3623" s="5" t="str">
        <f t="shared" si="394"/>
        <v>theater</v>
      </c>
      <c r="R3623" s="5" t="str">
        <f t="shared" si="395"/>
        <v>plays</v>
      </c>
      <c r="S3623" t="s">
        <v>8317</v>
      </c>
      <c r="T3623" t="s">
        <v>8318</v>
      </c>
      <c r="U3623" s="9">
        <f t="shared" si="396"/>
        <v>42619.935694444444</v>
      </c>
      <c r="V3623" s="9">
        <f t="shared" si="397"/>
        <v>42643.875</v>
      </c>
      <c r="W3623">
        <f t="shared" si="398"/>
        <v>24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 s="5">
        <f t="shared" si="393"/>
        <v>47.67</v>
      </c>
      <c r="Q3624" s="5" t="str">
        <f t="shared" si="394"/>
        <v>theater</v>
      </c>
      <c r="R3624" s="5" t="str">
        <f t="shared" si="395"/>
        <v>plays</v>
      </c>
      <c r="S3624" t="s">
        <v>8317</v>
      </c>
      <c r="T3624" t="s">
        <v>8318</v>
      </c>
      <c r="U3624" s="9">
        <f t="shared" si="396"/>
        <v>41877.221886574072</v>
      </c>
      <c r="V3624" s="9">
        <f t="shared" si="397"/>
        <v>41910.140972222223</v>
      </c>
      <c r="W3624">
        <f t="shared" si="398"/>
        <v>33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 s="5">
        <f t="shared" si="393"/>
        <v>88.24</v>
      </c>
      <c r="Q3625" s="5" t="str">
        <f t="shared" si="394"/>
        <v>theater</v>
      </c>
      <c r="R3625" s="5" t="str">
        <f t="shared" si="395"/>
        <v>plays</v>
      </c>
      <c r="S3625" t="s">
        <v>8317</v>
      </c>
      <c r="T3625" t="s">
        <v>8318</v>
      </c>
      <c r="U3625" s="9">
        <f t="shared" si="396"/>
        <v>41828.736921296295</v>
      </c>
      <c r="V3625" s="9">
        <f t="shared" si="397"/>
        <v>41846.291666666664</v>
      </c>
      <c r="W3625">
        <f t="shared" si="398"/>
        <v>18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 s="5">
        <f t="shared" si="393"/>
        <v>80.72</v>
      </c>
      <c r="Q3626" s="5" t="str">
        <f t="shared" si="394"/>
        <v>theater</v>
      </c>
      <c r="R3626" s="5" t="str">
        <f t="shared" si="395"/>
        <v>plays</v>
      </c>
      <c r="S3626" t="s">
        <v>8317</v>
      </c>
      <c r="T3626" t="s">
        <v>8318</v>
      </c>
      <c r="U3626" s="9">
        <f t="shared" si="396"/>
        <v>42545.774189814809</v>
      </c>
      <c r="V3626" s="9">
        <f t="shared" si="397"/>
        <v>42605.774189814809</v>
      </c>
      <c r="W3626">
        <f t="shared" si="398"/>
        <v>60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 s="5">
        <f t="shared" si="393"/>
        <v>39.49</v>
      </c>
      <c r="Q3627" s="5" t="str">
        <f t="shared" si="394"/>
        <v>theater</v>
      </c>
      <c r="R3627" s="5" t="str">
        <f t="shared" si="395"/>
        <v>plays</v>
      </c>
      <c r="S3627" t="s">
        <v>8317</v>
      </c>
      <c r="T3627" t="s">
        <v>8318</v>
      </c>
      <c r="U3627" s="9">
        <f t="shared" si="396"/>
        <v>42157.652511574073</v>
      </c>
      <c r="V3627" s="9">
        <f t="shared" si="397"/>
        <v>42187.652511574073</v>
      </c>
      <c r="W3627">
        <f t="shared" si="398"/>
        <v>30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 s="5">
        <f t="shared" si="393"/>
        <v>84.85</v>
      </c>
      <c r="Q3628" s="5" t="str">
        <f t="shared" si="394"/>
        <v>theater</v>
      </c>
      <c r="R3628" s="5" t="str">
        <f t="shared" si="395"/>
        <v>plays</v>
      </c>
      <c r="S3628" t="s">
        <v>8317</v>
      </c>
      <c r="T3628" t="s">
        <v>8318</v>
      </c>
      <c r="U3628" s="9">
        <f t="shared" si="396"/>
        <v>41846.667326388888</v>
      </c>
      <c r="V3628" s="9">
        <f t="shared" si="397"/>
        <v>41867.667326388888</v>
      </c>
      <c r="W3628">
        <f t="shared" si="398"/>
        <v>21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 s="5">
        <f t="shared" si="393"/>
        <v>68.97</v>
      </c>
      <c r="Q3629" s="5" t="str">
        <f t="shared" si="394"/>
        <v>theater</v>
      </c>
      <c r="R3629" s="5" t="str">
        <f t="shared" si="395"/>
        <v>plays</v>
      </c>
      <c r="S3629" t="s">
        <v>8317</v>
      </c>
      <c r="T3629" t="s">
        <v>8318</v>
      </c>
      <c r="U3629" s="9">
        <f t="shared" si="396"/>
        <v>42460.741747685184</v>
      </c>
      <c r="V3629" s="9">
        <f t="shared" si="397"/>
        <v>42511.165972222225</v>
      </c>
      <c r="W3629">
        <f t="shared" si="398"/>
        <v>51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s="5" t="e">
        <f t="shared" si="393"/>
        <v>#DIV/0!</v>
      </c>
      <c r="Q3630" s="5" t="str">
        <f t="shared" si="394"/>
        <v>theater</v>
      </c>
      <c r="R3630" s="5" t="str">
        <f t="shared" si="395"/>
        <v>musical</v>
      </c>
      <c r="S3630" t="s">
        <v>8317</v>
      </c>
      <c r="T3630" t="s">
        <v>8359</v>
      </c>
      <c r="U3630" s="9">
        <f t="shared" si="396"/>
        <v>42291.833287037036</v>
      </c>
      <c r="V3630" s="9">
        <f t="shared" si="397"/>
        <v>42351.874953703707</v>
      </c>
      <c r="W3630">
        <f t="shared" si="398"/>
        <v>60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 s="5">
        <f t="shared" si="393"/>
        <v>1</v>
      </c>
      <c r="Q3631" s="5" t="str">
        <f t="shared" si="394"/>
        <v>theater</v>
      </c>
      <c r="R3631" s="5" t="str">
        <f t="shared" si="395"/>
        <v>musical</v>
      </c>
      <c r="S3631" t="s">
        <v>8317</v>
      </c>
      <c r="T3631" t="s">
        <v>8359</v>
      </c>
      <c r="U3631" s="9">
        <f t="shared" si="396"/>
        <v>42437.094490740739</v>
      </c>
      <c r="V3631" s="9">
        <f t="shared" si="397"/>
        <v>42495.708333333328</v>
      </c>
      <c r="W3631">
        <f t="shared" si="398"/>
        <v>58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 s="5">
        <f t="shared" si="393"/>
        <v>1</v>
      </c>
      <c r="Q3632" s="5" t="str">
        <f t="shared" si="394"/>
        <v>theater</v>
      </c>
      <c r="R3632" s="5" t="str">
        <f t="shared" si="395"/>
        <v>musical</v>
      </c>
      <c r="S3632" t="s">
        <v>8317</v>
      </c>
      <c r="T3632" t="s">
        <v>8359</v>
      </c>
      <c r="U3632" s="9">
        <f t="shared" si="396"/>
        <v>41942.84710648148</v>
      </c>
      <c r="V3632" s="9">
        <f t="shared" si="397"/>
        <v>41972.888773148152</v>
      </c>
      <c r="W3632">
        <f t="shared" si="398"/>
        <v>30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 s="5">
        <f t="shared" si="393"/>
        <v>147.88</v>
      </c>
      <c r="Q3633" s="5" t="str">
        <f t="shared" si="394"/>
        <v>theater</v>
      </c>
      <c r="R3633" s="5" t="str">
        <f t="shared" si="395"/>
        <v>musical</v>
      </c>
      <c r="S3633" t="s">
        <v>8317</v>
      </c>
      <c r="T3633" t="s">
        <v>8359</v>
      </c>
      <c r="U3633" s="9">
        <f t="shared" si="396"/>
        <v>41880.753437499996</v>
      </c>
      <c r="V3633" s="9">
        <f t="shared" si="397"/>
        <v>41905.165972222225</v>
      </c>
      <c r="W3633">
        <f t="shared" si="398"/>
        <v>25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 s="5">
        <f t="shared" si="393"/>
        <v>100</v>
      </c>
      <c r="Q3634" s="5" t="str">
        <f t="shared" si="394"/>
        <v>theater</v>
      </c>
      <c r="R3634" s="5" t="str">
        <f t="shared" si="395"/>
        <v>musical</v>
      </c>
      <c r="S3634" t="s">
        <v>8317</v>
      </c>
      <c r="T3634" t="s">
        <v>8359</v>
      </c>
      <c r="U3634" s="9">
        <f t="shared" si="396"/>
        <v>41946.936909722222</v>
      </c>
      <c r="V3634" s="9">
        <f t="shared" si="397"/>
        <v>41966.936909722222</v>
      </c>
      <c r="W3634">
        <f t="shared" si="398"/>
        <v>20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 s="5">
        <f t="shared" si="393"/>
        <v>56.84</v>
      </c>
      <c r="Q3635" s="5" t="str">
        <f t="shared" si="394"/>
        <v>theater</v>
      </c>
      <c r="R3635" s="5" t="str">
        <f t="shared" si="395"/>
        <v>musical</v>
      </c>
      <c r="S3635" t="s">
        <v>8317</v>
      </c>
      <c r="T3635" t="s">
        <v>8359</v>
      </c>
      <c r="U3635" s="9">
        <f t="shared" si="396"/>
        <v>42649.623460648145</v>
      </c>
      <c r="V3635" s="9">
        <f t="shared" si="397"/>
        <v>42693.041666666672</v>
      </c>
      <c r="W3635">
        <f t="shared" si="398"/>
        <v>44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 s="5">
        <f t="shared" si="393"/>
        <v>176.94</v>
      </c>
      <c r="Q3636" s="5" t="str">
        <f t="shared" si="394"/>
        <v>theater</v>
      </c>
      <c r="R3636" s="5" t="str">
        <f t="shared" si="395"/>
        <v>musical</v>
      </c>
      <c r="S3636" t="s">
        <v>8317</v>
      </c>
      <c r="T3636" t="s">
        <v>8359</v>
      </c>
      <c r="U3636" s="9">
        <f t="shared" si="396"/>
        <v>42701.166365740741</v>
      </c>
      <c r="V3636" s="9">
        <f t="shared" si="397"/>
        <v>42749.165972222225</v>
      </c>
      <c r="W3636">
        <f t="shared" si="398"/>
        <v>48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 s="5">
        <f t="shared" si="393"/>
        <v>127.6</v>
      </c>
      <c r="Q3637" s="5" t="str">
        <f t="shared" si="394"/>
        <v>theater</v>
      </c>
      <c r="R3637" s="5" t="str">
        <f t="shared" si="395"/>
        <v>musical</v>
      </c>
      <c r="S3637" t="s">
        <v>8317</v>
      </c>
      <c r="T3637" t="s">
        <v>8359</v>
      </c>
      <c r="U3637" s="9">
        <f t="shared" si="396"/>
        <v>42450.88282407407</v>
      </c>
      <c r="V3637" s="9">
        <f t="shared" si="397"/>
        <v>42480.88282407407</v>
      </c>
      <c r="W3637">
        <f t="shared" si="398"/>
        <v>30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s="5" t="e">
        <f t="shared" si="393"/>
        <v>#DIV/0!</v>
      </c>
      <c r="Q3638" s="5" t="str">
        <f t="shared" si="394"/>
        <v>theater</v>
      </c>
      <c r="R3638" s="5" t="str">
        <f t="shared" si="395"/>
        <v>musical</v>
      </c>
      <c r="S3638" t="s">
        <v>8317</v>
      </c>
      <c r="T3638" t="s">
        <v>8359</v>
      </c>
      <c r="U3638" s="9">
        <f t="shared" si="396"/>
        <v>42226.694780092599</v>
      </c>
      <c r="V3638" s="9">
        <f t="shared" si="397"/>
        <v>42261.694780092599</v>
      </c>
      <c r="W3638">
        <f t="shared" si="398"/>
        <v>35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 s="5">
        <f t="shared" si="393"/>
        <v>66.14</v>
      </c>
      <c r="Q3639" s="5" t="str">
        <f t="shared" si="394"/>
        <v>theater</v>
      </c>
      <c r="R3639" s="5" t="str">
        <f t="shared" si="395"/>
        <v>musical</v>
      </c>
      <c r="S3639" t="s">
        <v>8317</v>
      </c>
      <c r="T3639" t="s">
        <v>8359</v>
      </c>
      <c r="U3639" s="9">
        <f t="shared" si="396"/>
        <v>41975.700636574074</v>
      </c>
      <c r="V3639" s="9">
        <f t="shared" si="397"/>
        <v>42005.700636574074</v>
      </c>
      <c r="W3639">
        <f t="shared" si="398"/>
        <v>30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 s="5">
        <f t="shared" si="393"/>
        <v>108</v>
      </c>
      <c r="Q3640" s="5" t="str">
        <f t="shared" si="394"/>
        <v>theater</v>
      </c>
      <c r="R3640" s="5" t="str">
        <f t="shared" si="395"/>
        <v>musical</v>
      </c>
      <c r="S3640" t="s">
        <v>8317</v>
      </c>
      <c r="T3640" t="s">
        <v>8359</v>
      </c>
      <c r="U3640" s="9">
        <f t="shared" si="396"/>
        <v>42053.672824074078</v>
      </c>
      <c r="V3640" s="9">
        <f t="shared" si="397"/>
        <v>42113.631157407406</v>
      </c>
      <c r="W3640">
        <f t="shared" si="398"/>
        <v>60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 s="5">
        <f t="shared" si="393"/>
        <v>1</v>
      </c>
      <c r="Q3641" s="5" t="str">
        <f t="shared" si="394"/>
        <v>theater</v>
      </c>
      <c r="R3641" s="5" t="str">
        <f t="shared" si="395"/>
        <v>musical</v>
      </c>
      <c r="S3641" t="s">
        <v>8317</v>
      </c>
      <c r="T3641" t="s">
        <v>8359</v>
      </c>
      <c r="U3641" s="9">
        <f t="shared" si="396"/>
        <v>42590.677152777775</v>
      </c>
      <c r="V3641" s="9">
        <f t="shared" si="397"/>
        <v>42650.632638888885</v>
      </c>
      <c r="W3641">
        <f t="shared" si="398"/>
        <v>60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 s="5">
        <f t="shared" si="393"/>
        <v>18.329999999999998</v>
      </c>
      <c r="Q3642" s="5" t="str">
        <f t="shared" si="394"/>
        <v>theater</v>
      </c>
      <c r="R3642" s="5" t="str">
        <f t="shared" si="395"/>
        <v>musical</v>
      </c>
      <c r="S3642" t="s">
        <v>8317</v>
      </c>
      <c r="T3642" t="s">
        <v>8359</v>
      </c>
      <c r="U3642" s="9">
        <f t="shared" si="396"/>
        <v>42104.781597222223</v>
      </c>
      <c r="V3642" s="9">
        <f t="shared" si="397"/>
        <v>42134.781597222223</v>
      </c>
      <c r="W3642">
        <f t="shared" si="398"/>
        <v>30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s="5" t="e">
        <f t="shared" si="393"/>
        <v>#DIV/0!</v>
      </c>
      <c r="Q3643" s="5" t="str">
        <f t="shared" si="394"/>
        <v>theater</v>
      </c>
      <c r="R3643" s="5" t="str">
        <f t="shared" si="395"/>
        <v>musical</v>
      </c>
      <c r="S3643" t="s">
        <v>8317</v>
      </c>
      <c r="T3643" t="s">
        <v>8359</v>
      </c>
      <c r="U3643" s="9">
        <f t="shared" si="396"/>
        <v>41899.627071759263</v>
      </c>
      <c r="V3643" s="9">
        <f t="shared" si="397"/>
        <v>41917.208333333336</v>
      </c>
      <c r="W3643">
        <f t="shared" si="398"/>
        <v>18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 s="5">
        <f t="shared" si="393"/>
        <v>7.5</v>
      </c>
      <c r="Q3644" s="5" t="str">
        <f t="shared" si="394"/>
        <v>theater</v>
      </c>
      <c r="R3644" s="5" t="str">
        <f t="shared" si="395"/>
        <v>musical</v>
      </c>
      <c r="S3644" t="s">
        <v>8317</v>
      </c>
      <c r="T3644" t="s">
        <v>8359</v>
      </c>
      <c r="U3644" s="9">
        <f t="shared" si="396"/>
        <v>42297.816284722227</v>
      </c>
      <c r="V3644" s="9">
        <f t="shared" si="397"/>
        <v>42338.708333333328</v>
      </c>
      <c r="W3644">
        <f t="shared" si="398"/>
        <v>41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s="5" t="e">
        <f t="shared" si="393"/>
        <v>#DIV/0!</v>
      </c>
      <c r="Q3645" s="5" t="str">
        <f t="shared" si="394"/>
        <v>theater</v>
      </c>
      <c r="R3645" s="5" t="str">
        <f t="shared" si="395"/>
        <v>musical</v>
      </c>
      <c r="S3645" t="s">
        <v>8317</v>
      </c>
      <c r="T3645" t="s">
        <v>8359</v>
      </c>
      <c r="U3645" s="9">
        <f t="shared" si="396"/>
        <v>42285.143969907411</v>
      </c>
      <c r="V3645" s="9">
        <f t="shared" si="397"/>
        <v>42325.185636574075</v>
      </c>
      <c r="W3645">
        <f t="shared" si="398"/>
        <v>40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 s="5">
        <f t="shared" si="393"/>
        <v>68.42</v>
      </c>
      <c r="Q3646" s="5" t="str">
        <f t="shared" si="394"/>
        <v>theater</v>
      </c>
      <c r="R3646" s="5" t="str">
        <f t="shared" si="395"/>
        <v>musical</v>
      </c>
      <c r="S3646" t="s">
        <v>8317</v>
      </c>
      <c r="T3646" t="s">
        <v>8359</v>
      </c>
      <c r="U3646" s="9">
        <f t="shared" si="396"/>
        <v>42409.241747685184</v>
      </c>
      <c r="V3646" s="9">
        <f t="shared" si="397"/>
        <v>42437.207638888889</v>
      </c>
      <c r="W3646">
        <f t="shared" si="398"/>
        <v>28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 s="5">
        <f t="shared" si="393"/>
        <v>1</v>
      </c>
      <c r="Q3647" s="5" t="str">
        <f t="shared" si="394"/>
        <v>theater</v>
      </c>
      <c r="R3647" s="5" t="str">
        <f t="shared" si="395"/>
        <v>musical</v>
      </c>
      <c r="S3647" t="s">
        <v>8317</v>
      </c>
      <c r="T3647" t="s">
        <v>8359</v>
      </c>
      <c r="U3647" s="9">
        <f t="shared" si="396"/>
        <v>42665.970347222217</v>
      </c>
      <c r="V3647" s="9">
        <f t="shared" si="397"/>
        <v>42696.012013888889</v>
      </c>
      <c r="W3647">
        <f t="shared" si="398"/>
        <v>31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 s="5">
        <f t="shared" si="393"/>
        <v>60.13</v>
      </c>
      <c r="Q3648" s="5" t="str">
        <f t="shared" si="394"/>
        <v>theater</v>
      </c>
      <c r="R3648" s="5" t="str">
        <f t="shared" si="395"/>
        <v>musical</v>
      </c>
      <c r="S3648" t="s">
        <v>8317</v>
      </c>
      <c r="T3648" t="s">
        <v>8359</v>
      </c>
      <c r="U3648" s="9">
        <f t="shared" si="396"/>
        <v>42140.421319444446</v>
      </c>
      <c r="V3648" s="9">
        <f t="shared" si="397"/>
        <v>42171.979166666672</v>
      </c>
      <c r="W3648">
        <f t="shared" si="398"/>
        <v>31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 s="5">
        <f t="shared" si="393"/>
        <v>15</v>
      </c>
      <c r="Q3649" s="5" t="str">
        <f t="shared" si="394"/>
        <v>theater</v>
      </c>
      <c r="R3649" s="5" t="str">
        <f t="shared" si="395"/>
        <v>musical</v>
      </c>
      <c r="S3649" t="s">
        <v>8317</v>
      </c>
      <c r="T3649" t="s">
        <v>8359</v>
      </c>
      <c r="U3649" s="9">
        <f t="shared" si="396"/>
        <v>42598.749155092592</v>
      </c>
      <c r="V3649" s="9">
        <f t="shared" si="397"/>
        <v>42643.749155092592</v>
      </c>
      <c r="W3649">
        <f t="shared" si="398"/>
        <v>45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99">ROUND((E3650/D3650)*100,0)</f>
        <v>100</v>
      </c>
      <c r="P3650" s="5">
        <f t="shared" ref="P3650:P3713" si="400">ROUND((E3650/L3650),2)</f>
        <v>550.04</v>
      </c>
      <c r="Q3650" s="5" t="str">
        <f t="shared" ref="Q3650:Q3713" si="401">LEFT(N3650,SEARCH("/",N3650)-1)</f>
        <v>theater</v>
      </c>
      <c r="R3650" s="5" t="str">
        <f t="shared" ref="R3650:R3713" si="402">RIGHT(N3650,LEN(N3650)-SEARCH("/",N3650))</f>
        <v>plays</v>
      </c>
      <c r="S3650" t="s">
        <v>8317</v>
      </c>
      <c r="T3650" t="s">
        <v>8318</v>
      </c>
      <c r="U3650" s="9">
        <f t="shared" ref="U3650:U3713" si="403">(((J3650/60)/60)/24)+DATE(1970,1,1)</f>
        <v>41887.292187500003</v>
      </c>
      <c r="V3650" s="9">
        <f t="shared" ref="V3650:V3713" si="404">(((I3650/60)/60)/24)+DATE(1970,1,1)</f>
        <v>41917.292187500003</v>
      </c>
      <c r="W3650">
        <f t="shared" si="398"/>
        <v>30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99"/>
        <v>104</v>
      </c>
      <c r="P3651" s="5">
        <f t="shared" si="400"/>
        <v>97.5</v>
      </c>
      <c r="Q3651" s="5" t="str">
        <f t="shared" si="401"/>
        <v>theater</v>
      </c>
      <c r="R3651" s="5" t="str">
        <f t="shared" si="402"/>
        <v>plays</v>
      </c>
      <c r="S3651" t="s">
        <v>8317</v>
      </c>
      <c r="T3651" t="s">
        <v>8318</v>
      </c>
      <c r="U3651" s="9">
        <f t="shared" si="403"/>
        <v>41780.712893518517</v>
      </c>
      <c r="V3651" s="9">
        <f t="shared" si="404"/>
        <v>41806.712893518517</v>
      </c>
      <c r="W3651">
        <f t="shared" ref="W3651:W3714" si="405">DATEDIF(U3651,V3651,"d")</f>
        <v>26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 s="5">
        <f t="shared" si="400"/>
        <v>29.41</v>
      </c>
      <c r="Q3652" s="5" t="str">
        <f t="shared" si="401"/>
        <v>theater</v>
      </c>
      <c r="R3652" s="5" t="str">
        <f t="shared" si="402"/>
        <v>plays</v>
      </c>
      <c r="S3652" t="s">
        <v>8317</v>
      </c>
      <c r="T3652" t="s">
        <v>8318</v>
      </c>
      <c r="U3652" s="9">
        <f t="shared" si="403"/>
        <v>42381.478981481487</v>
      </c>
      <c r="V3652" s="9">
        <f t="shared" si="404"/>
        <v>42402.478981481487</v>
      </c>
      <c r="W3652">
        <f t="shared" si="405"/>
        <v>21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 s="5">
        <f t="shared" si="400"/>
        <v>57.78</v>
      </c>
      <c r="Q3653" s="5" t="str">
        <f t="shared" si="401"/>
        <v>theater</v>
      </c>
      <c r="R3653" s="5" t="str">
        <f t="shared" si="402"/>
        <v>plays</v>
      </c>
      <c r="S3653" t="s">
        <v>8317</v>
      </c>
      <c r="T3653" t="s">
        <v>8318</v>
      </c>
      <c r="U3653" s="9">
        <f t="shared" si="403"/>
        <v>41828.646319444444</v>
      </c>
      <c r="V3653" s="9">
        <f t="shared" si="404"/>
        <v>41861.665972222225</v>
      </c>
      <c r="W3653">
        <f t="shared" si="405"/>
        <v>33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 s="5">
        <f t="shared" si="400"/>
        <v>44.24</v>
      </c>
      <c r="Q3654" s="5" t="str">
        <f t="shared" si="401"/>
        <v>theater</v>
      </c>
      <c r="R3654" s="5" t="str">
        <f t="shared" si="402"/>
        <v>plays</v>
      </c>
      <c r="S3654" t="s">
        <v>8317</v>
      </c>
      <c r="T3654" t="s">
        <v>8318</v>
      </c>
      <c r="U3654" s="9">
        <f t="shared" si="403"/>
        <v>42596.644699074073</v>
      </c>
      <c r="V3654" s="9">
        <f t="shared" si="404"/>
        <v>42607.165972222225</v>
      </c>
      <c r="W3654">
        <f t="shared" si="405"/>
        <v>11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 s="5">
        <f t="shared" si="400"/>
        <v>60.91</v>
      </c>
      <c r="Q3655" s="5" t="str">
        <f t="shared" si="401"/>
        <v>theater</v>
      </c>
      <c r="R3655" s="5" t="str">
        <f t="shared" si="402"/>
        <v>plays</v>
      </c>
      <c r="S3655" t="s">
        <v>8317</v>
      </c>
      <c r="T3655" t="s">
        <v>8318</v>
      </c>
      <c r="U3655" s="9">
        <f t="shared" si="403"/>
        <v>42191.363506944443</v>
      </c>
      <c r="V3655" s="9">
        <f t="shared" si="404"/>
        <v>42221.363506944443</v>
      </c>
      <c r="W3655">
        <f t="shared" si="405"/>
        <v>30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 s="5">
        <f t="shared" si="400"/>
        <v>68.84</v>
      </c>
      <c r="Q3656" s="5" t="str">
        <f t="shared" si="401"/>
        <v>theater</v>
      </c>
      <c r="R3656" s="5" t="str">
        <f t="shared" si="402"/>
        <v>plays</v>
      </c>
      <c r="S3656" t="s">
        <v>8317</v>
      </c>
      <c r="T3656" t="s">
        <v>8318</v>
      </c>
      <c r="U3656" s="9">
        <f t="shared" si="403"/>
        <v>42440.416504629626</v>
      </c>
      <c r="V3656" s="9">
        <f t="shared" si="404"/>
        <v>42463.708333333328</v>
      </c>
      <c r="W3656">
        <f t="shared" si="405"/>
        <v>23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 s="5">
        <f t="shared" si="400"/>
        <v>73.58</v>
      </c>
      <c r="Q3657" s="5" t="str">
        <f t="shared" si="401"/>
        <v>theater</v>
      </c>
      <c r="R3657" s="5" t="str">
        <f t="shared" si="402"/>
        <v>plays</v>
      </c>
      <c r="S3657" t="s">
        <v>8317</v>
      </c>
      <c r="T3657" t="s">
        <v>8318</v>
      </c>
      <c r="U3657" s="9">
        <f t="shared" si="403"/>
        <v>42173.803217592591</v>
      </c>
      <c r="V3657" s="9">
        <f t="shared" si="404"/>
        <v>42203.290972222225</v>
      </c>
      <c r="W3657">
        <f t="shared" si="405"/>
        <v>30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 s="5">
        <f t="shared" si="400"/>
        <v>115.02</v>
      </c>
      <c r="Q3658" s="5" t="str">
        <f t="shared" si="401"/>
        <v>theater</v>
      </c>
      <c r="R3658" s="5" t="str">
        <f t="shared" si="402"/>
        <v>plays</v>
      </c>
      <c r="S3658" t="s">
        <v>8317</v>
      </c>
      <c r="T3658" t="s">
        <v>8318</v>
      </c>
      <c r="U3658" s="9">
        <f t="shared" si="403"/>
        <v>42737.910138888896</v>
      </c>
      <c r="V3658" s="9">
        <f t="shared" si="404"/>
        <v>42767.957638888889</v>
      </c>
      <c r="W3658">
        <f t="shared" si="405"/>
        <v>30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 s="5">
        <f t="shared" si="400"/>
        <v>110.75</v>
      </c>
      <c r="Q3659" s="5" t="str">
        <f t="shared" si="401"/>
        <v>theater</v>
      </c>
      <c r="R3659" s="5" t="str">
        <f t="shared" si="402"/>
        <v>plays</v>
      </c>
      <c r="S3659" t="s">
        <v>8317</v>
      </c>
      <c r="T3659" t="s">
        <v>8318</v>
      </c>
      <c r="U3659" s="9">
        <f t="shared" si="403"/>
        <v>42499.629849537043</v>
      </c>
      <c r="V3659" s="9">
        <f t="shared" si="404"/>
        <v>42522.904166666667</v>
      </c>
      <c r="W3659">
        <f t="shared" si="405"/>
        <v>23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 s="5">
        <f t="shared" si="400"/>
        <v>75.5</v>
      </c>
      <c r="Q3660" s="5" t="str">
        <f t="shared" si="401"/>
        <v>theater</v>
      </c>
      <c r="R3660" s="5" t="str">
        <f t="shared" si="402"/>
        <v>plays</v>
      </c>
      <c r="S3660" t="s">
        <v>8317</v>
      </c>
      <c r="T3660" t="s">
        <v>8318</v>
      </c>
      <c r="U3660" s="9">
        <f t="shared" si="403"/>
        <v>41775.858564814815</v>
      </c>
      <c r="V3660" s="9">
        <f t="shared" si="404"/>
        <v>41822.165972222225</v>
      </c>
      <c r="W3660">
        <f t="shared" si="405"/>
        <v>47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 s="5">
        <f t="shared" si="400"/>
        <v>235.46</v>
      </c>
      <c r="Q3661" s="5" t="str">
        <f t="shared" si="401"/>
        <v>theater</v>
      </c>
      <c r="R3661" s="5" t="str">
        <f t="shared" si="402"/>
        <v>plays</v>
      </c>
      <c r="S3661" t="s">
        <v>8317</v>
      </c>
      <c r="T3661" t="s">
        <v>8318</v>
      </c>
      <c r="U3661" s="9">
        <f t="shared" si="403"/>
        <v>42055.277199074073</v>
      </c>
      <c r="V3661" s="9">
        <f t="shared" si="404"/>
        <v>42082.610416666663</v>
      </c>
      <c r="W3661">
        <f t="shared" si="405"/>
        <v>27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 s="5">
        <f t="shared" si="400"/>
        <v>11.36</v>
      </c>
      <c r="Q3662" s="5" t="str">
        <f t="shared" si="401"/>
        <v>theater</v>
      </c>
      <c r="R3662" s="5" t="str">
        <f t="shared" si="402"/>
        <v>plays</v>
      </c>
      <c r="S3662" t="s">
        <v>8317</v>
      </c>
      <c r="T3662" t="s">
        <v>8318</v>
      </c>
      <c r="U3662" s="9">
        <f t="shared" si="403"/>
        <v>41971.881076388891</v>
      </c>
      <c r="V3662" s="9">
        <f t="shared" si="404"/>
        <v>41996.881076388891</v>
      </c>
      <c r="W3662">
        <f t="shared" si="405"/>
        <v>25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 s="5">
        <f t="shared" si="400"/>
        <v>92.5</v>
      </c>
      <c r="Q3663" s="5" t="str">
        <f t="shared" si="401"/>
        <v>theater</v>
      </c>
      <c r="R3663" s="5" t="str">
        <f t="shared" si="402"/>
        <v>plays</v>
      </c>
      <c r="S3663" t="s">
        <v>8317</v>
      </c>
      <c r="T3663" t="s">
        <v>8318</v>
      </c>
      <c r="U3663" s="9">
        <f t="shared" si="403"/>
        <v>42447.896666666667</v>
      </c>
      <c r="V3663" s="9">
        <f t="shared" si="404"/>
        <v>42470.166666666672</v>
      </c>
      <c r="W3663">
        <f t="shared" si="405"/>
        <v>23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 s="5">
        <f t="shared" si="400"/>
        <v>202.85</v>
      </c>
      <c r="Q3664" s="5" t="str">
        <f t="shared" si="401"/>
        <v>theater</v>
      </c>
      <c r="R3664" s="5" t="str">
        <f t="shared" si="402"/>
        <v>plays</v>
      </c>
      <c r="S3664" t="s">
        <v>8317</v>
      </c>
      <c r="T3664" t="s">
        <v>8318</v>
      </c>
      <c r="U3664" s="9">
        <f t="shared" si="403"/>
        <v>42064.220069444447</v>
      </c>
      <c r="V3664" s="9">
        <f t="shared" si="404"/>
        <v>42094.178402777776</v>
      </c>
      <c r="W3664">
        <f t="shared" si="405"/>
        <v>30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 s="5">
        <f t="shared" si="400"/>
        <v>26</v>
      </c>
      <c r="Q3665" s="5" t="str">
        <f t="shared" si="401"/>
        <v>theater</v>
      </c>
      <c r="R3665" s="5" t="str">
        <f t="shared" si="402"/>
        <v>plays</v>
      </c>
      <c r="S3665" t="s">
        <v>8317</v>
      </c>
      <c r="T3665" t="s">
        <v>8318</v>
      </c>
      <c r="U3665" s="9">
        <f t="shared" si="403"/>
        <v>42665.451736111107</v>
      </c>
      <c r="V3665" s="9">
        <f t="shared" si="404"/>
        <v>42725.493402777778</v>
      </c>
      <c r="W3665">
        <f t="shared" si="405"/>
        <v>60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 s="5">
        <f t="shared" si="400"/>
        <v>46.05</v>
      </c>
      <c r="Q3666" s="5" t="str">
        <f t="shared" si="401"/>
        <v>theater</v>
      </c>
      <c r="R3666" s="5" t="str">
        <f t="shared" si="402"/>
        <v>plays</v>
      </c>
      <c r="S3666" t="s">
        <v>8317</v>
      </c>
      <c r="T3666" t="s">
        <v>8318</v>
      </c>
      <c r="U3666" s="9">
        <f t="shared" si="403"/>
        <v>42523.248715277776</v>
      </c>
      <c r="V3666" s="9">
        <f t="shared" si="404"/>
        <v>42537.248715277776</v>
      </c>
      <c r="W3666">
        <f t="shared" si="405"/>
        <v>14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 s="5">
        <f t="shared" si="400"/>
        <v>51</v>
      </c>
      <c r="Q3667" s="5" t="str">
        <f t="shared" si="401"/>
        <v>theater</v>
      </c>
      <c r="R3667" s="5" t="str">
        <f t="shared" si="402"/>
        <v>plays</v>
      </c>
      <c r="S3667" t="s">
        <v>8317</v>
      </c>
      <c r="T3667" t="s">
        <v>8318</v>
      </c>
      <c r="U3667" s="9">
        <f t="shared" si="403"/>
        <v>42294.808124999996</v>
      </c>
      <c r="V3667" s="9">
        <f t="shared" si="404"/>
        <v>42305.829166666663</v>
      </c>
      <c r="W3667">
        <f t="shared" si="405"/>
        <v>11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 s="5">
        <f t="shared" si="400"/>
        <v>31.58</v>
      </c>
      <c r="Q3668" s="5" t="str">
        <f t="shared" si="401"/>
        <v>theater</v>
      </c>
      <c r="R3668" s="5" t="str">
        <f t="shared" si="402"/>
        <v>plays</v>
      </c>
      <c r="S3668" t="s">
        <v>8317</v>
      </c>
      <c r="T3668" t="s">
        <v>8318</v>
      </c>
      <c r="U3668" s="9">
        <f t="shared" si="403"/>
        <v>41822.90488425926</v>
      </c>
      <c r="V3668" s="9">
        <f t="shared" si="404"/>
        <v>41844.291666666664</v>
      </c>
      <c r="W3668">
        <f t="shared" si="405"/>
        <v>22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 s="5">
        <f t="shared" si="400"/>
        <v>53.36</v>
      </c>
      <c r="Q3669" s="5" t="str">
        <f t="shared" si="401"/>
        <v>theater</v>
      </c>
      <c r="R3669" s="5" t="str">
        <f t="shared" si="402"/>
        <v>plays</v>
      </c>
      <c r="S3669" t="s">
        <v>8317</v>
      </c>
      <c r="T3669" t="s">
        <v>8318</v>
      </c>
      <c r="U3669" s="9">
        <f t="shared" si="403"/>
        <v>42173.970127314817</v>
      </c>
      <c r="V3669" s="9">
        <f t="shared" si="404"/>
        <v>42203.970127314817</v>
      </c>
      <c r="W3669">
        <f t="shared" si="405"/>
        <v>30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 s="5">
        <f t="shared" si="400"/>
        <v>36.96</v>
      </c>
      <c r="Q3670" s="5" t="str">
        <f t="shared" si="401"/>
        <v>theater</v>
      </c>
      <c r="R3670" s="5" t="str">
        <f t="shared" si="402"/>
        <v>plays</v>
      </c>
      <c r="S3670" t="s">
        <v>8317</v>
      </c>
      <c r="T3670" t="s">
        <v>8318</v>
      </c>
      <c r="U3670" s="9">
        <f t="shared" si="403"/>
        <v>42185.556157407409</v>
      </c>
      <c r="V3670" s="9">
        <f t="shared" si="404"/>
        <v>42208.772916666669</v>
      </c>
      <c r="W3670">
        <f t="shared" si="405"/>
        <v>23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 s="5">
        <f t="shared" si="400"/>
        <v>81.290000000000006</v>
      </c>
      <c r="Q3671" s="5" t="str">
        <f t="shared" si="401"/>
        <v>theater</v>
      </c>
      <c r="R3671" s="5" t="str">
        <f t="shared" si="402"/>
        <v>plays</v>
      </c>
      <c r="S3671" t="s">
        <v>8317</v>
      </c>
      <c r="T3671" t="s">
        <v>8318</v>
      </c>
      <c r="U3671" s="9">
        <f t="shared" si="403"/>
        <v>42136.675196759257</v>
      </c>
      <c r="V3671" s="9">
        <f t="shared" si="404"/>
        <v>42166.675196759257</v>
      </c>
      <c r="W3671">
        <f t="shared" si="405"/>
        <v>30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 s="5">
        <f t="shared" si="400"/>
        <v>20.079999999999998</v>
      </c>
      <c r="Q3672" s="5" t="str">
        <f t="shared" si="401"/>
        <v>theater</v>
      </c>
      <c r="R3672" s="5" t="str">
        <f t="shared" si="402"/>
        <v>plays</v>
      </c>
      <c r="S3672" t="s">
        <v>8317</v>
      </c>
      <c r="T3672" t="s">
        <v>8318</v>
      </c>
      <c r="U3672" s="9">
        <f t="shared" si="403"/>
        <v>42142.514016203699</v>
      </c>
      <c r="V3672" s="9">
        <f t="shared" si="404"/>
        <v>42155.958333333328</v>
      </c>
      <c r="W3672">
        <f t="shared" si="405"/>
        <v>13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 s="5">
        <f t="shared" si="400"/>
        <v>88.25</v>
      </c>
      <c r="Q3673" s="5" t="str">
        <f t="shared" si="401"/>
        <v>theater</v>
      </c>
      <c r="R3673" s="5" t="str">
        <f t="shared" si="402"/>
        <v>plays</v>
      </c>
      <c r="S3673" t="s">
        <v>8317</v>
      </c>
      <c r="T3673" t="s">
        <v>8318</v>
      </c>
      <c r="U3673" s="9">
        <f t="shared" si="403"/>
        <v>41820.62809027778</v>
      </c>
      <c r="V3673" s="9">
        <f t="shared" si="404"/>
        <v>41841.165972222225</v>
      </c>
      <c r="W3673">
        <f t="shared" si="405"/>
        <v>21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 s="5">
        <f t="shared" si="400"/>
        <v>53.44</v>
      </c>
      <c r="Q3674" s="5" t="str">
        <f t="shared" si="401"/>
        <v>theater</v>
      </c>
      <c r="R3674" s="5" t="str">
        <f t="shared" si="402"/>
        <v>plays</v>
      </c>
      <c r="S3674" t="s">
        <v>8317</v>
      </c>
      <c r="T3674" t="s">
        <v>8318</v>
      </c>
      <c r="U3674" s="9">
        <f t="shared" si="403"/>
        <v>41878.946574074071</v>
      </c>
      <c r="V3674" s="9">
        <f t="shared" si="404"/>
        <v>41908.946574074071</v>
      </c>
      <c r="W3674">
        <f t="shared" si="405"/>
        <v>30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 s="5">
        <f t="shared" si="400"/>
        <v>39.869999999999997</v>
      </c>
      <c r="Q3675" s="5" t="str">
        <f t="shared" si="401"/>
        <v>theater</v>
      </c>
      <c r="R3675" s="5" t="str">
        <f t="shared" si="402"/>
        <v>plays</v>
      </c>
      <c r="S3675" t="s">
        <v>8317</v>
      </c>
      <c r="T3675" t="s">
        <v>8318</v>
      </c>
      <c r="U3675" s="9">
        <f t="shared" si="403"/>
        <v>41914.295104166667</v>
      </c>
      <c r="V3675" s="9">
        <f t="shared" si="404"/>
        <v>41948.536111111112</v>
      </c>
      <c r="W3675">
        <f t="shared" si="405"/>
        <v>34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 s="5">
        <f t="shared" si="400"/>
        <v>145.16</v>
      </c>
      <c r="Q3676" s="5" t="str">
        <f t="shared" si="401"/>
        <v>theater</v>
      </c>
      <c r="R3676" s="5" t="str">
        <f t="shared" si="402"/>
        <v>plays</v>
      </c>
      <c r="S3676" t="s">
        <v>8317</v>
      </c>
      <c r="T3676" t="s">
        <v>8318</v>
      </c>
      <c r="U3676" s="9">
        <f t="shared" si="403"/>
        <v>42556.873020833329</v>
      </c>
      <c r="V3676" s="9">
        <f t="shared" si="404"/>
        <v>42616.873020833329</v>
      </c>
      <c r="W3676">
        <f t="shared" si="405"/>
        <v>60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 s="5">
        <f t="shared" si="400"/>
        <v>23.33</v>
      </c>
      <c r="Q3677" s="5" t="str">
        <f t="shared" si="401"/>
        <v>theater</v>
      </c>
      <c r="R3677" s="5" t="str">
        <f t="shared" si="402"/>
        <v>plays</v>
      </c>
      <c r="S3677" t="s">
        <v>8317</v>
      </c>
      <c r="T3677" t="s">
        <v>8318</v>
      </c>
      <c r="U3677" s="9">
        <f t="shared" si="403"/>
        <v>42493.597013888888</v>
      </c>
      <c r="V3677" s="9">
        <f t="shared" si="404"/>
        <v>42505.958333333328</v>
      </c>
      <c r="W3677">
        <f t="shared" si="405"/>
        <v>12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 s="5">
        <f t="shared" si="400"/>
        <v>64.38</v>
      </c>
      <c r="Q3678" s="5" t="str">
        <f t="shared" si="401"/>
        <v>theater</v>
      </c>
      <c r="R3678" s="5" t="str">
        <f t="shared" si="402"/>
        <v>plays</v>
      </c>
      <c r="S3678" t="s">
        <v>8317</v>
      </c>
      <c r="T3678" t="s">
        <v>8318</v>
      </c>
      <c r="U3678" s="9">
        <f t="shared" si="403"/>
        <v>41876.815787037034</v>
      </c>
      <c r="V3678" s="9">
        <f t="shared" si="404"/>
        <v>41894.815787037034</v>
      </c>
      <c r="W3678">
        <f t="shared" si="405"/>
        <v>18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 s="5">
        <f t="shared" si="400"/>
        <v>62.05</v>
      </c>
      <c r="Q3679" s="5" t="str">
        <f t="shared" si="401"/>
        <v>theater</v>
      </c>
      <c r="R3679" s="5" t="str">
        <f t="shared" si="402"/>
        <v>plays</v>
      </c>
      <c r="S3679" t="s">
        <v>8317</v>
      </c>
      <c r="T3679" t="s">
        <v>8318</v>
      </c>
      <c r="U3679" s="9">
        <f t="shared" si="403"/>
        <v>41802.574282407404</v>
      </c>
      <c r="V3679" s="9">
        <f t="shared" si="404"/>
        <v>41823.165972222225</v>
      </c>
      <c r="W3679">
        <f t="shared" si="405"/>
        <v>21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 s="5">
        <f t="shared" si="400"/>
        <v>66.13</v>
      </c>
      <c r="Q3680" s="5" t="str">
        <f t="shared" si="401"/>
        <v>theater</v>
      </c>
      <c r="R3680" s="5" t="str">
        <f t="shared" si="402"/>
        <v>plays</v>
      </c>
      <c r="S3680" t="s">
        <v>8317</v>
      </c>
      <c r="T3680" t="s">
        <v>8318</v>
      </c>
      <c r="U3680" s="9">
        <f t="shared" si="403"/>
        <v>42120.531226851846</v>
      </c>
      <c r="V3680" s="9">
        <f t="shared" si="404"/>
        <v>42155.531226851846</v>
      </c>
      <c r="W3680">
        <f t="shared" si="405"/>
        <v>35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 s="5">
        <f t="shared" si="400"/>
        <v>73.400000000000006</v>
      </c>
      <c r="Q3681" s="5" t="str">
        <f t="shared" si="401"/>
        <v>theater</v>
      </c>
      <c r="R3681" s="5" t="str">
        <f t="shared" si="402"/>
        <v>plays</v>
      </c>
      <c r="S3681" t="s">
        <v>8317</v>
      </c>
      <c r="T3681" t="s">
        <v>8318</v>
      </c>
      <c r="U3681" s="9">
        <f t="shared" si="403"/>
        <v>41786.761354166665</v>
      </c>
      <c r="V3681" s="9">
        <f t="shared" si="404"/>
        <v>41821.207638888889</v>
      </c>
      <c r="W3681">
        <f t="shared" si="405"/>
        <v>35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 s="5">
        <f t="shared" si="400"/>
        <v>99.5</v>
      </c>
      <c r="Q3682" s="5" t="str">
        <f t="shared" si="401"/>
        <v>theater</v>
      </c>
      <c r="R3682" s="5" t="str">
        <f t="shared" si="402"/>
        <v>plays</v>
      </c>
      <c r="S3682" t="s">
        <v>8317</v>
      </c>
      <c r="T3682" t="s">
        <v>8318</v>
      </c>
      <c r="U3682" s="9">
        <f t="shared" si="403"/>
        <v>42627.454097222217</v>
      </c>
      <c r="V3682" s="9">
        <f t="shared" si="404"/>
        <v>42648.454097222217</v>
      </c>
      <c r="W3682">
        <f t="shared" si="405"/>
        <v>21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 s="5">
        <f t="shared" si="400"/>
        <v>62.17</v>
      </c>
      <c r="Q3683" s="5" t="str">
        <f t="shared" si="401"/>
        <v>theater</v>
      </c>
      <c r="R3683" s="5" t="str">
        <f t="shared" si="402"/>
        <v>plays</v>
      </c>
      <c r="S3683" t="s">
        <v>8317</v>
      </c>
      <c r="T3683" t="s">
        <v>8318</v>
      </c>
      <c r="U3683" s="9">
        <f t="shared" si="403"/>
        <v>42374.651504629626</v>
      </c>
      <c r="V3683" s="9">
        <f t="shared" si="404"/>
        <v>42384.651504629626</v>
      </c>
      <c r="W3683">
        <f t="shared" si="405"/>
        <v>10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 s="5">
        <f t="shared" si="400"/>
        <v>62.33</v>
      </c>
      <c r="Q3684" s="5" t="str">
        <f t="shared" si="401"/>
        <v>theater</v>
      </c>
      <c r="R3684" s="5" t="str">
        <f t="shared" si="402"/>
        <v>plays</v>
      </c>
      <c r="S3684" t="s">
        <v>8317</v>
      </c>
      <c r="T3684" t="s">
        <v>8318</v>
      </c>
      <c r="U3684" s="9">
        <f t="shared" si="403"/>
        <v>41772.685393518521</v>
      </c>
      <c r="V3684" s="9">
        <f t="shared" si="404"/>
        <v>41806.290972222225</v>
      </c>
      <c r="W3684">
        <f t="shared" si="405"/>
        <v>34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 s="5">
        <f t="shared" si="400"/>
        <v>58.79</v>
      </c>
      <c r="Q3685" s="5" t="str">
        <f t="shared" si="401"/>
        <v>theater</v>
      </c>
      <c r="R3685" s="5" t="str">
        <f t="shared" si="402"/>
        <v>plays</v>
      </c>
      <c r="S3685" t="s">
        <v>8317</v>
      </c>
      <c r="T3685" t="s">
        <v>8318</v>
      </c>
      <c r="U3685" s="9">
        <f t="shared" si="403"/>
        <v>42633.116851851853</v>
      </c>
      <c r="V3685" s="9">
        <f t="shared" si="404"/>
        <v>42663.116851851853</v>
      </c>
      <c r="W3685">
        <f t="shared" si="405"/>
        <v>30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 s="5">
        <f t="shared" si="400"/>
        <v>45.35</v>
      </c>
      <c r="Q3686" s="5" t="str">
        <f t="shared" si="401"/>
        <v>theater</v>
      </c>
      <c r="R3686" s="5" t="str">
        <f t="shared" si="402"/>
        <v>plays</v>
      </c>
      <c r="S3686" t="s">
        <v>8317</v>
      </c>
      <c r="T3686" t="s">
        <v>8318</v>
      </c>
      <c r="U3686" s="9">
        <f t="shared" si="403"/>
        <v>42219.180393518516</v>
      </c>
      <c r="V3686" s="9">
        <f t="shared" si="404"/>
        <v>42249.180393518516</v>
      </c>
      <c r="W3686">
        <f t="shared" si="405"/>
        <v>30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 s="5">
        <f t="shared" si="400"/>
        <v>41.94</v>
      </c>
      <c r="Q3687" s="5" t="str">
        <f t="shared" si="401"/>
        <v>theater</v>
      </c>
      <c r="R3687" s="5" t="str">
        <f t="shared" si="402"/>
        <v>plays</v>
      </c>
      <c r="S3687" t="s">
        <v>8317</v>
      </c>
      <c r="T3687" t="s">
        <v>8318</v>
      </c>
      <c r="U3687" s="9">
        <f t="shared" si="403"/>
        <v>41753.593275462961</v>
      </c>
      <c r="V3687" s="9">
        <f t="shared" si="404"/>
        <v>41778.875</v>
      </c>
      <c r="W3687">
        <f t="shared" si="405"/>
        <v>25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 s="5">
        <f t="shared" si="400"/>
        <v>59.17</v>
      </c>
      <c r="Q3688" s="5" t="str">
        <f t="shared" si="401"/>
        <v>theater</v>
      </c>
      <c r="R3688" s="5" t="str">
        <f t="shared" si="402"/>
        <v>plays</v>
      </c>
      <c r="S3688" t="s">
        <v>8317</v>
      </c>
      <c r="T3688" t="s">
        <v>8318</v>
      </c>
      <c r="U3688" s="9">
        <f t="shared" si="403"/>
        <v>42230.662731481483</v>
      </c>
      <c r="V3688" s="9">
        <f t="shared" si="404"/>
        <v>42245.165972222225</v>
      </c>
      <c r="W3688">
        <f t="shared" si="405"/>
        <v>15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 s="5">
        <f t="shared" si="400"/>
        <v>200.49</v>
      </c>
      <c r="Q3689" s="5" t="str">
        <f t="shared" si="401"/>
        <v>theater</v>
      </c>
      <c r="R3689" s="5" t="str">
        <f t="shared" si="402"/>
        <v>plays</v>
      </c>
      <c r="S3689" t="s">
        <v>8317</v>
      </c>
      <c r="T3689" t="s">
        <v>8318</v>
      </c>
      <c r="U3689" s="9">
        <f t="shared" si="403"/>
        <v>41787.218229166669</v>
      </c>
      <c r="V3689" s="9">
        <f t="shared" si="404"/>
        <v>41817.218229166669</v>
      </c>
      <c r="W3689">
        <f t="shared" si="405"/>
        <v>30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 s="5">
        <f t="shared" si="400"/>
        <v>83.97</v>
      </c>
      <c r="Q3690" s="5" t="str">
        <f t="shared" si="401"/>
        <v>theater</v>
      </c>
      <c r="R3690" s="5" t="str">
        <f t="shared" si="402"/>
        <v>plays</v>
      </c>
      <c r="S3690" t="s">
        <v>8317</v>
      </c>
      <c r="T3690" t="s">
        <v>8318</v>
      </c>
      <c r="U3690" s="9">
        <f t="shared" si="403"/>
        <v>41829.787083333329</v>
      </c>
      <c r="V3690" s="9">
        <f t="shared" si="404"/>
        <v>41859.787083333329</v>
      </c>
      <c r="W3690">
        <f t="shared" si="405"/>
        <v>30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 s="5">
        <f t="shared" si="400"/>
        <v>57.26</v>
      </c>
      <c r="Q3691" s="5" t="str">
        <f t="shared" si="401"/>
        <v>theater</v>
      </c>
      <c r="R3691" s="5" t="str">
        <f t="shared" si="402"/>
        <v>plays</v>
      </c>
      <c r="S3691" t="s">
        <v>8317</v>
      </c>
      <c r="T3691" t="s">
        <v>8318</v>
      </c>
      <c r="U3691" s="9">
        <f t="shared" si="403"/>
        <v>42147.826840277776</v>
      </c>
      <c r="V3691" s="9">
        <f t="shared" si="404"/>
        <v>42176.934027777781</v>
      </c>
      <c r="W3691">
        <f t="shared" si="405"/>
        <v>29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 s="5">
        <f t="shared" si="400"/>
        <v>58.06</v>
      </c>
      <c r="Q3692" s="5" t="str">
        <f t="shared" si="401"/>
        <v>theater</v>
      </c>
      <c r="R3692" s="5" t="str">
        <f t="shared" si="402"/>
        <v>plays</v>
      </c>
      <c r="S3692" t="s">
        <v>8317</v>
      </c>
      <c r="T3692" t="s">
        <v>8318</v>
      </c>
      <c r="U3692" s="9">
        <f t="shared" si="403"/>
        <v>41940.598182870373</v>
      </c>
      <c r="V3692" s="9">
        <f t="shared" si="404"/>
        <v>41970.639849537038</v>
      </c>
      <c r="W3692">
        <f t="shared" si="405"/>
        <v>30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 s="5">
        <f t="shared" si="400"/>
        <v>186.8</v>
      </c>
      <c r="Q3693" s="5" t="str">
        <f t="shared" si="401"/>
        <v>theater</v>
      </c>
      <c r="R3693" s="5" t="str">
        <f t="shared" si="402"/>
        <v>plays</v>
      </c>
      <c r="S3693" t="s">
        <v>8317</v>
      </c>
      <c r="T3693" t="s">
        <v>8318</v>
      </c>
      <c r="U3693" s="9">
        <f t="shared" si="403"/>
        <v>42020.700567129628</v>
      </c>
      <c r="V3693" s="9">
        <f t="shared" si="404"/>
        <v>42065.207638888889</v>
      </c>
      <c r="W3693">
        <f t="shared" si="405"/>
        <v>45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 s="5">
        <f t="shared" si="400"/>
        <v>74.12</v>
      </c>
      <c r="Q3694" s="5" t="str">
        <f t="shared" si="401"/>
        <v>theater</v>
      </c>
      <c r="R3694" s="5" t="str">
        <f t="shared" si="402"/>
        <v>plays</v>
      </c>
      <c r="S3694" t="s">
        <v>8317</v>
      </c>
      <c r="T3694" t="s">
        <v>8318</v>
      </c>
      <c r="U3694" s="9">
        <f t="shared" si="403"/>
        <v>41891.96503472222</v>
      </c>
      <c r="V3694" s="9">
        <f t="shared" si="404"/>
        <v>41901</v>
      </c>
      <c r="W3694">
        <f t="shared" si="405"/>
        <v>10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 s="5">
        <f t="shared" si="400"/>
        <v>30.71</v>
      </c>
      <c r="Q3695" s="5" t="str">
        <f t="shared" si="401"/>
        <v>theater</v>
      </c>
      <c r="R3695" s="5" t="str">
        <f t="shared" si="402"/>
        <v>plays</v>
      </c>
      <c r="S3695" t="s">
        <v>8317</v>
      </c>
      <c r="T3695" t="s">
        <v>8318</v>
      </c>
      <c r="U3695" s="9">
        <f t="shared" si="403"/>
        <v>42309.191307870366</v>
      </c>
      <c r="V3695" s="9">
        <f t="shared" si="404"/>
        <v>42338.9375</v>
      </c>
      <c r="W3695">
        <f t="shared" si="405"/>
        <v>29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 s="5">
        <f t="shared" si="400"/>
        <v>62.67</v>
      </c>
      <c r="Q3696" s="5" t="str">
        <f t="shared" si="401"/>
        <v>theater</v>
      </c>
      <c r="R3696" s="5" t="str">
        <f t="shared" si="402"/>
        <v>plays</v>
      </c>
      <c r="S3696" t="s">
        <v>8317</v>
      </c>
      <c r="T3696" t="s">
        <v>8318</v>
      </c>
      <c r="U3696" s="9">
        <f t="shared" si="403"/>
        <v>42490.133877314816</v>
      </c>
      <c r="V3696" s="9">
        <f t="shared" si="404"/>
        <v>42527.083333333328</v>
      </c>
      <c r="W3696">
        <f t="shared" si="405"/>
        <v>37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 s="5">
        <f t="shared" si="400"/>
        <v>121.36</v>
      </c>
      <c r="Q3697" s="5" t="str">
        <f t="shared" si="401"/>
        <v>theater</v>
      </c>
      <c r="R3697" s="5" t="str">
        <f t="shared" si="402"/>
        <v>plays</v>
      </c>
      <c r="S3697" t="s">
        <v>8317</v>
      </c>
      <c r="T3697" t="s">
        <v>8318</v>
      </c>
      <c r="U3697" s="9">
        <f t="shared" si="403"/>
        <v>41995.870486111111</v>
      </c>
      <c r="V3697" s="9">
        <f t="shared" si="404"/>
        <v>42015.870486111111</v>
      </c>
      <c r="W3697">
        <f t="shared" si="405"/>
        <v>20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 s="5">
        <f t="shared" si="400"/>
        <v>39.74</v>
      </c>
      <c r="Q3698" s="5" t="str">
        <f t="shared" si="401"/>
        <v>theater</v>
      </c>
      <c r="R3698" s="5" t="str">
        <f t="shared" si="402"/>
        <v>plays</v>
      </c>
      <c r="S3698" t="s">
        <v>8317</v>
      </c>
      <c r="T3698" t="s">
        <v>8318</v>
      </c>
      <c r="U3698" s="9">
        <f t="shared" si="403"/>
        <v>41988.617083333331</v>
      </c>
      <c r="V3698" s="9">
        <f t="shared" si="404"/>
        <v>42048.617083333331</v>
      </c>
      <c r="W3698">
        <f t="shared" si="405"/>
        <v>60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 s="5">
        <f t="shared" si="400"/>
        <v>72</v>
      </c>
      <c r="Q3699" s="5" t="str">
        <f t="shared" si="401"/>
        <v>theater</v>
      </c>
      <c r="R3699" s="5" t="str">
        <f t="shared" si="402"/>
        <v>plays</v>
      </c>
      <c r="S3699" t="s">
        <v>8317</v>
      </c>
      <c r="T3699" t="s">
        <v>8318</v>
      </c>
      <c r="U3699" s="9">
        <f t="shared" si="403"/>
        <v>42479.465833333335</v>
      </c>
      <c r="V3699" s="9">
        <f t="shared" si="404"/>
        <v>42500.465833333335</v>
      </c>
      <c r="W3699">
        <f t="shared" si="405"/>
        <v>21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 s="5">
        <f t="shared" si="400"/>
        <v>40.630000000000003</v>
      </c>
      <c r="Q3700" s="5" t="str">
        <f t="shared" si="401"/>
        <v>theater</v>
      </c>
      <c r="R3700" s="5" t="str">
        <f t="shared" si="402"/>
        <v>plays</v>
      </c>
      <c r="S3700" t="s">
        <v>8317</v>
      </c>
      <c r="T3700" t="s">
        <v>8318</v>
      </c>
      <c r="U3700" s="9">
        <f t="shared" si="403"/>
        <v>42401.806562500002</v>
      </c>
      <c r="V3700" s="9">
        <f t="shared" si="404"/>
        <v>42431.806562500002</v>
      </c>
      <c r="W3700">
        <f t="shared" si="405"/>
        <v>30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 s="5">
        <f t="shared" si="400"/>
        <v>63</v>
      </c>
      <c r="Q3701" s="5" t="str">
        <f t="shared" si="401"/>
        <v>theater</v>
      </c>
      <c r="R3701" s="5" t="str">
        <f t="shared" si="402"/>
        <v>plays</v>
      </c>
      <c r="S3701" t="s">
        <v>8317</v>
      </c>
      <c r="T3701" t="s">
        <v>8318</v>
      </c>
      <c r="U3701" s="9">
        <f t="shared" si="403"/>
        <v>41897.602037037039</v>
      </c>
      <c r="V3701" s="9">
        <f t="shared" si="404"/>
        <v>41927.602037037039</v>
      </c>
      <c r="W3701">
        <f t="shared" si="405"/>
        <v>30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 s="5">
        <f t="shared" si="400"/>
        <v>33.67</v>
      </c>
      <c r="Q3702" s="5" t="str">
        <f t="shared" si="401"/>
        <v>theater</v>
      </c>
      <c r="R3702" s="5" t="str">
        <f t="shared" si="402"/>
        <v>plays</v>
      </c>
      <c r="S3702" t="s">
        <v>8317</v>
      </c>
      <c r="T3702" t="s">
        <v>8318</v>
      </c>
      <c r="U3702" s="9">
        <f t="shared" si="403"/>
        <v>41882.585648148146</v>
      </c>
      <c r="V3702" s="9">
        <f t="shared" si="404"/>
        <v>41912.666666666664</v>
      </c>
      <c r="W3702">
        <f t="shared" si="405"/>
        <v>30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 s="5">
        <f t="shared" si="400"/>
        <v>38.590000000000003</v>
      </c>
      <c r="Q3703" s="5" t="str">
        <f t="shared" si="401"/>
        <v>theater</v>
      </c>
      <c r="R3703" s="5" t="str">
        <f t="shared" si="402"/>
        <v>plays</v>
      </c>
      <c r="S3703" t="s">
        <v>8317</v>
      </c>
      <c r="T3703" t="s">
        <v>8318</v>
      </c>
      <c r="U3703" s="9">
        <f t="shared" si="403"/>
        <v>42129.541585648149</v>
      </c>
      <c r="V3703" s="9">
        <f t="shared" si="404"/>
        <v>42159.541585648149</v>
      </c>
      <c r="W3703">
        <f t="shared" si="405"/>
        <v>30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 s="5">
        <f t="shared" si="400"/>
        <v>155.94999999999999</v>
      </c>
      <c r="Q3704" s="5" t="str">
        <f t="shared" si="401"/>
        <v>theater</v>
      </c>
      <c r="R3704" s="5" t="str">
        <f t="shared" si="402"/>
        <v>plays</v>
      </c>
      <c r="S3704" t="s">
        <v>8317</v>
      </c>
      <c r="T3704" t="s">
        <v>8318</v>
      </c>
      <c r="U3704" s="9">
        <f t="shared" si="403"/>
        <v>42524.53800925926</v>
      </c>
      <c r="V3704" s="9">
        <f t="shared" si="404"/>
        <v>42561.957638888889</v>
      </c>
      <c r="W3704">
        <f t="shared" si="405"/>
        <v>37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 s="5">
        <f t="shared" si="400"/>
        <v>43.2</v>
      </c>
      <c r="Q3705" s="5" t="str">
        <f t="shared" si="401"/>
        <v>theater</v>
      </c>
      <c r="R3705" s="5" t="str">
        <f t="shared" si="402"/>
        <v>plays</v>
      </c>
      <c r="S3705" t="s">
        <v>8317</v>
      </c>
      <c r="T3705" t="s">
        <v>8318</v>
      </c>
      <c r="U3705" s="9">
        <f t="shared" si="403"/>
        <v>42556.504490740743</v>
      </c>
      <c r="V3705" s="9">
        <f t="shared" si="404"/>
        <v>42595.290972222225</v>
      </c>
      <c r="W3705">
        <f t="shared" si="405"/>
        <v>39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 s="5">
        <f t="shared" si="400"/>
        <v>15.15</v>
      </c>
      <c r="Q3706" s="5" t="str">
        <f t="shared" si="401"/>
        <v>theater</v>
      </c>
      <c r="R3706" s="5" t="str">
        <f t="shared" si="402"/>
        <v>plays</v>
      </c>
      <c r="S3706" t="s">
        <v>8317</v>
      </c>
      <c r="T3706" t="s">
        <v>8318</v>
      </c>
      <c r="U3706" s="9">
        <f t="shared" si="403"/>
        <v>42461.689745370371</v>
      </c>
      <c r="V3706" s="9">
        <f t="shared" si="404"/>
        <v>42521.689745370371</v>
      </c>
      <c r="W3706">
        <f t="shared" si="405"/>
        <v>60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 s="5">
        <f t="shared" si="400"/>
        <v>83.57</v>
      </c>
      <c r="Q3707" s="5" t="str">
        <f t="shared" si="401"/>
        <v>theater</v>
      </c>
      <c r="R3707" s="5" t="str">
        <f t="shared" si="402"/>
        <v>plays</v>
      </c>
      <c r="S3707" t="s">
        <v>8317</v>
      </c>
      <c r="T3707" t="s">
        <v>8318</v>
      </c>
      <c r="U3707" s="9">
        <f t="shared" si="403"/>
        <v>41792.542986111112</v>
      </c>
      <c r="V3707" s="9">
        <f t="shared" si="404"/>
        <v>41813.75</v>
      </c>
      <c r="W3707">
        <f t="shared" si="405"/>
        <v>21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 s="5">
        <f t="shared" si="400"/>
        <v>140</v>
      </c>
      <c r="Q3708" s="5" t="str">
        <f t="shared" si="401"/>
        <v>theater</v>
      </c>
      <c r="R3708" s="5" t="str">
        <f t="shared" si="402"/>
        <v>plays</v>
      </c>
      <c r="S3708" t="s">
        <v>8317</v>
      </c>
      <c r="T3708" t="s">
        <v>8318</v>
      </c>
      <c r="U3708" s="9">
        <f t="shared" si="403"/>
        <v>41879.913761574076</v>
      </c>
      <c r="V3708" s="9">
        <f t="shared" si="404"/>
        <v>41894.913761574076</v>
      </c>
      <c r="W3708">
        <f t="shared" si="405"/>
        <v>15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 s="5">
        <f t="shared" si="400"/>
        <v>80.87</v>
      </c>
      <c r="Q3709" s="5" t="str">
        <f t="shared" si="401"/>
        <v>theater</v>
      </c>
      <c r="R3709" s="5" t="str">
        <f t="shared" si="402"/>
        <v>plays</v>
      </c>
      <c r="S3709" t="s">
        <v>8317</v>
      </c>
      <c r="T3709" t="s">
        <v>8318</v>
      </c>
      <c r="U3709" s="9">
        <f t="shared" si="403"/>
        <v>42552.048356481479</v>
      </c>
      <c r="V3709" s="9">
        <f t="shared" si="404"/>
        <v>42573.226388888885</v>
      </c>
      <c r="W3709">
        <f t="shared" si="405"/>
        <v>21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 s="5">
        <f t="shared" si="400"/>
        <v>53.85</v>
      </c>
      <c r="Q3710" s="5" t="str">
        <f t="shared" si="401"/>
        <v>theater</v>
      </c>
      <c r="R3710" s="5" t="str">
        <f t="shared" si="402"/>
        <v>plays</v>
      </c>
      <c r="S3710" t="s">
        <v>8317</v>
      </c>
      <c r="T3710" t="s">
        <v>8318</v>
      </c>
      <c r="U3710" s="9">
        <f t="shared" si="403"/>
        <v>41810.142199074071</v>
      </c>
      <c r="V3710" s="9">
        <f t="shared" si="404"/>
        <v>41824.142199074071</v>
      </c>
      <c r="W3710">
        <f t="shared" si="405"/>
        <v>14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 s="5">
        <f t="shared" si="400"/>
        <v>30.93</v>
      </c>
      <c r="Q3711" s="5" t="str">
        <f t="shared" si="401"/>
        <v>theater</v>
      </c>
      <c r="R3711" s="5" t="str">
        <f t="shared" si="402"/>
        <v>plays</v>
      </c>
      <c r="S3711" t="s">
        <v>8317</v>
      </c>
      <c r="T3711" t="s">
        <v>8318</v>
      </c>
      <c r="U3711" s="9">
        <f t="shared" si="403"/>
        <v>41785.707708333335</v>
      </c>
      <c r="V3711" s="9">
        <f t="shared" si="404"/>
        <v>41815.707708333335</v>
      </c>
      <c r="W3711">
        <f t="shared" si="405"/>
        <v>30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 s="5">
        <f t="shared" si="400"/>
        <v>67.959999999999994</v>
      </c>
      <c r="Q3712" s="5" t="str">
        <f t="shared" si="401"/>
        <v>theater</v>
      </c>
      <c r="R3712" s="5" t="str">
        <f t="shared" si="402"/>
        <v>plays</v>
      </c>
      <c r="S3712" t="s">
        <v>8317</v>
      </c>
      <c r="T3712" t="s">
        <v>8318</v>
      </c>
      <c r="U3712" s="9">
        <f t="shared" si="403"/>
        <v>42072.576249999998</v>
      </c>
      <c r="V3712" s="9">
        <f t="shared" si="404"/>
        <v>42097.576249999998</v>
      </c>
      <c r="W3712">
        <f t="shared" si="405"/>
        <v>25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 s="5">
        <f t="shared" si="400"/>
        <v>27.14</v>
      </c>
      <c r="Q3713" s="5" t="str">
        <f t="shared" si="401"/>
        <v>theater</v>
      </c>
      <c r="R3713" s="5" t="str">
        <f t="shared" si="402"/>
        <v>plays</v>
      </c>
      <c r="S3713" t="s">
        <v>8317</v>
      </c>
      <c r="T3713" t="s">
        <v>8318</v>
      </c>
      <c r="U3713" s="9">
        <f t="shared" si="403"/>
        <v>41779.724224537036</v>
      </c>
      <c r="V3713" s="9">
        <f t="shared" si="404"/>
        <v>41805.666666666664</v>
      </c>
      <c r="W3713">
        <f t="shared" si="405"/>
        <v>26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406">ROUND((E3714/D3714)*100,0)</f>
        <v>154</v>
      </c>
      <c r="P3714" s="5">
        <f t="shared" ref="P3714:P3777" si="407">ROUND((E3714/L3714),2)</f>
        <v>110.87</v>
      </c>
      <c r="Q3714" s="5" t="str">
        <f t="shared" ref="Q3714:Q3777" si="408">LEFT(N3714,SEARCH("/",N3714)-1)</f>
        <v>theater</v>
      </c>
      <c r="R3714" s="5" t="str">
        <f t="shared" ref="R3714:R3777" si="409">RIGHT(N3714,LEN(N3714)-SEARCH("/",N3714))</f>
        <v>plays</v>
      </c>
      <c r="S3714" t="s">
        <v>8317</v>
      </c>
      <c r="T3714" t="s">
        <v>8318</v>
      </c>
      <c r="U3714" s="9">
        <f t="shared" ref="U3714:U3777" si="410">(((J3714/60)/60)/24)+DATE(1970,1,1)</f>
        <v>42134.172071759262</v>
      </c>
      <c r="V3714" s="9">
        <f t="shared" ref="V3714:V3777" si="411">(((I3714/60)/60)/24)+DATE(1970,1,1)</f>
        <v>42155.290972222225</v>
      </c>
      <c r="W3714">
        <f t="shared" si="405"/>
        <v>21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406"/>
        <v>102</v>
      </c>
      <c r="P3715" s="5">
        <f t="shared" si="407"/>
        <v>106.84</v>
      </c>
      <c r="Q3715" s="5" t="str">
        <f t="shared" si="408"/>
        <v>theater</v>
      </c>
      <c r="R3715" s="5" t="str">
        <f t="shared" si="409"/>
        <v>plays</v>
      </c>
      <c r="S3715" t="s">
        <v>8317</v>
      </c>
      <c r="T3715" t="s">
        <v>8318</v>
      </c>
      <c r="U3715" s="9">
        <f t="shared" si="410"/>
        <v>42505.738032407404</v>
      </c>
      <c r="V3715" s="9">
        <f t="shared" si="411"/>
        <v>42525.738032407404</v>
      </c>
      <c r="W3715">
        <f t="shared" ref="W3715:W3778" si="412">DATEDIF(U3715,V3715,"d")</f>
        <v>20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 s="5">
        <f t="shared" si="407"/>
        <v>105.52</v>
      </c>
      <c r="Q3716" s="5" t="str">
        <f t="shared" si="408"/>
        <v>theater</v>
      </c>
      <c r="R3716" s="5" t="str">
        <f t="shared" si="409"/>
        <v>plays</v>
      </c>
      <c r="S3716" t="s">
        <v>8317</v>
      </c>
      <c r="T3716" t="s">
        <v>8318</v>
      </c>
      <c r="U3716" s="9">
        <f t="shared" si="410"/>
        <v>42118.556331018524</v>
      </c>
      <c r="V3716" s="9">
        <f t="shared" si="411"/>
        <v>42150.165972222225</v>
      </c>
      <c r="W3716">
        <f t="shared" si="412"/>
        <v>32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 s="5">
        <f t="shared" si="407"/>
        <v>132.96</v>
      </c>
      <c r="Q3717" s="5" t="str">
        <f t="shared" si="408"/>
        <v>theater</v>
      </c>
      <c r="R3717" s="5" t="str">
        <f t="shared" si="409"/>
        <v>plays</v>
      </c>
      <c r="S3717" t="s">
        <v>8317</v>
      </c>
      <c r="T3717" t="s">
        <v>8318</v>
      </c>
      <c r="U3717" s="9">
        <f t="shared" si="410"/>
        <v>42036.995590277773</v>
      </c>
      <c r="V3717" s="9">
        <f t="shared" si="411"/>
        <v>42094.536111111112</v>
      </c>
      <c r="W3717">
        <f t="shared" si="412"/>
        <v>58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 s="5">
        <f t="shared" si="407"/>
        <v>51.92</v>
      </c>
      <c r="Q3718" s="5" t="str">
        <f t="shared" si="408"/>
        <v>theater</v>
      </c>
      <c r="R3718" s="5" t="str">
        <f t="shared" si="409"/>
        <v>plays</v>
      </c>
      <c r="S3718" t="s">
        <v>8317</v>
      </c>
      <c r="T3718" t="s">
        <v>8318</v>
      </c>
      <c r="U3718" s="9">
        <f t="shared" si="410"/>
        <v>42360.887835648144</v>
      </c>
      <c r="V3718" s="9">
        <f t="shared" si="411"/>
        <v>42390.887835648144</v>
      </c>
      <c r="W3718">
        <f t="shared" si="412"/>
        <v>30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 s="5">
        <f t="shared" si="407"/>
        <v>310</v>
      </c>
      <c r="Q3719" s="5" t="str">
        <f t="shared" si="408"/>
        <v>theater</v>
      </c>
      <c r="R3719" s="5" t="str">
        <f t="shared" si="409"/>
        <v>plays</v>
      </c>
      <c r="S3719" t="s">
        <v>8317</v>
      </c>
      <c r="T3719" t="s">
        <v>8318</v>
      </c>
      <c r="U3719" s="9">
        <f t="shared" si="410"/>
        <v>42102.866307870368</v>
      </c>
      <c r="V3719" s="9">
        <f t="shared" si="411"/>
        <v>42133.866307870368</v>
      </c>
      <c r="W3719">
        <f t="shared" si="412"/>
        <v>31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 s="5">
        <f t="shared" si="407"/>
        <v>26.02</v>
      </c>
      <c r="Q3720" s="5" t="str">
        <f t="shared" si="408"/>
        <v>theater</v>
      </c>
      <c r="R3720" s="5" t="str">
        <f t="shared" si="409"/>
        <v>plays</v>
      </c>
      <c r="S3720" t="s">
        <v>8317</v>
      </c>
      <c r="T3720" t="s">
        <v>8318</v>
      </c>
      <c r="U3720" s="9">
        <f t="shared" si="410"/>
        <v>42032.716145833328</v>
      </c>
      <c r="V3720" s="9">
        <f t="shared" si="411"/>
        <v>42062.716145833328</v>
      </c>
      <c r="W3720">
        <f t="shared" si="412"/>
        <v>30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 s="5">
        <f t="shared" si="407"/>
        <v>105</v>
      </c>
      <c r="Q3721" s="5" t="str">
        <f t="shared" si="408"/>
        <v>theater</v>
      </c>
      <c r="R3721" s="5" t="str">
        <f t="shared" si="409"/>
        <v>plays</v>
      </c>
      <c r="S3721" t="s">
        <v>8317</v>
      </c>
      <c r="T3721" t="s">
        <v>8318</v>
      </c>
      <c r="U3721" s="9">
        <f t="shared" si="410"/>
        <v>42147.729930555557</v>
      </c>
      <c r="V3721" s="9">
        <f t="shared" si="411"/>
        <v>42177.729930555557</v>
      </c>
      <c r="W3721">
        <f t="shared" si="412"/>
        <v>30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 s="5">
        <f t="shared" si="407"/>
        <v>86.23</v>
      </c>
      <c r="Q3722" s="5" t="str">
        <f t="shared" si="408"/>
        <v>theater</v>
      </c>
      <c r="R3722" s="5" t="str">
        <f t="shared" si="409"/>
        <v>plays</v>
      </c>
      <c r="S3722" t="s">
        <v>8317</v>
      </c>
      <c r="T3722" t="s">
        <v>8318</v>
      </c>
      <c r="U3722" s="9">
        <f t="shared" si="410"/>
        <v>42165.993125000001</v>
      </c>
      <c r="V3722" s="9">
        <f t="shared" si="411"/>
        <v>42187.993125000001</v>
      </c>
      <c r="W3722">
        <f t="shared" si="412"/>
        <v>22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 s="5">
        <f t="shared" si="407"/>
        <v>114.55</v>
      </c>
      <c r="Q3723" s="5" t="str">
        <f t="shared" si="408"/>
        <v>theater</v>
      </c>
      <c r="R3723" s="5" t="str">
        <f t="shared" si="409"/>
        <v>plays</v>
      </c>
      <c r="S3723" t="s">
        <v>8317</v>
      </c>
      <c r="T3723" t="s">
        <v>8318</v>
      </c>
      <c r="U3723" s="9">
        <f t="shared" si="410"/>
        <v>41927.936157407406</v>
      </c>
      <c r="V3723" s="9">
        <f t="shared" si="411"/>
        <v>41948.977824074071</v>
      </c>
      <c r="W3723">
        <f t="shared" si="412"/>
        <v>21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 s="5">
        <f t="shared" si="407"/>
        <v>47.66</v>
      </c>
      <c r="Q3724" s="5" t="str">
        <f t="shared" si="408"/>
        <v>theater</v>
      </c>
      <c r="R3724" s="5" t="str">
        <f t="shared" si="409"/>
        <v>plays</v>
      </c>
      <c r="S3724" t="s">
        <v>8317</v>
      </c>
      <c r="T3724" t="s">
        <v>8318</v>
      </c>
      <c r="U3724" s="9">
        <f t="shared" si="410"/>
        <v>42381.671840277777</v>
      </c>
      <c r="V3724" s="9">
        <f t="shared" si="411"/>
        <v>42411.957638888889</v>
      </c>
      <c r="W3724">
        <f t="shared" si="412"/>
        <v>30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 s="5">
        <f t="shared" si="407"/>
        <v>72.89</v>
      </c>
      <c r="Q3725" s="5" t="str">
        <f t="shared" si="408"/>
        <v>theater</v>
      </c>
      <c r="R3725" s="5" t="str">
        <f t="shared" si="409"/>
        <v>plays</v>
      </c>
      <c r="S3725" t="s">
        <v>8317</v>
      </c>
      <c r="T3725" t="s">
        <v>8318</v>
      </c>
      <c r="U3725" s="9">
        <f t="shared" si="410"/>
        <v>41943.753032407411</v>
      </c>
      <c r="V3725" s="9">
        <f t="shared" si="411"/>
        <v>41973.794699074075</v>
      </c>
      <c r="W3725">
        <f t="shared" si="412"/>
        <v>30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 s="5">
        <f t="shared" si="407"/>
        <v>49.55</v>
      </c>
      <c r="Q3726" s="5" t="str">
        <f t="shared" si="408"/>
        <v>theater</v>
      </c>
      <c r="R3726" s="5" t="str">
        <f t="shared" si="409"/>
        <v>plays</v>
      </c>
      <c r="S3726" t="s">
        <v>8317</v>
      </c>
      <c r="T3726" t="s">
        <v>8318</v>
      </c>
      <c r="U3726" s="9">
        <f t="shared" si="410"/>
        <v>42465.491435185191</v>
      </c>
      <c r="V3726" s="9">
        <f t="shared" si="411"/>
        <v>42494.958333333328</v>
      </c>
      <c r="W3726">
        <f t="shared" si="412"/>
        <v>29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 s="5">
        <f t="shared" si="407"/>
        <v>25.4</v>
      </c>
      <c r="Q3727" s="5" t="str">
        <f t="shared" si="408"/>
        <v>theater</v>
      </c>
      <c r="R3727" s="5" t="str">
        <f t="shared" si="409"/>
        <v>plays</v>
      </c>
      <c r="S3727" t="s">
        <v>8317</v>
      </c>
      <c r="T3727" t="s">
        <v>8318</v>
      </c>
      <c r="U3727" s="9">
        <f t="shared" si="410"/>
        <v>42401.945219907408</v>
      </c>
      <c r="V3727" s="9">
        <f t="shared" si="411"/>
        <v>42418.895833333328</v>
      </c>
      <c r="W3727">
        <f t="shared" si="412"/>
        <v>17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 s="5">
        <f t="shared" si="407"/>
        <v>62.59</v>
      </c>
      <c r="Q3728" s="5" t="str">
        <f t="shared" si="408"/>
        <v>theater</v>
      </c>
      <c r="R3728" s="5" t="str">
        <f t="shared" si="409"/>
        <v>plays</v>
      </c>
      <c r="S3728" t="s">
        <v>8317</v>
      </c>
      <c r="T3728" t="s">
        <v>8318</v>
      </c>
      <c r="U3728" s="9">
        <f t="shared" si="410"/>
        <v>42462.140868055561</v>
      </c>
      <c r="V3728" s="9">
        <f t="shared" si="411"/>
        <v>42489.875</v>
      </c>
      <c r="W3728">
        <f t="shared" si="412"/>
        <v>27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 s="5">
        <f t="shared" si="407"/>
        <v>61.06</v>
      </c>
      <c r="Q3729" s="5" t="str">
        <f t="shared" si="408"/>
        <v>theater</v>
      </c>
      <c r="R3729" s="5" t="str">
        <f t="shared" si="409"/>
        <v>plays</v>
      </c>
      <c r="S3729" t="s">
        <v>8317</v>
      </c>
      <c r="T3729" t="s">
        <v>8318</v>
      </c>
      <c r="U3729" s="9">
        <f t="shared" si="410"/>
        <v>42632.348310185189</v>
      </c>
      <c r="V3729" s="9">
        <f t="shared" si="411"/>
        <v>42663.204861111109</v>
      </c>
      <c r="W3729">
        <f t="shared" si="412"/>
        <v>31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 s="5">
        <f t="shared" si="407"/>
        <v>60.06</v>
      </c>
      <c r="Q3730" s="5" t="str">
        <f t="shared" si="408"/>
        <v>theater</v>
      </c>
      <c r="R3730" s="5" t="str">
        <f t="shared" si="409"/>
        <v>plays</v>
      </c>
      <c r="S3730" t="s">
        <v>8317</v>
      </c>
      <c r="T3730" t="s">
        <v>8318</v>
      </c>
      <c r="U3730" s="9">
        <f t="shared" si="410"/>
        <v>42205.171018518522</v>
      </c>
      <c r="V3730" s="9">
        <f t="shared" si="411"/>
        <v>42235.171018518522</v>
      </c>
      <c r="W3730">
        <f t="shared" si="412"/>
        <v>30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 s="5">
        <f t="shared" si="407"/>
        <v>72.400000000000006</v>
      </c>
      <c r="Q3731" s="5" t="str">
        <f t="shared" si="408"/>
        <v>theater</v>
      </c>
      <c r="R3731" s="5" t="str">
        <f t="shared" si="409"/>
        <v>plays</v>
      </c>
      <c r="S3731" t="s">
        <v>8317</v>
      </c>
      <c r="T3731" t="s">
        <v>8318</v>
      </c>
      <c r="U3731" s="9">
        <f t="shared" si="410"/>
        <v>42041.205000000002</v>
      </c>
      <c r="V3731" s="9">
        <f t="shared" si="411"/>
        <v>42086.16333333333</v>
      </c>
      <c r="W3731">
        <f t="shared" si="412"/>
        <v>45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 s="5">
        <f t="shared" si="407"/>
        <v>100</v>
      </c>
      <c r="Q3732" s="5" t="str">
        <f t="shared" si="408"/>
        <v>theater</v>
      </c>
      <c r="R3732" s="5" t="str">
        <f t="shared" si="409"/>
        <v>plays</v>
      </c>
      <c r="S3732" t="s">
        <v>8317</v>
      </c>
      <c r="T3732" t="s">
        <v>8318</v>
      </c>
      <c r="U3732" s="9">
        <f t="shared" si="410"/>
        <v>42203.677766203706</v>
      </c>
      <c r="V3732" s="9">
        <f t="shared" si="411"/>
        <v>42233.677766203706</v>
      </c>
      <c r="W3732">
        <f t="shared" si="412"/>
        <v>30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 s="5">
        <f t="shared" si="407"/>
        <v>51.67</v>
      </c>
      <c r="Q3733" s="5" t="str">
        <f t="shared" si="408"/>
        <v>theater</v>
      </c>
      <c r="R3733" s="5" t="str">
        <f t="shared" si="409"/>
        <v>plays</v>
      </c>
      <c r="S3733" t="s">
        <v>8317</v>
      </c>
      <c r="T3733" t="s">
        <v>8318</v>
      </c>
      <c r="U3733" s="9">
        <f t="shared" si="410"/>
        <v>41983.752847222218</v>
      </c>
      <c r="V3733" s="9">
        <f t="shared" si="411"/>
        <v>42014.140972222223</v>
      </c>
      <c r="W3733">
        <f t="shared" si="412"/>
        <v>31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 s="5">
        <f t="shared" si="407"/>
        <v>32.75</v>
      </c>
      <c r="Q3734" s="5" t="str">
        <f t="shared" si="408"/>
        <v>theater</v>
      </c>
      <c r="R3734" s="5" t="str">
        <f t="shared" si="409"/>
        <v>plays</v>
      </c>
      <c r="S3734" t="s">
        <v>8317</v>
      </c>
      <c r="T3734" t="s">
        <v>8318</v>
      </c>
      <c r="U3734" s="9">
        <f t="shared" si="410"/>
        <v>41968.677465277782</v>
      </c>
      <c r="V3734" s="9">
        <f t="shared" si="411"/>
        <v>42028.5</v>
      </c>
      <c r="W3734">
        <f t="shared" si="412"/>
        <v>60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s="5" t="e">
        <f t="shared" si="407"/>
        <v>#DIV/0!</v>
      </c>
      <c r="Q3735" s="5" t="str">
        <f t="shared" si="408"/>
        <v>theater</v>
      </c>
      <c r="R3735" s="5" t="str">
        <f t="shared" si="409"/>
        <v>plays</v>
      </c>
      <c r="S3735" t="s">
        <v>8317</v>
      </c>
      <c r="T3735" t="s">
        <v>8318</v>
      </c>
      <c r="U3735" s="9">
        <f t="shared" si="410"/>
        <v>42103.024398148147</v>
      </c>
      <c r="V3735" s="9">
        <f t="shared" si="411"/>
        <v>42112.9375</v>
      </c>
      <c r="W3735">
        <f t="shared" si="412"/>
        <v>9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 s="5">
        <f t="shared" si="407"/>
        <v>61</v>
      </c>
      <c r="Q3736" s="5" t="str">
        <f t="shared" si="408"/>
        <v>theater</v>
      </c>
      <c r="R3736" s="5" t="str">
        <f t="shared" si="409"/>
        <v>plays</v>
      </c>
      <c r="S3736" t="s">
        <v>8317</v>
      </c>
      <c r="T3736" t="s">
        <v>8318</v>
      </c>
      <c r="U3736" s="9">
        <f t="shared" si="410"/>
        <v>42089.901574074072</v>
      </c>
      <c r="V3736" s="9">
        <f t="shared" si="411"/>
        <v>42149.901574074072</v>
      </c>
      <c r="W3736">
        <f t="shared" si="412"/>
        <v>60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 s="5">
        <f t="shared" si="407"/>
        <v>10</v>
      </c>
      <c r="Q3737" s="5" t="str">
        <f t="shared" si="408"/>
        <v>theater</v>
      </c>
      <c r="R3737" s="5" t="str">
        <f t="shared" si="409"/>
        <v>plays</v>
      </c>
      <c r="S3737" t="s">
        <v>8317</v>
      </c>
      <c r="T3737" t="s">
        <v>8318</v>
      </c>
      <c r="U3737" s="9">
        <f t="shared" si="410"/>
        <v>42122.693159722221</v>
      </c>
      <c r="V3737" s="9">
        <f t="shared" si="411"/>
        <v>42152.693159722221</v>
      </c>
      <c r="W3737">
        <f t="shared" si="412"/>
        <v>30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 s="5">
        <f t="shared" si="407"/>
        <v>10</v>
      </c>
      <c r="Q3738" s="5" t="str">
        <f t="shared" si="408"/>
        <v>theater</v>
      </c>
      <c r="R3738" s="5" t="str">
        <f t="shared" si="409"/>
        <v>plays</v>
      </c>
      <c r="S3738" t="s">
        <v>8317</v>
      </c>
      <c r="T3738" t="s">
        <v>8318</v>
      </c>
      <c r="U3738" s="9">
        <f t="shared" si="410"/>
        <v>42048.711724537032</v>
      </c>
      <c r="V3738" s="9">
        <f t="shared" si="411"/>
        <v>42086.75</v>
      </c>
      <c r="W3738">
        <f t="shared" si="412"/>
        <v>38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 s="5">
        <f t="shared" si="407"/>
        <v>37.5</v>
      </c>
      <c r="Q3739" s="5" t="str">
        <f t="shared" si="408"/>
        <v>theater</v>
      </c>
      <c r="R3739" s="5" t="str">
        <f t="shared" si="409"/>
        <v>plays</v>
      </c>
      <c r="S3739" t="s">
        <v>8317</v>
      </c>
      <c r="T3739" t="s">
        <v>8318</v>
      </c>
      <c r="U3739" s="9">
        <f t="shared" si="410"/>
        <v>42297.691006944442</v>
      </c>
      <c r="V3739" s="9">
        <f t="shared" si="411"/>
        <v>42320.290972222225</v>
      </c>
      <c r="W3739">
        <f t="shared" si="412"/>
        <v>23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 s="5">
        <f t="shared" si="407"/>
        <v>45</v>
      </c>
      <c r="Q3740" s="5" t="str">
        <f t="shared" si="408"/>
        <v>theater</v>
      </c>
      <c r="R3740" s="5" t="str">
        <f t="shared" si="409"/>
        <v>plays</v>
      </c>
      <c r="S3740" t="s">
        <v>8317</v>
      </c>
      <c r="T3740" t="s">
        <v>8318</v>
      </c>
      <c r="U3740" s="9">
        <f t="shared" si="410"/>
        <v>41813.938715277778</v>
      </c>
      <c r="V3740" s="9">
        <f t="shared" si="411"/>
        <v>41835.916666666664</v>
      </c>
      <c r="W3740">
        <f t="shared" si="412"/>
        <v>22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 s="5">
        <f t="shared" si="407"/>
        <v>100.63</v>
      </c>
      <c r="Q3741" s="5" t="str">
        <f t="shared" si="408"/>
        <v>theater</v>
      </c>
      <c r="R3741" s="5" t="str">
        <f t="shared" si="409"/>
        <v>plays</v>
      </c>
      <c r="S3741" t="s">
        <v>8317</v>
      </c>
      <c r="T3741" t="s">
        <v>8318</v>
      </c>
      <c r="U3741" s="9">
        <f t="shared" si="410"/>
        <v>42548.449861111112</v>
      </c>
      <c r="V3741" s="9">
        <f t="shared" si="411"/>
        <v>42568.449861111112</v>
      </c>
      <c r="W3741">
        <f t="shared" si="412"/>
        <v>20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 s="5">
        <f t="shared" si="407"/>
        <v>25.57</v>
      </c>
      <c r="Q3742" s="5" t="str">
        <f t="shared" si="408"/>
        <v>theater</v>
      </c>
      <c r="R3742" s="5" t="str">
        <f t="shared" si="409"/>
        <v>plays</v>
      </c>
      <c r="S3742" t="s">
        <v>8317</v>
      </c>
      <c r="T3742" t="s">
        <v>8318</v>
      </c>
      <c r="U3742" s="9">
        <f t="shared" si="410"/>
        <v>41833.089756944442</v>
      </c>
      <c r="V3742" s="9">
        <f t="shared" si="411"/>
        <v>41863.079143518517</v>
      </c>
      <c r="W3742">
        <f t="shared" si="412"/>
        <v>30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s="5" t="e">
        <f t="shared" si="407"/>
        <v>#DIV/0!</v>
      </c>
      <c r="Q3743" s="5" t="str">
        <f t="shared" si="408"/>
        <v>theater</v>
      </c>
      <c r="R3743" s="5" t="str">
        <f t="shared" si="409"/>
        <v>plays</v>
      </c>
      <c r="S3743" t="s">
        <v>8317</v>
      </c>
      <c r="T3743" t="s">
        <v>8318</v>
      </c>
      <c r="U3743" s="9">
        <f t="shared" si="410"/>
        <v>42325.920717592591</v>
      </c>
      <c r="V3743" s="9">
        <f t="shared" si="411"/>
        <v>42355.920717592591</v>
      </c>
      <c r="W3743">
        <f t="shared" si="412"/>
        <v>30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 s="5">
        <f t="shared" si="407"/>
        <v>25</v>
      </c>
      <c r="Q3744" s="5" t="str">
        <f t="shared" si="408"/>
        <v>theater</v>
      </c>
      <c r="R3744" s="5" t="str">
        <f t="shared" si="409"/>
        <v>plays</v>
      </c>
      <c r="S3744" t="s">
        <v>8317</v>
      </c>
      <c r="T3744" t="s">
        <v>8318</v>
      </c>
      <c r="U3744" s="9">
        <f t="shared" si="410"/>
        <v>41858.214629629627</v>
      </c>
      <c r="V3744" s="9">
        <f t="shared" si="411"/>
        <v>41888.214629629627</v>
      </c>
      <c r="W3744">
        <f t="shared" si="412"/>
        <v>30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s="5" t="e">
        <f t="shared" si="407"/>
        <v>#DIV/0!</v>
      </c>
      <c r="Q3745" s="5" t="str">
        <f t="shared" si="408"/>
        <v>theater</v>
      </c>
      <c r="R3745" s="5" t="str">
        <f t="shared" si="409"/>
        <v>plays</v>
      </c>
      <c r="S3745" t="s">
        <v>8317</v>
      </c>
      <c r="T3745" t="s">
        <v>8318</v>
      </c>
      <c r="U3745" s="9">
        <f t="shared" si="410"/>
        <v>41793.710231481484</v>
      </c>
      <c r="V3745" s="9">
        <f t="shared" si="411"/>
        <v>41823.710231481484</v>
      </c>
      <c r="W3745">
        <f t="shared" si="412"/>
        <v>30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s="5" t="e">
        <f t="shared" si="407"/>
        <v>#DIV/0!</v>
      </c>
      <c r="Q3746" s="5" t="str">
        <f t="shared" si="408"/>
        <v>theater</v>
      </c>
      <c r="R3746" s="5" t="str">
        <f t="shared" si="409"/>
        <v>plays</v>
      </c>
      <c r="S3746" t="s">
        <v>8317</v>
      </c>
      <c r="T3746" t="s">
        <v>8318</v>
      </c>
      <c r="U3746" s="9">
        <f t="shared" si="410"/>
        <v>41793.814259259263</v>
      </c>
      <c r="V3746" s="9">
        <f t="shared" si="411"/>
        <v>41825.165972222225</v>
      </c>
      <c r="W3746">
        <f t="shared" si="412"/>
        <v>32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 s="5">
        <f t="shared" si="407"/>
        <v>10</v>
      </c>
      <c r="Q3747" s="5" t="str">
        <f t="shared" si="408"/>
        <v>theater</v>
      </c>
      <c r="R3747" s="5" t="str">
        <f t="shared" si="409"/>
        <v>plays</v>
      </c>
      <c r="S3747" t="s">
        <v>8317</v>
      </c>
      <c r="T3747" t="s">
        <v>8318</v>
      </c>
      <c r="U3747" s="9">
        <f t="shared" si="410"/>
        <v>41831.697939814818</v>
      </c>
      <c r="V3747" s="9">
        <f t="shared" si="411"/>
        <v>41861.697939814818</v>
      </c>
      <c r="W3747">
        <f t="shared" si="412"/>
        <v>30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 s="5">
        <f t="shared" si="407"/>
        <v>202</v>
      </c>
      <c r="Q3748" s="5" t="str">
        <f t="shared" si="408"/>
        <v>theater</v>
      </c>
      <c r="R3748" s="5" t="str">
        <f t="shared" si="409"/>
        <v>plays</v>
      </c>
      <c r="S3748" t="s">
        <v>8317</v>
      </c>
      <c r="T3748" t="s">
        <v>8318</v>
      </c>
      <c r="U3748" s="9">
        <f t="shared" si="410"/>
        <v>42621.389340277776</v>
      </c>
      <c r="V3748" s="9">
        <f t="shared" si="411"/>
        <v>42651.389340277776</v>
      </c>
      <c r="W3748">
        <f t="shared" si="412"/>
        <v>30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 s="5">
        <f t="shared" si="407"/>
        <v>25</v>
      </c>
      <c r="Q3749" s="5" t="str">
        <f t="shared" si="408"/>
        <v>theater</v>
      </c>
      <c r="R3749" s="5" t="str">
        <f t="shared" si="409"/>
        <v>plays</v>
      </c>
      <c r="S3749" t="s">
        <v>8317</v>
      </c>
      <c r="T3749" t="s">
        <v>8318</v>
      </c>
      <c r="U3749" s="9">
        <f t="shared" si="410"/>
        <v>42164.299722222218</v>
      </c>
      <c r="V3749" s="9">
        <f t="shared" si="411"/>
        <v>42190.957638888889</v>
      </c>
      <c r="W3749">
        <f t="shared" si="412"/>
        <v>26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 s="5">
        <f t="shared" si="407"/>
        <v>99.54</v>
      </c>
      <c r="Q3750" s="5" t="str">
        <f t="shared" si="408"/>
        <v>theater</v>
      </c>
      <c r="R3750" s="5" t="str">
        <f t="shared" si="409"/>
        <v>musical</v>
      </c>
      <c r="S3750" t="s">
        <v>8317</v>
      </c>
      <c r="T3750" t="s">
        <v>8359</v>
      </c>
      <c r="U3750" s="9">
        <f t="shared" si="410"/>
        <v>42395.706435185188</v>
      </c>
      <c r="V3750" s="9">
        <f t="shared" si="411"/>
        <v>42416.249305555553</v>
      </c>
      <c r="W3750">
        <f t="shared" si="412"/>
        <v>21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 s="5">
        <f t="shared" si="407"/>
        <v>75</v>
      </c>
      <c r="Q3751" s="5" t="str">
        <f t="shared" si="408"/>
        <v>theater</v>
      </c>
      <c r="R3751" s="5" t="str">
        <f t="shared" si="409"/>
        <v>musical</v>
      </c>
      <c r="S3751" t="s">
        <v>8317</v>
      </c>
      <c r="T3751" t="s">
        <v>8359</v>
      </c>
      <c r="U3751" s="9">
        <f t="shared" si="410"/>
        <v>42458.127175925925</v>
      </c>
      <c r="V3751" s="9">
        <f t="shared" si="411"/>
        <v>42489.165972222225</v>
      </c>
      <c r="W3751">
        <f t="shared" si="412"/>
        <v>31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 s="5">
        <f t="shared" si="407"/>
        <v>215.25</v>
      </c>
      <c r="Q3752" s="5" t="str">
        <f t="shared" si="408"/>
        <v>theater</v>
      </c>
      <c r="R3752" s="5" t="str">
        <f t="shared" si="409"/>
        <v>musical</v>
      </c>
      <c r="S3752" t="s">
        <v>8317</v>
      </c>
      <c r="T3752" t="s">
        <v>8359</v>
      </c>
      <c r="U3752" s="9">
        <f t="shared" si="410"/>
        <v>42016.981574074074</v>
      </c>
      <c r="V3752" s="9">
        <f t="shared" si="411"/>
        <v>42045.332638888889</v>
      </c>
      <c r="W3752">
        <f t="shared" si="412"/>
        <v>29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 s="5">
        <f t="shared" si="407"/>
        <v>120.55</v>
      </c>
      <c r="Q3753" s="5" t="str">
        <f t="shared" si="408"/>
        <v>theater</v>
      </c>
      <c r="R3753" s="5" t="str">
        <f t="shared" si="409"/>
        <v>musical</v>
      </c>
      <c r="S3753" t="s">
        <v>8317</v>
      </c>
      <c r="T3753" t="s">
        <v>8359</v>
      </c>
      <c r="U3753" s="9">
        <f t="shared" si="410"/>
        <v>42403.035567129627</v>
      </c>
      <c r="V3753" s="9">
        <f t="shared" si="411"/>
        <v>42462.993900462956</v>
      </c>
      <c r="W3753">
        <f t="shared" si="412"/>
        <v>59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 s="5">
        <f t="shared" si="407"/>
        <v>37.67</v>
      </c>
      <c r="Q3754" s="5" t="str">
        <f t="shared" si="408"/>
        <v>theater</v>
      </c>
      <c r="R3754" s="5" t="str">
        <f t="shared" si="409"/>
        <v>musical</v>
      </c>
      <c r="S3754" t="s">
        <v>8317</v>
      </c>
      <c r="T3754" t="s">
        <v>8359</v>
      </c>
      <c r="U3754" s="9">
        <f t="shared" si="410"/>
        <v>42619.802488425921</v>
      </c>
      <c r="V3754" s="9">
        <f t="shared" si="411"/>
        <v>42659.875</v>
      </c>
      <c r="W3754">
        <f t="shared" si="412"/>
        <v>40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 s="5">
        <f t="shared" si="407"/>
        <v>172.23</v>
      </c>
      <c r="Q3755" s="5" t="str">
        <f t="shared" si="408"/>
        <v>theater</v>
      </c>
      <c r="R3755" s="5" t="str">
        <f t="shared" si="409"/>
        <v>musical</v>
      </c>
      <c r="S3755" t="s">
        <v>8317</v>
      </c>
      <c r="T3755" t="s">
        <v>8359</v>
      </c>
      <c r="U3755" s="9">
        <f t="shared" si="410"/>
        <v>42128.824074074073</v>
      </c>
      <c r="V3755" s="9">
        <f t="shared" si="411"/>
        <v>42158</v>
      </c>
      <c r="W3755">
        <f t="shared" si="412"/>
        <v>30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 s="5">
        <f t="shared" si="407"/>
        <v>111.11</v>
      </c>
      <c r="Q3756" s="5" t="str">
        <f t="shared" si="408"/>
        <v>theater</v>
      </c>
      <c r="R3756" s="5" t="str">
        <f t="shared" si="409"/>
        <v>musical</v>
      </c>
      <c r="S3756" t="s">
        <v>8317</v>
      </c>
      <c r="T3756" t="s">
        <v>8359</v>
      </c>
      <c r="U3756" s="9">
        <f t="shared" si="410"/>
        <v>41808.881215277775</v>
      </c>
      <c r="V3756" s="9">
        <f t="shared" si="411"/>
        <v>41846.207638888889</v>
      </c>
      <c r="W3756">
        <f t="shared" si="412"/>
        <v>38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 s="5">
        <f t="shared" si="407"/>
        <v>25.46</v>
      </c>
      <c r="Q3757" s="5" t="str">
        <f t="shared" si="408"/>
        <v>theater</v>
      </c>
      <c r="R3757" s="5" t="str">
        <f t="shared" si="409"/>
        <v>musical</v>
      </c>
      <c r="S3757" t="s">
        <v>8317</v>
      </c>
      <c r="T3757" t="s">
        <v>8359</v>
      </c>
      <c r="U3757" s="9">
        <f t="shared" si="410"/>
        <v>42445.866979166662</v>
      </c>
      <c r="V3757" s="9">
        <f t="shared" si="411"/>
        <v>42475.866979166662</v>
      </c>
      <c r="W3757">
        <f t="shared" si="412"/>
        <v>30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 s="5">
        <f t="shared" si="407"/>
        <v>267.64999999999998</v>
      </c>
      <c r="Q3758" s="5" t="str">
        <f t="shared" si="408"/>
        <v>theater</v>
      </c>
      <c r="R3758" s="5" t="str">
        <f t="shared" si="409"/>
        <v>musical</v>
      </c>
      <c r="S3758" t="s">
        <v>8317</v>
      </c>
      <c r="T3758" t="s">
        <v>8359</v>
      </c>
      <c r="U3758" s="9">
        <f t="shared" si="410"/>
        <v>41771.814791666664</v>
      </c>
      <c r="V3758" s="9">
        <f t="shared" si="411"/>
        <v>41801.814791666664</v>
      </c>
      <c r="W3758">
        <f t="shared" si="412"/>
        <v>30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 s="5">
        <f t="shared" si="407"/>
        <v>75.959999999999994</v>
      </c>
      <c r="Q3759" s="5" t="str">
        <f t="shared" si="408"/>
        <v>theater</v>
      </c>
      <c r="R3759" s="5" t="str">
        <f t="shared" si="409"/>
        <v>musical</v>
      </c>
      <c r="S3759" t="s">
        <v>8317</v>
      </c>
      <c r="T3759" t="s">
        <v>8359</v>
      </c>
      <c r="U3759" s="9">
        <f t="shared" si="410"/>
        <v>41954.850868055553</v>
      </c>
      <c r="V3759" s="9">
        <f t="shared" si="411"/>
        <v>41974.850868055553</v>
      </c>
      <c r="W3759">
        <f t="shared" si="412"/>
        <v>20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 s="5">
        <f t="shared" si="407"/>
        <v>59.04</v>
      </c>
      <c r="Q3760" s="5" t="str">
        <f t="shared" si="408"/>
        <v>theater</v>
      </c>
      <c r="R3760" s="5" t="str">
        <f t="shared" si="409"/>
        <v>musical</v>
      </c>
      <c r="S3760" t="s">
        <v>8317</v>
      </c>
      <c r="T3760" t="s">
        <v>8359</v>
      </c>
      <c r="U3760" s="9">
        <f t="shared" si="410"/>
        <v>41747.471504629626</v>
      </c>
      <c r="V3760" s="9">
        <f t="shared" si="411"/>
        <v>41778.208333333336</v>
      </c>
      <c r="W3760">
        <f t="shared" si="412"/>
        <v>31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 s="5">
        <f t="shared" si="407"/>
        <v>50.11</v>
      </c>
      <c r="Q3761" s="5" t="str">
        <f t="shared" si="408"/>
        <v>theater</v>
      </c>
      <c r="R3761" s="5" t="str">
        <f t="shared" si="409"/>
        <v>musical</v>
      </c>
      <c r="S3761" t="s">
        <v>8317</v>
      </c>
      <c r="T3761" t="s">
        <v>8359</v>
      </c>
      <c r="U3761" s="9">
        <f t="shared" si="410"/>
        <v>42182.108252314814</v>
      </c>
      <c r="V3761" s="9">
        <f t="shared" si="411"/>
        <v>42242.108252314814</v>
      </c>
      <c r="W3761">
        <f t="shared" si="412"/>
        <v>60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 s="5">
        <f t="shared" si="407"/>
        <v>55.5</v>
      </c>
      <c r="Q3762" s="5" t="str">
        <f t="shared" si="408"/>
        <v>theater</v>
      </c>
      <c r="R3762" s="5" t="str">
        <f t="shared" si="409"/>
        <v>musical</v>
      </c>
      <c r="S3762" t="s">
        <v>8317</v>
      </c>
      <c r="T3762" t="s">
        <v>8359</v>
      </c>
      <c r="U3762" s="9">
        <f t="shared" si="410"/>
        <v>41739.525300925925</v>
      </c>
      <c r="V3762" s="9">
        <f t="shared" si="411"/>
        <v>41764.525300925925</v>
      </c>
      <c r="W3762">
        <f t="shared" si="412"/>
        <v>25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 s="5">
        <f t="shared" si="407"/>
        <v>166.67</v>
      </c>
      <c r="Q3763" s="5" t="str">
        <f t="shared" si="408"/>
        <v>theater</v>
      </c>
      <c r="R3763" s="5" t="str">
        <f t="shared" si="409"/>
        <v>musical</v>
      </c>
      <c r="S3763" t="s">
        <v>8317</v>
      </c>
      <c r="T3763" t="s">
        <v>8359</v>
      </c>
      <c r="U3763" s="9">
        <f t="shared" si="410"/>
        <v>42173.466863425929</v>
      </c>
      <c r="V3763" s="9">
        <f t="shared" si="411"/>
        <v>42226.958333333328</v>
      </c>
      <c r="W3763">
        <f t="shared" si="412"/>
        <v>53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 s="5">
        <f t="shared" si="407"/>
        <v>47.43</v>
      </c>
      <c r="Q3764" s="5" t="str">
        <f t="shared" si="408"/>
        <v>theater</v>
      </c>
      <c r="R3764" s="5" t="str">
        <f t="shared" si="409"/>
        <v>musical</v>
      </c>
      <c r="S3764" t="s">
        <v>8317</v>
      </c>
      <c r="T3764" t="s">
        <v>8359</v>
      </c>
      <c r="U3764" s="9">
        <f t="shared" si="410"/>
        <v>42193.813530092593</v>
      </c>
      <c r="V3764" s="9">
        <f t="shared" si="411"/>
        <v>42218.813530092593</v>
      </c>
      <c r="W3764">
        <f t="shared" si="412"/>
        <v>25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 s="5">
        <f t="shared" si="407"/>
        <v>64.94</v>
      </c>
      <c r="Q3765" s="5" t="str">
        <f t="shared" si="408"/>
        <v>theater</v>
      </c>
      <c r="R3765" s="5" t="str">
        <f t="shared" si="409"/>
        <v>musical</v>
      </c>
      <c r="S3765" t="s">
        <v>8317</v>
      </c>
      <c r="T3765" t="s">
        <v>8359</v>
      </c>
      <c r="U3765" s="9">
        <f t="shared" si="410"/>
        <v>42065.750300925924</v>
      </c>
      <c r="V3765" s="9">
        <f t="shared" si="411"/>
        <v>42095.708634259259</v>
      </c>
      <c r="W3765">
        <f t="shared" si="412"/>
        <v>30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 s="5">
        <f t="shared" si="407"/>
        <v>55.56</v>
      </c>
      <c r="Q3766" s="5" t="str">
        <f t="shared" si="408"/>
        <v>theater</v>
      </c>
      <c r="R3766" s="5" t="str">
        <f t="shared" si="409"/>
        <v>musical</v>
      </c>
      <c r="S3766" t="s">
        <v>8317</v>
      </c>
      <c r="T3766" t="s">
        <v>8359</v>
      </c>
      <c r="U3766" s="9">
        <f t="shared" si="410"/>
        <v>42499.842962962968</v>
      </c>
      <c r="V3766" s="9">
        <f t="shared" si="411"/>
        <v>42519.024999999994</v>
      </c>
      <c r="W3766">
        <f t="shared" si="412"/>
        <v>20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 s="5">
        <f t="shared" si="407"/>
        <v>74.22</v>
      </c>
      <c r="Q3767" s="5" t="str">
        <f t="shared" si="408"/>
        <v>theater</v>
      </c>
      <c r="R3767" s="5" t="str">
        <f t="shared" si="409"/>
        <v>musical</v>
      </c>
      <c r="S3767" t="s">
        <v>8317</v>
      </c>
      <c r="T3767" t="s">
        <v>8359</v>
      </c>
      <c r="U3767" s="9">
        <f t="shared" si="410"/>
        <v>41820.776412037041</v>
      </c>
      <c r="V3767" s="9">
        <f t="shared" si="411"/>
        <v>41850.776412037041</v>
      </c>
      <c r="W3767">
        <f t="shared" si="412"/>
        <v>30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 s="5">
        <f t="shared" si="407"/>
        <v>106.93</v>
      </c>
      <c r="Q3768" s="5" t="str">
        <f t="shared" si="408"/>
        <v>theater</v>
      </c>
      <c r="R3768" s="5" t="str">
        <f t="shared" si="409"/>
        <v>musical</v>
      </c>
      <c r="S3768" t="s">
        <v>8317</v>
      </c>
      <c r="T3768" t="s">
        <v>8359</v>
      </c>
      <c r="U3768" s="9">
        <f t="shared" si="410"/>
        <v>41788.167187500003</v>
      </c>
      <c r="V3768" s="9">
        <f t="shared" si="411"/>
        <v>41823.167187500003</v>
      </c>
      <c r="W3768">
        <f t="shared" si="412"/>
        <v>35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 s="5">
        <f t="shared" si="407"/>
        <v>41.7</v>
      </c>
      <c r="Q3769" s="5" t="str">
        <f t="shared" si="408"/>
        <v>theater</v>
      </c>
      <c r="R3769" s="5" t="str">
        <f t="shared" si="409"/>
        <v>musical</v>
      </c>
      <c r="S3769" t="s">
        <v>8317</v>
      </c>
      <c r="T3769" t="s">
        <v>8359</v>
      </c>
      <c r="U3769" s="9">
        <f t="shared" si="410"/>
        <v>42050.019641203704</v>
      </c>
      <c r="V3769" s="9">
        <f t="shared" si="411"/>
        <v>42064.207638888889</v>
      </c>
      <c r="W3769">
        <f t="shared" si="412"/>
        <v>14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 s="5">
        <f t="shared" si="407"/>
        <v>74.239999999999995</v>
      </c>
      <c r="Q3770" s="5" t="str">
        <f t="shared" si="408"/>
        <v>theater</v>
      </c>
      <c r="R3770" s="5" t="str">
        <f t="shared" si="409"/>
        <v>musical</v>
      </c>
      <c r="S3770" t="s">
        <v>8317</v>
      </c>
      <c r="T3770" t="s">
        <v>8359</v>
      </c>
      <c r="U3770" s="9">
        <f t="shared" si="410"/>
        <v>41772.727893518517</v>
      </c>
      <c r="V3770" s="9">
        <f t="shared" si="411"/>
        <v>41802.727893518517</v>
      </c>
      <c r="W3770">
        <f t="shared" si="412"/>
        <v>30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 s="5">
        <f t="shared" si="407"/>
        <v>73.33</v>
      </c>
      <c r="Q3771" s="5" t="str">
        <f t="shared" si="408"/>
        <v>theater</v>
      </c>
      <c r="R3771" s="5" t="str">
        <f t="shared" si="409"/>
        <v>musical</v>
      </c>
      <c r="S3771" t="s">
        <v>8317</v>
      </c>
      <c r="T3771" t="s">
        <v>8359</v>
      </c>
      <c r="U3771" s="9">
        <f t="shared" si="410"/>
        <v>42445.598136574074</v>
      </c>
      <c r="V3771" s="9">
        <f t="shared" si="411"/>
        <v>42475.598136574074</v>
      </c>
      <c r="W3771">
        <f t="shared" si="412"/>
        <v>30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 s="5">
        <f t="shared" si="407"/>
        <v>100</v>
      </c>
      <c r="Q3772" s="5" t="str">
        <f t="shared" si="408"/>
        <v>theater</v>
      </c>
      <c r="R3772" s="5" t="str">
        <f t="shared" si="409"/>
        <v>musical</v>
      </c>
      <c r="S3772" t="s">
        <v>8317</v>
      </c>
      <c r="T3772" t="s">
        <v>8359</v>
      </c>
      <c r="U3772" s="9">
        <f t="shared" si="410"/>
        <v>42138.930671296301</v>
      </c>
      <c r="V3772" s="9">
        <f t="shared" si="411"/>
        <v>42168.930671296301</v>
      </c>
      <c r="W3772">
        <f t="shared" si="412"/>
        <v>30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 s="5">
        <f t="shared" si="407"/>
        <v>38.42</v>
      </c>
      <c r="Q3773" s="5" t="str">
        <f t="shared" si="408"/>
        <v>theater</v>
      </c>
      <c r="R3773" s="5" t="str">
        <f t="shared" si="409"/>
        <v>musical</v>
      </c>
      <c r="S3773" t="s">
        <v>8317</v>
      </c>
      <c r="T3773" t="s">
        <v>8359</v>
      </c>
      <c r="U3773" s="9">
        <f t="shared" si="410"/>
        <v>42493.857083333336</v>
      </c>
      <c r="V3773" s="9">
        <f t="shared" si="411"/>
        <v>42508</v>
      </c>
      <c r="W3773">
        <f t="shared" si="412"/>
        <v>15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 s="5">
        <f t="shared" si="407"/>
        <v>166.97</v>
      </c>
      <c r="Q3774" s="5" t="str">
        <f t="shared" si="408"/>
        <v>theater</v>
      </c>
      <c r="R3774" s="5" t="str">
        <f t="shared" si="409"/>
        <v>musical</v>
      </c>
      <c r="S3774" t="s">
        <v>8317</v>
      </c>
      <c r="T3774" t="s">
        <v>8359</v>
      </c>
      <c r="U3774" s="9">
        <f t="shared" si="410"/>
        <v>42682.616967592592</v>
      </c>
      <c r="V3774" s="9">
        <f t="shared" si="411"/>
        <v>42703.25</v>
      </c>
      <c r="W3774">
        <f t="shared" si="412"/>
        <v>21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 s="5">
        <f t="shared" si="407"/>
        <v>94.91</v>
      </c>
      <c r="Q3775" s="5" t="str">
        <f t="shared" si="408"/>
        <v>theater</v>
      </c>
      <c r="R3775" s="5" t="str">
        <f t="shared" si="409"/>
        <v>musical</v>
      </c>
      <c r="S3775" t="s">
        <v>8317</v>
      </c>
      <c r="T3775" t="s">
        <v>8359</v>
      </c>
      <c r="U3775" s="9">
        <f t="shared" si="410"/>
        <v>42656.005173611105</v>
      </c>
      <c r="V3775" s="9">
        <f t="shared" si="411"/>
        <v>42689.088888888888</v>
      </c>
      <c r="W3775">
        <f t="shared" si="412"/>
        <v>33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 s="5">
        <f t="shared" si="407"/>
        <v>100</v>
      </c>
      <c r="Q3776" s="5" t="str">
        <f t="shared" si="408"/>
        <v>theater</v>
      </c>
      <c r="R3776" s="5" t="str">
        <f t="shared" si="409"/>
        <v>musical</v>
      </c>
      <c r="S3776" t="s">
        <v>8317</v>
      </c>
      <c r="T3776" t="s">
        <v>8359</v>
      </c>
      <c r="U3776" s="9">
        <f t="shared" si="410"/>
        <v>42087.792303240742</v>
      </c>
      <c r="V3776" s="9">
        <f t="shared" si="411"/>
        <v>42103.792303240742</v>
      </c>
      <c r="W3776">
        <f t="shared" si="412"/>
        <v>16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 s="5">
        <f t="shared" si="407"/>
        <v>143.21</v>
      </c>
      <c r="Q3777" s="5" t="str">
        <f t="shared" si="408"/>
        <v>theater</v>
      </c>
      <c r="R3777" s="5" t="str">
        <f t="shared" si="409"/>
        <v>musical</v>
      </c>
      <c r="S3777" t="s">
        <v>8317</v>
      </c>
      <c r="T3777" t="s">
        <v>8359</v>
      </c>
      <c r="U3777" s="9">
        <f t="shared" si="410"/>
        <v>42075.942627314813</v>
      </c>
      <c r="V3777" s="9">
        <f t="shared" si="411"/>
        <v>42103.166666666672</v>
      </c>
      <c r="W3777">
        <f t="shared" si="412"/>
        <v>28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413">ROUND((E3778/D3778)*100,0)</f>
        <v>107</v>
      </c>
      <c r="P3778" s="5">
        <f t="shared" ref="P3778:P3841" si="414">ROUND((E3778/L3778),2)</f>
        <v>90.82</v>
      </c>
      <c r="Q3778" s="5" t="str">
        <f t="shared" ref="Q3778:Q3841" si="415">LEFT(N3778,SEARCH("/",N3778)-1)</f>
        <v>theater</v>
      </c>
      <c r="R3778" s="5" t="str">
        <f t="shared" ref="R3778:R3841" si="416">RIGHT(N3778,LEN(N3778)-SEARCH("/",N3778))</f>
        <v>musical</v>
      </c>
      <c r="S3778" t="s">
        <v>8317</v>
      </c>
      <c r="T3778" t="s">
        <v>8359</v>
      </c>
      <c r="U3778" s="9">
        <f t="shared" ref="U3778:U3841" si="417">(((J3778/60)/60)/24)+DATE(1970,1,1)</f>
        <v>41814.367800925924</v>
      </c>
      <c r="V3778" s="9">
        <f t="shared" ref="V3778:V3841" si="418">(((I3778/60)/60)/24)+DATE(1970,1,1)</f>
        <v>41852.041666666664</v>
      </c>
      <c r="W3778">
        <f t="shared" si="412"/>
        <v>38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413"/>
        <v>143</v>
      </c>
      <c r="P3779" s="5">
        <f t="shared" si="414"/>
        <v>48.54</v>
      </c>
      <c r="Q3779" s="5" t="str">
        <f t="shared" si="415"/>
        <v>theater</v>
      </c>
      <c r="R3779" s="5" t="str">
        <f t="shared" si="416"/>
        <v>musical</v>
      </c>
      <c r="S3779" t="s">
        <v>8317</v>
      </c>
      <c r="T3779" t="s">
        <v>8359</v>
      </c>
      <c r="U3779" s="9">
        <f t="shared" si="417"/>
        <v>41887.111354166671</v>
      </c>
      <c r="V3779" s="9">
        <f t="shared" si="418"/>
        <v>41909.166666666664</v>
      </c>
      <c r="W3779">
        <f t="shared" ref="W3779:W3842" si="419">DATEDIF(U3779,V3779,"d")</f>
        <v>22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 s="5">
        <f t="shared" si="414"/>
        <v>70.03</v>
      </c>
      <c r="Q3780" s="5" t="str">
        <f t="shared" si="415"/>
        <v>theater</v>
      </c>
      <c r="R3780" s="5" t="str">
        <f t="shared" si="416"/>
        <v>musical</v>
      </c>
      <c r="S3780" t="s">
        <v>8317</v>
      </c>
      <c r="T3780" t="s">
        <v>8359</v>
      </c>
      <c r="U3780" s="9">
        <f t="shared" si="417"/>
        <v>41989.819212962961</v>
      </c>
      <c r="V3780" s="9">
        <f t="shared" si="418"/>
        <v>42049.819212962961</v>
      </c>
      <c r="W3780">
        <f t="shared" si="419"/>
        <v>60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 s="5">
        <f t="shared" si="414"/>
        <v>135.63</v>
      </c>
      <c r="Q3781" s="5" t="str">
        <f t="shared" si="415"/>
        <v>theater</v>
      </c>
      <c r="R3781" s="5" t="str">
        <f t="shared" si="416"/>
        <v>musical</v>
      </c>
      <c r="S3781" t="s">
        <v>8317</v>
      </c>
      <c r="T3781" t="s">
        <v>8359</v>
      </c>
      <c r="U3781" s="9">
        <f t="shared" si="417"/>
        <v>42425.735416666663</v>
      </c>
      <c r="V3781" s="9">
        <f t="shared" si="418"/>
        <v>42455.693750000006</v>
      </c>
      <c r="W3781">
        <f t="shared" si="419"/>
        <v>30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 s="5">
        <f t="shared" si="414"/>
        <v>100</v>
      </c>
      <c r="Q3782" s="5" t="str">
        <f t="shared" si="415"/>
        <v>theater</v>
      </c>
      <c r="R3782" s="5" t="str">
        <f t="shared" si="416"/>
        <v>musical</v>
      </c>
      <c r="S3782" t="s">
        <v>8317</v>
      </c>
      <c r="T3782" t="s">
        <v>8359</v>
      </c>
      <c r="U3782" s="9">
        <f t="shared" si="417"/>
        <v>42166.219733796301</v>
      </c>
      <c r="V3782" s="9">
        <f t="shared" si="418"/>
        <v>42198.837499999994</v>
      </c>
      <c r="W3782">
        <f t="shared" si="419"/>
        <v>32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 s="5">
        <f t="shared" si="414"/>
        <v>94.9</v>
      </c>
      <c r="Q3783" s="5" t="str">
        <f t="shared" si="415"/>
        <v>theater</v>
      </c>
      <c r="R3783" s="5" t="str">
        <f t="shared" si="416"/>
        <v>musical</v>
      </c>
      <c r="S3783" t="s">
        <v>8317</v>
      </c>
      <c r="T3783" t="s">
        <v>8359</v>
      </c>
      <c r="U3783" s="9">
        <f t="shared" si="417"/>
        <v>41865.882928240739</v>
      </c>
      <c r="V3783" s="9">
        <f t="shared" si="418"/>
        <v>41890.882928240739</v>
      </c>
      <c r="W3783">
        <f t="shared" si="419"/>
        <v>25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 s="5">
        <f t="shared" si="414"/>
        <v>75.37</v>
      </c>
      <c r="Q3784" s="5" t="str">
        <f t="shared" si="415"/>
        <v>theater</v>
      </c>
      <c r="R3784" s="5" t="str">
        <f t="shared" si="416"/>
        <v>musical</v>
      </c>
      <c r="S3784" t="s">
        <v>8317</v>
      </c>
      <c r="T3784" t="s">
        <v>8359</v>
      </c>
      <c r="U3784" s="9">
        <f t="shared" si="417"/>
        <v>42546.862233796302</v>
      </c>
      <c r="V3784" s="9">
        <f t="shared" si="418"/>
        <v>42575.958333333328</v>
      </c>
      <c r="W3784">
        <f t="shared" si="419"/>
        <v>29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 s="5">
        <f t="shared" si="414"/>
        <v>64.459999999999994</v>
      </c>
      <c r="Q3785" s="5" t="str">
        <f t="shared" si="415"/>
        <v>theater</v>
      </c>
      <c r="R3785" s="5" t="str">
        <f t="shared" si="416"/>
        <v>musical</v>
      </c>
      <c r="S3785" t="s">
        <v>8317</v>
      </c>
      <c r="T3785" t="s">
        <v>8359</v>
      </c>
      <c r="U3785" s="9">
        <f t="shared" si="417"/>
        <v>42420.140277777777</v>
      </c>
      <c r="V3785" s="9">
        <f t="shared" si="418"/>
        <v>42444.666666666672</v>
      </c>
      <c r="W3785">
        <f t="shared" si="419"/>
        <v>24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 s="5">
        <f t="shared" si="414"/>
        <v>115</v>
      </c>
      <c r="Q3786" s="5" t="str">
        <f t="shared" si="415"/>
        <v>theater</v>
      </c>
      <c r="R3786" s="5" t="str">
        <f t="shared" si="416"/>
        <v>musical</v>
      </c>
      <c r="S3786" t="s">
        <v>8317</v>
      </c>
      <c r="T3786" t="s">
        <v>8359</v>
      </c>
      <c r="U3786" s="9">
        <f t="shared" si="417"/>
        <v>42531.980694444443</v>
      </c>
      <c r="V3786" s="9">
        <f t="shared" si="418"/>
        <v>42561.980694444443</v>
      </c>
      <c r="W3786">
        <f t="shared" si="419"/>
        <v>30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 s="5">
        <f t="shared" si="414"/>
        <v>100.5</v>
      </c>
      <c r="Q3787" s="5" t="str">
        <f t="shared" si="415"/>
        <v>theater</v>
      </c>
      <c r="R3787" s="5" t="str">
        <f t="shared" si="416"/>
        <v>musical</v>
      </c>
      <c r="S3787" t="s">
        <v>8317</v>
      </c>
      <c r="T3787" t="s">
        <v>8359</v>
      </c>
      <c r="U3787" s="9">
        <f t="shared" si="417"/>
        <v>42548.63853009259</v>
      </c>
      <c r="V3787" s="9">
        <f t="shared" si="418"/>
        <v>42584.418749999997</v>
      </c>
      <c r="W3787">
        <f t="shared" si="419"/>
        <v>36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 s="5">
        <f t="shared" si="414"/>
        <v>93.77</v>
      </c>
      <c r="Q3788" s="5" t="str">
        <f t="shared" si="415"/>
        <v>theater</v>
      </c>
      <c r="R3788" s="5" t="str">
        <f t="shared" si="416"/>
        <v>musical</v>
      </c>
      <c r="S3788" t="s">
        <v>8317</v>
      </c>
      <c r="T3788" t="s">
        <v>8359</v>
      </c>
      <c r="U3788" s="9">
        <f t="shared" si="417"/>
        <v>42487.037905092591</v>
      </c>
      <c r="V3788" s="9">
        <f t="shared" si="418"/>
        <v>42517.037905092591</v>
      </c>
      <c r="W3788">
        <f t="shared" si="419"/>
        <v>30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 s="5">
        <f t="shared" si="414"/>
        <v>35.1</v>
      </c>
      <c r="Q3789" s="5" t="str">
        <f t="shared" si="415"/>
        <v>theater</v>
      </c>
      <c r="R3789" s="5" t="str">
        <f t="shared" si="416"/>
        <v>musical</v>
      </c>
      <c r="S3789" t="s">
        <v>8317</v>
      </c>
      <c r="T3789" t="s">
        <v>8359</v>
      </c>
      <c r="U3789" s="9">
        <f t="shared" si="417"/>
        <v>42167.534791666665</v>
      </c>
      <c r="V3789" s="9">
        <f t="shared" si="418"/>
        <v>42196.165972222225</v>
      </c>
      <c r="W3789">
        <f t="shared" si="419"/>
        <v>29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 s="5">
        <f t="shared" si="414"/>
        <v>500</v>
      </c>
      <c r="Q3790" s="5" t="str">
        <f t="shared" si="415"/>
        <v>theater</v>
      </c>
      <c r="R3790" s="5" t="str">
        <f t="shared" si="416"/>
        <v>musical</v>
      </c>
      <c r="S3790" t="s">
        <v>8317</v>
      </c>
      <c r="T3790" t="s">
        <v>8359</v>
      </c>
      <c r="U3790" s="9">
        <f t="shared" si="417"/>
        <v>42333.695821759262</v>
      </c>
      <c r="V3790" s="9">
        <f t="shared" si="418"/>
        <v>42361.679166666669</v>
      </c>
      <c r="W3790">
        <f t="shared" si="419"/>
        <v>28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 s="5">
        <f t="shared" si="414"/>
        <v>29</v>
      </c>
      <c r="Q3791" s="5" t="str">
        <f t="shared" si="415"/>
        <v>theater</v>
      </c>
      <c r="R3791" s="5" t="str">
        <f t="shared" si="416"/>
        <v>musical</v>
      </c>
      <c r="S3791" t="s">
        <v>8317</v>
      </c>
      <c r="T3791" t="s">
        <v>8359</v>
      </c>
      <c r="U3791" s="9">
        <f t="shared" si="417"/>
        <v>42138.798819444448</v>
      </c>
      <c r="V3791" s="9">
        <f t="shared" si="418"/>
        <v>42170.798819444448</v>
      </c>
      <c r="W3791">
        <f t="shared" si="419"/>
        <v>32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s="5" t="e">
        <f t="shared" si="414"/>
        <v>#DIV/0!</v>
      </c>
      <c r="Q3792" s="5" t="str">
        <f t="shared" si="415"/>
        <v>theater</v>
      </c>
      <c r="R3792" s="5" t="str">
        <f t="shared" si="416"/>
        <v>musical</v>
      </c>
      <c r="S3792" t="s">
        <v>8317</v>
      </c>
      <c r="T3792" t="s">
        <v>8359</v>
      </c>
      <c r="U3792" s="9">
        <f t="shared" si="417"/>
        <v>42666.666932870372</v>
      </c>
      <c r="V3792" s="9">
        <f t="shared" si="418"/>
        <v>42696.708599537036</v>
      </c>
      <c r="W3792">
        <f t="shared" si="419"/>
        <v>30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s="5" t="e">
        <f t="shared" si="414"/>
        <v>#DIV/0!</v>
      </c>
      <c r="Q3793" s="5" t="str">
        <f t="shared" si="415"/>
        <v>theater</v>
      </c>
      <c r="R3793" s="5" t="str">
        <f t="shared" si="416"/>
        <v>musical</v>
      </c>
      <c r="S3793" t="s">
        <v>8317</v>
      </c>
      <c r="T3793" t="s">
        <v>8359</v>
      </c>
      <c r="U3793" s="9">
        <f t="shared" si="417"/>
        <v>41766.692037037035</v>
      </c>
      <c r="V3793" s="9">
        <f t="shared" si="418"/>
        <v>41826.692037037035</v>
      </c>
      <c r="W3793">
        <f t="shared" si="419"/>
        <v>60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 s="5">
        <f t="shared" si="414"/>
        <v>17.5</v>
      </c>
      <c r="Q3794" s="5" t="str">
        <f t="shared" si="415"/>
        <v>theater</v>
      </c>
      <c r="R3794" s="5" t="str">
        <f t="shared" si="416"/>
        <v>musical</v>
      </c>
      <c r="S3794" t="s">
        <v>8317</v>
      </c>
      <c r="T3794" t="s">
        <v>8359</v>
      </c>
      <c r="U3794" s="9">
        <f t="shared" si="417"/>
        <v>42170.447013888886</v>
      </c>
      <c r="V3794" s="9">
        <f t="shared" si="418"/>
        <v>42200.447013888886</v>
      </c>
      <c r="W3794">
        <f t="shared" si="419"/>
        <v>30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 s="5">
        <f t="shared" si="414"/>
        <v>174</v>
      </c>
      <c r="Q3795" s="5" t="str">
        <f t="shared" si="415"/>
        <v>theater</v>
      </c>
      <c r="R3795" s="5" t="str">
        <f t="shared" si="416"/>
        <v>musical</v>
      </c>
      <c r="S3795" t="s">
        <v>8317</v>
      </c>
      <c r="T3795" t="s">
        <v>8359</v>
      </c>
      <c r="U3795" s="9">
        <f t="shared" si="417"/>
        <v>41968.938993055555</v>
      </c>
      <c r="V3795" s="9">
        <f t="shared" si="418"/>
        <v>41989.938993055555</v>
      </c>
      <c r="W3795">
        <f t="shared" si="419"/>
        <v>21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 s="5">
        <f t="shared" si="414"/>
        <v>50</v>
      </c>
      <c r="Q3796" s="5" t="str">
        <f t="shared" si="415"/>
        <v>theater</v>
      </c>
      <c r="R3796" s="5" t="str">
        <f t="shared" si="416"/>
        <v>musical</v>
      </c>
      <c r="S3796" t="s">
        <v>8317</v>
      </c>
      <c r="T3796" t="s">
        <v>8359</v>
      </c>
      <c r="U3796" s="9">
        <f t="shared" si="417"/>
        <v>42132.58048611111</v>
      </c>
      <c r="V3796" s="9">
        <f t="shared" si="418"/>
        <v>42162.58048611111</v>
      </c>
      <c r="W3796">
        <f t="shared" si="419"/>
        <v>30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5">
        <f t="shared" si="414"/>
        <v>5</v>
      </c>
      <c r="Q3797" s="5" t="str">
        <f t="shared" si="415"/>
        <v>theater</v>
      </c>
      <c r="R3797" s="5" t="str">
        <f t="shared" si="416"/>
        <v>musical</v>
      </c>
      <c r="S3797" t="s">
        <v>8317</v>
      </c>
      <c r="T3797" t="s">
        <v>8359</v>
      </c>
      <c r="U3797" s="9">
        <f t="shared" si="417"/>
        <v>42201.436226851853</v>
      </c>
      <c r="V3797" s="9">
        <f t="shared" si="418"/>
        <v>42244.9375</v>
      </c>
      <c r="W3797">
        <f t="shared" si="419"/>
        <v>43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 s="5">
        <f t="shared" si="414"/>
        <v>1</v>
      </c>
      <c r="Q3798" s="5" t="str">
        <f t="shared" si="415"/>
        <v>theater</v>
      </c>
      <c r="R3798" s="5" t="str">
        <f t="shared" si="416"/>
        <v>musical</v>
      </c>
      <c r="S3798" t="s">
        <v>8317</v>
      </c>
      <c r="T3798" t="s">
        <v>8359</v>
      </c>
      <c r="U3798" s="9">
        <f t="shared" si="417"/>
        <v>42689.029583333337</v>
      </c>
      <c r="V3798" s="9">
        <f t="shared" si="418"/>
        <v>42749.029583333337</v>
      </c>
      <c r="W3798">
        <f t="shared" si="419"/>
        <v>60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 s="5">
        <f t="shared" si="414"/>
        <v>145.41</v>
      </c>
      <c r="Q3799" s="5" t="str">
        <f t="shared" si="415"/>
        <v>theater</v>
      </c>
      <c r="R3799" s="5" t="str">
        <f t="shared" si="416"/>
        <v>musical</v>
      </c>
      <c r="S3799" t="s">
        <v>8317</v>
      </c>
      <c r="T3799" t="s">
        <v>8359</v>
      </c>
      <c r="U3799" s="9">
        <f t="shared" si="417"/>
        <v>42084.881539351853</v>
      </c>
      <c r="V3799" s="9">
        <f t="shared" si="418"/>
        <v>42114.881539351853</v>
      </c>
      <c r="W3799">
        <f t="shared" si="419"/>
        <v>30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 s="5">
        <f t="shared" si="414"/>
        <v>205</v>
      </c>
      <c r="Q3800" s="5" t="str">
        <f t="shared" si="415"/>
        <v>theater</v>
      </c>
      <c r="R3800" s="5" t="str">
        <f t="shared" si="416"/>
        <v>musical</v>
      </c>
      <c r="S3800" t="s">
        <v>8317</v>
      </c>
      <c r="T3800" t="s">
        <v>8359</v>
      </c>
      <c r="U3800" s="9">
        <f t="shared" si="417"/>
        <v>41831.722777777781</v>
      </c>
      <c r="V3800" s="9">
        <f t="shared" si="418"/>
        <v>41861.722777777781</v>
      </c>
      <c r="W3800">
        <f t="shared" si="419"/>
        <v>30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 s="5">
        <f t="shared" si="414"/>
        <v>100.5</v>
      </c>
      <c r="Q3801" s="5" t="str">
        <f t="shared" si="415"/>
        <v>theater</v>
      </c>
      <c r="R3801" s="5" t="str">
        <f t="shared" si="416"/>
        <v>musical</v>
      </c>
      <c r="S3801" t="s">
        <v>8317</v>
      </c>
      <c r="T3801" t="s">
        <v>8359</v>
      </c>
      <c r="U3801" s="9">
        <f t="shared" si="417"/>
        <v>42410.93105324074</v>
      </c>
      <c r="V3801" s="9">
        <f t="shared" si="418"/>
        <v>42440.93105324074</v>
      </c>
      <c r="W3801">
        <f t="shared" si="419"/>
        <v>30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 s="5">
        <f t="shared" si="414"/>
        <v>55.06</v>
      </c>
      <c r="Q3802" s="5" t="str">
        <f t="shared" si="415"/>
        <v>theater</v>
      </c>
      <c r="R3802" s="5" t="str">
        <f t="shared" si="416"/>
        <v>musical</v>
      </c>
      <c r="S3802" t="s">
        <v>8317</v>
      </c>
      <c r="T3802" t="s">
        <v>8359</v>
      </c>
      <c r="U3802" s="9">
        <f t="shared" si="417"/>
        <v>41982.737071759257</v>
      </c>
      <c r="V3802" s="9">
        <f t="shared" si="418"/>
        <v>42015.207638888889</v>
      </c>
      <c r="W3802">
        <f t="shared" si="419"/>
        <v>33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 s="5">
        <f t="shared" si="414"/>
        <v>47.33</v>
      </c>
      <c r="Q3803" s="5" t="str">
        <f t="shared" si="415"/>
        <v>theater</v>
      </c>
      <c r="R3803" s="5" t="str">
        <f t="shared" si="416"/>
        <v>musical</v>
      </c>
      <c r="S3803" t="s">
        <v>8317</v>
      </c>
      <c r="T3803" t="s">
        <v>8359</v>
      </c>
      <c r="U3803" s="9">
        <f t="shared" si="417"/>
        <v>41975.676111111112</v>
      </c>
      <c r="V3803" s="9">
        <f t="shared" si="418"/>
        <v>42006.676111111112</v>
      </c>
      <c r="W3803">
        <f t="shared" si="419"/>
        <v>31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s="5" t="e">
        <f t="shared" si="414"/>
        <v>#DIV/0!</v>
      </c>
      <c r="Q3804" s="5" t="str">
        <f t="shared" si="415"/>
        <v>theater</v>
      </c>
      <c r="R3804" s="5" t="str">
        <f t="shared" si="416"/>
        <v>musical</v>
      </c>
      <c r="S3804" t="s">
        <v>8317</v>
      </c>
      <c r="T3804" t="s">
        <v>8359</v>
      </c>
      <c r="U3804" s="9">
        <f t="shared" si="417"/>
        <v>42269.126226851848</v>
      </c>
      <c r="V3804" s="9">
        <f t="shared" si="418"/>
        <v>42299.126226851848</v>
      </c>
      <c r="W3804">
        <f t="shared" si="419"/>
        <v>30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 s="5">
        <f t="shared" si="414"/>
        <v>58.95</v>
      </c>
      <c r="Q3805" s="5" t="str">
        <f t="shared" si="415"/>
        <v>theater</v>
      </c>
      <c r="R3805" s="5" t="str">
        <f t="shared" si="416"/>
        <v>musical</v>
      </c>
      <c r="S3805" t="s">
        <v>8317</v>
      </c>
      <c r="T3805" t="s">
        <v>8359</v>
      </c>
      <c r="U3805" s="9">
        <f t="shared" si="417"/>
        <v>42403.971851851849</v>
      </c>
      <c r="V3805" s="9">
        <f t="shared" si="418"/>
        <v>42433.971851851849</v>
      </c>
      <c r="W3805">
        <f t="shared" si="419"/>
        <v>30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s="5" t="e">
        <f t="shared" si="414"/>
        <v>#DIV/0!</v>
      </c>
      <c r="Q3806" s="5" t="str">
        <f t="shared" si="415"/>
        <v>theater</v>
      </c>
      <c r="R3806" s="5" t="str">
        <f t="shared" si="416"/>
        <v>musical</v>
      </c>
      <c r="S3806" t="s">
        <v>8317</v>
      </c>
      <c r="T3806" t="s">
        <v>8359</v>
      </c>
      <c r="U3806" s="9">
        <f t="shared" si="417"/>
        <v>42527.00953703704</v>
      </c>
      <c r="V3806" s="9">
        <f t="shared" si="418"/>
        <v>42582.291666666672</v>
      </c>
      <c r="W3806">
        <f t="shared" si="419"/>
        <v>55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 s="5">
        <f t="shared" si="414"/>
        <v>1.5</v>
      </c>
      <c r="Q3807" s="5" t="str">
        <f t="shared" si="415"/>
        <v>theater</v>
      </c>
      <c r="R3807" s="5" t="str">
        <f t="shared" si="416"/>
        <v>musical</v>
      </c>
      <c r="S3807" t="s">
        <v>8317</v>
      </c>
      <c r="T3807" t="s">
        <v>8359</v>
      </c>
      <c r="U3807" s="9">
        <f t="shared" si="417"/>
        <v>41849.887037037035</v>
      </c>
      <c r="V3807" s="9">
        <f t="shared" si="418"/>
        <v>41909.887037037035</v>
      </c>
      <c r="W3807">
        <f t="shared" si="419"/>
        <v>60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 s="5">
        <f t="shared" si="414"/>
        <v>5</v>
      </c>
      <c r="Q3808" s="5" t="str">
        <f t="shared" si="415"/>
        <v>theater</v>
      </c>
      <c r="R3808" s="5" t="str">
        <f t="shared" si="416"/>
        <v>musical</v>
      </c>
      <c r="S3808" t="s">
        <v>8317</v>
      </c>
      <c r="T3808" t="s">
        <v>8359</v>
      </c>
      <c r="U3808" s="9">
        <f t="shared" si="417"/>
        <v>41799.259039351848</v>
      </c>
      <c r="V3808" s="9">
        <f t="shared" si="418"/>
        <v>41819.259039351848</v>
      </c>
      <c r="W3808">
        <f t="shared" si="419"/>
        <v>20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 s="5">
        <f t="shared" si="414"/>
        <v>50.56</v>
      </c>
      <c r="Q3809" s="5" t="str">
        <f t="shared" si="415"/>
        <v>theater</v>
      </c>
      <c r="R3809" s="5" t="str">
        <f t="shared" si="416"/>
        <v>musical</v>
      </c>
      <c r="S3809" t="s">
        <v>8317</v>
      </c>
      <c r="T3809" t="s">
        <v>8359</v>
      </c>
      <c r="U3809" s="9">
        <f t="shared" si="417"/>
        <v>42090.909016203703</v>
      </c>
      <c r="V3809" s="9">
        <f t="shared" si="418"/>
        <v>42097.909016203703</v>
      </c>
      <c r="W3809">
        <f t="shared" si="419"/>
        <v>7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 s="5">
        <f t="shared" si="414"/>
        <v>41.67</v>
      </c>
      <c r="Q3810" s="5" t="str">
        <f t="shared" si="415"/>
        <v>theater</v>
      </c>
      <c r="R3810" s="5" t="str">
        <f t="shared" si="416"/>
        <v>plays</v>
      </c>
      <c r="S3810" t="s">
        <v>8317</v>
      </c>
      <c r="T3810" t="s">
        <v>8318</v>
      </c>
      <c r="U3810" s="9">
        <f t="shared" si="417"/>
        <v>42059.453923611116</v>
      </c>
      <c r="V3810" s="9">
        <f t="shared" si="418"/>
        <v>42119.412256944444</v>
      </c>
      <c r="W3810">
        <f t="shared" si="419"/>
        <v>60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 s="5">
        <f t="shared" si="414"/>
        <v>53.29</v>
      </c>
      <c r="Q3811" s="5" t="str">
        <f t="shared" si="415"/>
        <v>theater</v>
      </c>
      <c r="R3811" s="5" t="str">
        <f t="shared" si="416"/>
        <v>plays</v>
      </c>
      <c r="S3811" t="s">
        <v>8317</v>
      </c>
      <c r="T3811" t="s">
        <v>8318</v>
      </c>
      <c r="U3811" s="9">
        <f t="shared" si="417"/>
        <v>41800.526701388888</v>
      </c>
      <c r="V3811" s="9">
        <f t="shared" si="418"/>
        <v>41850.958333333336</v>
      </c>
      <c r="W3811">
        <f t="shared" si="419"/>
        <v>50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 s="5">
        <f t="shared" si="414"/>
        <v>70.23</v>
      </c>
      <c r="Q3812" s="5" t="str">
        <f t="shared" si="415"/>
        <v>theater</v>
      </c>
      <c r="R3812" s="5" t="str">
        <f t="shared" si="416"/>
        <v>plays</v>
      </c>
      <c r="S3812" t="s">
        <v>8317</v>
      </c>
      <c r="T3812" t="s">
        <v>8318</v>
      </c>
      <c r="U3812" s="9">
        <f t="shared" si="417"/>
        <v>42054.849050925928</v>
      </c>
      <c r="V3812" s="9">
        <f t="shared" si="418"/>
        <v>42084.807384259257</v>
      </c>
      <c r="W3812">
        <f t="shared" si="419"/>
        <v>30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 s="5">
        <f t="shared" si="414"/>
        <v>43.42</v>
      </c>
      <c r="Q3813" s="5" t="str">
        <f t="shared" si="415"/>
        <v>theater</v>
      </c>
      <c r="R3813" s="5" t="str">
        <f t="shared" si="416"/>
        <v>plays</v>
      </c>
      <c r="S3813" t="s">
        <v>8317</v>
      </c>
      <c r="T3813" t="s">
        <v>8318</v>
      </c>
      <c r="U3813" s="9">
        <f t="shared" si="417"/>
        <v>42487.62700231481</v>
      </c>
      <c r="V3813" s="9">
        <f t="shared" si="418"/>
        <v>42521.458333333328</v>
      </c>
      <c r="W3813">
        <f t="shared" si="419"/>
        <v>34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 s="5">
        <f t="shared" si="414"/>
        <v>199.18</v>
      </c>
      <c r="Q3814" s="5" t="str">
        <f t="shared" si="415"/>
        <v>theater</v>
      </c>
      <c r="R3814" s="5" t="str">
        <f t="shared" si="416"/>
        <v>plays</v>
      </c>
      <c r="S3814" t="s">
        <v>8317</v>
      </c>
      <c r="T3814" t="s">
        <v>8318</v>
      </c>
      <c r="U3814" s="9">
        <f t="shared" si="417"/>
        <v>42109.751250000001</v>
      </c>
      <c r="V3814" s="9">
        <f t="shared" si="418"/>
        <v>42156.165972222225</v>
      </c>
      <c r="W3814">
        <f t="shared" si="419"/>
        <v>47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 s="5">
        <f t="shared" si="414"/>
        <v>78.52</v>
      </c>
      <c r="Q3815" s="5" t="str">
        <f t="shared" si="415"/>
        <v>theater</v>
      </c>
      <c r="R3815" s="5" t="str">
        <f t="shared" si="416"/>
        <v>plays</v>
      </c>
      <c r="S3815" t="s">
        <v>8317</v>
      </c>
      <c r="T3815" t="s">
        <v>8318</v>
      </c>
      <c r="U3815" s="9">
        <f t="shared" si="417"/>
        <v>42497.275706018518</v>
      </c>
      <c r="V3815" s="9">
        <f t="shared" si="418"/>
        <v>42535.904861111107</v>
      </c>
      <c r="W3815">
        <f t="shared" si="419"/>
        <v>38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 s="5">
        <f t="shared" si="414"/>
        <v>61.82</v>
      </c>
      <c r="Q3816" s="5" t="str">
        <f t="shared" si="415"/>
        <v>theater</v>
      </c>
      <c r="R3816" s="5" t="str">
        <f t="shared" si="416"/>
        <v>plays</v>
      </c>
      <c r="S3816" t="s">
        <v>8317</v>
      </c>
      <c r="T3816" t="s">
        <v>8318</v>
      </c>
      <c r="U3816" s="9">
        <f t="shared" si="417"/>
        <v>42058.904074074075</v>
      </c>
      <c r="V3816" s="9">
        <f t="shared" si="418"/>
        <v>42095.165972222225</v>
      </c>
      <c r="W3816">
        <f t="shared" si="419"/>
        <v>37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 s="5">
        <f t="shared" si="414"/>
        <v>50</v>
      </c>
      <c r="Q3817" s="5" t="str">
        <f t="shared" si="415"/>
        <v>theater</v>
      </c>
      <c r="R3817" s="5" t="str">
        <f t="shared" si="416"/>
        <v>plays</v>
      </c>
      <c r="S3817" t="s">
        <v>8317</v>
      </c>
      <c r="T3817" t="s">
        <v>8318</v>
      </c>
      <c r="U3817" s="9">
        <f t="shared" si="417"/>
        <v>42207.259918981479</v>
      </c>
      <c r="V3817" s="9">
        <f t="shared" si="418"/>
        <v>42236.958333333328</v>
      </c>
      <c r="W3817">
        <f t="shared" si="419"/>
        <v>29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 s="5">
        <f t="shared" si="414"/>
        <v>48.34</v>
      </c>
      <c r="Q3818" s="5" t="str">
        <f t="shared" si="415"/>
        <v>theater</v>
      </c>
      <c r="R3818" s="5" t="str">
        <f t="shared" si="416"/>
        <v>plays</v>
      </c>
      <c r="S3818" t="s">
        <v>8317</v>
      </c>
      <c r="T3818" t="s">
        <v>8318</v>
      </c>
      <c r="U3818" s="9">
        <f t="shared" si="417"/>
        <v>41807.690081018518</v>
      </c>
      <c r="V3818" s="9">
        <f t="shared" si="418"/>
        <v>41837.690081018518</v>
      </c>
      <c r="W3818">
        <f t="shared" si="419"/>
        <v>30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 s="5">
        <f t="shared" si="414"/>
        <v>107.25</v>
      </c>
      <c r="Q3819" s="5" t="str">
        <f t="shared" si="415"/>
        <v>theater</v>
      </c>
      <c r="R3819" s="5" t="str">
        <f t="shared" si="416"/>
        <v>plays</v>
      </c>
      <c r="S3819" t="s">
        <v>8317</v>
      </c>
      <c r="T3819" t="s">
        <v>8318</v>
      </c>
      <c r="U3819" s="9">
        <f t="shared" si="417"/>
        <v>42284.69694444444</v>
      </c>
      <c r="V3819" s="9">
        <f t="shared" si="418"/>
        <v>42301.165972222225</v>
      </c>
      <c r="W3819">
        <f t="shared" si="419"/>
        <v>17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 s="5">
        <f t="shared" si="414"/>
        <v>57</v>
      </c>
      <c r="Q3820" s="5" t="str">
        <f t="shared" si="415"/>
        <v>theater</v>
      </c>
      <c r="R3820" s="5" t="str">
        <f t="shared" si="416"/>
        <v>plays</v>
      </c>
      <c r="S3820" t="s">
        <v>8317</v>
      </c>
      <c r="T3820" t="s">
        <v>8318</v>
      </c>
      <c r="U3820" s="9">
        <f t="shared" si="417"/>
        <v>42045.84238425926</v>
      </c>
      <c r="V3820" s="9">
        <f t="shared" si="418"/>
        <v>42075.800717592589</v>
      </c>
      <c r="W3820">
        <f t="shared" si="419"/>
        <v>30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 s="5">
        <f t="shared" si="414"/>
        <v>40.92</v>
      </c>
      <c r="Q3821" s="5" t="str">
        <f t="shared" si="415"/>
        <v>theater</v>
      </c>
      <c r="R3821" s="5" t="str">
        <f t="shared" si="416"/>
        <v>plays</v>
      </c>
      <c r="S3821" t="s">
        <v>8317</v>
      </c>
      <c r="T3821" t="s">
        <v>8318</v>
      </c>
      <c r="U3821" s="9">
        <f t="shared" si="417"/>
        <v>42184.209537037037</v>
      </c>
      <c r="V3821" s="9">
        <f t="shared" si="418"/>
        <v>42202.876388888893</v>
      </c>
      <c r="W3821">
        <f t="shared" si="419"/>
        <v>18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 s="5">
        <f t="shared" si="414"/>
        <v>21.5</v>
      </c>
      <c r="Q3822" s="5" t="str">
        <f t="shared" si="415"/>
        <v>theater</v>
      </c>
      <c r="R3822" s="5" t="str">
        <f t="shared" si="416"/>
        <v>plays</v>
      </c>
      <c r="S3822" t="s">
        <v>8317</v>
      </c>
      <c r="T3822" t="s">
        <v>8318</v>
      </c>
      <c r="U3822" s="9">
        <f t="shared" si="417"/>
        <v>42160.651817129634</v>
      </c>
      <c r="V3822" s="9">
        <f t="shared" si="418"/>
        <v>42190.651817129634</v>
      </c>
      <c r="W3822">
        <f t="shared" si="419"/>
        <v>30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 s="5">
        <f t="shared" si="414"/>
        <v>79.540000000000006</v>
      </c>
      <c r="Q3823" s="5" t="str">
        <f t="shared" si="415"/>
        <v>theater</v>
      </c>
      <c r="R3823" s="5" t="str">
        <f t="shared" si="416"/>
        <v>plays</v>
      </c>
      <c r="S3823" t="s">
        <v>8317</v>
      </c>
      <c r="T3823" t="s">
        <v>8318</v>
      </c>
      <c r="U3823" s="9">
        <f t="shared" si="417"/>
        <v>42341.180636574078</v>
      </c>
      <c r="V3823" s="9">
        <f t="shared" si="418"/>
        <v>42373.180636574078</v>
      </c>
      <c r="W3823">
        <f t="shared" si="419"/>
        <v>32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 s="5">
        <f t="shared" si="414"/>
        <v>72.38</v>
      </c>
      <c r="Q3824" s="5" t="str">
        <f t="shared" si="415"/>
        <v>theater</v>
      </c>
      <c r="R3824" s="5" t="str">
        <f t="shared" si="416"/>
        <v>plays</v>
      </c>
      <c r="S3824" t="s">
        <v>8317</v>
      </c>
      <c r="T3824" t="s">
        <v>8318</v>
      </c>
      <c r="U3824" s="9">
        <f t="shared" si="417"/>
        <v>42329.838159722218</v>
      </c>
      <c r="V3824" s="9">
        <f t="shared" si="418"/>
        <v>42388.957638888889</v>
      </c>
      <c r="W3824">
        <f t="shared" si="419"/>
        <v>59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 s="5">
        <f t="shared" si="414"/>
        <v>64.63</v>
      </c>
      <c r="Q3825" s="5" t="str">
        <f t="shared" si="415"/>
        <v>theater</v>
      </c>
      <c r="R3825" s="5" t="str">
        <f t="shared" si="416"/>
        <v>plays</v>
      </c>
      <c r="S3825" t="s">
        <v>8317</v>
      </c>
      <c r="T3825" t="s">
        <v>8318</v>
      </c>
      <c r="U3825" s="9">
        <f t="shared" si="417"/>
        <v>42170.910231481481</v>
      </c>
      <c r="V3825" s="9">
        <f t="shared" si="418"/>
        <v>42205.165972222225</v>
      </c>
      <c r="W3825">
        <f t="shared" si="419"/>
        <v>35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 s="5">
        <f t="shared" si="414"/>
        <v>38.57</v>
      </c>
      <c r="Q3826" s="5" t="str">
        <f t="shared" si="415"/>
        <v>theater</v>
      </c>
      <c r="R3826" s="5" t="str">
        <f t="shared" si="416"/>
        <v>plays</v>
      </c>
      <c r="S3826" t="s">
        <v>8317</v>
      </c>
      <c r="T3826" t="s">
        <v>8318</v>
      </c>
      <c r="U3826" s="9">
        <f t="shared" si="417"/>
        <v>42571.626192129625</v>
      </c>
      <c r="V3826" s="9">
        <f t="shared" si="418"/>
        <v>42583.570138888885</v>
      </c>
      <c r="W3826">
        <f t="shared" si="419"/>
        <v>12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 s="5">
        <f t="shared" si="414"/>
        <v>107.57</v>
      </c>
      <c r="Q3827" s="5" t="str">
        <f t="shared" si="415"/>
        <v>theater</v>
      </c>
      <c r="R3827" s="5" t="str">
        <f t="shared" si="416"/>
        <v>plays</v>
      </c>
      <c r="S3827" t="s">
        <v>8317</v>
      </c>
      <c r="T3827" t="s">
        <v>8318</v>
      </c>
      <c r="U3827" s="9">
        <f t="shared" si="417"/>
        <v>42151.069606481484</v>
      </c>
      <c r="V3827" s="9">
        <f t="shared" si="418"/>
        <v>42172.069606481484</v>
      </c>
      <c r="W3827">
        <f t="shared" si="419"/>
        <v>21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 s="5">
        <f t="shared" si="414"/>
        <v>27.5</v>
      </c>
      <c r="Q3828" s="5" t="str">
        <f t="shared" si="415"/>
        <v>theater</v>
      </c>
      <c r="R3828" s="5" t="str">
        <f t="shared" si="416"/>
        <v>plays</v>
      </c>
      <c r="S3828" t="s">
        <v>8317</v>
      </c>
      <c r="T3828" t="s">
        <v>8318</v>
      </c>
      <c r="U3828" s="9">
        <f t="shared" si="417"/>
        <v>42101.423541666663</v>
      </c>
      <c r="V3828" s="9">
        <f t="shared" si="418"/>
        <v>42131.423541666663</v>
      </c>
      <c r="W3828">
        <f t="shared" si="419"/>
        <v>30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 s="5">
        <f t="shared" si="414"/>
        <v>70.459999999999994</v>
      </c>
      <c r="Q3829" s="5" t="str">
        <f t="shared" si="415"/>
        <v>theater</v>
      </c>
      <c r="R3829" s="5" t="str">
        <f t="shared" si="416"/>
        <v>plays</v>
      </c>
      <c r="S3829" t="s">
        <v>8317</v>
      </c>
      <c r="T3829" t="s">
        <v>8318</v>
      </c>
      <c r="U3829" s="9">
        <f t="shared" si="417"/>
        <v>42034.928252314814</v>
      </c>
      <c r="V3829" s="9">
        <f t="shared" si="418"/>
        <v>42090</v>
      </c>
      <c r="W3829">
        <f t="shared" si="419"/>
        <v>56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 s="5">
        <f t="shared" si="414"/>
        <v>178.57</v>
      </c>
      <c r="Q3830" s="5" t="str">
        <f t="shared" si="415"/>
        <v>theater</v>
      </c>
      <c r="R3830" s="5" t="str">
        <f t="shared" si="416"/>
        <v>plays</v>
      </c>
      <c r="S3830" t="s">
        <v>8317</v>
      </c>
      <c r="T3830" t="s">
        <v>8318</v>
      </c>
      <c r="U3830" s="9">
        <f t="shared" si="417"/>
        <v>41944.527627314819</v>
      </c>
      <c r="V3830" s="9">
        <f t="shared" si="418"/>
        <v>42004.569293981483</v>
      </c>
      <c r="W3830">
        <f t="shared" si="419"/>
        <v>60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 s="5">
        <f t="shared" si="414"/>
        <v>62.63</v>
      </c>
      <c r="Q3831" s="5" t="str">
        <f t="shared" si="415"/>
        <v>theater</v>
      </c>
      <c r="R3831" s="5" t="str">
        <f t="shared" si="416"/>
        <v>plays</v>
      </c>
      <c r="S3831" t="s">
        <v>8317</v>
      </c>
      <c r="T3831" t="s">
        <v>8318</v>
      </c>
      <c r="U3831" s="9">
        <f t="shared" si="417"/>
        <v>42593.865405092598</v>
      </c>
      <c r="V3831" s="9">
        <f t="shared" si="418"/>
        <v>42613.865405092598</v>
      </c>
      <c r="W3831">
        <f t="shared" si="419"/>
        <v>20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 s="5">
        <f t="shared" si="414"/>
        <v>75</v>
      </c>
      <c r="Q3832" s="5" t="str">
        <f t="shared" si="415"/>
        <v>theater</v>
      </c>
      <c r="R3832" s="5" t="str">
        <f t="shared" si="416"/>
        <v>plays</v>
      </c>
      <c r="S3832" t="s">
        <v>8317</v>
      </c>
      <c r="T3832" t="s">
        <v>8318</v>
      </c>
      <c r="U3832" s="9">
        <f t="shared" si="417"/>
        <v>42503.740868055553</v>
      </c>
      <c r="V3832" s="9">
        <f t="shared" si="418"/>
        <v>42517.740868055553</v>
      </c>
      <c r="W3832">
        <f t="shared" si="419"/>
        <v>14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 s="5">
        <f t="shared" si="414"/>
        <v>58.9</v>
      </c>
      <c r="Q3833" s="5" t="str">
        <f t="shared" si="415"/>
        <v>theater</v>
      </c>
      <c r="R3833" s="5" t="str">
        <f t="shared" si="416"/>
        <v>plays</v>
      </c>
      <c r="S3833" t="s">
        <v>8317</v>
      </c>
      <c r="T3833" t="s">
        <v>8318</v>
      </c>
      <c r="U3833" s="9">
        <f t="shared" si="417"/>
        <v>41927.848900462966</v>
      </c>
      <c r="V3833" s="9">
        <f t="shared" si="418"/>
        <v>41948.890567129631</v>
      </c>
      <c r="W3833">
        <f t="shared" si="419"/>
        <v>21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 s="5">
        <f t="shared" si="414"/>
        <v>139.56</v>
      </c>
      <c r="Q3834" s="5" t="str">
        <f t="shared" si="415"/>
        <v>theater</v>
      </c>
      <c r="R3834" s="5" t="str">
        <f t="shared" si="416"/>
        <v>plays</v>
      </c>
      <c r="S3834" t="s">
        <v>8317</v>
      </c>
      <c r="T3834" t="s">
        <v>8318</v>
      </c>
      <c r="U3834" s="9">
        <f t="shared" si="417"/>
        <v>42375.114988425921</v>
      </c>
      <c r="V3834" s="9">
        <f t="shared" si="418"/>
        <v>42420.114988425921</v>
      </c>
      <c r="W3834">
        <f t="shared" si="419"/>
        <v>45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 s="5">
        <f t="shared" si="414"/>
        <v>70</v>
      </c>
      <c r="Q3835" s="5" t="str">
        <f t="shared" si="415"/>
        <v>theater</v>
      </c>
      <c r="R3835" s="5" t="str">
        <f t="shared" si="416"/>
        <v>plays</v>
      </c>
      <c r="S3835" t="s">
        <v>8317</v>
      </c>
      <c r="T3835" t="s">
        <v>8318</v>
      </c>
      <c r="U3835" s="9">
        <f t="shared" si="417"/>
        <v>41963.872361111105</v>
      </c>
      <c r="V3835" s="9">
        <f t="shared" si="418"/>
        <v>41974.797916666663</v>
      </c>
      <c r="W3835">
        <f t="shared" si="419"/>
        <v>11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 s="5">
        <f t="shared" si="414"/>
        <v>57.39</v>
      </c>
      <c r="Q3836" s="5" t="str">
        <f t="shared" si="415"/>
        <v>theater</v>
      </c>
      <c r="R3836" s="5" t="str">
        <f t="shared" si="416"/>
        <v>plays</v>
      </c>
      <c r="S3836" t="s">
        <v>8317</v>
      </c>
      <c r="T3836" t="s">
        <v>8318</v>
      </c>
      <c r="U3836" s="9">
        <f t="shared" si="417"/>
        <v>42143.445219907408</v>
      </c>
      <c r="V3836" s="9">
        <f t="shared" si="418"/>
        <v>42173.445219907408</v>
      </c>
      <c r="W3836">
        <f t="shared" si="419"/>
        <v>30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 s="5">
        <f t="shared" si="414"/>
        <v>40</v>
      </c>
      <c r="Q3837" s="5" t="str">
        <f t="shared" si="415"/>
        <v>theater</v>
      </c>
      <c r="R3837" s="5" t="str">
        <f t="shared" si="416"/>
        <v>plays</v>
      </c>
      <c r="S3837" t="s">
        <v>8317</v>
      </c>
      <c r="T3837" t="s">
        <v>8318</v>
      </c>
      <c r="U3837" s="9">
        <f t="shared" si="417"/>
        <v>42460.94222222222</v>
      </c>
      <c r="V3837" s="9">
        <f t="shared" si="418"/>
        <v>42481.94222222222</v>
      </c>
      <c r="W3837">
        <f t="shared" si="419"/>
        <v>21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 s="5">
        <f t="shared" si="414"/>
        <v>64.290000000000006</v>
      </c>
      <c r="Q3838" s="5" t="str">
        <f t="shared" si="415"/>
        <v>theater</v>
      </c>
      <c r="R3838" s="5" t="str">
        <f t="shared" si="416"/>
        <v>plays</v>
      </c>
      <c r="S3838" t="s">
        <v>8317</v>
      </c>
      <c r="T3838" t="s">
        <v>8318</v>
      </c>
      <c r="U3838" s="9">
        <f t="shared" si="417"/>
        <v>42553.926527777774</v>
      </c>
      <c r="V3838" s="9">
        <f t="shared" si="418"/>
        <v>42585.172916666663</v>
      </c>
      <c r="W3838">
        <f t="shared" si="419"/>
        <v>32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 s="5">
        <f t="shared" si="414"/>
        <v>120.12</v>
      </c>
      <c r="Q3839" s="5" t="str">
        <f t="shared" si="415"/>
        <v>theater</v>
      </c>
      <c r="R3839" s="5" t="str">
        <f t="shared" si="416"/>
        <v>plays</v>
      </c>
      <c r="S3839" t="s">
        <v>8317</v>
      </c>
      <c r="T3839" t="s">
        <v>8318</v>
      </c>
      <c r="U3839" s="9">
        <f t="shared" si="417"/>
        <v>42152.765717592592</v>
      </c>
      <c r="V3839" s="9">
        <f t="shared" si="418"/>
        <v>42188.765717592592</v>
      </c>
      <c r="W3839">
        <f t="shared" si="419"/>
        <v>36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 s="5">
        <f t="shared" si="414"/>
        <v>1008.24</v>
      </c>
      <c r="Q3840" s="5" t="str">
        <f t="shared" si="415"/>
        <v>theater</v>
      </c>
      <c r="R3840" s="5" t="str">
        <f t="shared" si="416"/>
        <v>plays</v>
      </c>
      <c r="S3840" t="s">
        <v>8317</v>
      </c>
      <c r="T3840" t="s">
        <v>8318</v>
      </c>
      <c r="U3840" s="9">
        <f t="shared" si="417"/>
        <v>42116.710752314815</v>
      </c>
      <c r="V3840" s="9">
        <f t="shared" si="418"/>
        <v>42146.710752314815</v>
      </c>
      <c r="W3840">
        <f t="shared" si="419"/>
        <v>30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 s="5">
        <f t="shared" si="414"/>
        <v>63.28</v>
      </c>
      <c r="Q3841" s="5" t="str">
        <f t="shared" si="415"/>
        <v>theater</v>
      </c>
      <c r="R3841" s="5" t="str">
        <f t="shared" si="416"/>
        <v>plays</v>
      </c>
      <c r="S3841" t="s">
        <v>8317</v>
      </c>
      <c r="T3841" t="s">
        <v>8318</v>
      </c>
      <c r="U3841" s="9">
        <f t="shared" si="417"/>
        <v>42155.142638888887</v>
      </c>
      <c r="V3841" s="9">
        <f t="shared" si="418"/>
        <v>42215.142638888887</v>
      </c>
      <c r="W3841">
        <f t="shared" si="419"/>
        <v>60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420">ROUND((E3842/D3842)*100,0)</f>
        <v>6500</v>
      </c>
      <c r="P3842" s="5">
        <f t="shared" ref="P3842:P3905" si="421">ROUND((E3842/L3842),2)</f>
        <v>21.67</v>
      </c>
      <c r="Q3842" s="5" t="str">
        <f t="shared" ref="Q3842:Q3905" si="422">LEFT(N3842,SEARCH("/",N3842)-1)</f>
        <v>theater</v>
      </c>
      <c r="R3842" s="5" t="str">
        <f t="shared" ref="R3842:R3905" si="423">RIGHT(N3842,LEN(N3842)-SEARCH("/",N3842))</f>
        <v>plays</v>
      </c>
      <c r="S3842" t="s">
        <v>8317</v>
      </c>
      <c r="T3842" t="s">
        <v>8318</v>
      </c>
      <c r="U3842" s="9">
        <f t="shared" ref="U3842:U3905" si="424">(((J3842/60)/60)/24)+DATE(1970,1,1)</f>
        <v>42432.701724537037</v>
      </c>
      <c r="V3842" s="9">
        <f t="shared" ref="V3842:V3905" si="425">(((I3842/60)/60)/24)+DATE(1970,1,1)</f>
        <v>42457.660057870366</v>
      </c>
      <c r="W3842">
        <f t="shared" si="419"/>
        <v>25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20"/>
        <v>9</v>
      </c>
      <c r="P3843" s="5">
        <f t="shared" si="421"/>
        <v>25.65</v>
      </c>
      <c r="Q3843" s="5" t="str">
        <f t="shared" si="422"/>
        <v>theater</v>
      </c>
      <c r="R3843" s="5" t="str">
        <f t="shared" si="423"/>
        <v>plays</v>
      </c>
      <c r="S3843" t="s">
        <v>8317</v>
      </c>
      <c r="T3843" t="s">
        <v>8318</v>
      </c>
      <c r="U3843" s="9">
        <f t="shared" si="424"/>
        <v>41780.785729166666</v>
      </c>
      <c r="V3843" s="9">
        <f t="shared" si="425"/>
        <v>41840.785729166666</v>
      </c>
      <c r="W3843">
        <f t="shared" ref="W3843:W3906" si="426">DATEDIF(U3843,V3843,"d")</f>
        <v>60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5">
        <f t="shared" si="421"/>
        <v>47.7</v>
      </c>
      <c r="Q3844" s="5" t="str">
        <f t="shared" si="422"/>
        <v>theater</v>
      </c>
      <c r="R3844" s="5" t="str">
        <f t="shared" si="423"/>
        <v>plays</v>
      </c>
      <c r="S3844" t="s">
        <v>8317</v>
      </c>
      <c r="T3844" t="s">
        <v>8318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30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5">
        <f t="shared" si="421"/>
        <v>56.05</v>
      </c>
      <c r="Q3845" s="5" t="str">
        <f t="shared" si="422"/>
        <v>theater</v>
      </c>
      <c r="R3845" s="5" t="str">
        <f t="shared" si="423"/>
        <v>plays</v>
      </c>
      <c r="S3845" t="s">
        <v>8317</v>
      </c>
      <c r="T3845" t="s">
        <v>8318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25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5">
        <f t="shared" si="421"/>
        <v>81.319999999999993</v>
      </c>
      <c r="Q3846" s="5" t="str">
        <f t="shared" si="422"/>
        <v>theater</v>
      </c>
      <c r="R3846" s="5" t="str">
        <f t="shared" si="423"/>
        <v>plays</v>
      </c>
      <c r="S3846" t="s">
        <v>8317</v>
      </c>
      <c r="T3846" t="s">
        <v>8318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27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5">
        <f t="shared" si="421"/>
        <v>70.17</v>
      </c>
      <c r="Q3847" s="5" t="str">
        <f t="shared" si="422"/>
        <v>theater</v>
      </c>
      <c r="R3847" s="5" t="str">
        <f t="shared" si="423"/>
        <v>plays</v>
      </c>
      <c r="S3847" t="s">
        <v>8317</v>
      </c>
      <c r="T3847" t="s">
        <v>8318</v>
      </c>
      <c r="U3847" s="9">
        <f t="shared" si="424"/>
        <v>42248.627013888887</v>
      </c>
      <c r="V3847" s="9">
        <f t="shared" si="425"/>
        <v>42278.627013888887</v>
      </c>
      <c r="W3847">
        <f t="shared" si="426"/>
        <v>30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5">
        <f t="shared" si="421"/>
        <v>23.63</v>
      </c>
      <c r="Q3848" s="5" t="str">
        <f t="shared" si="422"/>
        <v>theater</v>
      </c>
      <c r="R3848" s="5" t="str">
        <f t="shared" si="423"/>
        <v>plays</v>
      </c>
      <c r="S3848" t="s">
        <v>8317</v>
      </c>
      <c r="T3848" t="s">
        <v>8318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31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5">
        <f t="shared" si="421"/>
        <v>188.56</v>
      </c>
      <c r="Q3849" s="5" t="str">
        <f t="shared" si="422"/>
        <v>theater</v>
      </c>
      <c r="R3849" s="5" t="str">
        <f t="shared" si="423"/>
        <v>plays</v>
      </c>
      <c r="S3849" t="s">
        <v>8317</v>
      </c>
      <c r="T3849" t="s">
        <v>8318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45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5">
        <f t="shared" si="421"/>
        <v>49.51</v>
      </c>
      <c r="Q3850" s="5" t="str">
        <f t="shared" si="422"/>
        <v>theater</v>
      </c>
      <c r="R3850" s="5" t="str">
        <f t="shared" si="423"/>
        <v>plays</v>
      </c>
      <c r="S3850" t="s">
        <v>8317</v>
      </c>
      <c r="T3850" t="s">
        <v>8318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30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 s="5">
        <f t="shared" si="421"/>
        <v>75.459999999999994</v>
      </c>
      <c r="Q3851" s="5" t="str">
        <f t="shared" si="422"/>
        <v>theater</v>
      </c>
      <c r="R3851" s="5" t="str">
        <f t="shared" si="423"/>
        <v>plays</v>
      </c>
      <c r="S3851" t="s">
        <v>8317</v>
      </c>
      <c r="T3851" t="s">
        <v>8318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30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5">
        <f t="shared" si="421"/>
        <v>9.5</v>
      </c>
      <c r="Q3852" s="5" t="str">
        <f t="shared" si="422"/>
        <v>theater</v>
      </c>
      <c r="R3852" s="5" t="str">
        <f t="shared" si="423"/>
        <v>plays</v>
      </c>
      <c r="S3852" t="s">
        <v>8317</v>
      </c>
      <c r="T3852" t="s">
        <v>8318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30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5">
        <f t="shared" si="421"/>
        <v>35.5</v>
      </c>
      <c r="Q3853" s="5" t="str">
        <f t="shared" si="422"/>
        <v>theater</v>
      </c>
      <c r="R3853" s="5" t="str">
        <f t="shared" si="423"/>
        <v>plays</v>
      </c>
      <c r="S3853" t="s">
        <v>8317</v>
      </c>
      <c r="T3853" t="s">
        <v>8318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30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5">
        <f t="shared" si="421"/>
        <v>10</v>
      </c>
      <c r="Q3854" s="5" t="str">
        <f t="shared" si="422"/>
        <v>theater</v>
      </c>
      <c r="R3854" s="5" t="str">
        <f t="shared" si="423"/>
        <v>plays</v>
      </c>
      <c r="S3854" t="s">
        <v>8317</v>
      </c>
      <c r="T3854" t="s">
        <v>8318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25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5">
        <f t="shared" si="421"/>
        <v>13</v>
      </c>
      <c r="Q3855" s="5" t="str">
        <f t="shared" si="422"/>
        <v>theater</v>
      </c>
      <c r="R3855" s="5" t="str">
        <f t="shared" si="423"/>
        <v>plays</v>
      </c>
      <c r="S3855" t="s">
        <v>8317</v>
      </c>
      <c r="T3855" t="s">
        <v>8318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35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5">
        <f t="shared" si="421"/>
        <v>89.4</v>
      </c>
      <c r="Q3856" s="5" t="str">
        <f t="shared" si="422"/>
        <v>theater</v>
      </c>
      <c r="R3856" s="5" t="str">
        <f t="shared" si="423"/>
        <v>plays</v>
      </c>
      <c r="S3856" t="s">
        <v>8317</v>
      </c>
      <c r="T3856" t="s">
        <v>8318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30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5">
        <f t="shared" si="421"/>
        <v>25</v>
      </c>
      <c r="Q3857" s="5" t="str">
        <f t="shared" si="422"/>
        <v>theater</v>
      </c>
      <c r="R3857" s="5" t="str">
        <f t="shared" si="423"/>
        <v>plays</v>
      </c>
      <c r="S3857" t="s">
        <v>8317</v>
      </c>
      <c r="T3857" t="s">
        <v>8318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30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5">
        <f t="shared" si="421"/>
        <v>1</v>
      </c>
      <c r="Q3858" s="5" t="str">
        <f t="shared" si="422"/>
        <v>theater</v>
      </c>
      <c r="R3858" s="5" t="str">
        <f t="shared" si="423"/>
        <v>plays</v>
      </c>
      <c r="S3858" t="s">
        <v>8317</v>
      </c>
      <c r="T3858" t="s">
        <v>8318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30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5">
        <f t="shared" si="421"/>
        <v>65</v>
      </c>
      <c r="Q3859" s="5" t="str">
        <f t="shared" si="422"/>
        <v>theater</v>
      </c>
      <c r="R3859" s="5" t="str">
        <f t="shared" si="423"/>
        <v>plays</v>
      </c>
      <c r="S3859" t="s">
        <v>8317</v>
      </c>
      <c r="T3859" t="s">
        <v>8318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23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>
        <f t="shared" si="421"/>
        <v>10</v>
      </c>
      <c r="Q3860" s="5" t="str">
        <f t="shared" si="422"/>
        <v>theater</v>
      </c>
      <c r="R3860" s="5" t="str">
        <f t="shared" si="423"/>
        <v>plays</v>
      </c>
      <c r="S3860" t="s">
        <v>8317</v>
      </c>
      <c r="T3860" t="s">
        <v>8318</v>
      </c>
      <c r="U3860" s="9">
        <f t="shared" si="424"/>
        <v>42128.431064814817</v>
      </c>
      <c r="V3860" s="9">
        <f t="shared" si="425"/>
        <v>42146.875</v>
      </c>
      <c r="W3860">
        <f t="shared" si="426"/>
        <v>18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5">
        <f t="shared" si="421"/>
        <v>1</v>
      </c>
      <c r="Q3861" s="5" t="str">
        <f t="shared" si="422"/>
        <v>theater</v>
      </c>
      <c r="R3861" s="5" t="str">
        <f t="shared" si="423"/>
        <v>plays</v>
      </c>
      <c r="S3861" t="s">
        <v>8317</v>
      </c>
      <c r="T3861" t="s">
        <v>8318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26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5">
        <f t="shared" si="421"/>
        <v>81.540000000000006</v>
      </c>
      <c r="Q3862" s="5" t="str">
        <f t="shared" si="422"/>
        <v>theater</v>
      </c>
      <c r="R3862" s="5" t="str">
        <f t="shared" si="423"/>
        <v>plays</v>
      </c>
      <c r="S3862" t="s">
        <v>8317</v>
      </c>
      <c r="T3862" t="s">
        <v>8318</v>
      </c>
      <c r="U3862" s="9">
        <f t="shared" si="424"/>
        <v>41833.660995370366</v>
      </c>
      <c r="V3862" s="9">
        <f t="shared" si="425"/>
        <v>41863.660995370366</v>
      </c>
      <c r="W3862">
        <f t="shared" si="426"/>
        <v>30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>
        <f t="shared" si="421"/>
        <v>100</v>
      </c>
      <c r="Q3863" s="5" t="str">
        <f t="shared" si="422"/>
        <v>theater</v>
      </c>
      <c r="R3863" s="5" t="str">
        <f t="shared" si="423"/>
        <v>plays</v>
      </c>
      <c r="S3863" t="s">
        <v>8317</v>
      </c>
      <c r="T3863" t="s">
        <v>8318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41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5">
        <f t="shared" si="421"/>
        <v>1</v>
      </c>
      <c r="Q3864" s="5" t="str">
        <f t="shared" si="422"/>
        <v>theater</v>
      </c>
      <c r="R3864" s="5" t="str">
        <f t="shared" si="423"/>
        <v>plays</v>
      </c>
      <c r="S3864" t="s">
        <v>8317</v>
      </c>
      <c r="T3864" t="s">
        <v>8318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14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s="5" t="str">
        <f t="shared" si="422"/>
        <v>theater</v>
      </c>
      <c r="R3865" s="5" t="str">
        <f t="shared" si="423"/>
        <v>plays</v>
      </c>
      <c r="S3865" t="s">
        <v>8317</v>
      </c>
      <c r="T3865" t="s">
        <v>8318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60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5">
        <f t="shared" si="421"/>
        <v>20</v>
      </c>
      <c r="Q3866" s="5" t="str">
        <f t="shared" si="422"/>
        <v>theater</v>
      </c>
      <c r="R3866" s="5" t="str">
        <f t="shared" si="423"/>
        <v>plays</v>
      </c>
      <c r="S3866" t="s">
        <v>8317</v>
      </c>
      <c r="T3866" t="s">
        <v>8318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30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5">
        <f t="shared" si="421"/>
        <v>46.43</v>
      </c>
      <c r="Q3867" s="5" t="str">
        <f t="shared" si="422"/>
        <v>theater</v>
      </c>
      <c r="R3867" s="5" t="str">
        <f t="shared" si="423"/>
        <v>plays</v>
      </c>
      <c r="S3867" t="s">
        <v>8317</v>
      </c>
      <c r="T3867" t="s">
        <v>8318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40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5">
        <f t="shared" si="421"/>
        <v>5.5</v>
      </c>
      <c r="Q3868" s="5" t="str">
        <f t="shared" si="422"/>
        <v>theater</v>
      </c>
      <c r="R3868" s="5" t="str">
        <f t="shared" si="423"/>
        <v>plays</v>
      </c>
      <c r="S3868" t="s">
        <v>8317</v>
      </c>
      <c r="T3868" t="s">
        <v>8318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50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5">
        <f t="shared" si="421"/>
        <v>50.2</v>
      </c>
      <c r="Q3869" s="5" t="str">
        <f t="shared" si="422"/>
        <v>theater</v>
      </c>
      <c r="R3869" s="5" t="str">
        <f t="shared" si="423"/>
        <v>plays</v>
      </c>
      <c r="S3869" t="s">
        <v>8317</v>
      </c>
      <c r="T3869" t="s">
        <v>8318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30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2" t="s">
        <v>8221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5">
        <f t="shared" si="421"/>
        <v>10</v>
      </c>
      <c r="Q3870" s="5" t="str">
        <f t="shared" si="422"/>
        <v>theater</v>
      </c>
      <c r="R3870" s="5" t="str">
        <f t="shared" si="423"/>
        <v>musical</v>
      </c>
      <c r="S3870" t="s">
        <v>8317</v>
      </c>
      <c r="T3870" t="s">
        <v>8359</v>
      </c>
      <c r="U3870" s="9">
        <f t="shared" si="424"/>
        <v>41865.659780092588</v>
      </c>
      <c r="V3870" s="9">
        <f t="shared" si="425"/>
        <v>41890.659780092588</v>
      </c>
      <c r="W3870">
        <f t="shared" si="426"/>
        <v>25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2" t="s">
        <v>8221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5">
        <f t="shared" si="421"/>
        <v>30.13</v>
      </c>
      <c r="Q3871" s="5" t="str">
        <f t="shared" si="422"/>
        <v>theater</v>
      </c>
      <c r="R3871" s="5" t="str">
        <f t="shared" si="423"/>
        <v>musical</v>
      </c>
      <c r="S3871" t="s">
        <v>8317</v>
      </c>
      <c r="T3871" t="s">
        <v>8359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30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2" t="s">
        <v>8221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>
        <f t="shared" si="421"/>
        <v>150</v>
      </c>
      <c r="Q3872" s="5" t="str">
        <f t="shared" si="422"/>
        <v>theater</v>
      </c>
      <c r="R3872" s="5" t="str">
        <f t="shared" si="423"/>
        <v>musical</v>
      </c>
      <c r="S3872" t="s">
        <v>8317</v>
      </c>
      <c r="T3872" t="s">
        <v>8359</v>
      </c>
      <c r="U3872" s="9">
        <f t="shared" si="424"/>
        <v>41793.17219907407</v>
      </c>
      <c r="V3872" s="9">
        <f t="shared" si="425"/>
        <v>41823.17219907407</v>
      </c>
      <c r="W3872">
        <f t="shared" si="426"/>
        <v>30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2" t="s">
        <v>8221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5">
        <f t="shared" si="421"/>
        <v>13.33</v>
      </c>
      <c r="Q3873" s="5" t="str">
        <f t="shared" si="422"/>
        <v>theater</v>
      </c>
      <c r="R3873" s="5" t="str">
        <f t="shared" si="423"/>
        <v>musical</v>
      </c>
      <c r="S3873" t="s">
        <v>8317</v>
      </c>
      <c r="T3873" t="s">
        <v>8359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60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2" t="s">
        <v>8221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s="5" t="str">
        <f t="shared" si="422"/>
        <v>theater</v>
      </c>
      <c r="R3874" s="5" t="str">
        <f t="shared" si="423"/>
        <v>musical</v>
      </c>
      <c r="S3874" t="s">
        <v>8317</v>
      </c>
      <c r="T3874" t="s">
        <v>8359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50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2" t="s">
        <v>8221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s="5" t="str">
        <f t="shared" si="422"/>
        <v>theater</v>
      </c>
      <c r="R3875" s="5" t="str">
        <f t="shared" si="423"/>
        <v>musical</v>
      </c>
      <c r="S3875" t="s">
        <v>8317</v>
      </c>
      <c r="T3875" t="s">
        <v>8359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30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2" t="s">
        <v>8221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s="5" t="str">
        <f t="shared" si="422"/>
        <v>theater</v>
      </c>
      <c r="R3876" s="5" t="str">
        <f t="shared" si="423"/>
        <v>musical</v>
      </c>
      <c r="S3876" t="s">
        <v>8317</v>
      </c>
      <c r="T3876" t="s">
        <v>8359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21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2" t="s">
        <v>8221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s="5" t="str">
        <f t="shared" si="422"/>
        <v>theater</v>
      </c>
      <c r="R3877" s="5" t="str">
        <f t="shared" si="423"/>
        <v>musical</v>
      </c>
      <c r="S3877" t="s">
        <v>8317</v>
      </c>
      <c r="T3877" t="s">
        <v>8359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1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2" t="s">
        <v>8221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5">
        <f t="shared" si="421"/>
        <v>44.76</v>
      </c>
      <c r="Q3878" s="5" t="str">
        <f t="shared" si="422"/>
        <v>theater</v>
      </c>
      <c r="R3878" s="5" t="str">
        <f t="shared" si="423"/>
        <v>musical</v>
      </c>
      <c r="S3878" t="s">
        <v>8317</v>
      </c>
      <c r="T3878" t="s">
        <v>8359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30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2" t="s">
        <v>8221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5">
        <f t="shared" si="421"/>
        <v>88.64</v>
      </c>
      <c r="Q3879" s="5" t="str">
        <f t="shared" si="422"/>
        <v>theater</v>
      </c>
      <c r="R3879" s="5" t="str">
        <f t="shared" si="423"/>
        <v>musical</v>
      </c>
      <c r="S3879" t="s">
        <v>8317</v>
      </c>
      <c r="T3879" t="s">
        <v>8359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30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2" t="s">
        <v>8221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5">
        <f t="shared" si="421"/>
        <v>10</v>
      </c>
      <c r="Q3880" s="5" t="str">
        <f t="shared" si="422"/>
        <v>theater</v>
      </c>
      <c r="R3880" s="5" t="str">
        <f t="shared" si="423"/>
        <v>musical</v>
      </c>
      <c r="S3880" t="s">
        <v>8317</v>
      </c>
      <c r="T3880" t="s">
        <v>8359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31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2" t="s">
        <v>8221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s="5" t="str">
        <f t="shared" si="422"/>
        <v>theater</v>
      </c>
      <c r="R3881" s="5" t="str">
        <f t="shared" si="423"/>
        <v>musical</v>
      </c>
      <c r="S3881" t="s">
        <v>8317</v>
      </c>
      <c r="T3881" t="s">
        <v>8359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30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2" t="s">
        <v>8221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5">
        <f t="shared" si="421"/>
        <v>57.65</v>
      </c>
      <c r="Q3882" s="5" t="str">
        <f t="shared" si="422"/>
        <v>theater</v>
      </c>
      <c r="R3882" s="5" t="str">
        <f t="shared" si="423"/>
        <v>musical</v>
      </c>
      <c r="S3882" t="s">
        <v>8317</v>
      </c>
      <c r="T3882" t="s">
        <v>8359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35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2" t="s">
        <v>8221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>
        <f t="shared" si="421"/>
        <v>25</v>
      </c>
      <c r="Q3883" s="5" t="str">
        <f t="shared" si="422"/>
        <v>theater</v>
      </c>
      <c r="R3883" s="5" t="str">
        <f t="shared" si="423"/>
        <v>musical</v>
      </c>
      <c r="S3883" t="s">
        <v>8317</v>
      </c>
      <c r="T3883" t="s">
        <v>8359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30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2" t="s">
        <v>8221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s="5" t="str">
        <f t="shared" si="422"/>
        <v>theater</v>
      </c>
      <c r="R3884" s="5" t="str">
        <f t="shared" si="423"/>
        <v>musical</v>
      </c>
      <c r="S3884" t="s">
        <v>8317</v>
      </c>
      <c r="T3884" t="s">
        <v>8359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27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2" t="s">
        <v>8221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s="5" t="str">
        <f t="shared" si="422"/>
        <v>theater</v>
      </c>
      <c r="R3885" s="5" t="str">
        <f t="shared" si="423"/>
        <v>musical</v>
      </c>
      <c r="S3885" t="s">
        <v>8317</v>
      </c>
      <c r="T3885" t="s">
        <v>8359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30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2" t="s">
        <v>8221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s="5" t="str">
        <f t="shared" si="422"/>
        <v>theater</v>
      </c>
      <c r="R3886" s="5" t="str">
        <f t="shared" si="423"/>
        <v>musical</v>
      </c>
      <c r="S3886" t="s">
        <v>8317</v>
      </c>
      <c r="T3886" t="s">
        <v>8359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25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2" t="s">
        <v>8221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s="5" t="str">
        <f t="shared" si="422"/>
        <v>theater</v>
      </c>
      <c r="R3887" s="5" t="str">
        <f t="shared" si="423"/>
        <v>musical</v>
      </c>
      <c r="S3887" t="s">
        <v>8317</v>
      </c>
      <c r="T3887" t="s">
        <v>8359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30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2" t="s">
        <v>8221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s="5" t="str">
        <f t="shared" si="422"/>
        <v>theater</v>
      </c>
      <c r="R3888" s="5" t="str">
        <f t="shared" si="423"/>
        <v>musical</v>
      </c>
      <c r="S3888" t="s">
        <v>8317</v>
      </c>
      <c r="T3888" t="s">
        <v>8359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30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2" t="s">
        <v>8221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5">
        <f t="shared" si="421"/>
        <v>17.5</v>
      </c>
      <c r="Q3889" s="5" t="str">
        <f t="shared" si="422"/>
        <v>theater</v>
      </c>
      <c r="R3889" s="5" t="str">
        <f t="shared" si="423"/>
        <v>musical</v>
      </c>
      <c r="S3889" t="s">
        <v>8317</v>
      </c>
      <c r="T3889" t="s">
        <v>8359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46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5">
        <f t="shared" si="421"/>
        <v>38.71</v>
      </c>
      <c r="Q3890" s="5" t="str">
        <f t="shared" si="422"/>
        <v>theater</v>
      </c>
      <c r="R3890" s="5" t="str">
        <f t="shared" si="423"/>
        <v>plays</v>
      </c>
      <c r="S3890" t="s">
        <v>8317</v>
      </c>
      <c r="T3890" t="s">
        <v>8318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30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5">
        <f t="shared" si="421"/>
        <v>13.11</v>
      </c>
      <c r="Q3891" s="5" t="str">
        <f t="shared" si="422"/>
        <v>theater</v>
      </c>
      <c r="R3891" s="5" t="str">
        <f t="shared" si="423"/>
        <v>plays</v>
      </c>
      <c r="S3891" t="s">
        <v>8317</v>
      </c>
      <c r="T3891" t="s">
        <v>8318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31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5">
        <f t="shared" si="421"/>
        <v>315.5</v>
      </c>
      <c r="Q3892" s="5" t="str">
        <f t="shared" si="422"/>
        <v>theater</v>
      </c>
      <c r="R3892" s="5" t="str">
        <f t="shared" si="423"/>
        <v>plays</v>
      </c>
      <c r="S3892" t="s">
        <v>8317</v>
      </c>
      <c r="T3892" t="s">
        <v>8318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60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5">
        <f t="shared" si="421"/>
        <v>37.14</v>
      </c>
      <c r="Q3893" s="5" t="str">
        <f t="shared" si="422"/>
        <v>theater</v>
      </c>
      <c r="R3893" s="5" t="str">
        <f t="shared" si="423"/>
        <v>plays</v>
      </c>
      <c r="S3893" t="s">
        <v>8317</v>
      </c>
      <c r="T3893" t="s">
        <v>8318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30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s="5" t="str">
        <f t="shared" si="422"/>
        <v>theater</v>
      </c>
      <c r="R3894" s="5" t="str">
        <f t="shared" si="423"/>
        <v>plays</v>
      </c>
      <c r="S3894" t="s">
        <v>8317</v>
      </c>
      <c r="T3894" t="s">
        <v>8318</v>
      </c>
      <c r="U3894" s="9">
        <f t="shared" si="424"/>
        <v>41867.652280092596</v>
      </c>
      <c r="V3894" s="9">
        <f t="shared" si="425"/>
        <v>41875.291666666664</v>
      </c>
      <c r="W3894">
        <f t="shared" si="426"/>
        <v>8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5">
        <f t="shared" si="421"/>
        <v>128.27000000000001</v>
      </c>
      <c r="Q3895" s="5" t="str">
        <f t="shared" si="422"/>
        <v>theater</v>
      </c>
      <c r="R3895" s="5" t="str">
        <f t="shared" si="423"/>
        <v>plays</v>
      </c>
      <c r="S3895" t="s">
        <v>8317</v>
      </c>
      <c r="T3895" t="s">
        <v>8318</v>
      </c>
      <c r="U3895" s="9">
        <f t="shared" si="424"/>
        <v>41779.657870370371</v>
      </c>
      <c r="V3895" s="9">
        <f t="shared" si="425"/>
        <v>41821.25</v>
      </c>
      <c r="W3895">
        <f t="shared" si="426"/>
        <v>42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5">
        <f t="shared" si="421"/>
        <v>47.27</v>
      </c>
      <c r="Q3896" s="5" t="str">
        <f t="shared" si="422"/>
        <v>theater</v>
      </c>
      <c r="R3896" s="5" t="str">
        <f t="shared" si="423"/>
        <v>plays</v>
      </c>
      <c r="S3896" t="s">
        <v>8317</v>
      </c>
      <c r="T3896" t="s">
        <v>8318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31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>
        <f t="shared" si="421"/>
        <v>50</v>
      </c>
      <c r="Q3897" s="5" t="str">
        <f t="shared" si="422"/>
        <v>theater</v>
      </c>
      <c r="R3897" s="5" t="str">
        <f t="shared" si="423"/>
        <v>plays</v>
      </c>
      <c r="S3897" t="s">
        <v>8317</v>
      </c>
      <c r="T3897" t="s">
        <v>8318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31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5">
        <f t="shared" si="421"/>
        <v>42.5</v>
      </c>
      <c r="Q3898" s="5" t="str">
        <f t="shared" si="422"/>
        <v>theater</v>
      </c>
      <c r="R3898" s="5" t="str">
        <f t="shared" si="423"/>
        <v>plays</v>
      </c>
      <c r="S3898" t="s">
        <v>8317</v>
      </c>
      <c r="T3898" t="s">
        <v>8318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14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5">
        <f t="shared" si="421"/>
        <v>44</v>
      </c>
      <c r="Q3899" s="5" t="str">
        <f t="shared" si="422"/>
        <v>theater</v>
      </c>
      <c r="R3899" s="5" t="str">
        <f t="shared" si="423"/>
        <v>plays</v>
      </c>
      <c r="S3899" t="s">
        <v>8317</v>
      </c>
      <c r="T3899" t="s">
        <v>8318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30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5">
        <f t="shared" si="421"/>
        <v>50.88</v>
      </c>
      <c r="Q3900" s="5" t="str">
        <f t="shared" si="422"/>
        <v>theater</v>
      </c>
      <c r="R3900" s="5" t="str">
        <f t="shared" si="423"/>
        <v>plays</v>
      </c>
      <c r="S3900" t="s">
        <v>8317</v>
      </c>
      <c r="T3900" t="s">
        <v>8318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40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5">
        <f t="shared" si="421"/>
        <v>62.5</v>
      </c>
      <c r="Q3901" s="5" t="str">
        <f t="shared" si="422"/>
        <v>theater</v>
      </c>
      <c r="R3901" s="5" t="str">
        <f t="shared" si="423"/>
        <v>plays</v>
      </c>
      <c r="S3901" t="s">
        <v>8317</v>
      </c>
      <c r="T3901" t="s">
        <v>8318</v>
      </c>
      <c r="U3901" s="9">
        <f t="shared" si="424"/>
        <v>41843.775011574071</v>
      </c>
      <c r="V3901" s="9">
        <f t="shared" si="425"/>
        <v>41863.775011574071</v>
      </c>
      <c r="W3901">
        <f t="shared" si="426"/>
        <v>20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5">
        <f t="shared" si="421"/>
        <v>27</v>
      </c>
      <c r="Q3902" s="5" t="str">
        <f t="shared" si="422"/>
        <v>theater</v>
      </c>
      <c r="R3902" s="5" t="str">
        <f t="shared" si="423"/>
        <v>plays</v>
      </c>
      <c r="S3902" t="s">
        <v>8317</v>
      </c>
      <c r="T3902" t="s">
        <v>8318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30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5">
        <f t="shared" si="421"/>
        <v>25</v>
      </c>
      <c r="Q3903" s="5" t="str">
        <f t="shared" si="422"/>
        <v>theater</v>
      </c>
      <c r="R3903" s="5" t="str">
        <f t="shared" si="423"/>
        <v>plays</v>
      </c>
      <c r="S3903" t="s">
        <v>8317</v>
      </c>
      <c r="T3903" t="s">
        <v>8318</v>
      </c>
      <c r="U3903" s="9">
        <f t="shared" si="424"/>
        <v>42317.826377314821</v>
      </c>
      <c r="V3903" s="9">
        <f t="shared" si="425"/>
        <v>42357.826377314821</v>
      </c>
      <c r="W3903">
        <f t="shared" si="426"/>
        <v>40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5">
        <f t="shared" si="421"/>
        <v>47.26</v>
      </c>
      <c r="Q3904" s="5" t="str">
        <f t="shared" si="422"/>
        <v>theater</v>
      </c>
      <c r="R3904" s="5" t="str">
        <f t="shared" si="423"/>
        <v>plays</v>
      </c>
      <c r="S3904" t="s">
        <v>8317</v>
      </c>
      <c r="T3904" t="s">
        <v>8318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25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s="5" t="str">
        <f t="shared" si="422"/>
        <v>theater</v>
      </c>
      <c r="R3905" s="5" t="str">
        <f t="shared" si="423"/>
        <v>plays</v>
      </c>
      <c r="S3905" t="s">
        <v>8317</v>
      </c>
      <c r="T3905" t="s">
        <v>8318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44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427">ROUND((E3906/D3906)*100,0)</f>
        <v>0</v>
      </c>
      <c r="P3906" s="5">
        <f t="shared" ref="P3906:P3969" si="428">ROUND((E3906/L3906),2)</f>
        <v>1.5</v>
      </c>
      <c r="Q3906" s="5" t="str">
        <f t="shared" ref="Q3906:Q3969" si="429">LEFT(N3906,SEARCH("/",N3906)-1)</f>
        <v>theater</v>
      </c>
      <c r="R3906" s="5" t="str">
        <f t="shared" ref="R3906:R3969" si="430">RIGHT(N3906,LEN(N3906)-SEARCH("/",N3906))</f>
        <v>plays</v>
      </c>
      <c r="S3906" t="s">
        <v>8317</v>
      </c>
      <c r="T3906" t="s">
        <v>8318</v>
      </c>
      <c r="U3906" s="9">
        <f t="shared" ref="U3906:U3969" si="431">(((J3906/60)/60)/24)+DATE(1970,1,1)</f>
        <v>42095.229166666672</v>
      </c>
      <c r="V3906" s="9">
        <f t="shared" ref="V3906:V3969" si="432">(((I3906/60)/60)/24)+DATE(1970,1,1)</f>
        <v>42109.211111111115</v>
      </c>
      <c r="W3906">
        <f t="shared" si="426"/>
        <v>14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27"/>
        <v>12</v>
      </c>
      <c r="P3907" s="5">
        <f t="shared" si="428"/>
        <v>24.71</v>
      </c>
      <c r="Q3907" s="5" t="str">
        <f t="shared" si="429"/>
        <v>theater</v>
      </c>
      <c r="R3907" s="5" t="str">
        <f t="shared" si="430"/>
        <v>plays</v>
      </c>
      <c r="S3907" t="s">
        <v>8317</v>
      </c>
      <c r="T3907" t="s">
        <v>8318</v>
      </c>
      <c r="U3907" s="9">
        <f t="shared" si="431"/>
        <v>42124.623877314814</v>
      </c>
      <c r="V3907" s="9">
        <f t="shared" si="432"/>
        <v>42166.958333333328</v>
      </c>
      <c r="W3907">
        <f t="shared" ref="W3907:W3970" si="433">DATEDIF(U3907,V3907,"d")</f>
        <v>42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5">
        <f t="shared" si="428"/>
        <v>63.13</v>
      </c>
      <c r="Q3908" s="5" t="str">
        <f t="shared" si="429"/>
        <v>theater</v>
      </c>
      <c r="R3908" s="5" t="str">
        <f t="shared" si="430"/>
        <v>plays</v>
      </c>
      <c r="S3908" t="s">
        <v>8317</v>
      </c>
      <c r="T3908" t="s">
        <v>8318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38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5">
        <f t="shared" si="428"/>
        <v>38.25</v>
      </c>
      <c r="Q3909" s="5" t="str">
        <f t="shared" si="429"/>
        <v>theater</v>
      </c>
      <c r="R3909" s="5" t="str">
        <f t="shared" si="430"/>
        <v>plays</v>
      </c>
      <c r="S3909" t="s">
        <v>8317</v>
      </c>
      <c r="T3909" t="s">
        <v>8318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32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5">
        <f t="shared" si="428"/>
        <v>16.25</v>
      </c>
      <c r="Q3910" s="5" t="str">
        <f t="shared" si="429"/>
        <v>theater</v>
      </c>
      <c r="R3910" s="5" t="str">
        <f t="shared" si="430"/>
        <v>plays</v>
      </c>
      <c r="S3910" t="s">
        <v>8317</v>
      </c>
      <c r="T3910" t="s">
        <v>8318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15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5">
        <f t="shared" si="428"/>
        <v>33.75</v>
      </c>
      <c r="Q3911" s="5" t="str">
        <f t="shared" si="429"/>
        <v>theater</v>
      </c>
      <c r="R3911" s="5" t="str">
        <f t="shared" si="430"/>
        <v>plays</v>
      </c>
      <c r="S3911" t="s">
        <v>8317</v>
      </c>
      <c r="T3911" t="s">
        <v>8318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30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5">
        <f t="shared" si="428"/>
        <v>61.67</v>
      </c>
      <c r="Q3912" s="5" t="str">
        <f t="shared" si="429"/>
        <v>theater</v>
      </c>
      <c r="R3912" s="5" t="str">
        <f t="shared" si="430"/>
        <v>plays</v>
      </c>
      <c r="S3912" t="s">
        <v>8317</v>
      </c>
      <c r="T3912" t="s">
        <v>8318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30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5">
        <f t="shared" si="428"/>
        <v>83.14</v>
      </c>
      <c r="Q3913" s="5" t="str">
        <f t="shared" si="429"/>
        <v>theater</v>
      </c>
      <c r="R3913" s="5" t="str">
        <f t="shared" si="430"/>
        <v>plays</v>
      </c>
      <c r="S3913" t="s">
        <v>8317</v>
      </c>
      <c r="T3913" t="s">
        <v>8318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30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5">
        <f t="shared" si="428"/>
        <v>1</v>
      </c>
      <c r="Q3914" s="5" t="str">
        <f t="shared" si="429"/>
        <v>theater</v>
      </c>
      <c r="R3914" s="5" t="str">
        <f t="shared" si="430"/>
        <v>plays</v>
      </c>
      <c r="S3914" t="s">
        <v>8317</v>
      </c>
      <c r="T3914" t="s">
        <v>8318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60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>
        <f t="shared" si="428"/>
        <v>142.86000000000001</v>
      </c>
      <c r="Q3915" s="5" t="str">
        <f t="shared" si="429"/>
        <v>theater</v>
      </c>
      <c r="R3915" s="5" t="str">
        <f t="shared" si="430"/>
        <v>plays</v>
      </c>
      <c r="S3915" t="s">
        <v>8317</v>
      </c>
      <c r="T3915" t="s">
        <v>8318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30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5">
        <f t="shared" si="428"/>
        <v>33.67</v>
      </c>
      <c r="Q3916" s="5" t="str">
        <f t="shared" si="429"/>
        <v>theater</v>
      </c>
      <c r="R3916" s="5" t="str">
        <f t="shared" si="430"/>
        <v>plays</v>
      </c>
      <c r="S3916" t="s">
        <v>8317</v>
      </c>
      <c r="T3916" t="s">
        <v>8318</v>
      </c>
      <c r="U3916" s="9">
        <f t="shared" si="431"/>
        <v>42114.818935185183</v>
      </c>
      <c r="V3916" s="9">
        <f t="shared" si="432"/>
        <v>42134.957638888889</v>
      </c>
      <c r="W3916">
        <f t="shared" si="433"/>
        <v>20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5">
        <f t="shared" si="428"/>
        <v>5</v>
      </c>
      <c r="Q3917" s="5" t="str">
        <f t="shared" si="429"/>
        <v>theater</v>
      </c>
      <c r="R3917" s="5" t="str">
        <f t="shared" si="430"/>
        <v>plays</v>
      </c>
      <c r="S3917" t="s">
        <v>8317</v>
      </c>
      <c r="T3917" t="s">
        <v>8318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30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s="5" t="str">
        <f t="shared" si="429"/>
        <v>theater</v>
      </c>
      <c r="R3918" s="5" t="str">
        <f t="shared" si="430"/>
        <v>plays</v>
      </c>
      <c r="S3918" t="s">
        <v>8317</v>
      </c>
      <c r="T3918" t="s">
        <v>8318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30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5">
        <f t="shared" si="428"/>
        <v>10</v>
      </c>
      <c r="Q3919" s="5" t="str">
        <f t="shared" si="429"/>
        <v>theater</v>
      </c>
      <c r="R3919" s="5" t="str">
        <f t="shared" si="430"/>
        <v>plays</v>
      </c>
      <c r="S3919" t="s">
        <v>8317</v>
      </c>
      <c r="T3919" t="s">
        <v>8318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30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5">
        <f t="shared" si="428"/>
        <v>40</v>
      </c>
      <c r="Q3920" s="5" t="str">
        <f t="shared" si="429"/>
        <v>theater</v>
      </c>
      <c r="R3920" s="5" t="str">
        <f t="shared" si="430"/>
        <v>plays</v>
      </c>
      <c r="S3920" t="s">
        <v>8317</v>
      </c>
      <c r="T3920" t="s">
        <v>8318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12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5">
        <f t="shared" si="428"/>
        <v>30</v>
      </c>
      <c r="Q3921" s="5" t="str">
        <f t="shared" si="429"/>
        <v>theater</v>
      </c>
      <c r="R3921" s="5" t="str">
        <f t="shared" si="430"/>
        <v>plays</v>
      </c>
      <c r="S3921" t="s">
        <v>8317</v>
      </c>
      <c r="T3921" t="s">
        <v>8318</v>
      </c>
      <c r="U3921" s="9">
        <f t="shared" si="431"/>
        <v>42358.684872685189</v>
      </c>
      <c r="V3921" s="9">
        <f t="shared" si="432"/>
        <v>42387</v>
      </c>
      <c r="W3921">
        <f t="shared" si="433"/>
        <v>29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5">
        <f t="shared" si="428"/>
        <v>45</v>
      </c>
      <c r="Q3922" s="5" t="str">
        <f t="shared" si="429"/>
        <v>theater</v>
      </c>
      <c r="R3922" s="5" t="str">
        <f t="shared" si="430"/>
        <v>plays</v>
      </c>
      <c r="S3922" t="s">
        <v>8317</v>
      </c>
      <c r="T3922" t="s">
        <v>8318</v>
      </c>
      <c r="U3922" s="9">
        <f t="shared" si="431"/>
        <v>42657.38726851852</v>
      </c>
      <c r="V3922" s="9">
        <f t="shared" si="432"/>
        <v>42687.428935185191</v>
      </c>
      <c r="W3922">
        <f t="shared" si="433"/>
        <v>30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s="5" t="str">
        <f t="shared" si="429"/>
        <v>theater</v>
      </c>
      <c r="R3923" s="5" t="str">
        <f t="shared" si="430"/>
        <v>plays</v>
      </c>
      <c r="S3923" t="s">
        <v>8317</v>
      </c>
      <c r="T3923" t="s">
        <v>8318</v>
      </c>
      <c r="U3923" s="9">
        <f t="shared" si="431"/>
        <v>41926.542303240742</v>
      </c>
      <c r="V3923" s="9">
        <f t="shared" si="432"/>
        <v>41938.75</v>
      </c>
      <c r="W3923">
        <f t="shared" si="433"/>
        <v>12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5">
        <f t="shared" si="428"/>
        <v>10.17</v>
      </c>
      <c r="Q3924" s="5" t="str">
        <f t="shared" si="429"/>
        <v>theater</v>
      </c>
      <c r="R3924" s="5" t="str">
        <f t="shared" si="430"/>
        <v>plays</v>
      </c>
      <c r="S3924" t="s">
        <v>8317</v>
      </c>
      <c r="T3924" t="s">
        <v>8318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45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5">
        <f t="shared" si="428"/>
        <v>81.41</v>
      </c>
      <c r="Q3925" s="5" t="str">
        <f t="shared" si="429"/>
        <v>theater</v>
      </c>
      <c r="R3925" s="5" t="str">
        <f t="shared" si="430"/>
        <v>plays</v>
      </c>
      <c r="S3925" t="s">
        <v>8317</v>
      </c>
      <c r="T3925" t="s">
        <v>8318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28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5">
        <f t="shared" si="428"/>
        <v>57.25</v>
      </c>
      <c r="Q3926" s="5" t="str">
        <f t="shared" si="429"/>
        <v>theater</v>
      </c>
      <c r="R3926" s="5" t="str">
        <f t="shared" si="430"/>
        <v>plays</v>
      </c>
      <c r="S3926" t="s">
        <v>8317</v>
      </c>
      <c r="T3926" t="s">
        <v>8318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30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>
        <f t="shared" si="428"/>
        <v>5</v>
      </c>
      <c r="Q3927" s="5" t="str">
        <f t="shared" si="429"/>
        <v>theater</v>
      </c>
      <c r="R3927" s="5" t="str">
        <f t="shared" si="430"/>
        <v>plays</v>
      </c>
      <c r="S3927" t="s">
        <v>8317</v>
      </c>
      <c r="T3927" t="s">
        <v>8318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30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5">
        <f t="shared" si="428"/>
        <v>15</v>
      </c>
      <c r="Q3928" s="5" t="str">
        <f t="shared" si="429"/>
        <v>theater</v>
      </c>
      <c r="R3928" s="5" t="str">
        <f t="shared" si="430"/>
        <v>plays</v>
      </c>
      <c r="S3928" t="s">
        <v>8317</v>
      </c>
      <c r="T3928" t="s">
        <v>8318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30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>
        <f t="shared" si="428"/>
        <v>12.5</v>
      </c>
      <c r="Q3929" s="5" t="str">
        <f t="shared" si="429"/>
        <v>theater</v>
      </c>
      <c r="R3929" s="5" t="str">
        <f t="shared" si="430"/>
        <v>plays</v>
      </c>
      <c r="S3929" t="s">
        <v>8317</v>
      </c>
      <c r="T3929" t="s">
        <v>8318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30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5">
        <f t="shared" si="428"/>
        <v>93</v>
      </c>
      <c r="Q3930" s="5" t="str">
        <f t="shared" si="429"/>
        <v>theater</v>
      </c>
      <c r="R3930" s="5" t="str">
        <f t="shared" si="430"/>
        <v>plays</v>
      </c>
      <c r="S3930" t="s">
        <v>8317</v>
      </c>
      <c r="T3930" t="s">
        <v>8318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28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5">
        <f t="shared" si="428"/>
        <v>32.36</v>
      </c>
      <c r="Q3931" s="5" t="str">
        <f t="shared" si="429"/>
        <v>theater</v>
      </c>
      <c r="R3931" s="5" t="str">
        <f t="shared" si="430"/>
        <v>plays</v>
      </c>
      <c r="S3931" t="s">
        <v>8317</v>
      </c>
      <c r="T3931" t="s">
        <v>8318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30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s="5" t="str">
        <f t="shared" si="429"/>
        <v>theater</v>
      </c>
      <c r="R3932" s="5" t="str">
        <f t="shared" si="430"/>
        <v>plays</v>
      </c>
      <c r="S3932" t="s">
        <v>8317</v>
      </c>
      <c r="T3932" t="s">
        <v>8318</v>
      </c>
      <c r="U3932" s="9">
        <f t="shared" si="431"/>
        <v>42433.338749999995</v>
      </c>
      <c r="V3932" s="9">
        <f t="shared" si="432"/>
        <v>42461.25</v>
      </c>
      <c r="W3932">
        <f t="shared" si="433"/>
        <v>28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s="5" t="str">
        <f t="shared" si="429"/>
        <v>theater</v>
      </c>
      <c r="R3933" s="5" t="str">
        <f t="shared" si="430"/>
        <v>plays</v>
      </c>
      <c r="S3933" t="s">
        <v>8317</v>
      </c>
      <c r="T3933" t="s">
        <v>8318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25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5">
        <f t="shared" si="428"/>
        <v>1</v>
      </c>
      <c r="Q3934" s="5" t="str">
        <f t="shared" si="429"/>
        <v>theater</v>
      </c>
      <c r="R3934" s="5" t="str">
        <f t="shared" si="430"/>
        <v>plays</v>
      </c>
      <c r="S3934" t="s">
        <v>8317</v>
      </c>
      <c r="T3934" t="s">
        <v>8318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30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5">
        <f t="shared" si="428"/>
        <v>91.83</v>
      </c>
      <c r="Q3935" s="5" t="str">
        <f t="shared" si="429"/>
        <v>theater</v>
      </c>
      <c r="R3935" s="5" t="str">
        <f t="shared" si="430"/>
        <v>plays</v>
      </c>
      <c r="S3935" t="s">
        <v>8317</v>
      </c>
      <c r="T3935" t="s">
        <v>8318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30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>
        <f t="shared" si="428"/>
        <v>45.83</v>
      </c>
      <c r="Q3936" s="5" t="str">
        <f t="shared" si="429"/>
        <v>theater</v>
      </c>
      <c r="R3936" s="5" t="str">
        <f t="shared" si="430"/>
        <v>plays</v>
      </c>
      <c r="S3936" t="s">
        <v>8317</v>
      </c>
      <c r="T3936" t="s">
        <v>8318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45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5">
        <f t="shared" si="428"/>
        <v>57.17</v>
      </c>
      <c r="Q3937" s="5" t="str">
        <f t="shared" si="429"/>
        <v>theater</v>
      </c>
      <c r="R3937" s="5" t="str">
        <f t="shared" si="430"/>
        <v>plays</v>
      </c>
      <c r="S3937" t="s">
        <v>8317</v>
      </c>
      <c r="T3937" t="s">
        <v>8318</v>
      </c>
      <c r="U3937" s="9">
        <f t="shared" si="431"/>
        <v>42221.656782407401</v>
      </c>
      <c r="V3937" s="9">
        <f t="shared" si="432"/>
        <v>42281.656782407401</v>
      </c>
      <c r="W3937">
        <f t="shared" si="433"/>
        <v>60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s="5" t="str">
        <f t="shared" si="429"/>
        <v>theater</v>
      </c>
      <c r="R3938" s="5" t="str">
        <f t="shared" si="430"/>
        <v>plays</v>
      </c>
      <c r="S3938" t="s">
        <v>8317</v>
      </c>
      <c r="T3938" t="s">
        <v>8318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30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5">
        <f t="shared" si="428"/>
        <v>248.5</v>
      </c>
      <c r="Q3939" s="5" t="str">
        <f t="shared" si="429"/>
        <v>theater</v>
      </c>
      <c r="R3939" s="5" t="str">
        <f t="shared" si="430"/>
        <v>plays</v>
      </c>
      <c r="S3939" t="s">
        <v>8317</v>
      </c>
      <c r="T3939" t="s">
        <v>8318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28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5">
        <f t="shared" si="428"/>
        <v>79.400000000000006</v>
      </c>
      <c r="Q3940" s="5" t="str">
        <f t="shared" si="429"/>
        <v>theater</v>
      </c>
      <c r="R3940" s="5" t="str">
        <f t="shared" si="430"/>
        <v>plays</v>
      </c>
      <c r="S3940" t="s">
        <v>8317</v>
      </c>
      <c r="T3940" t="s">
        <v>8318</v>
      </c>
      <c r="U3940" s="9">
        <f t="shared" si="431"/>
        <v>42151.905717592599</v>
      </c>
      <c r="V3940" s="9">
        <f t="shared" si="432"/>
        <v>42182.905717592599</v>
      </c>
      <c r="W3940">
        <f t="shared" si="433"/>
        <v>31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5">
        <f t="shared" si="428"/>
        <v>5</v>
      </c>
      <c r="Q3941" s="5" t="str">
        <f t="shared" si="429"/>
        <v>theater</v>
      </c>
      <c r="R3941" s="5" t="str">
        <f t="shared" si="430"/>
        <v>plays</v>
      </c>
      <c r="S3941" t="s">
        <v>8317</v>
      </c>
      <c r="T3941" t="s">
        <v>8318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4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5">
        <f t="shared" si="428"/>
        <v>5.5</v>
      </c>
      <c r="Q3942" s="5" t="str">
        <f t="shared" si="429"/>
        <v>theater</v>
      </c>
      <c r="R3942" s="5" t="str">
        <f t="shared" si="430"/>
        <v>plays</v>
      </c>
      <c r="S3942" t="s">
        <v>8317</v>
      </c>
      <c r="T3942" t="s">
        <v>8318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45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5">
        <f t="shared" si="428"/>
        <v>25</v>
      </c>
      <c r="Q3943" s="5" t="str">
        <f t="shared" si="429"/>
        <v>theater</v>
      </c>
      <c r="R3943" s="5" t="str">
        <f t="shared" si="430"/>
        <v>plays</v>
      </c>
      <c r="S3943" t="s">
        <v>8317</v>
      </c>
      <c r="T3943" t="s">
        <v>8318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28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s="5" t="str">
        <f t="shared" si="429"/>
        <v>theater</v>
      </c>
      <c r="R3944" s="5" t="str">
        <f t="shared" si="430"/>
        <v>plays</v>
      </c>
      <c r="S3944" t="s">
        <v>8317</v>
      </c>
      <c r="T3944" t="s">
        <v>8318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60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5">
        <f t="shared" si="428"/>
        <v>137.08000000000001</v>
      </c>
      <c r="Q3945" s="5" t="str">
        <f t="shared" si="429"/>
        <v>theater</v>
      </c>
      <c r="R3945" s="5" t="str">
        <f t="shared" si="430"/>
        <v>plays</v>
      </c>
      <c r="S3945" t="s">
        <v>8317</v>
      </c>
      <c r="T3945" t="s">
        <v>8318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31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s="5" t="str">
        <f t="shared" si="429"/>
        <v>theater</v>
      </c>
      <c r="R3946" s="5" t="str">
        <f t="shared" si="430"/>
        <v>plays</v>
      </c>
      <c r="S3946" t="s">
        <v>8317</v>
      </c>
      <c r="T3946" t="s">
        <v>8318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30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5">
        <f t="shared" si="428"/>
        <v>5</v>
      </c>
      <c r="Q3947" s="5" t="str">
        <f t="shared" si="429"/>
        <v>theater</v>
      </c>
      <c r="R3947" s="5" t="str">
        <f t="shared" si="430"/>
        <v>plays</v>
      </c>
      <c r="S3947" t="s">
        <v>8317</v>
      </c>
      <c r="T3947" t="s">
        <v>8318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30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5">
        <f t="shared" si="428"/>
        <v>39</v>
      </c>
      <c r="Q3948" s="5" t="str">
        <f t="shared" si="429"/>
        <v>theater</v>
      </c>
      <c r="R3948" s="5" t="str">
        <f t="shared" si="430"/>
        <v>plays</v>
      </c>
      <c r="S3948" t="s">
        <v>8317</v>
      </c>
      <c r="T3948" t="s">
        <v>8318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32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5">
        <f t="shared" si="428"/>
        <v>50.5</v>
      </c>
      <c r="Q3949" s="5" t="str">
        <f t="shared" si="429"/>
        <v>theater</v>
      </c>
      <c r="R3949" s="5" t="str">
        <f t="shared" si="430"/>
        <v>plays</v>
      </c>
      <c r="S3949" t="s">
        <v>8317</v>
      </c>
      <c r="T3949" t="s">
        <v>8318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30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s="5" t="str">
        <f t="shared" si="429"/>
        <v>theater</v>
      </c>
      <c r="R3950" s="5" t="str">
        <f t="shared" si="430"/>
        <v>plays</v>
      </c>
      <c r="S3950" t="s">
        <v>8317</v>
      </c>
      <c r="T3950" t="s">
        <v>8318</v>
      </c>
      <c r="U3950" s="9">
        <f t="shared" si="431"/>
        <v>41829.325497685182</v>
      </c>
      <c r="V3950" s="9">
        <f t="shared" si="432"/>
        <v>41889.325497685182</v>
      </c>
      <c r="W3950">
        <f t="shared" si="433"/>
        <v>60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5">
        <f t="shared" si="428"/>
        <v>49.28</v>
      </c>
      <c r="Q3951" s="5" t="str">
        <f t="shared" si="429"/>
        <v>theater</v>
      </c>
      <c r="R3951" s="5" t="str">
        <f t="shared" si="430"/>
        <v>plays</v>
      </c>
      <c r="S3951" t="s">
        <v>8317</v>
      </c>
      <c r="T3951" t="s">
        <v>8318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30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5">
        <f t="shared" si="428"/>
        <v>25</v>
      </c>
      <c r="Q3952" s="5" t="str">
        <f t="shared" si="429"/>
        <v>theater</v>
      </c>
      <c r="R3952" s="5" t="str">
        <f t="shared" si="430"/>
        <v>plays</v>
      </c>
      <c r="S3952" t="s">
        <v>8317</v>
      </c>
      <c r="T3952" t="s">
        <v>8318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5">
        <f t="shared" si="428"/>
        <v>1</v>
      </c>
      <c r="Q3953" s="5" t="str">
        <f t="shared" si="429"/>
        <v>theater</v>
      </c>
      <c r="R3953" s="5" t="str">
        <f t="shared" si="430"/>
        <v>plays</v>
      </c>
      <c r="S3953" t="s">
        <v>8317</v>
      </c>
      <c r="T3953" t="s">
        <v>8318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60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5">
        <f t="shared" si="428"/>
        <v>25</v>
      </c>
      <c r="Q3954" s="5" t="str">
        <f t="shared" si="429"/>
        <v>theater</v>
      </c>
      <c r="R3954" s="5" t="str">
        <f t="shared" si="430"/>
        <v>plays</v>
      </c>
      <c r="S3954" t="s">
        <v>8317</v>
      </c>
      <c r="T3954" t="s">
        <v>8318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60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s="5" t="str">
        <f t="shared" si="429"/>
        <v>theater</v>
      </c>
      <c r="R3955" s="5" t="str">
        <f t="shared" si="430"/>
        <v>plays</v>
      </c>
      <c r="S3955" t="s">
        <v>8317</v>
      </c>
      <c r="T3955" t="s">
        <v>8318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30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s="5" t="str">
        <f t="shared" si="429"/>
        <v>theater</v>
      </c>
      <c r="R3956" s="5" t="str">
        <f t="shared" si="430"/>
        <v>plays</v>
      </c>
      <c r="S3956" t="s">
        <v>8317</v>
      </c>
      <c r="T3956" t="s">
        <v>8318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60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5">
        <f t="shared" si="428"/>
        <v>53.13</v>
      </c>
      <c r="Q3957" s="5" t="str">
        <f t="shared" si="429"/>
        <v>theater</v>
      </c>
      <c r="R3957" s="5" t="str">
        <f t="shared" si="430"/>
        <v>plays</v>
      </c>
      <c r="S3957" t="s">
        <v>8317</v>
      </c>
      <c r="T3957" t="s">
        <v>8318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30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s="5" t="str">
        <f t="shared" si="429"/>
        <v>theater</v>
      </c>
      <c r="R3958" s="5" t="str">
        <f t="shared" si="430"/>
        <v>plays</v>
      </c>
      <c r="S3958" t="s">
        <v>8317</v>
      </c>
      <c r="T3958" t="s">
        <v>8318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28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5">
        <f t="shared" si="428"/>
        <v>7</v>
      </c>
      <c r="Q3959" s="5" t="str">
        <f t="shared" si="429"/>
        <v>theater</v>
      </c>
      <c r="R3959" s="5" t="str">
        <f t="shared" si="430"/>
        <v>plays</v>
      </c>
      <c r="S3959" t="s">
        <v>8317</v>
      </c>
      <c r="T3959" t="s">
        <v>8318</v>
      </c>
      <c r="U3959" s="9">
        <f t="shared" si="431"/>
        <v>42513.976319444439</v>
      </c>
      <c r="V3959" s="9">
        <f t="shared" si="432"/>
        <v>42559.976319444439</v>
      </c>
      <c r="W3959">
        <f t="shared" si="433"/>
        <v>46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5">
        <f t="shared" si="428"/>
        <v>40.06</v>
      </c>
      <c r="Q3960" s="5" t="str">
        <f t="shared" si="429"/>
        <v>theater</v>
      </c>
      <c r="R3960" s="5" t="str">
        <f t="shared" si="430"/>
        <v>plays</v>
      </c>
      <c r="S3960" t="s">
        <v>8317</v>
      </c>
      <c r="T3960" t="s">
        <v>8318</v>
      </c>
      <c r="U3960" s="9">
        <f t="shared" si="431"/>
        <v>41816.950370370374</v>
      </c>
      <c r="V3960" s="9">
        <f t="shared" si="432"/>
        <v>41853.583333333336</v>
      </c>
      <c r="W3960">
        <f t="shared" si="433"/>
        <v>37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5">
        <f t="shared" si="428"/>
        <v>24.33</v>
      </c>
      <c r="Q3961" s="5" t="str">
        <f t="shared" si="429"/>
        <v>theater</v>
      </c>
      <c r="R3961" s="5" t="str">
        <f t="shared" si="430"/>
        <v>plays</v>
      </c>
      <c r="S3961" t="s">
        <v>8317</v>
      </c>
      <c r="T3961" t="s">
        <v>8318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30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5">
        <f t="shared" si="428"/>
        <v>11.25</v>
      </c>
      <c r="Q3962" s="5" t="str">
        <f t="shared" si="429"/>
        <v>theater</v>
      </c>
      <c r="R3962" s="5" t="str">
        <f t="shared" si="430"/>
        <v>plays</v>
      </c>
      <c r="S3962" t="s">
        <v>8317</v>
      </c>
      <c r="T3962" t="s">
        <v>8318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30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5">
        <f t="shared" si="428"/>
        <v>10.5</v>
      </c>
      <c r="Q3963" s="5" t="str">
        <f t="shared" si="429"/>
        <v>theater</v>
      </c>
      <c r="R3963" s="5" t="str">
        <f t="shared" si="430"/>
        <v>plays</v>
      </c>
      <c r="S3963" t="s">
        <v>8317</v>
      </c>
      <c r="T3963" t="s">
        <v>8318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22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5">
        <f t="shared" si="428"/>
        <v>15</v>
      </c>
      <c r="Q3964" s="5" t="str">
        <f t="shared" si="429"/>
        <v>theater</v>
      </c>
      <c r="R3964" s="5" t="str">
        <f t="shared" si="430"/>
        <v>plays</v>
      </c>
      <c r="S3964" t="s">
        <v>8317</v>
      </c>
      <c r="T3964" t="s">
        <v>8318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s="5" t="str">
        <f t="shared" si="429"/>
        <v>theater</v>
      </c>
      <c r="R3965" s="5" t="str">
        <f t="shared" si="430"/>
        <v>plays</v>
      </c>
      <c r="S3965" t="s">
        <v>8317</v>
      </c>
      <c r="T3965" t="s">
        <v>8318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30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5">
        <f t="shared" si="428"/>
        <v>42</v>
      </c>
      <c r="Q3966" s="5" t="str">
        <f t="shared" si="429"/>
        <v>theater</v>
      </c>
      <c r="R3966" s="5" t="str">
        <f t="shared" si="430"/>
        <v>plays</v>
      </c>
      <c r="S3966" t="s">
        <v>8317</v>
      </c>
      <c r="T3966" t="s">
        <v>8318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60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 s="5">
        <f t="shared" si="428"/>
        <v>71.25</v>
      </c>
      <c r="Q3967" s="5" t="str">
        <f t="shared" si="429"/>
        <v>theater</v>
      </c>
      <c r="R3967" s="5" t="str">
        <f t="shared" si="430"/>
        <v>plays</v>
      </c>
      <c r="S3967" t="s">
        <v>8317</v>
      </c>
      <c r="T3967" t="s">
        <v>8318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60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5">
        <f t="shared" si="428"/>
        <v>22.5</v>
      </c>
      <c r="Q3968" s="5" t="str">
        <f t="shared" si="429"/>
        <v>theater</v>
      </c>
      <c r="R3968" s="5" t="str">
        <f t="shared" si="430"/>
        <v>plays</v>
      </c>
      <c r="S3968" t="s">
        <v>8317</v>
      </c>
      <c r="T3968" t="s">
        <v>8318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43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5">
        <f t="shared" si="428"/>
        <v>41</v>
      </c>
      <c r="Q3969" s="5" t="str">
        <f t="shared" si="429"/>
        <v>theater</v>
      </c>
      <c r="R3969" s="5" t="str">
        <f t="shared" si="430"/>
        <v>plays</v>
      </c>
      <c r="S3969" t="s">
        <v>8317</v>
      </c>
      <c r="T3969" t="s">
        <v>8318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30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434">ROUND((E3970/D3970)*100,0)</f>
        <v>11</v>
      </c>
      <c r="P3970" s="5">
        <f t="shared" ref="P3970:P4033" si="435">ROUND((E3970/L3970),2)</f>
        <v>47.91</v>
      </c>
      <c r="Q3970" s="5" t="str">
        <f t="shared" ref="Q3970:Q4033" si="436">LEFT(N3970,SEARCH("/",N3970)-1)</f>
        <v>theater</v>
      </c>
      <c r="R3970" s="5" t="str">
        <f t="shared" ref="R3970:R4033" si="437">RIGHT(N3970,LEN(N3970)-SEARCH("/",N3970))</f>
        <v>plays</v>
      </c>
      <c r="S3970" t="s">
        <v>8317</v>
      </c>
      <c r="T3970" t="s">
        <v>8318</v>
      </c>
      <c r="U3970" s="9">
        <f t="shared" ref="U3970:U4033" si="438">(((J3970/60)/60)/24)+DATE(1970,1,1)</f>
        <v>42452.815659722226</v>
      </c>
      <c r="V3970" s="9">
        <f t="shared" ref="V3970:V4033" si="439">(((I3970/60)/60)/24)+DATE(1970,1,1)</f>
        <v>42512.815659722226</v>
      </c>
      <c r="W3970">
        <f t="shared" si="433"/>
        <v>60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434"/>
        <v>7</v>
      </c>
      <c r="P3971" s="5">
        <f t="shared" si="435"/>
        <v>35.17</v>
      </c>
      <c r="Q3971" s="5" t="str">
        <f t="shared" si="436"/>
        <v>theater</v>
      </c>
      <c r="R3971" s="5" t="str">
        <f t="shared" si="437"/>
        <v>plays</v>
      </c>
      <c r="S3971" t="s">
        <v>8317</v>
      </c>
      <c r="T3971" t="s">
        <v>8318</v>
      </c>
      <c r="U3971" s="9">
        <f t="shared" si="438"/>
        <v>42601.854699074072</v>
      </c>
      <c r="V3971" s="9">
        <f t="shared" si="439"/>
        <v>42611.163194444445</v>
      </c>
      <c r="W3971">
        <f t="shared" ref="W3971:W4034" si="440">DATEDIF(U3971,V3971,"d")</f>
        <v>10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5">
        <f t="shared" si="435"/>
        <v>5.5</v>
      </c>
      <c r="Q3972" s="5" t="str">
        <f t="shared" si="436"/>
        <v>theater</v>
      </c>
      <c r="R3972" s="5" t="str">
        <f t="shared" si="437"/>
        <v>plays</v>
      </c>
      <c r="S3972" t="s">
        <v>8317</v>
      </c>
      <c r="T3972" t="s">
        <v>8318</v>
      </c>
      <c r="U3972" s="9">
        <f t="shared" si="438"/>
        <v>42447.863553240735</v>
      </c>
      <c r="V3972" s="9">
        <f t="shared" si="439"/>
        <v>42477.863553240735</v>
      </c>
      <c r="W3972">
        <f t="shared" si="440"/>
        <v>30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5">
        <f t="shared" si="435"/>
        <v>22.67</v>
      </c>
      <c r="Q3973" s="5" t="str">
        <f t="shared" si="436"/>
        <v>theater</v>
      </c>
      <c r="R3973" s="5" t="str">
        <f t="shared" si="437"/>
        <v>plays</v>
      </c>
      <c r="S3973" t="s">
        <v>8317</v>
      </c>
      <c r="T3973" t="s">
        <v>8318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30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5">
        <f t="shared" si="435"/>
        <v>26.38</v>
      </c>
      <c r="Q3974" s="5" t="str">
        <f t="shared" si="436"/>
        <v>theater</v>
      </c>
      <c r="R3974" s="5" t="str">
        <f t="shared" si="437"/>
        <v>plays</v>
      </c>
      <c r="S3974" t="s">
        <v>8317</v>
      </c>
      <c r="T3974" t="s">
        <v>8318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60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5">
        <f t="shared" si="435"/>
        <v>105.54</v>
      </c>
      <c r="Q3975" s="5" t="str">
        <f t="shared" si="436"/>
        <v>theater</v>
      </c>
      <c r="R3975" s="5" t="str">
        <f t="shared" si="437"/>
        <v>plays</v>
      </c>
      <c r="S3975" t="s">
        <v>8317</v>
      </c>
      <c r="T3975" t="s">
        <v>8318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30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>
        <f t="shared" si="435"/>
        <v>29.09</v>
      </c>
      <c r="Q3976" s="5" t="str">
        <f t="shared" si="436"/>
        <v>theater</v>
      </c>
      <c r="R3976" s="5" t="str">
        <f t="shared" si="437"/>
        <v>plays</v>
      </c>
      <c r="S3976" t="s">
        <v>8317</v>
      </c>
      <c r="T3976" t="s">
        <v>8318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30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s="5" t="str">
        <f t="shared" si="436"/>
        <v>theater</v>
      </c>
      <c r="R3977" s="5" t="str">
        <f t="shared" si="437"/>
        <v>plays</v>
      </c>
      <c r="S3977" t="s">
        <v>8317</v>
      </c>
      <c r="T3977" t="s">
        <v>8318</v>
      </c>
      <c r="U3977" s="9">
        <f t="shared" si="438"/>
        <v>42534.866875</v>
      </c>
      <c r="V3977" s="9">
        <f t="shared" si="439"/>
        <v>42564.866875</v>
      </c>
      <c r="W3977">
        <f t="shared" si="440"/>
        <v>30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5">
        <f t="shared" si="435"/>
        <v>62</v>
      </c>
      <c r="Q3978" s="5" t="str">
        <f t="shared" si="436"/>
        <v>theater</v>
      </c>
      <c r="R3978" s="5" t="str">
        <f t="shared" si="437"/>
        <v>plays</v>
      </c>
      <c r="S3978" t="s">
        <v>8317</v>
      </c>
      <c r="T3978" t="s">
        <v>8318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22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5">
        <f t="shared" si="435"/>
        <v>217.5</v>
      </c>
      <c r="Q3979" s="5" t="str">
        <f t="shared" si="436"/>
        <v>theater</v>
      </c>
      <c r="R3979" s="5" t="str">
        <f t="shared" si="437"/>
        <v>plays</v>
      </c>
      <c r="S3979" t="s">
        <v>8317</v>
      </c>
      <c r="T3979" t="s">
        <v>8318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30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5">
        <f t="shared" si="435"/>
        <v>26.75</v>
      </c>
      <c r="Q3980" s="5" t="str">
        <f t="shared" si="436"/>
        <v>theater</v>
      </c>
      <c r="R3980" s="5" t="str">
        <f t="shared" si="437"/>
        <v>plays</v>
      </c>
      <c r="S3980" t="s">
        <v>8317</v>
      </c>
      <c r="T3980" t="s">
        <v>8318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60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5">
        <f t="shared" si="435"/>
        <v>18.329999999999998</v>
      </c>
      <c r="Q3981" s="5" t="str">
        <f t="shared" si="436"/>
        <v>theater</v>
      </c>
      <c r="R3981" s="5" t="str">
        <f t="shared" si="437"/>
        <v>plays</v>
      </c>
      <c r="S3981" t="s">
        <v>8317</v>
      </c>
      <c r="T3981" t="s">
        <v>8318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23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>
        <f t="shared" si="435"/>
        <v>64.290000000000006</v>
      </c>
      <c r="Q3982" s="5" t="str">
        <f t="shared" si="436"/>
        <v>theater</v>
      </c>
      <c r="R3982" s="5" t="str">
        <f t="shared" si="437"/>
        <v>plays</v>
      </c>
      <c r="S3982" t="s">
        <v>8317</v>
      </c>
      <c r="T3982" t="s">
        <v>8318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30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5">
        <f t="shared" si="435"/>
        <v>175</v>
      </c>
      <c r="Q3983" s="5" t="str">
        <f t="shared" si="436"/>
        <v>theater</v>
      </c>
      <c r="R3983" s="5" t="str">
        <f t="shared" si="437"/>
        <v>plays</v>
      </c>
      <c r="S3983" t="s">
        <v>8317</v>
      </c>
      <c r="T3983" t="s">
        <v>8318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60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>
        <f t="shared" si="435"/>
        <v>34</v>
      </c>
      <c r="Q3984" s="5" t="str">
        <f t="shared" si="436"/>
        <v>theater</v>
      </c>
      <c r="R3984" s="5" t="str">
        <f t="shared" si="437"/>
        <v>plays</v>
      </c>
      <c r="S3984" t="s">
        <v>8317</v>
      </c>
      <c r="T3984" t="s">
        <v>8318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60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5">
        <f t="shared" si="435"/>
        <v>84.28</v>
      </c>
      <c r="Q3985" s="5" t="str">
        <f t="shared" si="436"/>
        <v>theater</v>
      </c>
      <c r="R3985" s="5" t="str">
        <f t="shared" si="437"/>
        <v>plays</v>
      </c>
      <c r="S3985" t="s">
        <v>8317</v>
      </c>
      <c r="T3985" t="s">
        <v>8318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32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5">
        <f t="shared" si="435"/>
        <v>9.5</v>
      </c>
      <c r="Q3986" s="5" t="str">
        <f t="shared" si="436"/>
        <v>theater</v>
      </c>
      <c r="R3986" s="5" t="str">
        <f t="shared" si="437"/>
        <v>plays</v>
      </c>
      <c r="S3986" t="s">
        <v>8317</v>
      </c>
      <c r="T3986" t="s">
        <v>8318</v>
      </c>
      <c r="U3986" s="9">
        <f t="shared" si="438"/>
        <v>41920.963472222218</v>
      </c>
      <c r="V3986" s="9">
        <f t="shared" si="439"/>
        <v>41951</v>
      </c>
      <c r="W3986">
        <f t="shared" si="440"/>
        <v>31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5">
        <f t="shared" si="435"/>
        <v>33.74</v>
      </c>
      <c r="Q3987" s="5" t="str">
        <f t="shared" si="436"/>
        <v>theater</v>
      </c>
      <c r="R3987" s="5" t="str">
        <f t="shared" si="437"/>
        <v>plays</v>
      </c>
      <c r="S3987" t="s">
        <v>8317</v>
      </c>
      <c r="T3987" t="s">
        <v>8318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21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5">
        <f t="shared" si="435"/>
        <v>37.54</v>
      </c>
      <c r="Q3988" s="5" t="str">
        <f t="shared" si="436"/>
        <v>theater</v>
      </c>
      <c r="R3988" s="5" t="str">
        <f t="shared" si="437"/>
        <v>plays</v>
      </c>
      <c r="S3988" t="s">
        <v>8317</v>
      </c>
      <c r="T3988" t="s">
        <v>8318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5">
        <f t="shared" si="435"/>
        <v>11.62</v>
      </c>
      <c r="Q3989" s="5" t="str">
        <f t="shared" si="436"/>
        <v>theater</v>
      </c>
      <c r="R3989" s="5" t="str">
        <f t="shared" si="437"/>
        <v>plays</v>
      </c>
      <c r="S3989" t="s">
        <v>8317</v>
      </c>
      <c r="T3989" t="s">
        <v>8318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10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5">
        <f t="shared" si="435"/>
        <v>8</v>
      </c>
      <c r="Q3990" s="5" t="str">
        <f t="shared" si="436"/>
        <v>theater</v>
      </c>
      <c r="R3990" s="5" t="str">
        <f t="shared" si="437"/>
        <v>plays</v>
      </c>
      <c r="S3990" t="s">
        <v>8317</v>
      </c>
      <c r="T3990" t="s">
        <v>8318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15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s="5" t="str">
        <f t="shared" si="436"/>
        <v>theater</v>
      </c>
      <c r="R3991" s="5" t="str">
        <f t="shared" si="437"/>
        <v>plays</v>
      </c>
      <c r="S3991" t="s">
        <v>8317</v>
      </c>
      <c r="T3991" t="s">
        <v>8318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30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5">
        <f t="shared" si="435"/>
        <v>23</v>
      </c>
      <c r="Q3992" s="5" t="str">
        <f t="shared" si="436"/>
        <v>theater</v>
      </c>
      <c r="R3992" s="5" t="str">
        <f t="shared" si="437"/>
        <v>plays</v>
      </c>
      <c r="S3992" t="s">
        <v>8317</v>
      </c>
      <c r="T3992" t="s">
        <v>8318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30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>
        <f t="shared" si="435"/>
        <v>100</v>
      </c>
      <c r="Q3993" s="5" t="str">
        <f t="shared" si="436"/>
        <v>theater</v>
      </c>
      <c r="R3993" s="5" t="str">
        <f t="shared" si="437"/>
        <v>plays</v>
      </c>
      <c r="S3993" t="s">
        <v>8317</v>
      </c>
      <c r="T3993" t="s">
        <v>8318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30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5">
        <f t="shared" si="435"/>
        <v>60.11</v>
      </c>
      <c r="Q3994" s="5" t="str">
        <f t="shared" si="436"/>
        <v>theater</v>
      </c>
      <c r="R3994" s="5" t="str">
        <f t="shared" si="437"/>
        <v>plays</v>
      </c>
      <c r="S3994" t="s">
        <v>8317</v>
      </c>
      <c r="T3994" t="s">
        <v>8318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60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5">
        <f t="shared" si="435"/>
        <v>3</v>
      </c>
      <c r="Q3995" s="5" t="str">
        <f t="shared" si="436"/>
        <v>theater</v>
      </c>
      <c r="R3995" s="5" t="str">
        <f t="shared" si="437"/>
        <v>plays</v>
      </c>
      <c r="S3995" t="s">
        <v>8317</v>
      </c>
      <c r="T3995" t="s">
        <v>8318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30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5">
        <f t="shared" si="435"/>
        <v>5</v>
      </c>
      <c r="Q3996" s="5" t="str">
        <f t="shared" si="436"/>
        <v>theater</v>
      </c>
      <c r="R3996" s="5" t="str">
        <f t="shared" si="437"/>
        <v>plays</v>
      </c>
      <c r="S3996" t="s">
        <v>8317</v>
      </c>
      <c r="T3996" t="s">
        <v>8318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30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>
        <f t="shared" si="435"/>
        <v>17.5</v>
      </c>
      <c r="Q3997" s="5" t="str">
        <f t="shared" si="436"/>
        <v>theater</v>
      </c>
      <c r="R3997" s="5" t="str">
        <f t="shared" si="437"/>
        <v>plays</v>
      </c>
      <c r="S3997" t="s">
        <v>8317</v>
      </c>
      <c r="T3997" t="s">
        <v>8318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30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5">
        <f t="shared" si="435"/>
        <v>29.24</v>
      </c>
      <c r="Q3998" s="5" t="str">
        <f t="shared" si="436"/>
        <v>theater</v>
      </c>
      <c r="R3998" s="5" t="str">
        <f t="shared" si="437"/>
        <v>plays</v>
      </c>
      <c r="S3998" t="s">
        <v>8317</v>
      </c>
      <c r="T3998" t="s">
        <v>8318</v>
      </c>
      <c r="U3998" s="9">
        <f t="shared" si="438"/>
        <v>41950.26694444444</v>
      </c>
      <c r="V3998" s="9">
        <f t="shared" si="439"/>
        <v>41963.669444444444</v>
      </c>
      <c r="W3998">
        <f t="shared" si="440"/>
        <v>13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s="5" t="str">
        <f t="shared" si="436"/>
        <v>theater</v>
      </c>
      <c r="R3999" s="5" t="str">
        <f t="shared" si="437"/>
        <v>plays</v>
      </c>
      <c r="S3999" t="s">
        <v>8317</v>
      </c>
      <c r="T3999" t="s">
        <v>8318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30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 s="5">
        <f t="shared" si="435"/>
        <v>59.58</v>
      </c>
      <c r="Q4000" s="5" t="str">
        <f t="shared" si="436"/>
        <v>theater</v>
      </c>
      <c r="R4000" s="5" t="str">
        <f t="shared" si="437"/>
        <v>plays</v>
      </c>
      <c r="S4000" t="s">
        <v>8317</v>
      </c>
      <c r="T4000" t="s">
        <v>8318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30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5">
        <f t="shared" si="435"/>
        <v>82.57</v>
      </c>
      <c r="Q4001" s="5" t="str">
        <f t="shared" si="436"/>
        <v>theater</v>
      </c>
      <c r="R4001" s="5" t="str">
        <f t="shared" si="437"/>
        <v>plays</v>
      </c>
      <c r="S4001" t="s">
        <v>8317</v>
      </c>
      <c r="T4001" t="s">
        <v>8318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40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5">
        <f t="shared" si="435"/>
        <v>10</v>
      </c>
      <c r="Q4002" s="5" t="str">
        <f t="shared" si="436"/>
        <v>theater</v>
      </c>
      <c r="R4002" s="5" t="str">
        <f t="shared" si="437"/>
        <v>plays</v>
      </c>
      <c r="S4002" t="s">
        <v>8317</v>
      </c>
      <c r="T4002" t="s">
        <v>8318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60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5">
        <f t="shared" si="435"/>
        <v>32.36</v>
      </c>
      <c r="Q4003" s="5" t="str">
        <f t="shared" si="436"/>
        <v>theater</v>
      </c>
      <c r="R4003" s="5" t="str">
        <f t="shared" si="437"/>
        <v>plays</v>
      </c>
      <c r="S4003" t="s">
        <v>8317</v>
      </c>
      <c r="T4003" t="s">
        <v>8318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5">
        <f t="shared" si="435"/>
        <v>5.75</v>
      </c>
      <c r="Q4004" s="5" t="str">
        <f t="shared" si="436"/>
        <v>theater</v>
      </c>
      <c r="R4004" s="5" t="str">
        <f t="shared" si="437"/>
        <v>plays</v>
      </c>
      <c r="S4004" t="s">
        <v>8317</v>
      </c>
      <c r="T4004" t="s">
        <v>8318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30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5">
        <f t="shared" si="435"/>
        <v>100.5</v>
      </c>
      <c r="Q4005" s="5" t="str">
        <f t="shared" si="436"/>
        <v>theater</v>
      </c>
      <c r="R4005" s="5" t="str">
        <f t="shared" si="437"/>
        <v>plays</v>
      </c>
      <c r="S4005" t="s">
        <v>8317</v>
      </c>
      <c r="T4005" t="s">
        <v>8318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30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5">
        <f t="shared" si="435"/>
        <v>1</v>
      </c>
      <c r="Q4006" s="5" t="str">
        <f t="shared" si="436"/>
        <v>theater</v>
      </c>
      <c r="R4006" s="5" t="str">
        <f t="shared" si="437"/>
        <v>plays</v>
      </c>
      <c r="S4006" t="s">
        <v>8317</v>
      </c>
      <c r="T4006" t="s">
        <v>8318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30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5">
        <f t="shared" si="435"/>
        <v>20</v>
      </c>
      <c r="Q4007" s="5" t="str">
        <f t="shared" si="436"/>
        <v>theater</v>
      </c>
      <c r="R4007" s="5" t="str">
        <f t="shared" si="437"/>
        <v>plays</v>
      </c>
      <c r="S4007" t="s">
        <v>8317</v>
      </c>
      <c r="T4007" t="s">
        <v>8318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60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5">
        <f t="shared" si="435"/>
        <v>2</v>
      </c>
      <c r="Q4008" s="5" t="str">
        <f t="shared" si="436"/>
        <v>theater</v>
      </c>
      <c r="R4008" s="5" t="str">
        <f t="shared" si="437"/>
        <v>plays</v>
      </c>
      <c r="S4008" t="s">
        <v>8317</v>
      </c>
      <c r="T4008" t="s">
        <v>8318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25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5">
        <f t="shared" si="435"/>
        <v>5</v>
      </c>
      <c r="Q4009" s="5" t="str">
        <f t="shared" si="436"/>
        <v>theater</v>
      </c>
      <c r="R4009" s="5" t="str">
        <f t="shared" si="437"/>
        <v>plays</v>
      </c>
      <c r="S4009" t="s">
        <v>8317</v>
      </c>
      <c r="T4009" t="s">
        <v>8318</v>
      </c>
      <c r="U4009" s="9">
        <f t="shared" si="438"/>
        <v>41848.772928240738</v>
      </c>
      <c r="V4009" s="9">
        <f t="shared" si="439"/>
        <v>41877.686111111114</v>
      </c>
      <c r="W4009">
        <f t="shared" si="440"/>
        <v>29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>
        <f t="shared" si="435"/>
        <v>15</v>
      </c>
      <c r="Q4010" s="5" t="str">
        <f t="shared" si="436"/>
        <v>theater</v>
      </c>
      <c r="R4010" s="5" t="str">
        <f t="shared" si="437"/>
        <v>plays</v>
      </c>
      <c r="S4010" t="s">
        <v>8317</v>
      </c>
      <c r="T4010" t="s">
        <v>8318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30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5">
        <f t="shared" si="435"/>
        <v>25</v>
      </c>
      <c r="Q4011" s="5" t="str">
        <f t="shared" si="436"/>
        <v>theater</v>
      </c>
      <c r="R4011" s="5" t="str">
        <f t="shared" si="437"/>
        <v>plays</v>
      </c>
      <c r="S4011" t="s">
        <v>8317</v>
      </c>
      <c r="T4011" t="s">
        <v>8318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40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5">
        <f t="shared" si="435"/>
        <v>45.84</v>
      </c>
      <c r="Q4012" s="5" t="str">
        <f t="shared" si="436"/>
        <v>theater</v>
      </c>
      <c r="R4012" s="5" t="str">
        <f t="shared" si="437"/>
        <v>plays</v>
      </c>
      <c r="S4012" t="s">
        <v>8317</v>
      </c>
      <c r="T4012" t="s">
        <v>8318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17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5">
        <f t="shared" si="435"/>
        <v>4.75</v>
      </c>
      <c r="Q4013" s="5" t="str">
        <f t="shared" si="436"/>
        <v>theater</v>
      </c>
      <c r="R4013" s="5" t="str">
        <f t="shared" si="437"/>
        <v>plays</v>
      </c>
      <c r="S4013" t="s">
        <v>8317</v>
      </c>
      <c r="T4013" t="s">
        <v>8318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30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s="5" t="str">
        <f t="shared" si="436"/>
        <v>theater</v>
      </c>
      <c r="R4014" s="5" t="str">
        <f t="shared" si="437"/>
        <v>plays</v>
      </c>
      <c r="S4014" t="s">
        <v>8317</v>
      </c>
      <c r="T4014" t="s">
        <v>8318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30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5">
        <f t="shared" si="435"/>
        <v>13</v>
      </c>
      <c r="Q4015" s="5" t="str">
        <f t="shared" si="436"/>
        <v>theater</v>
      </c>
      <c r="R4015" s="5" t="str">
        <f t="shared" si="437"/>
        <v>plays</v>
      </c>
      <c r="S4015" t="s">
        <v>8317</v>
      </c>
      <c r="T4015" t="s">
        <v>8318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30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s="5" t="str">
        <f t="shared" si="436"/>
        <v>theater</v>
      </c>
      <c r="R4016" s="5" t="str">
        <f t="shared" si="437"/>
        <v>plays</v>
      </c>
      <c r="S4016" t="s">
        <v>8317</v>
      </c>
      <c r="T4016" t="s">
        <v>8318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15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5">
        <f t="shared" si="435"/>
        <v>1</v>
      </c>
      <c r="Q4017" s="5" t="str">
        <f t="shared" si="436"/>
        <v>theater</v>
      </c>
      <c r="R4017" s="5" t="str">
        <f t="shared" si="437"/>
        <v>plays</v>
      </c>
      <c r="S4017" t="s">
        <v>8317</v>
      </c>
      <c r="T4017" t="s">
        <v>8318</v>
      </c>
      <c r="U4017" s="9">
        <f t="shared" si="438"/>
        <v>42174.780821759254</v>
      </c>
      <c r="V4017" s="9">
        <f t="shared" si="439"/>
        <v>42204.780821759254</v>
      </c>
      <c r="W4017">
        <f t="shared" si="440"/>
        <v>30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 s="5">
        <f t="shared" si="435"/>
        <v>10</v>
      </c>
      <c r="Q4018" s="5" t="str">
        <f t="shared" si="436"/>
        <v>theater</v>
      </c>
      <c r="R4018" s="5" t="str">
        <f t="shared" si="437"/>
        <v>plays</v>
      </c>
      <c r="S4018" t="s">
        <v>8317</v>
      </c>
      <c r="T4018" t="s">
        <v>8318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30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5">
        <f t="shared" si="435"/>
        <v>52.5</v>
      </c>
      <c r="Q4019" s="5" t="str">
        <f t="shared" si="436"/>
        <v>theater</v>
      </c>
      <c r="R4019" s="5" t="str">
        <f t="shared" si="437"/>
        <v>plays</v>
      </c>
      <c r="S4019" t="s">
        <v>8317</v>
      </c>
      <c r="T4019" t="s">
        <v>8318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30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5">
        <f t="shared" si="435"/>
        <v>32.5</v>
      </c>
      <c r="Q4020" s="5" t="str">
        <f t="shared" si="436"/>
        <v>theater</v>
      </c>
      <c r="R4020" s="5" t="str">
        <f t="shared" si="437"/>
        <v>plays</v>
      </c>
      <c r="S4020" t="s">
        <v>8317</v>
      </c>
      <c r="T4020" t="s">
        <v>8318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30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5">
        <f t="shared" si="435"/>
        <v>7.25</v>
      </c>
      <c r="Q4021" s="5" t="str">
        <f t="shared" si="436"/>
        <v>theater</v>
      </c>
      <c r="R4021" s="5" t="str">
        <f t="shared" si="437"/>
        <v>plays</v>
      </c>
      <c r="S4021" t="s">
        <v>8317</v>
      </c>
      <c r="T4021" t="s">
        <v>8318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58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5">
        <f t="shared" si="435"/>
        <v>33.33</v>
      </c>
      <c r="Q4022" s="5" t="str">
        <f t="shared" si="436"/>
        <v>theater</v>
      </c>
      <c r="R4022" s="5" t="str">
        <f t="shared" si="437"/>
        <v>plays</v>
      </c>
      <c r="S4022" t="s">
        <v>8317</v>
      </c>
      <c r="T4022" t="s">
        <v>8318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30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5">
        <f t="shared" si="435"/>
        <v>62.5</v>
      </c>
      <c r="Q4023" s="5" t="str">
        <f t="shared" si="436"/>
        <v>theater</v>
      </c>
      <c r="R4023" s="5" t="str">
        <f t="shared" si="437"/>
        <v>plays</v>
      </c>
      <c r="S4023" t="s">
        <v>8317</v>
      </c>
      <c r="T4023" t="s">
        <v>8318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60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5">
        <f t="shared" si="435"/>
        <v>63.56</v>
      </c>
      <c r="Q4024" s="5" t="str">
        <f t="shared" si="436"/>
        <v>theater</v>
      </c>
      <c r="R4024" s="5" t="str">
        <f t="shared" si="437"/>
        <v>plays</v>
      </c>
      <c r="S4024" t="s">
        <v>8317</v>
      </c>
      <c r="T4024" t="s">
        <v>8318</v>
      </c>
      <c r="U4024" s="9">
        <f t="shared" si="438"/>
        <v>41990.584108796291</v>
      </c>
      <c r="V4024" s="9">
        <f t="shared" si="439"/>
        <v>42036.120833333334</v>
      </c>
      <c r="W4024">
        <f t="shared" si="440"/>
        <v>46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s="5" t="str">
        <f t="shared" si="436"/>
        <v>theater</v>
      </c>
      <c r="R4025" s="5" t="str">
        <f t="shared" si="437"/>
        <v>plays</v>
      </c>
      <c r="S4025" t="s">
        <v>8317</v>
      </c>
      <c r="T4025" t="s">
        <v>8318</v>
      </c>
      <c r="U4025" s="9">
        <f t="shared" si="438"/>
        <v>42408.999571759254</v>
      </c>
      <c r="V4025" s="9">
        <f t="shared" si="439"/>
        <v>42453.957905092597</v>
      </c>
      <c r="W4025">
        <f t="shared" si="440"/>
        <v>45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5">
        <f t="shared" si="435"/>
        <v>10</v>
      </c>
      <c r="Q4026" s="5" t="str">
        <f t="shared" si="436"/>
        <v>theater</v>
      </c>
      <c r="R4026" s="5" t="str">
        <f t="shared" si="437"/>
        <v>plays</v>
      </c>
      <c r="S4026" t="s">
        <v>8317</v>
      </c>
      <c r="T4026" t="s">
        <v>8318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30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>
        <f t="shared" si="435"/>
        <v>62.5</v>
      </c>
      <c r="Q4027" s="5" t="str">
        <f t="shared" si="436"/>
        <v>theater</v>
      </c>
      <c r="R4027" s="5" t="str">
        <f t="shared" si="437"/>
        <v>plays</v>
      </c>
      <c r="S4027" t="s">
        <v>8317</v>
      </c>
      <c r="T4027" t="s">
        <v>8318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60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s="5" t="str">
        <f t="shared" si="436"/>
        <v>theater</v>
      </c>
      <c r="R4028" s="5" t="str">
        <f t="shared" si="437"/>
        <v>plays</v>
      </c>
      <c r="S4028" t="s">
        <v>8317</v>
      </c>
      <c r="T4028" t="s">
        <v>8318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60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 s="5">
        <f t="shared" si="435"/>
        <v>30.71</v>
      </c>
      <c r="Q4029" s="5" t="str">
        <f t="shared" si="436"/>
        <v>theater</v>
      </c>
      <c r="R4029" s="5" t="str">
        <f t="shared" si="437"/>
        <v>plays</v>
      </c>
      <c r="S4029" t="s">
        <v>8317</v>
      </c>
      <c r="T4029" t="s">
        <v>8318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21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 s="5">
        <f t="shared" si="435"/>
        <v>51</v>
      </c>
      <c r="Q4030" s="5" t="str">
        <f t="shared" si="436"/>
        <v>theater</v>
      </c>
      <c r="R4030" s="5" t="str">
        <f t="shared" si="437"/>
        <v>plays</v>
      </c>
      <c r="S4030" t="s">
        <v>8317</v>
      </c>
      <c r="T4030" t="s">
        <v>8318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30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s="5" t="str">
        <f t="shared" si="436"/>
        <v>theater</v>
      </c>
      <c r="R4031" s="5" t="str">
        <f t="shared" si="437"/>
        <v>plays</v>
      </c>
      <c r="S4031" t="s">
        <v>8317</v>
      </c>
      <c r="T4031" t="s">
        <v>8318</v>
      </c>
      <c r="U4031" s="9">
        <f t="shared" si="438"/>
        <v>42322.025115740747</v>
      </c>
      <c r="V4031" s="9">
        <f t="shared" si="439"/>
        <v>42352.025115740747</v>
      </c>
      <c r="W4031">
        <f t="shared" si="440"/>
        <v>30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>
        <f t="shared" si="435"/>
        <v>66.67</v>
      </c>
      <c r="Q4032" s="5" t="str">
        <f t="shared" si="436"/>
        <v>theater</v>
      </c>
      <c r="R4032" s="5" t="str">
        <f t="shared" si="437"/>
        <v>plays</v>
      </c>
      <c r="S4032" t="s">
        <v>8317</v>
      </c>
      <c r="T4032" t="s">
        <v>8318</v>
      </c>
      <c r="U4032" s="9">
        <f t="shared" si="438"/>
        <v>42374.655081018514</v>
      </c>
      <c r="V4032" s="9">
        <f t="shared" si="439"/>
        <v>42403.784027777772</v>
      </c>
      <c r="W4032">
        <f t="shared" si="440"/>
        <v>29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s="5" t="str">
        <f t="shared" si="436"/>
        <v>theater</v>
      </c>
      <c r="R4033" s="5" t="str">
        <f t="shared" si="437"/>
        <v>plays</v>
      </c>
      <c r="S4033" t="s">
        <v>8317</v>
      </c>
      <c r="T4033" t="s">
        <v>8318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50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441">ROUND((E4034/D4034)*100,0)</f>
        <v>7</v>
      </c>
      <c r="P4034" s="5">
        <f t="shared" ref="P4034:P4097" si="442">ROUND((E4034/L4034),2)</f>
        <v>59</v>
      </c>
      <c r="Q4034" s="5" t="str">
        <f t="shared" ref="Q4034:Q4097" si="443">LEFT(N4034,SEARCH("/",N4034)-1)</f>
        <v>theater</v>
      </c>
      <c r="R4034" s="5" t="str">
        <f t="shared" ref="R4034:R4097" si="444">RIGHT(N4034,LEN(N4034)-SEARCH("/",N4034))</f>
        <v>plays</v>
      </c>
      <c r="S4034" t="s">
        <v>8317</v>
      </c>
      <c r="T4034" t="s">
        <v>8318</v>
      </c>
      <c r="U4034" s="9">
        <f t="shared" ref="U4034:U4097" si="445">(((J4034/60)/60)/24)+DATE(1970,1,1)</f>
        <v>42293.809212962966</v>
      </c>
      <c r="V4034" s="9">
        <f t="shared" ref="V4034:V4097" si="446">(((I4034/60)/60)/24)+DATE(1970,1,1)</f>
        <v>42353.85087962963</v>
      </c>
      <c r="W4034">
        <f t="shared" si="440"/>
        <v>60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441"/>
        <v>26</v>
      </c>
      <c r="P4035" s="5">
        <f t="shared" si="442"/>
        <v>65.34</v>
      </c>
      <c r="Q4035" s="5" t="str">
        <f t="shared" si="443"/>
        <v>theater</v>
      </c>
      <c r="R4035" s="5" t="str">
        <f t="shared" si="444"/>
        <v>plays</v>
      </c>
      <c r="S4035" t="s">
        <v>8317</v>
      </c>
      <c r="T4035" t="s">
        <v>8318</v>
      </c>
      <c r="U4035" s="9">
        <f t="shared" si="445"/>
        <v>42614.268796296295</v>
      </c>
      <c r="V4035" s="9">
        <f t="shared" si="446"/>
        <v>42645.375</v>
      </c>
      <c r="W4035">
        <f t="shared" ref="W4035:W4098" si="447">DATEDIF(U4035,V4035,"d")</f>
        <v>31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5">
        <f t="shared" si="442"/>
        <v>100</v>
      </c>
      <c r="Q4036" s="5" t="str">
        <f t="shared" si="443"/>
        <v>theater</v>
      </c>
      <c r="R4036" s="5" t="str">
        <f t="shared" si="444"/>
        <v>plays</v>
      </c>
      <c r="S4036" t="s">
        <v>8317</v>
      </c>
      <c r="T4036" t="s">
        <v>8318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30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5">
        <f t="shared" si="442"/>
        <v>147.4</v>
      </c>
      <c r="Q4037" s="5" t="str">
        <f t="shared" si="443"/>
        <v>theater</v>
      </c>
      <c r="R4037" s="5" t="str">
        <f t="shared" si="444"/>
        <v>plays</v>
      </c>
      <c r="S4037" t="s">
        <v>8317</v>
      </c>
      <c r="T4037" t="s">
        <v>8318</v>
      </c>
      <c r="U4037" s="9">
        <f t="shared" si="445"/>
        <v>41903.882951388885</v>
      </c>
      <c r="V4037" s="9">
        <f t="shared" si="446"/>
        <v>41933.882951388885</v>
      </c>
      <c r="W4037">
        <f t="shared" si="447"/>
        <v>30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5">
        <f t="shared" si="442"/>
        <v>166.06</v>
      </c>
      <c r="Q4038" s="5" t="str">
        <f t="shared" si="443"/>
        <v>theater</v>
      </c>
      <c r="R4038" s="5" t="str">
        <f t="shared" si="444"/>
        <v>plays</v>
      </c>
      <c r="S4038" t="s">
        <v>8317</v>
      </c>
      <c r="T4038" t="s">
        <v>8318</v>
      </c>
      <c r="U4038" s="9">
        <f t="shared" si="445"/>
        <v>41804.937083333331</v>
      </c>
      <c r="V4038" s="9">
        <f t="shared" si="446"/>
        <v>41821.9375</v>
      </c>
      <c r="W4038">
        <f t="shared" si="447"/>
        <v>17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5">
        <f t="shared" si="442"/>
        <v>40</v>
      </c>
      <c r="Q4039" s="5" t="str">
        <f t="shared" si="443"/>
        <v>theater</v>
      </c>
      <c r="R4039" s="5" t="str">
        <f t="shared" si="444"/>
        <v>plays</v>
      </c>
      <c r="S4039" t="s">
        <v>8317</v>
      </c>
      <c r="T4039" t="s">
        <v>8318</v>
      </c>
      <c r="U4039" s="9">
        <f t="shared" si="445"/>
        <v>42497.070775462969</v>
      </c>
      <c r="V4039" s="9">
        <f t="shared" si="446"/>
        <v>42514.600694444445</v>
      </c>
      <c r="W4039">
        <f t="shared" si="447"/>
        <v>17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5">
        <f t="shared" si="442"/>
        <v>75.25</v>
      </c>
      <c r="Q4040" s="5" t="str">
        <f t="shared" si="443"/>
        <v>theater</v>
      </c>
      <c r="R4040" s="5" t="str">
        <f t="shared" si="444"/>
        <v>plays</v>
      </c>
      <c r="S4040" t="s">
        <v>8317</v>
      </c>
      <c r="T4040" t="s">
        <v>8318</v>
      </c>
      <c r="U4040" s="9">
        <f t="shared" si="445"/>
        <v>41869.798726851855</v>
      </c>
      <c r="V4040" s="9">
        <f t="shared" si="446"/>
        <v>41929.798726851855</v>
      </c>
      <c r="W4040">
        <f t="shared" si="447"/>
        <v>60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>
        <f t="shared" si="442"/>
        <v>60</v>
      </c>
      <c r="Q4041" s="5" t="str">
        <f t="shared" si="443"/>
        <v>theater</v>
      </c>
      <c r="R4041" s="5" t="str">
        <f t="shared" si="444"/>
        <v>plays</v>
      </c>
      <c r="S4041" t="s">
        <v>8317</v>
      </c>
      <c r="T4041" t="s">
        <v>8318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34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5">
        <f t="shared" si="442"/>
        <v>1250</v>
      </c>
      <c r="Q4042" s="5" t="str">
        <f t="shared" si="443"/>
        <v>theater</v>
      </c>
      <c r="R4042" s="5" t="str">
        <f t="shared" si="444"/>
        <v>plays</v>
      </c>
      <c r="S4042" t="s">
        <v>8317</v>
      </c>
      <c r="T4042" t="s">
        <v>8318</v>
      </c>
      <c r="U4042" s="9">
        <f t="shared" si="445"/>
        <v>42144.231527777782</v>
      </c>
      <c r="V4042" s="9">
        <f t="shared" si="446"/>
        <v>42203.125</v>
      </c>
      <c r="W4042">
        <f t="shared" si="447"/>
        <v>59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5">
        <f t="shared" si="442"/>
        <v>10.5</v>
      </c>
      <c r="Q4043" s="5" t="str">
        <f t="shared" si="443"/>
        <v>theater</v>
      </c>
      <c r="R4043" s="5" t="str">
        <f t="shared" si="444"/>
        <v>plays</v>
      </c>
      <c r="S4043" t="s">
        <v>8317</v>
      </c>
      <c r="T4043" t="s">
        <v>8318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60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5">
        <f t="shared" si="442"/>
        <v>7</v>
      </c>
      <c r="Q4044" s="5" t="str">
        <f t="shared" si="443"/>
        <v>theater</v>
      </c>
      <c r="R4044" s="5" t="str">
        <f t="shared" si="444"/>
        <v>plays</v>
      </c>
      <c r="S4044" t="s">
        <v>8317</v>
      </c>
      <c r="T4044" t="s">
        <v>8318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s="5" t="str">
        <f t="shared" si="443"/>
        <v>theater</v>
      </c>
      <c r="R4045" s="5" t="str">
        <f t="shared" si="444"/>
        <v>plays</v>
      </c>
      <c r="S4045" t="s">
        <v>8317</v>
      </c>
      <c r="T4045" t="s">
        <v>8318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15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5">
        <f t="shared" si="442"/>
        <v>56.25</v>
      </c>
      <c r="Q4046" s="5" t="str">
        <f t="shared" si="443"/>
        <v>theater</v>
      </c>
      <c r="R4046" s="5" t="str">
        <f t="shared" si="444"/>
        <v>plays</v>
      </c>
      <c r="S4046" t="s">
        <v>8317</v>
      </c>
      <c r="T4046" t="s">
        <v>8318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30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5">
        <f t="shared" si="442"/>
        <v>1</v>
      </c>
      <c r="Q4047" s="5" t="str">
        <f t="shared" si="443"/>
        <v>theater</v>
      </c>
      <c r="R4047" s="5" t="str">
        <f t="shared" si="444"/>
        <v>plays</v>
      </c>
      <c r="S4047" t="s">
        <v>8317</v>
      </c>
      <c r="T4047" t="s">
        <v>8318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30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5">
        <f t="shared" si="442"/>
        <v>38.33</v>
      </c>
      <c r="Q4048" s="5" t="str">
        <f t="shared" si="443"/>
        <v>theater</v>
      </c>
      <c r="R4048" s="5" t="str">
        <f t="shared" si="444"/>
        <v>plays</v>
      </c>
      <c r="S4048" t="s">
        <v>8317</v>
      </c>
      <c r="T4048" t="s">
        <v>8318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30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5">
        <f t="shared" si="442"/>
        <v>27.5</v>
      </c>
      <c r="Q4049" s="5" t="str">
        <f t="shared" si="443"/>
        <v>theater</v>
      </c>
      <c r="R4049" s="5" t="str">
        <f t="shared" si="444"/>
        <v>plays</v>
      </c>
      <c r="S4049" t="s">
        <v>8317</v>
      </c>
      <c r="T4049" t="s">
        <v>8318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24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5">
        <f t="shared" si="442"/>
        <v>32.979999999999997</v>
      </c>
      <c r="Q4050" s="5" t="str">
        <f t="shared" si="443"/>
        <v>theater</v>
      </c>
      <c r="R4050" s="5" t="str">
        <f t="shared" si="444"/>
        <v>plays</v>
      </c>
      <c r="S4050" t="s">
        <v>8317</v>
      </c>
      <c r="T4050" t="s">
        <v>8318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35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5">
        <f t="shared" si="442"/>
        <v>16</v>
      </c>
      <c r="Q4051" s="5" t="str">
        <f t="shared" si="443"/>
        <v>theater</v>
      </c>
      <c r="R4051" s="5" t="str">
        <f t="shared" si="444"/>
        <v>plays</v>
      </c>
      <c r="S4051" t="s">
        <v>8317</v>
      </c>
      <c r="T4051" t="s">
        <v>8318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30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5">
        <f t="shared" si="442"/>
        <v>1</v>
      </c>
      <c r="Q4052" s="5" t="str">
        <f t="shared" si="443"/>
        <v>theater</v>
      </c>
      <c r="R4052" s="5" t="str">
        <f t="shared" si="444"/>
        <v>plays</v>
      </c>
      <c r="S4052" t="s">
        <v>8317</v>
      </c>
      <c r="T4052" t="s">
        <v>8318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30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s="5" t="str">
        <f t="shared" si="443"/>
        <v>theater</v>
      </c>
      <c r="R4053" s="5" t="str">
        <f t="shared" si="444"/>
        <v>plays</v>
      </c>
      <c r="S4053" t="s">
        <v>8317</v>
      </c>
      <c r="T4053" t="s">
        <v>8318</v>
      </c>
      <c r="U4053" s="9">
        <f t="shared" si="445"/>
        <v>41761.810150462967</v>
      </c>
      <c r="V4053" s="9">
        <f t="shared" si="446"/>
        <v>41768.286805555559</v>
      </c>
      <c r="W4053">
        <f t="shared" si="447"/>
        <v>7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5">
        <f t="shared" si="442"/>
        <v>86.62</v>
      </c>
      <c r="Q4054" s="5" t="str">
        <f t="shared" si="443"/>
        <v>theater</v>
      </c>
      <c r="R4054" s="5" t="str">
        <f t="shared" si="444"/>
        <v>plays</v>
      </c>
      <c r="S4054" t="s">
        <v>8317</v>
      </c>
      <c r="T4054" t="s">
        <v>8318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60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>
        <f t="shared" si="442"/>
        <v>55</v>
      </c>
      <c r="Q4055" s="5" t="str">
        <f t="shared" si="443"/>
        <v>theater</v>
      </c>
      <c r="R4055" s="5" t="str">
        <f t="shared" si="444"/>
        <v>plays</v>
      </c>
      <c r="S4055" t="s">
        <v>8317</v>
      </c>
      <c r="T4055" t="s">
        <v>8318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30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s="5" t="str">
        <f t="shared" si="443"/>
        <v>theater</v>
      </c>
      <c r="R4056" s="5" t="str">
        <f t="shared" si="444"/>
        <v>plays</v>
      </c>
      <c r="S4056" t="s">
        <v>8317</v>
      </c>
      <c r="T4056" t="s">
        <v>8318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31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5">
        <f t="shared" si="442"/>
        <v>41.95</v>
      </c>
      <c r="Q4057" s="5" t="str">
        <f t="shared" si="443"/>
        <v>theater</v>
      </c>
      <c r="R4057" s="5" t="str">
        <f t="shared" si="444"/>
        <v>plays</v>
      </c>
      <c r="S4057" t="s">
        <v>8317</v>
      </c>
      <c r="T4057" t="s">
        <v>8318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30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>
        <f t="shared" si="442"/>
        <v>88.33</v>
      </c>
      <c r="Q4058" s="5" t="str">
        <f t="shared" si="443"/>
        <v>theater</v>
      </c>
      <c r="R4058" s="5" t="str">
        <f t="shared" si="444"/>
        <v>plays</v>
      </c>
      <c r="S4058" t="s">
        <v>8317</v>
      </c>
      <c r="T4058" t="s">
        <v>8318</v>
      </c>
      <c r="U4058" s="9">
        <f t="shared" si="445"/>
        <v>42534.933321759265</v>
      </c>
      <c r="V4058" s="9">
        <f t="shared" si="446"/>
        <v>42554.832638888889</v>
      </c>
      <c r="W4058">
        <f t="shared" si="447"/>
        <v>20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5">
        <f t="shared" si="442"/>
        <v>129.16999999999999</v>
      </c>
      <c r="Q4059" s="5" t="str">
        <f t="shared" si="443"/>
        <v>theater</v>
      </c>
      <c r="R4059" s="5" t="str">
        <f t="shared" si="444"/>
        <v>plays</v>
      </c>
      <c r="S4059" t="s">
        <v>8317</v>
      </c>
      <c r="T4059" t="s">
        <v>8318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23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5">
        <f t="shared" si="442"/>
        <v>23.75</v>
      </c>
      <c r="Q4060" s="5" t="str">
        <f t="shared" si="443"/>
        <v>theater</v>
      </c>
      <c r="R4060" s="5" t="str">
        <f t="shared" si="444"/>
        <v>plays</v>
      </c>
      <c r="S4060" t="s">
        <v>8317</v>
      </c>
      <c r="T4060" t="s">
        <v>8318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15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5">
        <f t="shared" si="442"/>
        <v>35.71</v>
      </c>
      <c r="Q4061" s="5" t="str">
        <f t="shared" si="443"/>
        <v>theater</v>
      </c>
      <c r="R4061" s="5" t="str">
        <f t="shared" si="444"/>
        <v>plays</v>
      </c>
      <c r="S4061" t="s">
        <v>8317</v>
      </c>
      <c r="T4061" t="s">
        <v>8318</v>
      </c>
      <c r="U4061" s="9">
        <f t="shared" si="445"/>
        <v>41866.640648148146</v>
      </c>
      <c r="V4061" s="9">
        <f t="shared" si="446"/>
        <v>41898.125</v>
      </c>
      <c r="W4061">
        <f t="shared" si="447"/>
        <v>32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5">
        <f t="shared" si="442"/>
        <v>57</v>
      </c>
      <c r="Q4062" s="5" t="str">
        <f t="shared" si="443"/>
        <v>theater</v>
      </c>
      <c r="R4062" s="5" t="str">
        <f t="shared" si="444"/>
        <v>plays</v>
      </c>
      <c r="S4062" t="s">
        <v>8317</v>
      </c>
      <c r="T4062" t="s">
        <v>8318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34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s="5" t="str">
        <f t="shared" si="443"/>
        <v>theater</v>
      </c>
      <c r="R4063" s="5" t="str">
        <f t="shared" si="444"/>
        <v>plays</v>
      </c>
      <c r="S4063" t="s">
        <v>8317</v>
      </c>
      <c r="T4063" t="s">
        <v>8318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60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5">
        <f t="shared" si="442"/>
        <v>163.33000000000001</v>
      </c>
      <c r="Q4064" s="5" t="str">
        <f t="shared" si="443"/>
        <v>theater</v>
      </c>
      <c r="R4064" s="5" t="str">
        <f t="shared" si="444"/>
        <v>plays</v>
      </c>
      <c r="S4064" t="s">
        <v>8317</v>
      </c>
      <c r="T4064" t="s">
        <v>8318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30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5">
        <f t="shared" si="442"/>
        <v>15</v>
      </c>
      <c r="Q4065" s="5" t="str">
        <f t="shared" si="443"/>
        <v>theater</v>
      </c>
      <c r="R4065" s="5" t="str">
        <f t="shared" si="444"/>
        <v>plays</v>
      </c>
      <c r="S4065" t="s">
        <v>8317</v>
      </c>
      <c r="T4065" t="s">
        <v>8318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30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5">
        <f t="shared" si="442"/>
        <v>64.17</v>
      </c>
      <c r="Q4066" s="5" t="str">
        <f t="shared" si="443"/>
        <v>theater</v>
      </c>
      <c r="R4066" s="5" t="str">
        <f t="shared" si="444"/>
        <v>plays</v>
      </c>
      <c r="S4066" t="s">
        <v>8317</v>
      </c>
      <c r="T4066" t="s">
        <v>8318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30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5">
        <f t="shared" si="442"/>
        <v>6.75</v>
      </c>
      <c r="Q4067" s="5" t="str">
        <f t="shared" si="443"/>
        <v>theater</v>
      </c>
      <c r="R4067" s="5" t="str">
        <f t="shared" si="444"/>
        <v>plays</v>
      </c>
      <c r="S4067" t="s">
        <v>8317</v>
      </c>
      <c r="T4067" t="s">
        <v>8318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30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5">
        <f t="shared" si="442"/>
        <v>25</v>
      </c>
      <c r="Q4068" s="5" t="str">
        <f t="shared" si="443"/>
        <v>theater</v>
      </c>
      <c r="R4068" s="5" t="str">
        <f t="shared" si="444"/>
        <v>plays</v>
      </c>
      <c r="S4068" t="s">
        <v>8317</v>
      </c>
      <c r="T4068" t="s">
        <v>8318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30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5">
        <f t="shared" si="442"/>
        <v>179.12</v>
      </c>
      <c r="Q4069" s="5" t="str">
        <f t="shared" si="443"/>
        <v>theater</v>
      </c>
      <c r="R4069" s="5" t="str">
        <f t="shared" si="444"/>
        <v>plays</v>
      </c>
      <c r="S4069" t="s">
        <v>8317</v>
      </c>
      <c r="T4069" t="s">
        <v>8318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40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>
        <f t="shared" si="442"/>
        <v>34.950000000000003</v>
      </c>
      <c r="Q4070" s="5" t="str">
        <f t="shared" si="443"/>
        <v>theater</v>
      </c>
      <c r="R4070" s="5" t="str">
        <f t="shared" si="444"/>
        <v>plays</v>
      </c>
      <c r="S4070" t="s">
        <v>8317</v>
      </c>
      <c r="T4070" t="s">
        <v>8318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30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5">
        <f t="shared" si="442"/>
        <v>33.08</v>
      </c>
      <c r="Q4071" s="5" t="str">
        <f t="shared" si="443"/>
        <v>theater</v>
      </c>
      <c r="R4071" s="5" t="str">
        <f t="shared" si="444"/>
        <v>plays</v>
      </c>
      <c r="S4071" t="s">
        <v>8317</v>
      </c>
      <c r="T4071" t="s">
        <v>8318</v>
      </c>
      <c r="U4071" s="9">
        <f t="shared" si="445"/>
        <v>42022.661527777775</v>
      </c>
      <c r="V4071" s="9">
        <f t="shared" si="446"/>
        <v>42063.5</v>
      </c>
      <c r="W4071">
        <f t="shared" si="447"/>
        <v>41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5">
        <f t="shared" si="442"/>
        <v>27.5</v>
      </c>
      <c r="Q4072" s="5" t="str">
        <f t="shared" si="443"/>
        <v>theater</v>
      </c>
      <c r="R4072" s="5" t="str">
        <f t="shared" si="444"/>
        <v>plays</v>
      </c>
      <c r="S4072" t="s">
        <v>8317</v>
      </c>
      <c r="T4072" t="s">
        <v>8318</v>
      </c>
      <c r="U4072" s="9">
        <f t="shared" si="445"/>
        <v>42031.666898148149</v>
      </c>
      <c r="V4072" s="9">
        <f t="shared" si="446"/>
        <v>42064.125</v>
      </c>
      <c r="W4072">
        <f t="shared" si="447"/>
        <v>33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s="5" t="str">
        <f t="shared" si="443"/>
        <v>theater</v>
      </c>
      <c r="R4073" s="5" t="str">
        <f t="shared" si="444"/>
        <v>plays</v>
      </c>
      <c r="S4073" t="s">
        <v>8317</v>
      </c>
      <c r="T4073" t="s">
        <v>8318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30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5">
        <f t="shared" si="442"/>
        <v>2</v>
      </c>
      <c r="Q4074" s="5" t="str">
        <f t="shared" si="443"/>
        <v>theater</v>
      </c>
      <c r="R4074" s="5" t="str">
        <f t="shared" si="444"/>
        <v>plays</v>
      </c>
      <c r="S4074" t="s">
        <v>8317</v>
      </c>
      <c r="T4074" t="s">
        <v>8318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60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5">
        <f t="shared" si="442"/>
        <v>18.5</v>
      </c>
      <c r="Q4075" s="5" t="str">
        <f t="shared" si="443"/>
        <v>theater</v>
      </c>
      <c r="R4075" s="5" t="str">
        <f t="shared" si="444"/>
        <v>plays</v>
      </c>
      <c r="S4075" t="s">
        <v>8317</v>
      </c>
      <c r="T4075" t="s">
        <v>8318</v>
      </c>
      <c r="U4075" s="9">
        <f t="shared" si="445"/>
        <v>42078.34520833334</v>
      </c>
      <c r="V4075" s="9">
        <f t="shared" si="446"/>
        <v>42133.166666666672</v>
      </c>
      <c r="W4075">
        <f t="shared" si="447"/>
        <v>55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5">
        <f t="shared" si="442"/>
        <v>35</v>
      </c>
      <c r="Q4076" s="5" t="str">
        <f t="shared" si="443"/>
        <v>theater</v>
      </c>
      <c r="R4076" s="5" t="str">
        <f t="shared" si="444"/>
        <v>plays</v>
      </c>
      <c r="S4076" t="s">
        <v>8317</v>
      </c>
      <c r="T4076" t="s">
        <v>8318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30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 s="5">
        <f t="shared" si="442"/>
        <v>44.31</v>
      </c>
      <c r="Q4077" s="5" t="str">
        <f t="shared" si="443"/>
        <v>theater</v>
      </c>
      <c r="R4077" s="5" t="str">
        <f t="shared" si="444"/>
        <v>plays</v>
      </c>
      <c r="S4077" t="s">
        <v>8317</v>
      </c>
      <c r="T4077" t="s">
        <v>8318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41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s="5" t="str">
        <f t="shared" si="443"/>
        <v>theater</v>
      </c>
      <c r="R4078" s="5" t="str">
        <f t="shared" si="444"/>
        <v>plays</v>
      </c>
      <c r="S4078" t="s">
        <v>8317</v>
      </c>
      <c r="T4078" t="s">
        <v>8318</v>
      </c>
      <c r="U4078" s="9">
        <f t="shared" si="445"/>
        <v>41905.795706018522</v>
      </c>
      <c r="V4078" s="9">
        <f t="shared" si="446"/>
        <v>41933.82708333333</v>
      </c>
      <c r="W4078">
        <f t="shared" si="447"/>
        <v>28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5">
        <f t="shared" si="442"/>
        <v>222.5</v>
      </c>
      <c r="Q4079" s="5" t="str">
        <f t="shared" si="443"/>
        <v>theater</v>
      </c>
      <c r="R4079" s="5" t="str">
        <f t="shared" si="444"/>
        <v>plays</v>
      </c>
      <c r="S4079" t="s">
        <v>8317</v>
      </c>
      <c r="T4079" t="s">
        <v>8318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30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s="5" t="str">
        <f t="shared" si="443"/>
        <v>theater</v>
      </c>
      <c r="R4080" s="5" t="str">
        <f t="shared" si="444"/>
        <v>plays</v>
      </c>
      <c r="S4080" t="s">
        <v>8317</v>
      </c>
      <c r="T4080" t="s">
        <v>8318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30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5">
        <f t="shared" si="442"/>
        <v>5</v>
      </c>
      <c r="Q4081" s="5" t="str">
        <f t="shared" si="443"/>
        <v>theater</v>
      </c>
      <c r="R4081" s="5" t="str">
        <f t="shared" si="444"/>
        <v>plays</v>
      </c>
      <c r="S4081" t="s">
        <v>8317</v>
      </c>
      <c r="T4081" t="s">
        <v>8318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30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s="5" t="str">
        <f t="shared" si="443"/>
        <v>theater</v>
      </c>
      <c r="R4082" s="5" t="str">
        <f t="shared" si="444"/>
        <v>plays</v>
      </c>
      <c r="S4082" t="s">
        <v>8317</v>
      </c>
      <c r="T4082" t="s">
        <v>8318</v>
      </c>
      <c r="U4082" s="9">
        <f t="shared" si="445"/>
        <v>42511.698101851856</v>
      </c>
      <c r="V4082" s="9">
        <f t="shared" si="446"/>
        <v>42535.787500000006</v>
      </c>
      <c r="W4082">
        <f t="shared" si="447"/>
        <v>24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5">
        <f t="shared" si="442"/>
        <v>29.17</v>
      </c>
      <c r="Q4083" s="5" t="str">
        <f t="shared" si="443"/>
        <v>theater</v>
      </c>
      <c r="R4083" s="5" t="str">
        <f t="shared" si="444"/>
        <v>plays</v>
      </c>
      <c r="S4083" t="s">
        <v>8317</v>
      </c>
      <c r="T4083" t="s">
        <v>8318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30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>
        <f t="shared" si="442"/>
        <v>1.5</v>
      </c>
      <c r="Q4084" s="5" t="str">
        <f t="shared" si="443"/>
        <v>theater</v>
      </c>
      <c r="R4084" s="5" t="str">
        <f t="shared" si="444"/>
        <v>plays</v>
      </c>
      <c r="S4084" t="s">
        <v>8317</v>
      </c>
      <c r="T4084" t="s">
        <v>8318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15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5">
        <f t="shared" si="442"/>
        <v>126.5</v>
      </c>
      <c r="Q4085" s="5" t="str">
        <f t="shared" si="443"/>
        <v>theater</v>
      </c>
      <c r="R4085" s="5" t="str">
        <f t="shared" si="444"/>
        <v>plays</v>
      </c>
      <c r="S4085" t="s">
        <v>8317</v>
      </c>
      <c r="T4085" t="s">
        <v>8318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30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5">
        <f t="shared" si="442"/>
        <v>10</v>
      </c>
      <c r="Q4086" s="5" t="str">
        <f t="shared" si="443"/>
        <v>theater</v>
      </c>
      <c r="R4086" s="5" t="str">
        <f t="shared" si="444"/>
        <v>plays</v>
      </c>
      <c r="S4086" t="s">
        <v>8317</v>
      </c>
      <c r="T4086" t="s">
        <v>8318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30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5">
        <f t="shared" si="442"/>
        <v>10</v>
      </c>
      <c r="Q4087" s="5" t="str">
        <f t="shared" si="443"/>
        <v>theater</v>
      </c>
      <c r="R4087" s="5" t="str">
        <f t="shared" si="444"/>
        <v>plays</v>
      </c>
      <c r="S4087" t="s">
        <v>8317</v>
      </c>
      <c r="T4087" t="s">
        <v>8318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5">
        <f t="shared" si="442"/>
        <v>9.4</v>
      </c>
      <c r="Q4088" s="5" t="str">
        <f t="shared" si="443"/>
        <v>theater</v>
      </c>
      <c r="R4088" s="5" t="str">
        <f t="shared" si="444"/>
        <v>plays</v>
      </c>
      <c r="S4088" t="s">
        <v>8317</v>
      </c>
      <c r="T4088" t="s">
        <v>8318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25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s="5" t="str">
        <f t="shared" si="443"/>
        <v>theater</v>
      </c>
      <c r="R4089" s="5" t="str">
        <f t="shared" si="444"/>
        <v>plays</v>
      </c>
      <c r="S4089" t="s">
        <v>8317</v>
      </c>
      <c r="T4089" t="s">
        <v>8318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30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5">
        <f t="shared" si="442"/>
        <v>72</v>
      </c>
      <c r="Q4090" s="5" t="str">
        <f t="shared" si="443"/>
        <v>theater</v>
      </c>
      <c r="R4090" s="5" t="str">
        <f t="shared" si="444"/>
        <v>plays</v>
      </c>
      <c r="S4090" t="s">
        <v>8317</v>
      </c>
      <c r="T4090" t="s">
        <v>8318</v>
      </c>
      <c r="U4090" s="9">
        <f t="shared" si="445"/>
        <v>41990.612546296295</v>
      </c>
      <c r="V4090" s="9">
        <f t="shared" si="446"/>
        <v>42020.434722222228</v>
      </c>
      <c r="W4090">
        <f t="shared" si="447"/>
        <v>30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5">
        <f t="shared" si="442"/>
        <v>30</v>
      </c>
      <c r="Q4091" s="5" t="str">
        <f t="shared" si="443"/>
        <v>theater</v>
      </c>
      <c r="R4091" s="5" t="str">
        <f t="shared" si="444"/>
        <v>plays</v>
      </c>
      <c r="S4091" t="s">
        <v>8317</v>
      </c>
      <c r="T4091" t="s">
        <v>8318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33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5">
        <f t="shared" si="442"/>
        <v>10.67</v>
      </c>
      <c r="Q4092" s="5" t="str">
        <f t="shared" si="443"/>
        <v>theater</v>
      </c>
      <c r="R4092" s="5" t="str">
        <f t="shared" si="444"/>
        <v>plays</v>
      </c>
      <c r="S4092" t="s">
        <v>8317</v>
      </c>
      <c r="T4092" t="s">
        <v>8318</v>
      </c>
      <c r="U4092" s="9">
        <f t="shared" si="445"/>
        <v>42209.67288194444</v>
      </c>
      <c r="V4092" s="9">
        <f t="shared" si="446"/>
        <v>42223.625</v>
      </c>
      <c r="W4092">
        <f t="shared" si="447"/>
        <v>14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5">
        <f t="shared" si="442"/>
        <v>25.5</v>
      </c>
      <c r="Q4093" s="5" t="str">
        <f t="shared" si="443"/>
        <v>theater</v>
      </c>
      <c r="R4093" s="5" t="str">
        <f t="shared" si="444"/>
        <v>plays</v>
      </c>
      <c r="S4093" t="s">
        <v>8317</v>
      </c>
      <c r="T4093" t="s">
        <v>8318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30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5">
        <f t="shared" si="442"/>
        <v>20</v>
      </c>
      <c r="Q4094" s="5" t="str">
        <f t="shared" si="443"/>
        <v>theater</v>
      </c>
      <c r="R4094" s="5" t="str">
        <f t="shared" si="444"/>
        <v>plays</v>
      </c>
      <c r="S4094" t="s">
        <v>8317</v>
      </c>
      <c r="T4094" t="s">
        <v>8318</v>
      </c>
      <c r="U4094" s="9">
        <f t="shared" si="445"/>
        <v>42039.194988425923</v>
      </c>
      <c r="V4094" s="9">
        <f t="shared" si="446"/>
        <v>42099.153321759266</v>
      </c>
      <c r="W4094">
        <f t="shared" si="447"/>
        <v>60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5">
        <f t="shared" si="442"/>
        <v>15</v>
      </c>
      <c r="Q4095" s="5" t="str">
        <f t="shared" si="443"/>
        <v>theater</v>
      </c>
      <c r="R4095" s="5" t="str">
        <f t="shared" si="444"/>
        <v>plays</v>
      </c>
      <c r="S4095" t="s">
        <v>8317</v>
      </c>
      <c r="T4095" t="s">
        <v>8318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60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5">
        <f t="shared" si="442"/>
        <v>91.25</v>
      </c>
      <c r="Q4096" s="5" t="str">
        <f t="shared" si="443"/>
        <v>theater</v>
      </c>
      <c r="R4096" s="5" t="str">
        <f t="shared" si="444"/>
        <v>plays</v>
      </c>
      <c r="S4096" t="s">
        <v>8317</v>
      </c>
      <c r="T4096" t="s">
        <v>8318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44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5">
        <f t="shared" si="442"/>
        <v>800</v>
      </c>
      <c r="Q4097" s="5" t="str">
        <f t="shared" si="443"/>
        <v>theater</v>
      </c>
      <c r="R4097" s="5" t="str">
        <f t="shared" si="444"/>
        <v>plays</v>
      </c>
      <c r="S4097" t="s">
        <v>8317</v>
      </c>
      <c r="T4097" t="s">
        <v>8318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30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448">ROUND((E4098/D4098)*100,0)</f>
        <v>11</v>
      </c>
      <c r="P4098" s="5">
        <f t="shared" ref="P4098:P4115" si="449">ROUND((E4098/L4098),2)</f>
        <v>80</v>
      </c>
      <c r="Q4098" s="5" t="str">
        <f t="shared" ref="Q4098:Q4115" si="450">LEFT(N4098,SEARCH("/",N4098)-1)</f>
        <v>theater</v>
      </c>
      <c r="R4098" s="5" t="str">
        <f t="shared" ref="R4098:R4115" si="451">RIGHT(N4098,LEN(N4098)-SEARCH("/",N4098))</f>
        <v>plays</v>
      </c>
      <c r="S4098" t="s">
        <v>8317</v>
      </c>
      <c r="T4098" t="s">
        <v>8318</v>
      </c>
      <c r="U4098" s="9">
        <f t="shared" ref="U4098:U4115" si="452">(((J4098/60)/60)/24)+DATE(1970,1,1)</f>
        <v>42750.530312499999</v>
      </c>
      <c r="V4098" s="9">
        <f t="shared" ref="V4098:V4115" si="453">(((I4098/60)/60)/24)+DATE(1970,1,1)</f>
        <v>42794.368749999994</v>
      </c>
      <c r="W4098">
        <f t="shared" si="447"/>
        <v>44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448"/>
        <v>0</v>
      </c>
      <c r="P4099" s="5" t="e">
        <f t="shared" si="449"/>
        <v>#DIV/0!</v>
      </c>
      <c r="Q4099" s="5" t="str">
        <f t="shared" si="450"/>
        <v>theater</v>
      </c>
      <c r="R4099" s="5" t="str">
        <f t="shared" si="451"/>
        <v>plays</v>
      </c>
      <c r="S4099" t="s">
        <v>8317</v>
      </c>
      <c r="T4099" t="s">
        <v>8318</v>
      </c>
      <c r="U4099" s="9">
        <f t="shared" si="452"/>
        <v>42344.824502314819</v>
      </c>
      <c r="V4099" s="9">
        <f t="shared" si="453"/>
        <v>42400.996527777781</v>
      </c>
      <c r="W4099">
        <f t="shared" ref="W4099:W4115" si="454">DATEDIF(U4099,V4099,"d")</f>
        <v>56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s="5" t="str">
        <f t="shared" si="450"/>
        <v>theater</v>
      </c>
      <c r="R4100" s="5" t="str">
        <f t="shared" si="451"/>
        <v>plays</v>
      </c>
      <c r="S4100" t="s">
        <v>8317</v>
      </c>
      <c r="T4100" t="s">
        <v>8318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30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5">
        <f t="shared" si="449"/>
        <v>50</v>
      </c>
      <c r="Q4101" s="5" t="str">
        <f t="shared" si="450"/>
        <v>theater</v>
      </c>
      <c r="R4101" s="5" t="str">
        <f t="shared" si="451"/>
        <v>plays</v>
      </c>
      <c r="S4101" t="s">
        <v>8317</v>
      </c>
      <c r="T4101" t="s">
        <v>8318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45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s="5" t="str">
        <f t="shared" si="450"/>
        <v>theater</v>
      </c>
      <c r="R4102" s="5" t="str">
        <f t="shared" si="451"/>
        <v>plays</v>
      </c>
      <c r="S4102" t="s">
        <v>8317</v>
      </c>
      <c r="T4102" t="s">
        <v>8318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10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s="5" t="str">
        <f t="shared" si="450"/>
        <v>theater</v>
      </c>
      <c r="R4103" s="5" t="str">
        <f t="shared" si="451"/>
        <v>plays</v>
      </c>
      <c r="S4103" t="s">
        <v>8317</v>
      </c>
      <c r="T4103" t="s">
        <v>8318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30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5">
        <f t="shared" si="449"/>
        <v>22.83</v>
      </c>
      <c r="Q4104" s="5" t="str">
        <f t="shared" si="450"/>
        <v>theater</v>
      </c>
      <c r="R4104" s="5" t="str">
        <f t="shared" si="451"/>
        <v>plays</v>
      </c>
      <c r="S4104" t="s">
        <v>8317</v>
      </c>
      <c r="T4104" t="s">
        <v>8318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30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>
        <f t="shared" si="449"/>
        <v>16.670000000000002</v>
      </c>
      <c r="Q4105" s="5" t="str">
        <f t="shared" si="450"/>
        <v>theater</v>
      </c>
      <c r="R4105" s="5" t="str">
        <f t="shared" si="451"/>
        <v>plays</v>
      </c>
      <c r="S4105" t="s">
        <v>8317</v>
      </c>
      <c r="T4105" t="s">
        <v>8318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54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5">
        <f t="shared" si="449"/>
        <v>45.79</v>
      </c>
      <c r="Q4106" s="5" t="str">
        <f t="shared" si="450"/>
        <v>theater</v>
      </c>
      <c r="R4106" s="5" t="str">
        <f t="shared" si="451"/>
        <v>plays</v>
      </c>
      <c r="S4106" t="s">
        <v>8317</v>
      </c>
      <c r="T4106" t="s">
        <v>8318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30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 s="5">
        <f t="shared" si="449"/>
        <v>383.33</v>
      </c>
      <c r="Q4107" s="5" t="str">
        <f t="shared" si="450"/>
        <v>theater</v>
      </c>
      <c r="R4107" s="5" t="str">
        <f t="shared" si="451"/>
        <v>plays</v>
      </c>
      <c r="S4107" t="s">
        <v>8317</v>
      </c>
      <c r="T4107" t="s">
        <v>8318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33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5">
        <f t="shared" si="449"/>
        <v>106.97</v>
      </c>
      <c r="Q4108" s="5" t="str">
        <f t="shared" si="450"/>
        <v>theater</v>
      </c>
      <c r="R4108" s="5" t="str">
        <f t="shared" si="451"/>
        <v>plays</v>
      </c>
      <c r="S4108" t="s">
        <v>8317</v>
      </c>
      <c r="T4108" t="s">
        <v>8318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43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5">
        <f t="shared" si="449"/>
        <v>10.25</v>
      </c>
      <c r="Q4109" s="5" t="str">
        <f t="shared" si="450"/>
        <v>theater</v>
      </c>
      <c r="R4109" s="5" t="str">
        <f t="shared" si="451"/>
        <v>plays</v>
      </c>
      <c r="S4109" t="s">
        <v>8317</v>
      </c>
      <c r="T4109" t="s">
        <v>8318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23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5">
        <f t="shared" si="449"/>
        <v>59</v>
      </c>
      <c r="Q4110" s="5" t="str">
        <f t="shared" si="450"/>
        <v>theater</v>
      </c>
      <c r="R4110" s="5" t="str">
        <f t="shared" si="451"/>
        <v>plays</v>
      </c>
      <c r="S4110" t="s">
        <v>8317</v>
      </c>
      <c r="T4110" t="s">
        <v>8318</v>
      </c>
      <c r="U4110" s="9">
        <f t="shared" si="452"/>
        <v>42767.031678240746</v>
      </c>
      <c r="V4110" s="9">
        <f t="shared" si="453"/>
        <v>42797.208333333328</v>
      </c>
      <c r="W4110">
        <f t="shared" si="454"/>
        <v>30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s="5" t="str">
        <f t="shared" si="450"/>
        <v>theater</v>
      </c>
      <c r="R4111" s="5" t="str">
        <f t="shared" si="451"/>
        <v>plays</v>
      </c>
      <c r="S4111" t="s">
        <v>8317</v>
      </c>
      <c r="T4111" t="s">
        <v>8318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30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 s="5">
        <f t="shared" si="449"/>
        <v>14.33</v>
      </c>
      <c r="Q4112" s="5" t="str">
        <f t="shared" si="450"/>
        <v>theater</v>
      </c>
      <c r="R4112" s="5" t="str">
        <f t="shared" si="451"/>
        <v>plays</v>
      </c>
      <c r="S4112" t="s">
        <v>8317</v>
      </c>
      <c r="T4112" t="s">
        <v>8318</v>
      </c>
      <c r="U4112" s="9">
        <f t="shared" si="452"/>
        <v>42512.626747685179</v>
      </c>
      <c r="V4112" s="9">
        <f t="shared" si="453"/>
        <v>42572.626747685179</v>
      </c>
      <c r="W4112">
        <f t="shared" si="454"/>
        <v>60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5">
        <f t="shared" si="449"/>
        <v>15.67</v>
      </c>
      <c r="Q4113" s="5" t="str">
        <f t="shared" si="450"/>
        <v>theater</v>
      </c>
      <c r="R4113" s="5" t="str">
        <f t="shared" si="451"/>
        <v>plays</v>
      </c>
      <c r="S4113" t="s">
        <v>8317</v>
      </c>
      <c r="T4113" t="s">
        <v>8318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30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5">
        <f t="shared" si="449"/>
        <v>1</v>
      </c>
      <c r="Q4114" s="5" t="str">
        <f t="shared" si="450"/>
        <v>theater</v>
      </c>
      <c r="R4114" s="5" t="str">
        <f t="shared" si="451"/>
        <v>plays</v>
      </c>
      <c r="S4114" t="s">
        <v>8317</v>
      </c>
      <c r="T4114" t="s">
        <v>8318</v>
      </c>
      <c r="U4114" s="9">
        <f t="shared" si="452"/>
        <v>42400.946597222224</v>
      </c>
      <c r="V4114" s="9">
        <f t="shared" si="453"/>
        <v>42428</v>
      </c>
      <c r="W4114">
        <f t="shared" si="454"/>
        <v>28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5">
        <f t="shared" si="449"/>
        <v>1</v>
      </c>
      <c r="Q4115" s="5" t="str">
        <f t="shared" si="450"/>
        <v>theater</v>
      </c>
      <c r="R4115" s="5" t="str">
        <f t="shared" si="451"/>
        <v>plays</v>
      </c>
      <c r="S4115" t="s">
        <v>8317</v>
      </c>
      <c r="T4115" t="s">
        <v>8318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19</v>
      </c>
    </row>
    <row r="4116" spans="1:23" x14ac:dyDescent="0.3">
      <c r="E4116" s="13">
        <f>SUM(E2:E4115)</f>
        <v>46173741.659999967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Category</vt:lpstr>
      <vt:lpstr>Pivot Sub-Category</vt:lpstr>
      <vt:lpstr>Pivot Date Created</vt:lpstr>
      <vt:lpstr>HW Questions</vt:lpstr>
      <vt:lpstr>Data</vt:lpstr>
      <vt:lpstr>Bonus</vt:lpstr>
      <vt:lpstr>Changed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pardo</cp:lastModifiedBy>
  <dcterms:created xsi:type="dcterms:W3CDTF">2017-04-20T15:17:24Z</dcterms:created>
  <dcterms:modified xsi:type="dcterms:W3CDTF">2019-04-27T22:27:45Z</dcterms:modified>
</cp:coreProperties>
</file>